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
    </mc:Choice>
  </mc:AlternateContent>
  <xr:revisionPtr revIDLastSave="0" documentId="13_ncr:1_{B8D6FE3A-682E-49A9-BBA5-5EF97ABC8284}" xr6:coauthVersionLast="47" xr6:coauthVersionMax="47" xr10:uidLastSave="{00000000-0000-0000-0000-000000000000}"/>
  <bookViews>
    <workbookView xWindow="0" yWindow="0" windowWidth="25800" windowHeight="21000" tabRatio="896" activeTab="3" xr2:uid="{0CC9362B-09F2-46A1-8954-151375A1B19A}"/>
  </bookViews>
  <sheets>
    <sheet name="Overview" sheetId="20" r:id="rId1"/>
    <sheet name="Sheet1" sheetId="30" r:id="rId2"/>
    <sheet name="Sheet2" sheetId="31" r:id="rId3"/>
    <sheet name="RAW" sheetId="29" r:id="rId4"/>
    <sheet name="RAG RAW" sheetId="27" r:id="rId5"/>
    <sheet name="Agentic RAW" sheetId="28" r:id="rId6"/>
    <sheet name="OpenAI RAW" sheetId="25" r:id="rId7"/>
    <sheet name="OpenAI RAG RAW" sheetId="21" r:id="rId8"/>
    <sheet name="OpenAI Agentic RAW" sheetId="22" r:id="rId9"/>
    <sheet name="OAI RAG G+E" sheetId="19" r:id="rId10"/>
    <sheet name="OAI RAG NHQ v0" sheetId="18" r:id="rId11"/>
    <sheet name="OAI RAG NHQ v1" sheetId="17" r:id="rId12"/>
    <sheet name="OAI RAG NHQ v2" sheetId="16" r:id="rId13"/>
    <sheet name="OAI RAG NHQ v3" sheetId="15" r:id="rId14"/>
    <sheet name="OAI RAG IT-G" sheetId="14" r:id="rId15"/>
    <sheet name="OAI Agentic G+E" sheetId="13" r:id="rId16"/>
    <sheet name="OAI Agentic IT-G" sheetId="12" r:id="rId17"/>
    <sheet name="OAI Agentic NHQ" sheetId="11" r:id="rId18"/>
    <sheet name="Gemini RAW" sheetId="26" r:id="rId19"/>
    <sheet name="Gemini RAG RAW" sheetId="23" r:id="rId20"/>
    <sheet name="Gemini Agentic RAW" sheetId="24" r:id="rId21"/>
    <sheet name="Gemini RAG G+E" sheetId="10" r:id="rId22"/>
    <sheet name="Gemini RAG NHQ v0" sheetId="9" r:id="rId23"/>
    <sheet name="Gemini RAG NHQ v1" sheetId="8" r:id="rId24"/>
    <sheet name="Gemini RAG NHQ v2" sheetId="7" r:id="rId25"/>
    <sheet name="Gemini RAG NHQ v3" sheetId="6" r:id="rId26"/>
    <sheet name="Gemini RAG IT-G" sheetId="5" r:id="rId27"/>
    <sheet name="Gemini Agentic G+E" sheetId="4" r:id="rId28"/>
    <sheet name="Gemini Agentic IT-G" sheetId="2" r:id="rId29"/>
    <sheet name="Gemini Agentic NHQ" sheetId="3" r:id="rId30"/>
  </sheets>
  <definedNames>
    <definedName name="_xlnm._FilterDatabase" localSheetId="27" hidden="1">'Gemini Agentic G+E'!$A$1:$Q$27</definedName>
    <definedName name="_xlnm._FilterDatabase" localSheetId="28" hidden="1">'Gemini Agentic IT-G'!$A$1:$Q$27</definedName>
    <definedName name="_xlnm._FilterDatabase" localSheetId="29" hidden="1">'Gemini Agentic NHQ'!$A$1:$Q$132</definedName>
    <definedName name="_xlnm._FilterDatabase" localSheetId="21" hidden="1">'Gemini RAG G+E'!$A$1:$Q$27</definedName>
    <definedName name="_xlnm._FilterDatabase" localSheetId="26" hidden="1">'Gemini RAG IT-G'!$A$1:$Q$27</definedName>
    <definedName name="_xlnm._FilterDatabase" localSheetId="22" hidden="1">'Gemini RAG NHQ v0'!$A$1:$Q$132</definedName>
    <definedName name="_xlnm._FilterDatabase" localSheetId="23" hidden="1">'Gemini RAG NHQ v1'!$A$1:$Q$131</definedName>
    <definedName name="_xlnm._FilterDatabase" localSheetId="24" hidden="1">'Gemini RAG NHQ v2'!$A$1:$Q$132</definedName>
    <definedName name="_xlnm._FilterDatabase" localSheetId="25" hidden="1">'Gemini RAG NHQ v3'!$A$1:$Q$131</definedName>
    <definedName name="_xlnm._FilterDatabase" localSheetId="19" hidden="1">'Gemini RAG RAW'!$A$1:$Q$569</definedName>
    <definedName name="_xlnm._FilterDatabase" localSheetId="18" hidden="1">'Gemini RAW'!$A$1:$Q$749</definedName>
    <definedName name="_xlnm._FilterDatabase" localSheetId="15" hidden="1">'OAI Agentic G+E'!$A$1:$Q$27</definedName>
    <definedName name="_xlnm._FilterDatabase" localSheetId="16" hidden="1">'OAI Agentic IT-G'!$A$1:$Q$27</definedName>
    <definedName name="_xlnm._FilterDatabase" localSheetId="17" hidden="1">'OAI Agentic NHQ'!$A$1:$Q$132</definedName>
    <definedName name="_xlnm._FilterDatabase" localSheetId="9" hidden="1">'OAI RAG G+E'!$A$1:$Q$27</definedName>
    <definedName name="_xlnm._FilterDatabase" localSheetId="14" hidden="1">'OAI RAG IT-G'!$A$1:$Q$27</definedName>
    <definedName name="_xlnm._FilterDatabase" localSheetId="10" hidden="1">'OAI RAG NHQ v0'!$A$1:$Q$132</definedName>
    <definedName name="_xlnm._FilterDatabase" localSheetId="11" hidden="1">'OAI RAG NHQ v1'!$A$1:$Q$132</definedName>
    <definedName name="_xlnm._FilterDatabase" localSheetId="12" hidden="1">'OAI RAG NHQ v2'!$A$1:$Q$132</definedName>
    <definedName name="_xlnm._FilterDatabase" localSheetId="13" hidden="1">'OAI RAG NHQ v3'!$A$1:$Q$132</definedName>
    <definedName name="_xlnm._FilterDatabase" localSheetId="8" hidden="1">'OpenAI Agentic RAW'!$A$1:$Q$181</definedName>
    <definedName name="_xlnm._FilterDatabase" localSheetId="7" hidden="1">'OpenAI RAG RAW'!$A$1:$Q$571</definedName>
    <definedName name="_xlnm._FilterDatabase" localSheetId="6" hidden="1">'OpenAI RAW'!$A$1:$Q$751</definedName>
    <definedName name="_xlnm._FilterDatabase" localSheetId="1" hidden="1">Sheet1!$A$1:$E$751</definedName>
  </definedNames>
  <calcPr calcId="191029"/>
  <pivotCaches>
    <pivotCache cacheId="38" r:id="rId31"/>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30" l="1" a="1"/>
  <c r="M10" i="30" s="1"/>
  <c r="M9" i="30" a="1"/>
  <c r="M9" i="30" s="1"/>
  <c r="C3" i="30"/>
  <c r="D3" i="30"/>
  <c r="E3" i="30"/>
  <c r="C4" i="30"/>
  <c r="D4" i="30"/>
  <c r="E4" i="30"/>
  <c r="C5" i="30"/>
  <c r="D5" i="30"/>
  <c r="E5" i="30"/>
  <c r="C6" i="30"/>
  <c r="D6" i="30"/>
  <c r="E6" i="30"/>
  <c r="C7" i="30"/>
  <c r="D7" i="30"/>
  <c r="E7" i="30"/>
  <c r="C8" i="30"/>
  <c r="D8" i="30"/>
  <c r="E8" i="30"/>
  <c r="C9" i="30"/>
  <c r="D9" i="30"/>
  <c r="E9" i="30"/>
  <c r="C10" i="30"/>
  <c r="D10" i="30"/>
  <c r="E10" i="30"/>
  <c r="C11" i="30"/>
  <c r="D11" i="30"/>
  <c r="E11" i="30"/>
  <c r="C12" i="30"/>
  <c r="D12" i="30"/>
  <c r="E12" i="30"/>
  <c r="C13" i="30"/>
  <c r="D13" i="30"/>
  <c r="E13" i="30"/>
  <c r="C14" i="30"/>
  <c r="D14" i="30"/>
  <c r="E14" i="30"/>
  <c r="C15" i="30"/>
  <c r="D15" i="30"/>
  <c r="E15" i="30"/>
  <c r="C16" i="30"/>
  <c r="D16" i="30"/>
  <c r="E16" i="30"/>
  <c r="C17" i="30"/>
  <c r="D17" i="30"/>
  <c r="E17" i="30"/>
  <c r="C18" i="30"/>
  <c r="D18" i="30"/>
  <c r="E18" i="30"/>
  <c r="C19" i="30"/>
  <c r="D19" i="30"/>
  <c r="E19" i="30"/>
  <c r="C20" i="30"/>
  <c r="D20" i="30"/>
  <c r="E20" i="30"/>
  <c r="C21" i="30"/>
  <c r="D21" i="30"/>
  <c r="E21" i="30"/>
  <c r="C22" i="30"/>
  <c r="D22" i="30"/>
  <c r="E22" i="30"/>
  <c r="C23" i="30"/>
  <c r="D23" i="30"/>
  <c r="E23" i="30"/>
  <c r="C24" i="30"/>
  <c r="D24" i="30"/>
  <c r="E24" i="30"/>
  <c r="C25" i="30"/>
  <c r="D25" i="30"/>
  <c r="E25" i="30"/>
  <c r="C26" i="30"/>
  <c r="D26" i="30"/>
  <c r="E26" i="30"/>
  <c r="C27" i="30"/>
  <c r="D27" i="30"/>
  <c r="E27" i="30"/>
  <c r="C28" i="30"/>
  <c r="D28" i="30"/>
  <c r="E28" i="30"/>
  <c r="C29" i="30"/>
  <c r="D29" i="30"/>
  <c r="E29" i="30"/>
  <c r="C30" i="30"/>
  <c r="D30" i="30"/>
  <c r="E30" i="30"/>
  <c r="C31" i="30"/>
  <c r="D31" i="30"/>
  <c r="E31" i="30"/>
  <c r="C32" i="30"/>
  <c r="D32" i="30"/>
  <c r="E32" i="30"/>
  <c r="C33" i="30"/>
  <c r="D33" i="30"/>
  <c r="E33" i="30"/>
  <c r="C34" i="30"/>
  <c r="D34" i="30"/>
  <c r="E34" i="30"/>
  <c r="C35" i="30"/>
  <c r="D35" i="30"/>
  <c r="E35" i="30"/>
  <c r="C36" i="30"/>
  <c r="D36" i="30"/>
  <c r="E36" i="30"/>
  <c r="C37" i="30"/>
  <c r="D37" i="30"/>
  <c r="E37" i="30"/>
  <c r="C38" i="30"/>
  <c r="D38" i="30"/>
  <c r="E38" i="30"/>
  <c r="C39" i="30"/>
  <c r="D39" i="30"/>
  <c r="E39" i="30"/>
  <c r="C40" i="30"/>
  <c r="D40" i="30"/>
  <c r="E40" i="30"/>
  <c r="C41" i="30"/>
  <c r="D41" i="30"/>
  <c r="E41" i="30"/>
  <c r="C42" i="30"/>
  <c r="D42" i="30"/>
  <c r="E42" i="30"/>
  <c r="C43" i="30"/>
  <c r="D43" i="30"/>
  <c r="E43" i="30"/>
  <c r="C44" i="30"/>
  <c r="D44" i="30"/>
  <c r="E44" i="30"/>
  <c r="C45" i="30"/>
  <c r="D45" i="30"/>
  <c r="E45" i="30"/>
  <c r="C46" i="30"/>
  <c r="D46" i="30"/>
  <c r="E46" i="30"/>
  <c r="C47" i="30"/>
  <c r="D47" i="30"/>
  <c r="E47" i="30"/>
  <c r="C48" i="30"/>
  <c r="D48" i="30"/>
  <c r="E48" i="30"/>
  <c r="C49" i="30"/>
  <c r="D49" i="30"/>
  <c r="E49" i="30"/>
  <c r="C50" i="30"/>
  <c r="D50" i="30"/>
  <c r="E50" i="30"/>
  <c r="C51" i="30"/>
  <c r="D51" i="30"/>
  <c r="E51" i="30"/>
  <c r="C52" i="30"/>
  <c r="D52" i="30"/>
  <c r="E52" i="30"/>
  <c r="C53" i="30"/>
  <c r="D53" i="30"/>
  <c r="E53" i="30"/>
  <c r="C54" i="30"/>
  <c r="D54" i="30"/>
  <c r="E54" i="30"/>
  <c r="C55" i="30"/>
  <c r="D55" i="30"/>
  <c r="E55" i="30"/>
  <c r="C56" i="30"/>
  <c r="D56" i="30"/>
  <c r="E56" i="30"/>
  <c r="C57" i="30"/>
  <c r="D57" i="30"/>
  <c r="E57" i="30"/>
  <c r="C58" i="30"/>
  <c r="D58" i="30"/>
  <c r="E58" i="30"/>
  <c r="C59" i="30"/>
  <c r="D59" i="30"/>
  <c r="E59" i="30"/>
  <c r="C60" i="30"/>
  <c r="D60" i="30"/>
  <c r="E60" i="30"/>
  <c r="C61" i="30"/>
  <c r="D61" i="30"/>
  <c r="E61" i="30"/>
  <c r="C62" i="30"/>
  <c r="D62" i="30"/>
  <c r="E62" i="30"/>
  <c r="C63" i="30"/>
  <c r="D63" i="30"/>
  <c r="E63" i="30"/>
  <c r="C64" i="30"/>
  <c r="D64" i="30"/>
  <c r="E64" i="30"/>
  <c r="C65" i="30"/>
  <c r="D65" i="30"/>
  <c r="E65" i="30"/>
  <c r="C66" i="30"/>
  <c r="D66" i="30"/>
  <c r="E66" i="30"/>
  <c r="C67" i="30"/>
  <c r="D67" i="30"/>
  <c r="E67" i="30"/>
  <c r="C68" i="30"/>
  <c r="D68" i="30"/>
  <c r="E68" i="30"/>
  <c r="C69" i="30"/>
  <c r="D69" i="30"/>
  <c r="E69" i="30"/>
  <c r="C70" i="30"/>
  <c r="D70" i="30"/>
  <c r="E70" i="30"/>
  <c r="C71" i="30"/>
  <c r="D71" i="30"/>
  <c r="E71" i="30"/>
  <c r="C72" i="30"/>
  <c r="D72" i="30"/>
  <c r="E72" i="30"/>
  <c r="C73" i="30"/>
  <c r="D73" i="30"/>
  <c r="E73" i="30"/>
  <c r="C74" i="30"/>
  <c r="D74" i="30"/>
  <c r="E74" i="30"/>
  <c r="C75" i="30"/>
  <c r="D75" i="30"/>
  <c r="E75" i="30"/>
  <c r="C76" i="30"/>
  <c r="D76" i="30"/>
  <c r="E76" i="30"/>
  <c r="C77" i="30"/>
  <c r="D77" i="30"/>
  <c r="E77" i="30"/>
  <c r="C78" i="30"/>
  <c r="D78" i="30"/>
  <c r="E78" i="30"/>
  <c r="C79" i="30"/>
  <c r="D79" i="30"/>
  <c r="E79" i="30"/>
  <c r="C80" i="30"/>
  <c r="D80" i="30"/>
  <c r="E80" i="30"/>
  <c r="C81" i="30"/>
  <c r="D81" i="30"/>
  <c r="E81" i="30"/>
  <c r="C82" i="30"/>
  <c r="D82" i="30"/>
  <c r="E82" i="30"/>
  <c r="C83" i="30"/>
  <c r="D83" i="30"/>
  <c r="E83" i="30"/>
  <c r="C84" i="30"/>
  <c r="D84" i="30"/>
  <c r="E84" i="30"/>
  <c r="C85" i="30"/>
  <c r="D85" i="30"/>
  <c r="E85" i="30"/>
  <c r="C86" i="30"/>
  <c r="D86" i="30"/>
  <c r="E86" i="30"/>
  <c r="C87" i="30"/>
  <c r="D87" i="30"/>
  <c r="E87" i="30"/>
  <c r="C88" i="30"/>
  <c r="D88" i="30"/>
  <c r="E88" i="30"/>
  <c r="C89" i="30"/>
  <c r="D89" i="30"/>
  <c r="E89" i="30"/>
  <c r="C90" i="30"/>
  <c r="D90" i="30"/>
  <c r="E90" i="30"/>
  <c r="C91" i="30"/>
  <c r="D91" i="30"/>
  <c r="E91" i="30"/>
  <c r="C92" i="30"/>
  <c r="D92" i="30"/>
  <c r="E92" i="30"/>
  <c r="C93" i="30"/>
  <c r="D93" i="30"/>
  <c r="E93" i="30"/>
  <c r="C94" i="30"/>
  <c r="D94" i="30"/>
  <c r="E94" i="30"/>
  <c r="C95" i="30"/>
  <c r="D95" i="30"/>
  <c r="E95" i="30"/>
  <c r="C96" i="30"/>
  <c r="D96" i="30"/>
  <c r="E96" i="30"/>
  <c r="C97" i="30"/>
  <c r="D97" i="30"/>
  <c r="E97" i="30"/>
  <c r="C98" i="30"/>
  <c r="D98" i="30"/>
  <c r="E98" i="30"/>
  <c r="C99" i="30"/>
  <c r="D99" i="30"/>
  <c r="E99" i="30"/>
  <c r="C100" i="30"/>
  <c r="D100" i="30"/>
  <c r="E100" i="30"/>
  <c r="C101" i="30"/>
  <c r="D101" i="30"/>
  <c r="E101" i="30"/>
  <c r="C102" i="30"/>
  <c r="D102" i="30"/>
  <c r="E102" i="30"/>
  <c r="C103" i="30"/>
  <c r="D103" i="30"/>
  <c r="E103" i="30"/>
  <c r="C104" i="30"/>
  <c r="D104" i="30"/>
  <c r="E104" i="30"/>
  <c r="C105" i="30"/>
  <c r="D105" i="30"/>
  <c r="E105" i="30"/>
  <c r="C106" i="30"/>
  <c r="D106" i="30"/>
  <c r="E106" i="30"/>
  <c r="C107" i="30"/>
  <c r="D107" i="30"/>
  <c r="E107" i="30"/>
  <c r="C108" i="30"/>
  <c r="D108" i="30"/>
  <c r="E108" i="30"/>
  <c r="C109" i="30"/>
  <c r="D109" i="30"/>
  <c r="E109" i="30"/>
  <c r="C110" i="30"/>
  <c r="D110" i="30"/>
  <c r="E110" i="30"/>
  <c r="C111" i="30"/>
  <c r="D111" i="30"/>
  <c r="E111" i="30"/>
  <c r="C112" i="30"/>
  <c r="D112" i="30"/>
  <c r="E112" i="30"/>
  <c r="C113" i="30"/>
  <c r="D113" i="30"/>
  <c r="E113" i="30"/>
  <c r="C114" i="30"/>
  <c r="D114" i="30"/>
  <c r="E114" i="30"/>
  <c r="C115" i="30"/>
  <c r="D115" i="30"/>
  <c r="E115" i="30"/>
  <c r="C116" i="30"/>
  <c r="D116" i="30"/>
  <c r="E116" i="30"/>
  <c r="C117" i="30"/>
  <c r="D117" i="30"/>
  <c r="E117" i="30"/>
  <c r="C118" i="30"/>
  <c r="D118" i="30"/>
  <c r="E118" i="30"/>
  <c r="C119" i="30"/>
  <c r="D119" i="30"/>
  <c r="E119" i="30"/>
  <c r="C120" i="30"/>
  <c r="D120" i="30"/>
  <c r="E120" i="30"/>
  <c r="C121" i="30"/>
  <c r="D121" i="30"/>
  <c r="E121" i="30"/>
  <c r="C122" i="30"/>
  <c r="D122" i="30"/>
  <c r="E122" i="30"/>
  <c r="C123" i="30"/>
  <c r="D123" i="30"/>
  <c r="E123" i="30"/>
  <c r="C124" i="30"/>
  <c r="D124" i="30"/>
  <c r="E124" i="30"/>
  <c r="C125" i="30"/>
  <c r="D125" i="30"/>
  <c r="E125" i="30"/>
  <c r="C126" i="30"/>
  <c r="D126" i="30"/>
  <c r="E126" i="30"/>
  <c r="C127" i="30"/>
  <c r="D127" i="30"/>
  <c r="E127" i="30"/>
  <c r="C128" i="30"/>
  <c r="D128" i="30"/>
  <c r="E128" i="30"/>
  <c r="C129" i="30"/>
  <c r="D129" i="30"/>
  <c r="E129" i="30"/>
  <c r="C130" i="30"/>
  <c r="D130" i="30"/>
  <c r="E130" i="30"/>
  <c r="C131" i="30"/>
  <c r="D131" i="30"/>
  <c r="E131" i="30"/>
  <c r="C132" i="30"/>
  <c r="D132" i="30"/>
  <c r="E132" i="30"/>
  <c r="C133" i="30"/>
  <c r="D133" i="30"/>
  <c r="E133" i="30"/>
  <c r="C134" i="30"/>
  <c r="D134" i="30"/>
  <c r="E134" i="30"/>
  <c r="C135" i="30"/>
  <c r="D135" i="30"/>
  <c r="E135" i="30"/>
  <c r="C136" i="30"/>
  <c r="D136" i="30"/>
  <c r="E136" i="30"/>
  <c r="C137" i="30"/>
  <c r="D137" i="30"/>
  <c r="E137" i="30"/>
  <c r="C138" i="30"/>
  <c r="D138" i="30"/>
  <c r="E138" i="30"/>
  <c r="C139" i="30"/>
  <c r="D139" i="30"/>
  <c r="E139" i="30"/>
  <c r="C140" i="30"/>
  <c r="D140" i="30"/>
  <c r="E140" i="30"/>
  <c r="C141" i="30"/>
  <c r="D141" i="30"/>
  <c r="E141" i="30"/>
  <c r="C142" i="30"/>
  <c r="D142" i="30"/>
  <c r="E142" i="30"/>
  <c r="C143" i="30"/>
  <c r="D143" i="30"/>
  <c r="E143" i="30"/>
  <c r="C144" i="30"/>
  <c r="D144" i="30"/>
  <c r="E144" i="30"/>
  <c r="C145" i="30"/>
  <c r="D145" i="30"/>
  <c r="E145" i="30"/>
  <c r="C146" i="30"/>
  <c r="D146" i="30"/>
  <c r="E146" i="30"/>
  <c r="C147" i="30"/>
  <c r="D147" i="30"/>
  <c r="E147" i="30"/>
  <c r="C148" i="30"/>
  <c r="D148" i="30"/>
  <c r="E148" i="30"/>
  <c r="C149" i="30"/>
  <c r="D149" i="30"/>
  <c r="E149" i="30"/>
  <c r="C150" i="30"/>
  <c r="D150" i="30"/>
  <c r="E150" i="30"/>
  <c r="C151" i="30"/>
  <c r="D151" i="30"/>
  <c r="E151" i="30"/>
  <c r="C152" i="30"/>
  <c r="D152" i="30"/>
  <c r="E152" i="30"/>
  <c r="C153" i="30"/>
  <c r="D153" i="30"/>
  <c r="E153" i="30"/>
  <c r="C154" i="30"/>
  <c r="D154" i="30"/>
  <c r="E154" i="30"/>
  <c r="C155" i="30"/>
  <c r="D155" i="30"/>
  <c r="E155" i="30"/>
  <c r="C156" i="30"/>
  <c r="D156" i="30"/>
  <c r="E156" i="30"/>
  <c r="C157" i="30"/>
  <c r="D157" i="30"/>
  <c r="E157" i="30"/>
  <c r="C158" i="30"/>
  <c r="D158" i="30"/>
  <c r="E158" i="30"/>
  <c r="C159" i="30"/>
  <c r="D159" i="30"/>
  <c r="E159" i="30"/>
  <c r="C160" i="30"/>
  <c r="D160" i="30"/>
  <c r="E160" i="30"/>
  <c r="C161" i="30"/>
  <c r="D161" i="30"/>
  <c r="E161" i="30"/>
  <c r="C162" i="30"/>
  <c r="D162" i="30"/>
  <c r="E162" i="30"/>
  <c r="C163" i="30"/>
  <c r="D163" i="30"/>
  <c r="E163" i="30"/>
  <c r="C164" i="30"/>
  <c r="D164" i="30"/>
  <c r="E164" i="30"/>
  <c r="C165" i="30"/>
  <c r="D165" i="30"/>
  <c r="E165" i="30"/>
  <c r="C166" i="30"/>
  <c r="D166" i="30"/>
  <c r="E166" i="30"/>
  <c r="C167" i="30"/>
  <c r="D167" i="30"/>
  <c r="E167" i="30"/>
  <c r="C168" i="30"/>
  <c r="D168" i="30"/>
  <c r="E168" i="30"/>
  <c r="C169" i="30"/>
  <c r="D169" i="30"/>
  <c r="E169" i="30"/>
  <c r="C170" i="30"/>
  <c r="D170" i="30"/>
  <c r="E170" i="30"/>
  <c r="C171" i="30"/>
  <c r="D171" i="30"/>
  <c r="E171" i="30"/>
  <c r="C172" i="30"/>
  <c r="D172" i="30"/>
  <c r="E172" i="30"/>
  <c r="C173" i="30"/>
  <c r="D173" i="30"/>
  <c r="E173" i="30"/>
  <c r="C174" i="30"/>
  <c r="D174" i="30"/>
  <c r="E174" i="30"/>
  <c r="C175" i="30"/>
  <c r="D175" i="30"/>
  <c r="E175" i="30"/>
  <c r="C176" i="30"/>
  <c r="D176" i="30"/>
  <c r="E176" i="30"/>
  <c r="C177" i="30"/>
  <c r="D177" i="30"/>
  <c r="E177" i="30"/>
  <c r="C178" i="30"/>
  <c r="D178" i="30"/>
  <c r="E178" i="30"/>
  <c r="C179" i="30"/>
  <c r="D179" i="30"/>
  <c r="E179" i="30"/>
  <c r="C180" i="30"/>
  <c r="D180" i="30"/>
  <c r="E180" i="30"/>
  <c r="C181" i="30"/>
  <c r="D181" i="30"/>
  <c r="E181" i="30"/>
  <c r="C182" i="30"/>
  <c r="D182" i="30"/>
  <c r="E182" i="30"/>
  <c r="C183" i="30"/>
  <c r="D183" i="30"/>
  <c r="E183" i="30"/>
  <c r="C184" i="30"/>
  <c r="D184" i="30"/>
  <c r="E184" i="30"/>
  <c r="C185" i="30"/>
  <c r="D185" i="30"/>
  <c r="E185" i="30"/>
  <c r="C186" i="30"/>
  <c r="D186" i="30"/>
  <c r="E186" i="30"/>
  <c r="C187" i="30"/>
  <c r="D187" i="30"/>
  <c r="E187" i="30"/>
  <c r="C188" i="30"/>
  <c r="D188" i="30"/>
  <c r="E188" i="30"/>
  <c r="C189" i="30"/>
  <c r="D189" i="30"/>
  <c r="E189" i="30"/>
  <c r="C190" i="30"/>
  <c r="D190" i="30"/>
  <c r="E190" i="30"/>
  <c r="C191" i="30"/>
  <c r="D191" i="30"/>
  <c r="E191" i="30"/>
  <c r="C192" i="30"/>
  <c r="D192" i="30"/>
  <c r="E192" i="30"/>
  <c r="C193" i="30"/>
  <c r="D193" i="30"/>
  <c r="E193" i="30"/>
  <c r="C194" i="30"/>
  <c r="D194" i="30"/>
  <c r="E194" i="30"/>
  <c r="C195" i="30"/>
  <c r="D195" i="30"/>
  <c r="E195" i="30"/>
  <c r="C196" i="30"/>
  <c r="D196" i="30"/>
  <c r="E196" i="30"/>
  <c r="C197" i="30"/>
  <c r="D197" i="30"/>
  <c r="E197" i="30"/>
  <c r="C198" i="30"/>
  <c r="D198" i="30"/>
  <c r="E198" i="30"/>
  <c r="C199" i="30"/>
  <c r="D199" i="30"/>
  <c r="E199" i="30"/>
  <c r="C200" i="30"/>
  <c r="D200" i="30"/>
  <c r="E200" i="30"/>
  <c r="C201" i="30"/>
  <c r="D201" i="30"/>
  <c r="E201" i="30"/>
  <c r="C202" i="30"/>
  <c r="D202" i="30"/>
  <c r="E202" i="30"/>
  <c r="C203" i="30"/>
  <c r="D203" i="30"/>
  <c r="E203" i="30"/>
  <c r="C204" i="30"/>
  <c r="D204" i="30"/>
  <c r="E204" i="30"/>
  <c r="C205" i="30"/>
  <c r="D205" i="30"/>
  <c r="E205" i="30"/>
  <c r="C206" i="30"/>
  <c r="D206" i="30"/>
  <c r="E206" i="30"/>
  <c r="C207" i="30"/>
  <c r="D207" i="30"/>
  <c r="E207" i="30"/>
  <c r="C208" i="30"/>
  <c r="D208" i="30"/>
  <c r="E208" i="30"/>
  <c r="C209" i="30"/>
  <c r="D209" i="30"/>
  <c r="E209" i="30"/>
  <c r="C210" i="30"/>
  <c r="D210" i="30"/>
  <c r="E210" i="30"/>
  <c r="C211" i="30"/>
  <c r="D211" i="30"/>
  <c r="E211" i="30"/>
  <c r="C212" i="30"/>
  <c r="D212" i="30"/>
  <c r="E212" i="30"/>
  <c r="C213" i="30"/>
  <c r="D213" i="30"/>
  <c r="E213" i="30"/>
  <c r="C214" i="30"/>
  <c r="D214" i="30"/>
  <c r="E214" i="30"/>
  <c r="C215" i="30"/>
  <c r="D215" i="30"/>
  <c r="E215" i="30"/>
  <c r="C216" i="30"/>
  <c r="D216" i="30"/>
  <c r="E216" i="30"/>
  <c r="C217" i="30"/>
  <c r="D217" i="30"/>
  <c r="E217" i="30"/>
  <c r="C218" i="30"/>
  <c r="D218" i="30"/>
  <c r="E218" i="30"/>
  <c r="C219" i="30"/>
  <c r="D219" i="30"/>
  <c r="E219" i="30"/>
  <c r="C220" i="30"/>
  <c r="D220" i="30"/>
  <c r="E220" i="30"/>
  <c r="C221" i="30"/>
  <c r="D221" i="30"/>
  <c r="E221" i="30"/>
  <c r="C222" i="30"/>
  <c r="D222" i="30"/>
  <c r="E222" i="30"/>
  <c r="C223" i="30"/>
  <c r="D223" i="30"/>
  <c r="E223" i="30"/>
  <c r="C224" i="30"/>
  <c r="D224" i="30"/>
  <c r="E224" i="30"/>
  <c r="C225" i="30"/>
  <c r="D225" i="30"/>
  <c r="E225" i="30"/>
  <c r="C226" i="30"/>
  <c r="D226" i="30"/>
  <c r="E226" i="30"/>
  <c r="C227" i="30"/>
  <c r="D227" i="30"/>
  <c r="E227" i="30"/>
  <c r="C228" i="30"/>
  <c r="D228" i="30"/>
  <c r="E228" i="30"/>
  <c r="C229" i="30"/>
  <c r="D229" i="30"/>
  <c r="E229" i="30"/>
  <c r="C230" i="30"/>
  <c r="D230" i="30"/>
  <c r="E230" i="30"/>
  <c r="C231" i="30"/>
  <c r="D231" i="30"/>
  <c r="E231" i="30"/>
  <c r="C232" i="30"/>
  <c r="D232" i="30"/>
  <c r="E232" i="30"/>
  <c r="C233" i="30"/>
  <c r="D233" i="30"/>
  <c r="E233" i="30"/>
  <c r="C234" i="30"/>
  <c r="D234" i="30"/>
  <c r="E234" i="30"/>
  <c r="C235" i="30"/>
  <c r="D235" i="30"/>
  <c r="E235" i="30"/>
  <c r="C236" i="30"/>
  <c r="D236" i="30"/>
  <c r="E236" i="30"/>
  <c r="C237" i="30"/>
  <c r="D237" i="30"/>
  <c r="E237" i="30"/>
  <c r="C238" i="30"/>
  <c r="D238" i="30"/>
  <c r="E238" i="30"/>
  <c r="C239" i="30"/>
  <c r="D239" i="30"/>
  <c r="E239" i="30"/>
  <c r="C240" i="30"/>
  <c r="D240" i="30"/>
  <c r="E240" i="30"/>
  <c r="C241" i="30"/>
  <c r="D241" i="30"/>
  <c r="E241" i="30"/>
  <c r="C242" i="30"/>
  <c r="D242" i="30"/>
  <c r="E242" i="30"/>
  <c r="C243" i="30"/>
  <c r="D243" i="30"/>
  <c r="E243" i="30"/>
  <c r="C244" i="30"/>
  <c r="D244" i="30"/>
  <c r="E244" i="30"/>
  <c r="C245" i="30"/>
  <c r="D245" i="30"/>
  <c r="E245" i="30"/>
  <c r="C246" i="30"/>
  <c r="D246" i="30"/>
  <c r="E246" i="30"/>
  <c r="C247" i="30"/>
  <c r="D247" i="30"/>
  <c r="E247" i="30"/>
  <c r="C248" i="30"/>
  <c r="D248" i="30"/>
  <c r="E248" i="30"/>
  <c r="C249" i="30"/>
  <c r="D249" i="30"/>
  <c r="E249" i="30"/>
  <c r="C250" i="30"/>
  <c r="D250" i="30"/>
  <c r="E250" i="30"/>
  <c r="C251" i="30"/>
  <c r="D251" i="30"/>
  <c r="E251" i="30"/>
  <c r="C252" i="30"/>
  <c r="D252" i="30"/>
  <c r="E252" i="30"/>
  <c r="C253" i="30"/>
  <c r="D253" i="30"/>
  <c r="E253" i="30"/>
  <c r="C254" i="30"/>
  <c r="D254" i="30"/>
  <c r="E254" i="30"/>
  <c r="C255" i="30"/>
  <c r="D255" i="30"/>
  <c r="E255" i="30"/>
  <c r="C256" i="30"/>
  <c r="D256" i="30"/>
  <c r="E256" i="30"/>
  <c r="C257" i="30"/>
  <c r="D257" i="30"/>
  <c r="E257" i="30"/>
  <c r="C258" i="30"/>
  <c r="D258" i="30"/>
  <c r="E258" i="30"/>
  <c r="C259" i="30"/>
  <c r="D259" i="30"/>
  <c r="E259" i="30"/>
  <c r="C260" i="30"/>
  <c r="D260" i="30"/>
  <c r="E260" i="30"/>
  <c r="C261" i="30"/>
  <c r="D261" i="30"/>
  <c r="E261" i="30"/>
  <c r="C262" i="30"/>
  <c r="D262" i="30"/>
  <c r="E262" i="30"/>
  <c r="C263" i="30"/>
  <c r="D263" i="30"/>
  <c r="E263" i="30"/>
  <c r="C264" i="30"/>
  <c r="D264" i="30"/>
  <c r="E264" i="30"/>
  <c r="C265" i="30"/>
  <c r="D265" i="30"/>
  <c r="E265" i="30"/>
  <c r="C266" i="30"/>
  <c r="D266" i="30"/>
  <c r="E266" i="30"/>
  <c r="C267" i="30"/>
  <c r="D267" i="30"/>
  <c r="E267" i="30"/>
  <c r="C268" i="30"/>
  <c r="D268" i="30"/>
  <c r="E268" i="30"/>
  <c r="C269" i="30"/>
  <c r="D269" i="30"/>
  <c r="E269" i="30"/>
  <c r="C270" i="30"/>
  <c r="D270" i="30"/>
  <c r="E270" i="30"/>
  <c r="C271" i="30"/>
  <c r="D271" i="30"/>
  <c r="E271" i="30"/>
  <c r="C272" i="30"/>
  <c r="D272" i="30"/>
  <c r="E272" i="30"/>
  <c r="C273" i="30"/>
  <c r="D273" i="30"/>
  <c r="E273" i="30"/>
  <c r="C274" i="30"/>
  <c r="D274" i="30"/>
  <c r="E274" i="30"/>
  <c r="C275" i="30"/>
  <c r="D275" i="30"/>
  <c r="E275" i="30"/>
  <c r="C276" i="30"/>
  <c r="D276" i="30"/>
  <c r="E276" i="30"/>
  <c r="C277" i="30"/>
  <c r="D277" i="30"/>
  <c r="E277" i="30"/>
  <c r="C278" i="30"/>
  <c r="D278" i="30"/>
  <c r="E278" i="30"/>
  <c r="C279" i="30"/>
  <c r="D279" i="30"/>
  <c r="E279" i="30"/>
  <c r="C280" i="30"/>
  <c r="D280" i="30"/>
  <c r="E280" i="30"/>
  <c r="C281" i="30"/>
  <c r="D281" i="30"/>
  <c r="E281" i="30"/>
  <c r="C282" i="30"/>
  <c r="D282" i="30"/>
  <c r="E282" i="30"/>
  <c r="C283" i="30"/>
  <c r="D283" i="30"/>
  <c r="E283" i="30"/>
  <c r="C284" i="30"/>
  <c r="D284" i="30"/>
  <c r="E284" i="30"/>
  <c r="C285" i="30"/>
  <c r="D285" i="30"/>
  <c r="E285" i="30"/>
  <c r="C286" i="30"/>
  <c r="D286" i="30"/>
  <c r="E286" i="30"/>
  <c r="C287" i="30"/>
  <c r="D287" i="30"/>
  <c r="E287" i="30"/>
  <c r="C288" i="30"/>
  <c r="D288" i="30"/>
  <c r="E288" i="30"/>
  <c r="C289" i="30"/>
  <c r="D289" i="30"/>
  <c r="E289" i="30"/>
  <c r="C290" i="30"/>
  <c r="D290" i="30"/>
  <c r="E290" i="30"/>
  <c r="C291" i="30"/>
  <c r="D291" i="30"/>
  <c r="E291" i="30"/>
  <c r="C292" i="30"/>
  <c r="D292" i="30"/>
  <c r="E292" i="30"/>
  <c r="C293" i="30"/>
  <c r="D293" i="30"/>
  <c r="E293" i="30"/>
  <c r="C294" i="30"/>
  <c r="D294" i="30"/>
  <c r="E294" i="30"/>
  <c r="C295" i="30"/>
  <c r="D295" i="30"/>
  <c r="E295" i="30"/>
  <c r="C296" i="30"/>
  <c r="D296" i="30"/>
  <c r="E296" i="30"/>
  <c r="C297" i="30"/>
  <c r="D297" i="30"/>
  <c r="E297" i="30"/>
  <c r="C298" i="30"/>
  <c r="D298" i="30"/>
  <c r="E298" i="30"/>
  <c r="C299" i="30"/>
  <c r="D299" i="30"/>
  <c r="E299" i="30"/>
  <c r="C300" i="30"/>
  <c r="D300" i="30"/>
  <c r="E300" i="30"/>
  <c r="C301" i="30"/>
  <c r="D301" i="30"/>
  <c r="E301" i="30"/>
  <c r="C302" i="30"/>
  <c r="D302" i="30"/>
  <c r="E302" i="30"/>
  <c r="C303" i="30"/>
  <c r="D303" i="30"/>
  <c r="E303" i="30"/>
  <c r="C304" i="30"/>
  <c r="D304" i="30"/>
  <c r="E304" i="30"/>
  <c r="C305" i="30"/>
  <c r="D305" i="30"/>
  <c r="E305" i="30"/>
  <c r="C306" i="30"/>
  <c r="D306" i="30"/>
  <c r="E306" i="30"/>
  <c r="C307" i="30"/>
  <c r="D307" i="30"/>
  <c r="E307" i="30"/>
  <c r="C308" i="30"/>
  <c r="D308" i="30"/>
  <c r="E308" i="30"/>
  <c r="C309" i="30"/>
  <c r="D309" i="30"/>
  <c r="E309" i="30"/>
  <c r="C310" i="30"/>
  <c r="D310" i="30"/>
  <c r="E310" i="30"/>
  <c r="C311" i="30"/>
  <c r="D311" i="30"/>
  <c r="E311" i="30"/>
  <c r="C312" i="30"/>
  <c r="D312" i="30"/>
  <c r="E312" i="30"/>
  <c r="C313" i="30"/>
  <c r="D313" i="30"/>
  <c r="E313" i="30"/>
  <c r="C314" i="30"/>
  <c r="D314" i="30"/>
  <c r="E314" i="30"/>
  <c r="C315" i="30"/>
  <c r="D315" i="30"/>
  <c r="E315" i="30"/>
  <c r="C316" i="30"/>
  <c r="D316" i="30"/>
  <c r="E316" i="30"/>
  <c r="C317" i="30"/>
  <c r="D317" i="30"/>
  <c r="E317" i="30"/>
  <c r="C318" i="30"/>
  <c r="D318" i="30"/>
  <c r="E318" i="30"/>
  <c r="C319" i="30"/>
  <c r="D319" i="30"/>
  <c r="E319" i="30"/>
  <c r="C320" i="30"/>
  <c r="D320" i="30"/>
  <c r="E320" i="30"/>
  <c r="C321" i="30"/>
  <c r="D321" i="30"/>
  <c r="E321" i="30"/>
  <c r="C322" i="30"/>
  <c r="D322" i="30"/>
  <c r="E322" i="30"/>
  <c r="C323" i="30"/>
  <c r="D323" i="30"/>
  <c r="E323" i="30"/>
  <c r="C324" i="30"/>
  <c r="D324" i="30"/>
  <c r="E324" i="30"/>
  <c r="C325" i="30"/>
  <c r="D325" i="30"/>
  <c r="E325" i="30"/>
  <c r="C326" i="30"/>
  <c r="D326" i="30"/>
  <c r="E326" i="30"/>
  <c r="C327" i="30"/>
  <c r="D327" i="30"/>
  <c r="E327" i="30"/>
  <c r="C328" i="30"/>
  <c r="D328" i="30"/>
  <c r="E328" i="30"/>
  <c r="C329" i="30"/>
  <c r="D329" i="30"/>
  <c r="E329" i="30"/>
  <c r="C330" i="30"/>
  <c r="D330" i="30"/>
  <c r="E330" i="30"/>
  <c r="C331" i="30"/>
  <c r="D331" i="30"/>
  <c r="E331" i="30"/>
  <c r="C332" i="30"/>
  <c r="D332" i="30"/>
  <c r="E332" i="30"/>
  <c r="C333" i="30"/>
  <c r="D333" i="30"/>
  <c r="E333" i="30"/>
  <c r="C334" i="30"/>
  <c r="D334" i="30"/>
  <c r="E334" i="30"/>
  <c r="C335" i="30"/>
  <c r="D335" i="30"/>
  <c r="E335" i="30"/>
  <c r="C336" i="30"/>
  <c r="D336" i="30"/>
  <c r="E336" i="30"/>
  <c r="C337" i="30"/>
  <c r="D337" i="30"/>
  <c r="E337" i="30"/>
  <c r="C338" i="30"/>
  <c r="D338" i="30"/>
  <c r="E338" i="30"/>
  <c r="C339" i="30"/>
  <c r="D339" i="30"/>
  <c r="E339" i="30"/>
  <c r="C340" i="30"/>
  <c r="D340" i="30"/>
  <c r="E340" i="30"/>
  <c r="C341" i="30"/>
  <c r="D341" i="30"/>
  <c r="E341" i="30"/>
  <c r="C342" i="30"/>
  <c r="D342" i="30"/>
  <c r="E342" i="30"/>
  <c r="C343" i="30"/>
  <c r="D343" i="30"/>
  <c r="E343" i="30"/>
  <c r="C344" i="30"/>
  <c r="D344" i="30"/>
  <c r="E344" i="30"/>
  <c r="C345" i="30"/>
  <c r="D345" i="30"/>
  <c r="E345" i="30"/>
  <c r="C346" i="30"/>
  <c r="D346" i="30"/>
  <c r="E346" i="30"/>
  <c r="C347" i="30"/>
  <c r="D347" i="30"/>
  <c r="E347" i="30"/>
  <c r="C348" i="30"/>
  <c r="D348" i="30"/>
  <c r="E348" i="30"/>
  <c r="C349" i="30"/>
  <c r="D349" i="30"/>
  <c r="E349" i="30"/>
  <c r="C350" i="30"/>
  <c r="D350" i="30"/>
  <c r="E350" i="30"/>
  <c r="C351" i="30"/>
  <c r="D351" i="30"/>
  <c r="E351" i="30"/>
  <c r="C352" i="30"/>
  <c r="D352" i="30"/>
  <c r="E352" i="30"/>
  <c r="C353" i="30"/>
  <c r="D353" i="30"/>
  <c r="E353" i="30"/>
  <c r="C354" i="30"/>
  <c r="D354" i="30"/>
  <c r="E354" i="30"/>
  <c r="C355" i="30"/>
  <c r="D355" i="30"/>
  <c r="E355" i="30"/>
  <c r="C356" i="30"/>
  <c r="D356" i="30"/>
  <c r="E356" i="30"/>
  <c r="C357" i="30"/>
  <c r="D357" i="30"/>
  <c r="E357" i="30"/>
  <c r="C358" i="30"/>
  <c r="D358" i="30"/>
  <c r="E358" i="30"/>
  <c r="C359" i="30"/>
  <c r="D359" i="30"/>
  <c r="E359" i="30"/>
  <c r="C360" i="30"/>
  <c r="D360" i="30"/>
  <c r="E360" i="30"/>
  <c r="C361" i="30"/>
  <c r="D361" i="30"/>
  <c r="E361" i="30"/>
  <c r="C362" i="30"/>
  <c r="D362" i="30"/>
  <c r="E362" i="30"/>
  <c r="C363" i="30"/>
  <c r="D363" i="30"/>
  <c r="E363" i="30"/>
  <c r="C364" i="30"/>
  <c r="D364" i="30"/>
  <c r="E364" i="30"/>
  <c r="C365" i="30"/>
  <c r="D365" i="30"/>
  <c r="E365" i="30"/>
  <c r="C366" i="30"/>
  <c r="D366" i="30"/>
  <c r="E366" i="30"/>
  <c r="C367" i="30"/>
  <c r="D367" i="30"/>
  <c r="E367" i="30"/>
  <c r="C368" i="30"/>
  <c r="D368" i="30"/>
  <c r="E368" i="30"/>
  <c r="C369" i="30"/>
  <c r="D369" i="30"/>
  <c r="E369" i="30"/>
  <c r="C370" i="30"/>
  <c r="D370" i="30"/>
  <c r="E370" i="30"/>
  <c r="C371" i="30"/>
  <c r="D371" i="30"/>
  <c r="E371" i="30"/>
  <c r="C372" i="30"/>
  <c r="D372" i="30"/>
  <c r="E372" i="30"/>
  <c r="C373" i="30"/>
  <c r="D373" i="30"/>
  <c r="E373" i="30"/>
  <c r="C374" i="30"/>
  <c r="D374" i="30"/>
  <c r="E374" i="30"/>
  <c r="C375" i="30"/>
  <c r="D375" i="30"/>
  <c r="E375" i="30"/>
  <c r="C376" i="30"/>
  <c r="D376" i="30"/>
  <c r="E376" i="30"/>
  <c r="C377" i="30"/>
  <c r="D377" i="30"/>
  <c r="E377" i="30"/>
  <c r="C378" i="30"/>
  <c r="D378" i="30"/>
  <c r="E378" i="30"/>
  <c r="C379" i="30"/>
  <c r="D379" i="30"/>
  <c r="E379" i="30"/>
  <c r="C380" i="30"/>
  <c r="D380" i="30"/>
  <c r="E380" i="30"/>
  <c r="C381" i="30"/>
  <c r="D381" i="30"/>
  <c r="E381" i="30"/>
  <c r="C382" i="30"/>
  <c r="D382" i="30"/>
  <c r="E382" i="30"/>
  <c r="C383" i="30"/>
  <c r="D383" i="30"/>
  <c r="E383" i="30"/>
  <c r="C384" i="30"/>
  <c r="D384" i="30"/>
  <c r="E384" i="30"/>
  <c r="C385" i="30"/>
  <c r="D385" i="30"/>
  <c r="E385" i="30"/>
  <c r="C386" i="30"/>
  <c r="D386" i="30"/>
  <c r="E386" i="30"/>
  <c r="C387" i="30"/>
  <c r="D387" i="30"/>
  <c r="E387" i="30"/>
  <c r="C388" i="30"/>
  <c r="D388" i="30"/>
  <c r="E388" i="30"/>
  <c r="C389" i="30"/>
  <c r="D389" i="30"/>
  <c r="E389" i="30"/>
  <c r="C390" i="30"/>
  <c r="D390" i="30"/>
  <c r="E390" i="30"/>
  <c r="C391" i="30"/>
  <c r="D391" i="30"/>
  <c r="E391" i="30"/>
  <c r="C392" i="30"/>
  <c r="D392" i="30"/>
  <c r="E392" i="30"/>
  <c r="C393" i="30"/>
  <c r="D393" i="30"/>
  <c r="E393" i="30"/>
  <c r="C394" i="30"/>
  <c r="D394" i="30"/>
  <c r="E394" i="30"/>
  <c r="C395" i="30"/>
  <c r="D395" i="30"/>
  <c r="E395" i="30"/>
  <c r="C396" i="30"/>
  <c r="D396" i="30"/>
  <c r="E396" i="30"/>
  <c r="C397" i="30"/>
  <c r="D397" i="30"/>
  <c r="E397" i="30"/>
  <c r="C398" i="30"/>
  <c r="D398" i="30"/>
  <c r="E398" i="30"/>
  <c r="C399" i="30"/>
  <c r="D399" i="30"/>
  <c r="E399" i="30"/>
  <c r="C400" i="30"/>
  <c r="D400" i="30"/>
  <c r="E400" i="30"/>
  <c r="C401" i="30"/>
  <c r="D401" i="30"/>
  <c r="E401" i="30"/>
  <c r="C402" i="30"/>
  <c r="D402" i="30"/>
  <c r="E402" i="30"/>
  <c r="C403" i="30"/>
  <c r="D403" i="30"/>
  <c r="E403" i="30"/>
  <c r="C404" i="30"/>
  <c r="D404" i="30"/>
  <c r="E404" i="30"/>
  <c r="C405" i="30"/>
  <c r="D405" i="30"/>
  <c r="E405" i="30"/>
  <c r="C406" i="30"/>
  <c r="D406" i="30"/>
  <c r="E406" i="30"/>
  <c r="C407" i="30"/>
  <c r="D407" i="30"/>
  <c r="E407" i="30"/>
  <c r="C408" i="30"/>
  <c r="D408" i="30"/>
  <c r="E408" i="30"/>
  <c r="C409" i="30"/>
  <c r="D409" i="30"/>
  <c r="E409" i="30"/>
  <c r="C410" i="30"/>
  <c r="D410" i="30"/>
  <c r="E410" i="30"/>
  <c r="C411" i="30"/>
  <c r="D411" i="30"/>
  <c r="E411" i="30"/>
  <c r="C412" i="30"/>
  <c r="D412" i="30"/>
  <c r="E412" i="30"/>
  <c r="C413" i="30"/>
  <c r="D413" i="30"/>
  <c r="E413" i="30"/>
  <c r="C414" i="30"/>
  <c r="D414" i="30"/>
  <c r="E414" i="30"/>
  <c r="C415" i="30"/>
  <c r="D415" i="30"/>
  <c r="E415" i="30"/>
  <c r="C416" i="30"/>
  <c r="D416" i="30"/>
  <c r="E416" i="30"/>
  <c r="C417" i="30"/>
  <c r="D417" i="30"/>
  <c r="E417" i="30"/>
  <c r="C418" i="30"/>
  <c r="D418" i="30"/>
  <c r="E418" i="30"/>
  <c r="C419" i="30"/>
  <c r="D419" i="30"/>
  <c r="E419" i="30"/>
  <c r="C420" i="30"/>
  <c r="D420" i="30"/>
  <c r="E420" i="30"/>
  <c r="C421" i="30"/>
  <c r="D421" i="30"/>
  <c r="E421" i="30"/>
  <c r="C422" i="30"/>
  <c r="D422" i="30"/>
  <c r="E422" i="30"/>
  <c r="C423" i="30"/>
  <c r="D423" i="30"/>
  <c r="E423" i="30"/>
  <c r="C424" i="30"/>
  <c r="D424" i="30"/>
  <c r="E424" i="30"/>
  <c r="C425" i="30"/>
  <c r="D425" i="30"/>
  <c r="E425" i="30"/>
  <c r="C426" i="30"/>
  <c r="D426" i="30"/>
  <c r="E426" i="30"/>
  <c r="C427" i="30"/>
  <c r="D427" i="30"/>
  <c r="E427" i="30"/>
  <c r="C428" i="30"/>
  <c r="D428" i="30"/>
  <c r="E428" i="30"/>
  <c r="C429" i="30"/>
  <c r="D429" i="30"/>
  <c r="E429" i="30"/>
  <c r="C430" i="30"/>
  <c r="D430" i="30"/>
  <c r="E430" i="30"/>
  <c r="C431" i="30"/>
  <c r="D431" i="30"/>
  <c r="E431" i="30"/>
  <c r="C432" i="30"/>
  <c r="D432" i="30"/>
  <c r="E432" i="30"/>
  <c r="C433" i="30"/>
  <c r="D433" i="30"/>
  <c r="E433" i="30"/>
  <c r="C434" i="30"/>
  <c r="D434" i="30"/>
  <c r="E434" i="30"/>
  <c r="C435" i="30"/>
  <c r="D435" i="30"/>
  <c r="E435" i="30"/>
  <c r="C436" i="30"/>
  <c r="D436" i="30"/>
  <c r="E436" i="30"/>
  <c r="C437" i="30"/>
  <c r="D437" i="30"/>
  <c r="E437" i="30"/>
  <c r="C438" i="30"/>
  <c r="D438" i="30"/>
  <c r="E438" i="30"/>
  <c r="C439" i="30"/>
  <c r="D439" i="30"/>
  <c r="E439" i="30"/>
  <c r="C440" i="30"/>
  <c r="D440" i="30"/>
  <c r="E440" i="30"/>
  <c r="C441" i="30"/>
  <c r="D441" i="30"/>
  <c r="E441" i="30"/>
  <c r="C442" i="30"/>
  <c r="D442" i="30"/>
  <c r="E442" i="30"/>
  <c r="C443" i="30"/>
  <c r="D443" i="30"/>
  <c r="E443" i="30"/>
  <c r="C444" i="30"/>
  <c r="D444" i="30"/>
  <c r="E444" i="30"/>
  <c r="C445" i="30"/>
  <c r="D445" i="30"/>
  <c r="E445" i="30"/>
  <c r="C446" i="30"/>
  <c r="D446" i="30"/>
  <c r="E446" i="30"/>
  <c r="C447" i="30"/>
  <c r="D447" i="30"/>
  <c r="E447" i="30"/>
  <c r="C448" i="30"/>
  <c r="D448" i="30"/>
  <c r="E448" i="30"/>
  <c r="C449" i="30"/>
  <c r="D449" i="30"/>
  <c r="E449" i="30"/>
  <c r="C450" i="30"/>
  <c r="D450" i="30"/>
  <c r="E450" i="30"/>
  <c r="C451" i="30"/>
  <c r="D451" i="30"/>
  <c r="E451" i="30"/>
  <c r="C452" i="30"/>
  <c r="D452" i="30"/>
  <c r="E452" i="30"/>
  <c r="C453" i="30"/>
  <c r="D453" i="30"/>
  <c r="E453" i="30"/>
  <c r="C454" i="30"/>
  <c r="D454" i="30"/>
  <c r="E454" i="30"/>
  <c r="C455" i="30"/>
  <c r="D455" i="30"/>
  <c r="E455" i="30"/>
  <c r="C456" i="30"/>
  <c r="D456" i="30"/>
  <c r="E456" i="30"/>
  <c r="C457" i="30"/>
  <c r="D457" i="30"/>
  <c r="E457" i="30"/>
  <c r="C458" i="30"/>
  <c r="D458" i="30"/>
  <c r="E458" i="30"/>
  <c r="C459" i="30"/>
  <c r="D459" i="30"/>
  <c r="E459" i="30"/>
  <c r="C460" i="30"/>
  <c r="D460" i="30"/>
  <c r="E460" i="30"/>
  <c r="C461" i="30"/>
  <c r="D461" i="30"/>
  <c r="E461" i="30"/>
  <c r="C462" i="30"/>
  <c r="D462" i="30"/>
  <c r="E462" i="30"/>
  <c r="C463" i="30"/>
  <c r="D463" i="30"/>
  <c r="E463" i="30"/>
  <c r="C464" i="30"/>
  <c r="D464" i="30"/>
  <c r="E464" i="30"/>
  <c r="C465" i="30"/>
  <c r="D465" i="30"/>
  <c r="E465" i="30"/>
  <c r="C466" i="30"/>
  <c r="D466" i="30"/>
  <c r="E466" i="30"/>
  <c r="C467" i="30"/>
  <c r="D467" i="30"/>
  <c r="E467" i="30"/>
  <c r="C468" i="30"/>
  <c r="D468" i="30"/>
  <c r="E468" i="30"/>
  <c r="C469" i="30"/>
  <c r="D469" i="30"/>
  <c r="E469" i="30"/>
  <c r="C470" i="30"/>
  <c r="D470" i="30"/>
  <c r="E470" i="30"/>
  <c r="C471" i="30"/>
  <c r="D471" i="30"/>
  <c r="E471" i="30"/>
  <c r="C472" i="30"/>
  <c r="D472" i="30"/>
  <c r="E472" i="30"/>
  <c r="C473" i="30"/>
  <c r="D473" i="30"/>
  <c r="E473" i="30"/>
  <c r="C474" i="30"/>
  <c r="D474" i="30"/>
  <c r="E474" i="30"/>
  <c r="C475" i="30"/>
  <c r="D475" i="30"/>
  <c r="E475" i="30"/>
  <c r="C476" i="30"/>
  <c r="D476" i="30"/>
  <c r="E476" i="30"/>
  <c r="C477" i="30"/>
  <c r="D477" i="30"/>
  <c r="E477" i="30"/>
  <c r="C478" i="30"/>
  <c r="D478" i="30"/>
  <c r="E478" i="30"/>
  <c r="C479" i="30"/>
  <c r="D479" i="30"/>
  <c r="E479" i="30"/>
  <c r="C480" i="30"/>
  <c r="D480" i="30"/>
  <c r="E480" i="30"/>
  <c r="C481" i="30"/>
  <c r="D481" i="30"/>
  <c r="E481" i="30"/>
  <c r="C482" i="30"/>
  <c r="D482" i="30"/>
  <c r="E482" i="30"/>
  <c r="C483" i="30"/>
  <c r="D483" i="30"/>
  <c r="E483" i="30"/>
  <c r="C484" i="30"/>
  <c r="D484" i="30"/>
  <c r="E484" i="30"/>
  <c r="C485" i="30"/>
  <c r="D485" i="30"/>
  <c r="E485" i="30"/>
  <c r="C486" i="30"/>
  <c r="D486" i="30"/>
  <c r="E486" i="30"/>
  <c r="C487" i="30"/>
  <c r="D487" i="30"/>
  <c r="E487" i="30"/>
  <c r="C488" i="30"/>
  <c r="D488" i="30"/>
  <c r="E488" i="30"/>
  <c r="C489" i="30"/>
  <c r="D489" i="30"/>
  <c r="E489" i="30"/>
  <c r="C490" i="30"/>
  <c r="D490" i="30"/>
  <c r="E490" i="30"/>
  <c r="C491" i="30"/>
  <c r="D491" i="30"/>
  <c r="E491" i="30"/>
  <c r="C492" i="30"/>
  <c r="D492" i="30"/>
  <c r="E492" i="30"/>
  <c r="C493" i="30"/>
  <c r="D493" i="30"/>
  <c r="E493" i="30"/>
  <c r="C494" i="30"/>
  <c r="D494" i="30"/>
  <c r="E494" i="30"/>
  <c r="C495" i="30"/>
  <c r="D495" i="30"/>
  <c r="E495" i="30"/>
  <c r="C496" i="30"/>
  <c r="D496" i="30"/>
  <c r="E496" i="30"/>
  <c r="C497" i="30"/>
  <c r="D497" i="30"/>
  <c r="E497" i="30"/>
  <c r="C498" i="30"/>
  <c r="D498" i="30"/>
  <c r="E498" i="30"/>
  <c r="C499" i="30"/>
  <c r="D499" i="30"/>
  <c r="E499" i="30"/>
  <c r="C500" i="30"/>
  <c r="D500" i="30"/>
  <c r="E500" i="30"/>
  <c r="C501" i="30"/>
  <c r="D501" i="30"/>
  <c r="E501" i="30"/>
  <c r="C502" i="30"/>
  <c r="D502" i="30"/>
  <c r="E502" i="30"/>
  <c r="C503" i="30"/>
  <c r="D503" i="30"/>
  <c r="E503" i="30"/>
  <c r="C504" i="30"/>
  <c r="D504" i="30"/>
  <c r="E504" i="30"/>
  <c r="C505" i="30"/>
  <c r="D505" i="30"/>
  <c r="E505" i="30"/>
  <c r="C506" i="30"/>
  <c r="D506" i="30"/>
  <c r="E506" i="30"/>
  <c r="C507" i="30"/>
  <c r="D507" i="30"/>
  <c r="E507" i="30"/>
  <c r="C508" i="30"/>
  <c r="D508" i="30"/>
  <c r="E508" i="30"/>
  <c r="C509" i="30"/>
  <c r="D509" i="30"/>
  <c r="E509" i="30"/>
  <c r="C510" i="30"/>
  <c r="D510" i="30"/>
  <c r="E510" i="30"/>
  <c r="C511" i="30"/>
  <c r="D511" i="30"/>
  <c r="E511" i="30"/>
  <c r="C512" i="30"/>
  <c r="D512" i="30"/>
  <c r="E512" i="30"/>
  <c r="C513" i="30"/>
  <c r="D513" i="30"/>
  <c r="E513" i="30"/>
  <c r="C514" i="30"/>
  <c r="D514" i="30"/>
  <c r="E514" i="30"/>
  <c r="C515" i="30"/>
  <c r="D515" i="30"/>
  <c r="E515" i="30"/>
  <c r="C516" i="30"/>
  <c r="D516" i="30"/>
  <c r="E516" i="30"/>
  <c r="C517" i="30"/>
  <c r="D517" i="30"/>
  <c r="E517" i="30"/>
  <c r="C518" i="30"/>
  <c r="D518" i="30"/>
  <c r="E518" i="30"/>
  <c r="C519" i="30"/>
  <c r="D519" i="30"/>
  <c r="E519" i="30"/>
  <c r="C520" i="30"/>
  <c r="D520" i="30"/>
  <c r="E520" i="30"/>
  <c r="C521" i="30"/>
  <c r="D521" i="30"/>
  <c r="E521" i="30"/>
  <c r="C522" i="30"/>
  <c r="D522" i="30"/>
  <c r="E522" i="30"/>
  <c r="C523" i="30"/>
  <c r="D523" i="30"/>
  <c r="E523" i="30"/>
  <c r="C524" i="30"/>
  <c r="D524" i="30"/>
  <c r="E524" i="30"/>
  <c r="C525" i="30"/>
  <c r="D525" i="30"/>
  <c r="E525" i="30"/>
  <c r="C526" i="30"/>
  <c r="D526" i="30"/>
  <c r="E526" i="30"/>
  <c r="C527" i="30"/>
  <c r="D527" i="30"/>
  <c r="E527" i="30"/>
  <c r="C528" i="30"/>
  <c r="D528" i="30"/>
  <c r="E528" i="30"/>
  <c r="C529" i="30"/>
  <c r="D529" i="30"/>
  <c r="E529" i="30"/>
  <c r="C530" i="30"/>
  <c r="D530" i="30"/>
  <c r="E530" i="30"/>
  <c r="C531" i="30"/>
  <c r="D531" i="30"/>
  <c r="E531" i="30"/>
  <c r="C532" i="30"/>
  <c r="D532" i="30"/>
  <c r="E532" i="30"/>
  <c r="C533" i="30"/>
  <c r="D533" i="30"/>
  <c r="E533" i="30"/>
  <c r="C534" i="30"/>
  <c r="D534" i="30"/>
  <c r="E534" i="30"/>
  <c r="C535" i="30"/>
  <c r="D535" i="30"/>
  <c r="E535" i="30"/>
  <c r="C536" i="30"/>
  <c r="D536" i="30"/>
  <c r="E536" i="30"/>
  <c r="C537" i="30"/>
  <c r="D537" i="30"/>
  <c r="E537" i="30"/>
  <c r="C538" i="30"/>
  <c r="D538" i="30"/>
  <c r="E538" i="30"/>
  <c r="C539" i="30"/>
  <c r="D539" i="30"/>
  <c r="E539" i="30"/>
  <c r="C540" i="30"/>
  <c r="D540" i="30"/>
  <c r="E540" i="30"/>
  <c r="C541" i="30"/>
  <c r="D541" i="30"/>
  <c r="E541" i="30"/>
  <c r="C542" i="30"/>
  <c r="D542" i="30"/>
  <c r="E542" i="30"/>
  <c r="C543" i="30"/>
  <c r="D543" i="30"/>
  <c r="E543" i="30"/>
  <c r="C544" i="30"/>
  <c r="D544" i="30"/>
  <c r="E544" i="30"/>
  <c r="C545" i="30"/>
  <c r="D545" i="30"/>
  <c r="E545" i="30"/>
  <c r="C546" i="30"/>
  <c r="D546" i="30"/>
  <c r="E546" i="30"/>
  <c r="C547" i="30"/>
  <c r="D547" i="30"/>
  <c r="E547" i="30"/>
  <c r="C548" i="30"/>
  <c r="D548" i="30"/>
  <c r="E548" i="30"/>
  <c r="C549" i="30"/>
  <c r="D549" i="30"/>
  <c r="E549" i="30"/>
  <c r="C550" i="30"/>
  <c r="D550" i="30"/>
  <c r="E550" i="30"/>
  <c r="C551" i="30"/>
  <c r="D551" i="30"/>
  <c r="E551" i="30"/>
  <c r="C552" i="30"/>
  <c r="D552" i="30"/>
  <c r="E552" i="30"/>
  <c r="C553" i="30"/>
  <c r="D553" i="30"/>
  <c r="E553" i="30"/>
  <c r="C554" i="30"/>
  <c r="D554" i="30"/>
  <c r="E554" i="30"/>
  <c r="C555" i="30"/>
  <c r="D555" i="30"/>
  <c r="E555" i="30"/>
  <c r="C556" i="30"/>
  <c r="D556" i="30"/>
  <c r="E556" i="30"/>
  <c r="C557" i="30"/>
  <c r="D557" i="30"/>
  <c r="E557" i="30"/>
  <c r="C558" i="30"/>
  <c r="D558" i="30"/>
  <c r="E558" i="30"/>
  <c r="C559" i="30"/>
  <c r="D559" i="30"/>
  <c r="E559" i="30"/>
  <c r="C560" i="30"/>
  <c r="D560" i="30"/>
  <c r="E560" i="30"/>
  <c r="C561" i="30"/>
  <c r="D561" i="30"/>
  <c r="E561" i="30"/>
  <c r="C562" i="30"/>
  <c r="D562" i="30"/>
  <c r="E562" i="30"/>
  <c r="C563" i="30"/>
  <c r="D563" i="30"/>
  <c r="E563" i="30"/>
  <c r="C564" i="30"/>
  <c r="D564" i="30"/>
  <c r="E564" i="30"/>
  <c r="C565" i="30"/>
  <c r="D565" i="30"/>
  <c r="E565" i="30"/>
  <c r="C566" i="30"/>
  <c r="D566" i="30"/>
  <c r="E566" i="30"/>
  <c r="C567" i="30"/>
  <c r="D567" i="30"/>
  <c r="E567" i="30"/>
  <c r="C568" i="30"/>
  <c r="D568" i="30"/>
  <c r="E568" i="30"/>
  <c r="C569" i="30"/>
  <c r="D569" i="30"/>
  <c r="E569" i="30"/>
  <c r="C570" i="30"/>
  <c r="D570" i="30"/>
  <c r="E570" i="30"/>
  <c r="C571" i="30"/>
  <c r="D571" i="30"/>
  <c r="E571" i="30"/>
  <c r="C572" i="30"/>
  <c r="D572" i="30"/>
  <c r="E572" i="30"/>
  <c r="C573" i="30"/>
  <c r="D573" i="30"/>
  <c r="E573" i="30"/>
  <c r="C574" i="30"/>
  <c r="D574" i="30"/>
  <c r="E574" i="30"/>
  <c r="C575" i="30"/>
  <c r="D575" i="30"/>
  <c r="E575" i="30"/>
  <c r="C576" i="30"/>
  <c r="D576" i="30"/>
  <c r="E576" i="30"/>
  <c r="C577" i="30"/>
  <c r="D577" i="30"/>
  <c r="E577" i="30"/>
  <c r="C578" i="30"/>
  <c r="D578" i="30"/>
  <c r="E578" i="30"/>
  <c r="C579" i="30"/>
  <c r="D579" i="30"/>
  <c r="E579" i="30"/>
  <c r="C580" i="30"/>
  <c r="D580" i="30"/>
  <c r="E580" i="30"/>
  <c r="C581" i="30"/>
  <c r="D581" i="30"/>
  <c r="E581" i="30"/>
  <c r="C582" i="30"/>
  <c r="D582" i="30"/>
  <c r="E582" i="30"/>
  <c r="C583" i="30"/>
  <c r="D583" i="30"/>
  <c r="E583" i="30"/>
  <c r="C584" i="30"/>
  <c r="D584" i="30"/>
  <c r="E584" i="30"/>
  <c r="C585" i="30"/>
  <c r="D585" i="30"/>
  <c r="E585" i="30"/>
  <c r="C586" i="30"/>
  <c r="D586" i="30"/>
  <c r="E586" i="30"/>
  <c r="C587" i="30"/>
  <c r="D587" i="30"/>
  <c r="E587" i="30"/>
  <c r="C588" i="30"/>
  <c r="D588" i="30"/>
  <c r="E588" i="30"/>
  <c r="C589" i="30"/>
  <c r="D589" i="30"/>
  <c r="E589" i="30"/>
  <c r="C590" i="30"/>
  <c r="D590" i="30"/>
  <c r="E590" i="30"/>
  <c r="C591" i="30"/>
  <c r="D591" i="30"/>
  <c r="E591" i="30"/>
  <c r="C592" i="30"/>
  <c r="D592" i="30"/>
  <c r="E592" i="30"/>
  <c r="C593" i="30"/>
  <c r="D593" i="30"/>
  <c r="E593" i="30"/>
  <c r="C594" i="30"/>
  <c r="D594" i="30"/>
  <c r="E594" i="30"/>
  <c r="C595" i="30"/>
  <c r="D595" i="30"/>
  <c r="E595" i="30"/>
  <c r="C596" i="30"/>
  <c r="D596" i="30"/>
  <c r="E596" i="30"/>
  <c r="C597" i="30"/>
  <c r="D597" i="30"/>
  <c r="E597" i="30"/>
  <c r="C598" i="30"/>
  <c r="D598" i="30"/>
  <c r="E598" i="30"/>
  <c r="C599" i="30"/>
  <c r="D599" i="30"/>
  <c r="E599" i="30"/>
  <c r="C600" i="30"/>
  <c r="D600" i="30"/>
  <c r="E600" i="30"/>
  <c r="C601" i="30"/>
  <c r="D601" i="30"/>
  <c r="E601" i="30"/>
  <c r="C602" i="30"/>
  <c r="D602" i="30"/>
  <c r="E602" i="30"/>
  <c r="C603" i="30"/>
  <c r="D603" i="30"/>
  <c r="E603" i="30"/>
  <c r="C604" i="30"/>
  <c r="D604" i="30"/>
  <c r="E604" i="30"/>
  <c r="C605" i="30"/>
  <c r="D605" i="30"/>
  <c r="E605" i="30"/>
  <c r="C606" i="30"/>
  <c r="D606" i="30"/>
  <c r="E606" i="30"/>
  <c r="C607" i="30"/>
  <c r="D607" i="30"/>
  <c r="E607" i="30"/>
  <c r="C608" i="30"/>
  <c r="D608" i="30"/>
  <c r="E608" i="30"/>
  <c r="C609" i="30"/>
  <c r="D609" i="30"/>
  <c r="E609" i="30"/>
  <c r="C610" i="30"/>
  <c r="D610" i="30"/>
  <c r="E610" i="30"/>
  <c r="C611" i="30"/>
  <c r="D611" i="30"/>
  <c r="E611" i="30"/>
  <c r="C612" i="30"/>
  <c r="D612" i="30"/>
  <c r="E612" i="30"/>
  <c r="C613" i="30"/>
  <c r="D613" i="30"/>
  <c r="E613" i="30"/>
  <c r="C614" i="30"/>
  <c r="D614" i="30"/>
  <c r="E614" i="30"/>
  <c r="C615" i="30"/>
  <c r="D615" i="30"/>
  <c r="E615" i="30"/>
  <c r="C616" i="30"/>
  <c r="D616" i="30"/>
  <c r="E616" i="30"/>
  <c r="C617" i="30"/>
  <c r="D617" i="30"/>
  <c r="E617" i="30"/>
  <c r="C618" i="30"/>
  <c r="D618" i="30"/>
  <c r="E618" i="30"/>
  <c r="C619" i="30"/>
  <c r="D619" i="30"/>
  <c r="E619" i="30"/>
  <c r="C620" i="30"/>
  <c r="D620" i="30"/>
  <c r="E620" i="30"/>
  <c r="C621" i="30"/>
  <c r="D621" i="30"/>
  <c r="E621" i="30"/>
  <c r="C622" i="30"/>
  <c r="D622" i="30"/>
  <c r="E622" i="30"/>
  <c r="C623" i="30"/>
  <c r="D623" i="30"/>
  <c r="E623" i="30"/>
  <c r="C624" i="30"/>
  <c r="D624" i="30"/>
  <c r="E624" i="30"/>
  <c r="C625" i="30"/>
  <c r="D625" i="30"/>
  <c r="E625" i="30"/>
  <c r="C626" i="30"/>
  <c r="D626" i="30"/>
  <c r="E626" i="30"/>
  <c r="C627" i="30"/>
  <c r="D627" i="30"/>
  <c r="E627" i="30"/>
  <c r="C628" i="30"/>
  <c r="D628" i="30"/>
  <c r="E628" i="30"/>
  <c r="C629" i="30"/>
  <c r="D629" i="30"/>
  <c r="E629" i="30"/>
  <c r="C630" i="30"/>
  <c r="D630" i="30"/>
  <c r="E630" i="30"/>
  <c r="C631" i="30"/>
  <c r="D631" i="30"/>
  <c r="E631" i="30"/>
  <c r="C632" i="30"/>
  <c r="D632" i="30"/>
  <c r="E632" i="30"/>
  <c r="C633" i="30"/>
  <c r="D633" i="30"/>
  <c r="E633" i="30"/>
  <c r="C634" i="30"/>
  <c r="D634" i="30"/>
  <c r="E634" i="30"/>
  <c r="C635" i="30"/>
  <c r="D635" i="30"/>
  <c r="E635" i="30"/>
  <c r="C636" i="30"/>
  <c r="D636" i="30"/>
  <c r="E636" i="30"/>
  <c r="C637" i="30"/>
  <c r="D637" i="30"/>
  <c r="E637" i="30"/>
  <c r="C638" i="30"/>
  <c r="D638" i="30"/>
  <c r="E638" i="30"/>
  <c r="C639" i="30"/>
  <c r="D639" i="30"/>
  <c r="E639" i="30"/>
  <c r="C640" i="30"/>
  <c r="D640" i="30"/>
  <c r="E640" i="30"/>
  <c r="C641" i="30"/>
  <c r="D641" i="30"/>
  <c r="E641" i="30"/>
  <c r="C642" i="30"/>
  <c r="D642" i="30"/>
  <c r="E642" i="30"/>
  <c r="C643" i="30"/>
  <c r="D643" i="30"/>
  <c r="E643" i="30"/>
  <c r="C644" i="30"/>
  <c r="D644" i="30"/>
  <c r="E644" i="30"/>
  <c r="C645" i="30"/>
  <c r="D645" i="30"/>
  <c r="E645" i="30"/>
  <c r="C646" i="30"/>
  <c r="D646" i="30"/>
  <c r="E646" i="30"/>
  <c r="C647" i="30"/>
  <c r="D647" i="30"/>
  <c r="E647" i="30"/>
  <c r="C648" i="30"/>
  <c r="D648" i="30"/>
  <c r="E648" i="30"/>
  <c r="C649" i="30"/>
  <c r="D649" i="30"/>
  <c r="E649" i="30"/>
  <c r="C650" i="30"/>
  <c r="D650" i="30"/>
  <c r="E650" i="30"/>
  <c r="C651" i="30"/>
  <c r="D651" i="30"/>
  <c r="E651" i="30"/>
  <c r="C652" i="30"/>
  <c r="D652" i="30"/>
  <c r="E652" i="30"/>
  <c r="C653" i="30"/>
  <c r="D653" i="30"/>
  <c r="E653" i="30"/>
  <c r="C654" i="30"/>
  <c r="D654" i="30"/>
  <c r="E654" i="30"/>
  <c r="C655" i="30"/>
  <c r="D655" i="30"/>
  <c r="E655" i="30"/>
  <c r="C656" i="30"/>
  <c r="D656" i="30"/>
  <c r="E656" i="30"/>
  <c r="C657" i="30"/>
  <c r="D657" i="30"/>
  <c r="E657" i="30"/>
  <c r="C658" i="30"/>
  <c r="D658" i="30"/>
  <c r="E658" i="30"/>
  <c r="C659" i="30"/>
  <c r="D659" i="30"/>
  <c r="E659" i="30"/>
  <c r="C660" i="30"/>
  <c r="D660" i="30"/>
  <c r="E660" i="30"/>
  <c r="C661" i="30"/>
  <c r="D661" i="30"/>
  <c r="E661" i="30"/>
  <c r="C662" i="30"/>
  <c r="D662" i="30"/>
  <c r="E662" i="30"/>
  <c r="C663" i="30"/>
  <c r="D663" i="30"/>
  <c r="E663" i="30"/>
  <c r="C664" i="30"/>
  <c r="D664" i="30"/>
  <c r="E664" i="30"/>
  <c r="C665" i="30"/>
  <c r="D665" i="30"/>
  <c r="E665" i="30"/>
  <c r="C666" i="30"/>
  <c r="D666" i="30"/>
  <c r="E666" i="30"/>
  <c r="C667" i="30"/>
  <c r="D667" i="30"/>
  <c r="E667" i="30"/>
  <c r="C668" i="30"/>
  <c r="D668" i="30"/>
  <c r="E668" i="30"/>
  <c r="C669" i="30"/>
  <c r="D669" i="30"/>
  <c r="E669" i="30"/>
  <c r="C670" i="30"/>
  <c r="D670" i="30"/>
  <c r="E670" i="30"/>
  <c r="C671" i="30"/>
  <c r="D671" i="30"/>
  <c r="E671" i="30"/>
  <c r="C672" i="30"/>
  <c r="D672" i="30"/>
  <c r="E672" i="30"/>
  <c r="C673" i="30"/>
  <c r="D673" i="30"/>
  <c r="E673" i="30"/>
  <c r="C674" i="30"/>
  <c r="D674" i="30"/>
  <c r="E674" i="30"/>
  <c r="C675" i="30"/>
  <c r="D675" i="30"/>
  <c r="E675" i="30"/>
  <c r="C676" i="30"/>
  <c r="D676" i="30"/>
  <c r="E676" i="30"/>
  <c r="C677" i="30"/>
  <c r="D677" i="30"/>
  <c r="E677" i="30"/>
  <c r="C678" i="30"/>
  <c r="D678" i="30"/>
  <c r="E678" i="30"/>
  <c r="C679" i="30"/>
  <c r="D679" i="30"/>
  <c r="E679" i="30"/>
  <c r="C680" i="30"/>
  <c r="D680" i="30"/>
  <c r="E680" i="30"/>
  <c r="C681" i="30"/>
  <c r="D681" i="30"/>
  <c r="E681" i="30"/>
  <c r="C682" i="30"/>
  <c r="D682" i="30"/>
  <c r="E682" i="30"/>
  <c r="C683" i="30"/>
  <c r="D683" i="30"/>
  <c r="E683" i="30"/>
  <c r="C684" i="30"/>
  <c r="D684" i="30"/>
  <c r="E684" i="30"/>
  <c r="C685" i="30"/>
  <c r="D685" i="30"/>
  <c r="E685" i="30"/>
  <c r="C686" i="30"/>
  <c r="D686" i="30"/>
  <c r="E686" i="30"/>
  <c r="C687" i="30"/>
  <c r="D687" i="30"/>
  <c r="E687" i="30"/>
  <c r="C688" i="30"/>
  <c r="D688" i="30"/>
  <c r="E688" i="30"/>
  <c r="C689" i="30"/>
  <c r="D689" i="30"/>
  <c r="E689" i="30"/>
  <c r="C690" i="30"/>
  <c r="D690" i="30"/>
  <c r="E690" i="30"/>
  <c r="C691" i="30"/>
  <c r="D691" i="30"/>
  <c r="E691" i="30"/>
  <c r="C692" i="30"/>
  <c r="D692" i="30"/>
  <c r="E692" i="30"/>
  <c r="C693" i="30"/>
  <c r="D693" i="30"/>
  <c r="E693" i="30"/>
  <c r="C694" i="30"/>
  <c r="D694" i="30"/>
  <c r="E694" i="30"/>
  <c r="C695" i="30"/>
  <c r="D695" i="30"/>
  <c r="E695" i="30"/>
  <c r="C696" i="30"/>
  <c r="D696" i="30"/>
  <c r="E696" i="30"/>
  <c r="C697" i="30"/>
  <c r="D697" i="30"/>
  <c r="E697" i="30"/>
  <c r="C698" i="30"/>
  <c r="D698" i="30"/>
  <c r="E698" i="30"/>
  <c r="C699" i="30"/>
  <c r="D699" i="30"/>
  <c r="E699" i="30"/>
  <c r="C700" i="30"/>
  <c r="D700" i="30"/>
  <c r="E700" i="30"/>
  <c r="C701" i="30"/>
  <c r="D701" i="30"/>
  <c r="E701" i="30"/>
  <c r="C702" i="30"/>
  <c r="D702" i="30"/>
  <c r="E702" i="30"/>
  <c r="C703" i="30"/>
  <c r="D703" i="30"/>
  <c r="E703" i="30"/>
  <c r="C704" i="30"/>
  <c r="D704" i="30"/>
  <c r="E704" i="30"/>
  <c r="C705" i="30"/>
  <c r="D705" i="30"/>
  <c r="E705" i="30"/>
  <c r="C706" i="30"/>
  <c r="D706" i="30"/>
  <c r="E706" i="30"/>
  <c r="C707" i="30"/>
  <c r="D707" i="30"/>
  <c r="E707" i="30"/>
  <c r="C708" i="30"/>
  <c r="D708" i="30"/>
  <c r="E708" i="30"/>
  <c r="C709" i="30"/>
  <c r="D709" i="30"/>
  <c r="E709" i="30"/>
  <c r="C710" i="30"/>
  <c r="D710" i="30"/>
  <c r="E710" i="30"/>
  <c r="C711" i="30"/>
  <c r="D711" i="30"/>
  <c r="E711" i="30"/>
  <c r="C712" i="30"/>
  <c r="D712" i="30"/>
  <c r="E712" i="30"/>
  <c r="C713" i="30"/>
  <c r="D713" i="30"/>
  <c r="E713" i="30"/>
  <c r="C714" i="30"/>
  <c r="D714" i="30"/>
  <c r="E714" i="30"/>
  <c r="C715" i="30"/>
  <c r="D715" i="30"/>
  <c r="E715" i="30"/>
  <c r="C716" i="30"/>
  <c r="D716" i="30"/>
  <c r="E716" i="30"/>
  <c r="C717" i="30"/>
  <c r="D717" i="30"/>
  <c r="E717" i="30"/>
  <c r="C718" i="30"/>
  <c r="D718" i="30"/>
  <c r="E718" i="30"/>
  <c r="C719" i="30"/>
  <c r="D719" i="30"/>
  <c r="E719" i="30"/>
  <c r="C720" i="30"/>
  <c r="D720" i="30"/>
  <c r="E720" i="30"/>
  <c r="C721" i="30"/>
  <c r="D721" i="30"/>
  <c r="E721" i="30"/>
  <c r="C722" i="30"/>
  <c r="D722" i="30"/>
  <c r="E722" i="30"/>
  <c r="C723" i="30"/>
  <c r="D723" i="30"/>
  <c r="E723" i="30"/>
  <c r="C724" i="30"/>
  <c r="D724" i="30"/>
  <c r="E724" i="30"/>
  <c r="C725" i="30"/>
  <c r="D725" i="30"/>
  <c r="E725" i="30"/>
  <c r="C726" i="30"/>
  <c r="D726" i="30"/>
  <c r="E726" i="30"/>
  <c r="C727" i="30"/>
  <c r="D727" i="30"/>
  <c r="E727" i="30"/>
  <c r="C728" i="30"/>
  <c r="D728" i="30"/>
  <c r="E728" i="30"/>
  <c r="C729" i="30"/>
  <c r="D729" i="30"/>
  <c r="E729" i="30"/>
  <c r="C730" i="30"/>
  <c r="D730" i="30"/>
  <c r="E730" i="30"/>
  <c r="C731" i="30"/>
  <c r="D731" i="30"/>
  <c r="E731" i="30"/>
  <c r="C732" i="30"/>
  <c r="D732" i="30"/>
  <c r="E732" i="30"/>
  <c r="C733" i="30"/>
  <c r="D733" i="30"/>
  <c r="E733" i="30"/>
  <c r="C734" i="30"/>
  <c r="D734" i="30"/>
  <c r="E734" i="30"/>
  <c r="C735" i="30"/>
  <c r="D735" i="30"/>
  <c r="E735" i="30"/>
  <c r="C736" i="30"/>
  <c r="D736" i="30"/>
  <c r="E736" i="30"/>
  <c r="C737" i="30"/>
  <c r="D737" i="30"/>
  <c r="E737" i="30"/>
  <c r="C738" i="30"/>
  <c r="D738" i="30"/>
  <c r="E738" i="30"/>
  <c r="C739" i="30"/>
  <c r="D739" i="30"/>
  <c r="E739" i="30"/>
  <c r="C740" i="30"/>
  <c r="D740" i="30"/>
  <c r="E740" i="30"/>
  <c r="C741" i="30"/>
  <c r="D741" i="30"/>
  <c r="E741" i="30"/>
  <c r="C742" i="30"/>
  <c r="D742" i="30"/>
  <c r="E742" i="30"/>
  <c r="C743" i="30"/>
  <c r="D743" i="30"/>
  <c r="E743" i="30"/>
  <c r="C744" i="30"/>
  <c r="D744" i="30"/>
  <c r="E744" i="30"/>
  <c r="C745" i="30"/>
  <c r="D745" i="30"/>
  <c r="E745" i="30"/>
  <c r="C746" i="30"/>
  <c r="D746" i="30"/>
  <c r="E746" i="30"/>
  <c r="C747" i="30"/>
  <c r="D747" i="30"/>
  <c r="E747" i="30"/>
  <c r="C748" i="30"/>
  <c r="D748" i="30"/>
  <c r="E748" i="30"/>
  <c r="C749" i="30"/>
  <c r="D749" i="30"/>
  <c r="E749" i="30"/>
  <c r="C750" i="30"/>
  <c r="D750" i="30"/>
  <c r="E750" i="30"/>
  <c r="C751" i="30"/>
  <c r="D751" i="30"/>
  <c r="E751" i="30"/>
  <c r="E2" i="30"/>
  <c r="D2" i="30"/>
  <c r="C2" i="30"/>
  <c r="M5" i="30" s="1"/>
  <c r="S6" i="29"/>
  <c r="T6" i="29"/>
  <c r="U6" i="29"/>
  <c r="V6" i="29"/>
  <c r="W6" i="29"/>
  <c r="X6" i="29"/>
  <c r="Y6" i="29"/>
  <c r="Z6" i="29"/>
  <c r="AA6" i="29"/>
  <c r="AB6" i="29"/>
  <c r="AC6" i="29"/>
  <c r="AD6" i="29"/>
  <c r="AE6" i="29"/>
  <c r="AF6" i="29"/>
  <c r="AG6" i="29"/>
  <c r="AH6" i="29"/>
  <c r="S7" i="29"/>
  <c r="T7" i="29"/>
  <c r="U7" i="29"/>
  <c r="V7" i="29"/>
  <c r="W7" i="29"/>
  <c r="X7" i="29"/>
  <c r="Y7" i="29"/>
  <c r="Z7" i="29"/>
  <c r="AA7" i="29"/>
  <c r="AB7" i="29"/>
  <c r="AC7" i="29"/>
  <c r="AD7" i="29"/>
  <c r="AE7" i="29"/>
  <c r="AF7" i="29"/>
  <c r="AG7" i="29"/>
  <c r="AH7" i="29"/>
  <c r="S8" i="29"/>
  <c r="T8" i="29"/>
  <c r="U8" i="29"/>
  <c r="V8" i="29"/>
  <c r="W8" i="29"/>
  <c r="X8" i="29"/>
  <c r="Y8" i="29"/>
  <c r="Z8" i="29"/>
  <c r="AA8" i="29"/>
  <c r="AB8" i="29"/>
  <c r="AC8" i="29"/>
  <c r="AD8" i="29"/>
  <c r="AE8" i="29"/>
  <c r="AF8" i="29"/>
  <c r="AG8" i="29"/>
  <c r="AH8" i="29"/>
  <c r="S9" i="29"/>
  <c r="T9" i="29"/>
  <c r="U9" i="29"/>
  <c r="V9" i="29"/>
  <c r="W9" i="29"/>
  <c r="X9" i="29"/>
  <c r="Y9" i="29"/>
  <c r="Z9" i="29"/>
  <c r="AA9" i="29"/>
  <c r="AB9" i="29"/>
  <c r="AC9" i="29"/>
  <c r="AD9" i="29"/>
  <c r="AE9" i="29"/>
  <c r="AF9" i="29"/>
  <c r="AG9" i="29"/>
  <c r="AH9" i="29"/>
  <c r="S10" i="29"/>
  <c r="T10" i="29"/>
  <c r="U10" i="29"/>
  <c r="V10" i="29"/>
  <c r="W10" i="29"/>
  <c r="X10" i="29"/>
  <c r="Y10" i="29"/>
  <c r="Z10" i="29"/>
  <c r="AA10" i="29"/>
  <c r="AB10" i="29"/>
  <c r="AC10" i="29"/>
  <c r="AD10" i="29"/>
  <c r="AE10" i="29"/>
  <c r="AF10" i="29"/>
  <c r="AG10" i="29"/>
  <c r="AH10" i="29"/>
  <c r="S11" i="29"/>
  <c r="T11" i="29"/>
  <c r="U11" i="29"/>
  <c r="V11" i="29"/>
  <c r="W11" i="29"/>
  <c r="X11" i="29"/>
  <c r="Y11" i="29"/>
  <c r="Z11" i="29"/>
  <c r="AA11" i="29"/>
  <c r="AB11" i="29"/>
  <c r="AC11" i="29"/>
  <c r="AD11" i="29"/>
  <c r="AE11" i="29"/>
  <c r="AF11" i="29"/>
  <c r="AG11" i="29"/>
  <c r="AH11" i="29"/>
  <c r="S12" i="29"/>
  <c r="T12" i="29"/>
  <c r="U12" i="29"/>
  <c r="V12" i="29"/>
  <c r="W12" i="29"/>
  <c r="X12" i="29"/>
  <c r="Y12" i="29"/>
  <c r="Z12" i="29"/>
  <c r="AA12" i="29"/>
  <c r="AB12" i="29"/>
  <c r="AC12" i="29"/>
  <c r="AD12" i="29"/>
  <c r="AE12" i="29"/>
  <c r="AF12" i="29"/>
  <c r="AG12" i="29"/>
  <c r="AH12" i="29"/>
  <c r="S13" i="29"/>
  <c r="T13" i="29"/>
  <c r="U13" i="29"/>
  <c r="V13" i="29"/>
  <c r="W13" i="29"/>
  <c r="X13" i="29"/>
  <c r="Y13" i="29"/>
  <c r="Z13" i="29"/>
  <c r="AA13" i="29"/>
  <c r="AB13" i="29"/>
  <c r="AC13" i="29"/>
  <c r="AD13" i="29"/>
  <c r="AE13" i="29"/>
  <c r="AF13" i="29"/>
  <c r="AG13" i="29"/>
  <c r="AH13" i="29"/>
  <c r="S14" i="29"/>
  <c r="T14" i="29"/>
  <c r="U14" i="29"/>
  <c r="V14" i="29"/>
  <c r="W14" i="29"/>
  <c r="X14" i="29"/>
  <c r="Y14" i="29"/>
  <c r="Z14" i="29"/>
  <c r="AA14" i="29"/>
  <c r="AB14" i="29"/>
  <c r="AC14" i="29"/>
  <c r="AD14" i="29"/>
  <c r="AE14" i="29"/>
  <c r="AF14" i="29"/>
  <c r="AG14" i="29"/>
  <c r="AH14" i="29"/>
  <c r="S15" i="29"/>
  <c r="T15" i="29"/>
  <c r="U15" i="29"/>
  <c r="V15" i="29"/>
  <c r="W15" i="29"/>
  <c r="X15" i="29"/>
  <c r="Y15" i="29"/>
  <c r="Z15" i="29"/>
  <c r="AA15" i="29"/>
  <c r="AB15" i="29"/>
  <c r="AC15" i="29"/>
  <c r="AD15" i="29"/>
  <c r="AE15" i="29"/>
  <c r="AF15" i="29"/>
  <c r="AG15" i="29"/>
  <c r="AH15" i="29"/>
  <c r="S16" i="29"/>
  <c r="T16" i="29"/>
  <c r="U16" i="29"/>
  <c r="V16" i="29"/>
  <c r="W16" i="29"/>
  <c r="X16" i="29"/>
  <c r="Y16" i="29"/>
  <c r="Z16" i="29"/>
  <c r="AA16" i="29"/>
  <c r="AB16" i="29"/>
  <c r="AC16" i="29"/>
  <c r="AD16" i="29"/>
  <c r="AE16" i="29"/>
  <c r="AF16" i="29"/>
  <c r="AG16" i="29"/>
  <c r="AH16" i="29"/>
  <c r="S17" i="29"/>
  <c r="T17" i="29"/>
  <c r="U17" i="29"/>
  <c r="V17" i="29"/>
  <c r="W17" i="29"/>
  <c r="X17" i="29"/>
  <c r="Y17" i="29"/>
  <c r="Z17" i="29"/>
  <c r="AA17" i="29"/>
  <c r="AB17" i="29"/>
  <c r="AC17" i="29"/>
  <c r="AD17" i="29"/>
  <c r="AE17" i="29"/>
  <c r="AF17" i="29"/>
  <c r="AG17" i="29"/>
  <c r="AH17" i="29"/>
  <c r="S18" i="29"/>
  <c r="T18" i="29"/>
  <c r="U18" i="29"/>
  <c r="V18" i="29"/>
  <c r="W18" i="29"/>
  <c r="X18" i="29"/>
  <c r="Y18" i="29"/>
  <c r="Z18" i="29"/>
  <c r="AA18" i="29"/>
  <c r="AB18" i="29"/>
  <c r="AC18" i="29"/>
  <c r="AD18" i="29"/>
  <c r="AE18" i="29"/>
  <c r="AF18" i="29"/>
  <c r="AG18" i="29"/>
  <c r="AH18" i="29"/>
  <c r="S19" i="29"/>
  <c r="T19" i="29"/>
  <c r="U19" i="29"/>
  <c r="V19" i="29"/>
  <c r="W19" i="29"/>
  <c r="X19" i="29"/>
  <c r="Y19" i="29"/>
  <c r="Z19" i="29"/>
  <c r="AA19" i="29"/>
  <c r="AB19" i="29"/>
  <c r="AC19" i="29"/>
  <c r="AD19" i="29"/>
  <c r="AE19" i="29"/>
  <c r="AF19" i="29"/>
  <c r="AG19" i="29"/>
  <c r="AH19" i="29"/>
  <c r="S20" i="29"/>
  <c r="T20" i="29"/>
  <c r="U20" i="29"/>
  <c r="V20" i="29"/>
  <c r="W20" i="29"/>
  <c r="X20" i="29"/>
  <c r="Y20" i="29"/>
  <c r="Z20" i="29"/>
  <c r="AA20" i="29"/>
  <c r="AB20" i="29"/>
  <c r="AC20" i="29"/>
  <c r="AD20" i="29"/>
  <c r="AE20" i="29"/>
  <c r="AF20" i="29"/>
  <c r="AG20" i="29"/>
  <c r="AH20" i="29"/>
  <c r="S21" i="29"/>
  <c r="T21" i="29"/>
  <c r="U21" i="29"/>
  <c r="V21" i="29"/>
  <c r="W21" i="29"/>
  <c r="X21" i="29"/>
  <c r="Y21" i="29"/>
  <c r="Z21" i="29"/>
  <c r="AA21" i="29"/>
  <c r="AB21" i="29"/>
  <c r="AC21" i="29"/>
  <c r="AD21" i="29"/>
  <c r="AE21" i="29"/>
  <c r="AF21" i="29"/>
  <c r="AG21" i="29"/>
  <c r="AH21" i="29"/>
  <c r="S22" i="29"/>
  <c r="T22" i="29"/>
  <c r="U22" i="29"/>
  <c r="V22" i="29"/>
  <c r="W22" i="29"/>
  <c r="X22" i="29"/>
  <c r="Y22" i="29"/>
  <c r="Z22" i="29"/>
  <c r="AA22" i="29"/>
  <c r="AB22" i="29"/>
  <c r="AC22" i="29"/>
  <c r="AD22" i="29"/>
  <c r="AE22" i="29"/>
  <c r="AF22" i="29"/>
  <c r="AG22" i="29"/>
  <c r="AH22" i="29"/>
  <c r="S23" i="29"/>
  <c r="T23" i="29"/>
  <c r="U23" i="29"/>
  <c r="V23" i="29"/>
  <c r="W23" i="29"/>
  <c r="X23" i="29"/>
  <c r="Y23" i="29"/>
  <c r="Z23" i="29"/>
  <c r="AA23" i="29"/>
  <c r="AB23" i="29"/>
  <c r="AC23" i="29"/>
  <c r="AD23" i="29"/>
  <c r="AE23" i="29"/>
  <c r="AF23" i="29"/>
  <c r="AG23" i="29"/>
  <c r="AH23" i="29"/>
  <c r="S24" i="29"/>
  <c r="T24" i="29"/>
  <c r="U24" i="29"/>
  <c r="V24" i="29"/>
  <c r="W24" i="29"/>
  <c r="X24" i="29"/>
  <c r="Y24" i="29"/>
  <c r="Z24" i="29"/>
  <c r="AA24" i="29"/>
  <c r="AB24" i="29"/>
  <c r="AC24" i="29"/>
  <c r="AD24" i="29"/>
  <c r="AE24" i="29"/>
  <c r="AF24" i="29"/>
  <c r="AG24" i="29"/>
  <c r="AH24" i="29"/>
  <c r="S25" i="29"/>
  <c r="T25" i="29"/>
  <c r="U25" i="29"/>
  <c r="V25" i="29"/>
  <c r="W25" i="29"/>
  <c r="X25" i="29"/>
  <c r="Y25" i="29"/>
  <c r="Z25" i="29"/>
  <c r="AA25" i="29"/>
  <c r="AB25" i="29"/>
  <c r="AC25" i="29"/>
  <c r="AD25" i="29"/>
  <c r="AE25" i="29"/>
  <c r="AF25" i="29"/>
  <c r="AG25" i="29"/>
  <c r="AH25" i="29"/>
  <c r="S26" i="29"/>
  <c r="T26" i="29"/>
  <c r="U26" i="29"/>
  <c r="V26" i="29"/>
  <c r="W26" i="29"/>
  <c r="X26" i="29"/>
  <c r="Y26" i="29"/>
  <c r="Z26" i="29"/>
  <c r="AA26" i="29"/>
  <c r="AB26" i="29"/>
  <c r="AC26" i="29"/>
  <c r="AD26" i="29"/>
  <c r="AE26" i="29"/>
  <c r="AF26" i="29"/>
  <c r="AG26" i="29"/>
  <c r="AH26" i="29"/>
  <c r="S27" i="29"/>
  <c r="T27" i="29"/>
  <c r="U27" i="29"/>
  <c r="V27" i="29"/>
  <c r="W27" i="29"/>
  <c r="X27" i="29"/>
  <c r="Y27" i="29"/>
  <c r="Z27" i="29"/>
  <c r="AA27" i="29"/>
  <c r="AB27" i="29"/>
  <c r="AC27" i="29"/>
  <c r="AD27" i="29"/>
  <c r="AE27" i="29"/>
  <c r="AF27" i="29"/>
  <c r="AG27" i="29"/>
  <c r="AH27" i="29"/>
  <c r="S28" i="29"/>
  <c r="T28" i="29"/>
  <c r="U28" i="29"/>
  <c r="V28" i="29"/>
  <c r="W28" i="29"/>
  <c r="X28" i="29"/>
  <c r="Y28" i="29"/>
  <c r="Z28" i="29"/>
  <c r="AA28" i="29"/>
  <c r="AB28" i="29"/>
  <c r="AC28" i="29"/>
  <c r="AD28" i="29"/>
  <c r="AE28" i="29"/>
  <c r="AF28" i="29"/>
  <c r="AG28" i="29"/>
  <c r="AH28" i="29"/>
  <c r="S29" i="29"/>
  <c r="T29" i="29"/>
  <c r="U29" i="29"/>
  <c r="V29" i="29"/>
  <c r="W29" i="29"/>
  <c r="X29" i="29"/>
  <c r="Y29" i="29"/>
  <c r="Z29" i="29"/>
  <c r="AA29" i="29"/>
  <c r="AB29" i="29"/>
  <c r="AC29" i="29"/>
  <c r="AD29" i="29"/>
  <c r="AE29" i="29"/>
  <c r="AF29" i="29"/>
  <c r="AG29" i="29"/>
  <c r="AH29" i="29"/>
  <c r="S30" i="29"/>
  <c r="T30" i="29"/>
  <c r="U30" i="29"/>
  <c r="V30" i="29"/>
  <c r="W30" i="29"/>
  <c r="X30" i="29"/>
  <c r="Y30" i="29"/>
  <c r="Z30" i="29"/>
  <c r="AA30" i="29"/>
  <c r="AB30" i="29"/>
  <c r="AC30" i="29"/>
  <c r="AD30" i="29"/>
  <c r="AE30" i="29"/>
  <c r="AF30" i="29"/>
  <c r="AG30" i="29"/>
  <c r="AH30" i="29"/>
  <c r="S31" i="29"/>
  <c r="T31" i="29"/>
  <c r="U31" i="29"/>
  <c r="V31" i="29"/>
  <c r="W31" i="29"/>
  <c r="X31" i="29"/>
  <c r="Y31" i="29"/>
  <c r="Z31" i="29"/>
  <c r="AA31" i="29"/>
  <c r="AB31" i="29"/>
  <c r="AC31" i="29"/>
  <c r="AD31" i="29"/>
  <c r="AE31" i="29"/>
  <c r="AF31" i="29"/>
  <c r="AG31" i="29"/>
  <c r="AH31" i="29"/>
  <c r="S32" i="29"/>
  <c r="T32" i="29"/>
  <c r="U32" i="29"/>
  <c r="V32" i="29"/>
  <c r="W32" i="29"/>
  <c r="X32" i="29"/>
  <c r="Y32" i="29"/>
  <c r="Z32" i="29"/>
  <c r="AA32" i="29"/>
  <c r="AB32" i="29"/>
  <c r="AC32" i="29"/>
  <c r="AD32" i="29"/>
  <c r="AE32" i="29"/>
  <c r="AF32" i="29"/>
  <c r="AG32" i="29"/>
  <c r="AH32" i="29"/>
  <c r="S33" i="29"/>
  <c r="T33" i="29"/>
  <c r="U33" i="29"/>
  <c r="V33" i="29"/>
  <c r="W33" i="29"/>
  <c r="X33" i="29"/>
  <c r="Y33" i="29"/>
  <c r="Z33" i="29"/>
  <c r="AA33" i="29"/>
  <c r="AB33" i="29"/>
  <c r="AC33" i="29"/>
  <c r="AD33" i="29"/>
  <c r="AE33" i="29"/>
  <c r="AF33" i="29"/>
  <c r="AG33" i="29"/>
  <c r="AH33" i="29"/>
  <c r="S34" i="29"/>
  <c r="T34" i="29"/>
  <c r="U34" i="29"/>
  <c r="V34" i="29"/>
  <c r="W34" i="29"/>
  <c r="X34" i="29"/>
  <c r="Y34" i="29"/>
  <c r="Z34" i="29"/>
  <c r="AA34" i="29"/>
  <c r="AB34" i="29"/>
  <c r="AC34" i="29"/>
  <c r="AD34" i="29"/>
  <c r="AE34" i="29"/>
  <c r="AF34" i="29"/>
  <c r="AG34" i="29"/>
  <c r="AH34" i="29"/>
  <c r="S35" i="29"/>
  <c r="T35" i="29"/>
  <c r="U35" i="29"/>
  <c r="V35" i="29"/>
  <c r="W35" i="29"/>
  <c r="X35" i="29"/>
  <c r="Y35" i="29"/>
  <c r="Z35" i="29"/>
  <c r="AA35" i="29"/>
  <c r="AB35" i="29"/>
  <c r="AC35" i="29"/>
  <c r="AD35" i="29"/>
  <c r="AE35" i="29"/>
  <c r="AF35" i="29"/>
  <c r="AG35" i="29"/>
  <c r="AH35" i="29"/>
  <c r="S36" i="29"/>
  <c r="T36" i="29"/>
  <c r="U36" i="29"/>
  <c r="V36" i="29"/>
  <c r="W36" i="29"/>
  <c r="X36" i="29"/>
  <c r="Y36" i="29"/>
  <c r="Z36" i="29"/>
  <c r="AA36" i="29"/>
  <c r="AB36" i="29"/>
  <c r="AC36" i="29"/>
  <c r="AD36" i="29"/>
  <c r="AE36" i="29"/>
  <c r="AF36" i="29"/>
  <c r="AG36" i="29"/>
  <c r="AH36" i="29"/>
  <c r="S37" i="29"/>
  <c r="T37" i="29"/>
  <c r="U37" i="29"/>
  <c r="V37" i="29"/>
  <c r="W37" i="29"/>
  <c r="X37" i="29"/>
  <c r="Y37" i="29"/>
  <c r="Z37" i="29"/>
  <c r="AA37" i="29"/>
  <c r="AB37" i="29"/>
  <c r="AC37" i="29"/>
  <c r="AD37" i="29"/>
  <c r="AE37" i="29"/>
  <c r="AF37" i="29"/>
  <c r="AG37" i="29"/>
  <c r="AH37" i="29"/>
  <c r="S38" i="29"/>
  <c r="T38" i="29"/>
  <c r="U38" i="29"/>
  <c r="V38" i="29"/>
  <c r="W38" i="29"/>
  <c r="X38" i="29"/>
  <c r="Y38" i="29"/>
  <c r="Z38" i="29"/>
  <c r="AA38" i="29"/>
  <c r="AB38" i="29"/>
  <c r="AC38" i="29"/>
  <c r="AD38" i="29"/>
  <c r="AE38" i="29"/>
  <c r="AF38" i="29"/>
  <c r="AG38" i="29"/>
  <c r="AH38" i="29"/>
  <c r="S39" i="29"/>
  <c r="T39" i="29"/>
  <c r="U39" i="29"/>
  <c r="V39" i="29"/>
  <c r="W39" i="29"/>
  <c r="X39" i="29"/>
  <c r="Y39" i="29"/>
  <c r="Z39" i="29"/>
  <c r="AA39" i="29"/>
  <c r="AB39" i="29"/>
  <c r="AC39" i="29"/>
  <c r="AD39" i="29"/>
  <c r="AE39" i="29"/>
  <c r="AF39" i="29"/>
  <c r="AG39" i="29"/>
  <c r="AH39" i="29"/>
  <c r="S40" i="29"/>
  <c r="T40" i="29"/>
  <c r="U40" i="29"/>
  <c r="V40" i="29"/>
  <c r="W40" i="29"/>
  <c r="X40" i="29"/>
  <c r="Y40" i="29"/>
  <c r="Z40" i="29"/>
  <c r="AA40" i="29"/>
  <c r="AB40" i="29"/>
  <c r="AC40" i="29"/>
  <c r="AD40" i="29"/>
  <c r="AE40" i="29"/>
  <c r="AF40" i="29"/>
  <c r="AG40" i="29"/>
  <c r="AH40" i="29"/>
  <c r="S41" i="29"/>
  <c r="T41" i="29"/>
  <c r="U41" i="29"/>
  <c r="V41" i="29"/>
  <c r="W41" i="29"/>
  <c r="X41" i="29"/>
  <c r="Y41" i="29"/>
  <c r="Z41" i="29"/>
  <c r="AA41" i="29"/>
  <c r="AB41" i="29"/>
  <c r="AC41" i="29"/>
  <c r="AD41" i="29"/>
  <c r="AE41" i="29"/>
  <c r="AF41" i="29"/>
  <c r="AG41" i="29"/>
  <c r="AH41" i="29"/>
  <c r="S42" i="29"/>
  <c r="T42" i="29"/>
  <c r="U42" i="29"/>
  <c r="V42" i="29"/>
  <c r="W42" i="29"/>
  <c r="X42" i="29"/>
  <c r="Y42" i="29"/>
  <c r="Z42" i="29"/>
  <c r="AA42" i="29"/>
  <c r="AB42" i="29"/>
  <c r="AC42" i="29"/>
  <c r="AD42" i="29"/>
  <c r="AE42" i="29"/>
  <c r="AF42" i="29"/>
  <c r="AG42" i="29"/>
  <c r="AH42" i="29"/>
  <c r="S43" i="29"/>
  <c r="T43" i="29"/>
  <c r="U43" i="29"/>
  <c r="V43" i="29"/>
  <c r="W43" i="29"/>
  <c r="X43" i="29"/>
  <c r="Y43" i="29"/>
  <c r="Z43" i="29"/>
  <c r="AA43" i="29"/>
  <c r="AB43" i="29"/>
  <c r="AC43" i="29"/>
  <c r="AD43" i="29"/>
  <c r="AE43" i="29"/>
  <c r="AF43" i="29"/>
  <c r="AG43" i="29"/>
  <c r="AH43" i="29"/>
  <c r="S44" i="29"/>
  <c r="T44" i="29"/>
  <c r="U44" i="29"/>
  <c r="V44" i="29"/>
  <c r="W44" i="29"/>
  <c r="X44" i="29"/>
  <c r="Y44" i="29"/>
  <c r="Z44" i="29"/>
  <c r="AA44" i="29"/>
  <c r="AB44" i="29"/>
  <c r="AC44" i="29"/>
  <c r="AD44" i="29"/>
  <c r="AE44" i="29"/>
  <c r="AF44" i="29"/>
  <c r="AG44" i="29"/>
  <c r="AH44" i="29"/>
  <c r="S45" i="29"/>
  <c r="T45" i="29"/>
  <c r="U45" i="29"/>
  <c r="V45" i="29"/>
  <c r="W45" i="29"/>
  <c r="X45" i="29"/>
  <c r="Y45" i="29"/>
  <c r="Z45" i="29"/>
  <c r="AA45" i="29"/>
  <c r="AB45" i="29"/>
  <c r="AC45" i="29"/>
  <c r="AD45" i="29"/>
  <c r="AE45" i="29"/>
  <c r="AF45" i="29"/>
  <c r="AG45" i="29"/>
  <c r="AH45" i="29"/>
  <c r="S46" i="29"/>
  <c r="T46" i="29"/>
  <c r="U46" i="29"/>
  <c r="V46" i="29"/>
  <c r="W46" i="29"/>
  <c r="X46" i="29"/>
  <c r="Y46" i="29"/>
  <c r="Z46" i="29"/>
  <c r="AA46" i="29"/>
  <c r="AB46" i="29"/>
  <c r="AC46" i="29"/>
  <c r="AD46" i="29"/>
  <c r="AE46" i="29"/>
  <c r="AF46" i="29"/>
  <c r="AG46" i="29"/>
  <c r="AH46" i="29"/>
  <c r="S47" i="29"/>
  <c r="T47" i="29"/>
  <c r="U47" i="29"/>
  <c r="V47" i="29"/>
  <c r="W47" i="29"/>
  <c r="X47" i="29"/>
  <c r="Y47" i="29"/>
  <c r="Z47" i="29"/>
  <c r="AA47" i="29"/>
  <c r="AB47" i="29"/>
  <c r="AC47" i="29"/>
  <c r="AD47" i="29"/>
  <c r="AE47" i="29"/>
  <c r="AF47" i="29"/>
  <c r="AG47" i="29"/>
  <c r="AH47" i="29"/>
  <c r="S48" i="29"/>
  <c r="T48" i="29"/>
  <c r="U48" i="29"/>
  <c r="V48" i="29"/>
  <c r="W48" i="29"/>
  <c r="X48" i="29"/>
  <c r="Y48" i="29"/>
  <c r="Z48" i="29"/>
  <c r="AA48" i="29"/>
  <c r="AB48" i="29"/>
  <c r="AC48" i="29"/>
  <c r="AD48" i="29"/>
  <c r="AE48" i="29"/>
  <c r="AF48" i="29"/>
  <c r="AG48" i="29"/>
  <c r="AH48" i="29"/>
  <c r="S49" i="29"/>
  <c r="T49" i="29"/>
  <c r="U49" i="29"/>
  <c r="V49" i="29"/>
  <c r="W49" i="29"/>
  <c r="X49" i="29"/>
  <c r="Y49" i="29"/>
  <c r="Z49" i="29"/>
  <c r="AA49" i="29"/>
  <c r="AB49" i="29"/>
  <c r="AC49" i="29"/>
  <c r="AD49" i="29"/>
  <c r="AE49" i="29"/>
  <c r="AF49" i="29"/>
  <c r="AG49" i="29"/>
  <c r="AH49" i="29"/>
  <c r="S50" i="29"/>
  <c r="T50" i="29"/>
  <c r="U50" i="29"/>
  <c r="V50" i="29"/>
  <c r="W50" i="29"/>
  <c r="X50" i="29"/>
  <c r="Y50" i="29"/>
  <c r="Z50" i="29"/>
  <c r="AA50" i="29"/>
  <c r="AB50" i="29"/>
  <c r="AC50" i="29"/>
  <c r="AD50" i="29"/>
  <c r="AE50" i="29"/>
  <c r="AF50" i="29"/>
  <c r="AG50" i="29"/>
  <c r="AH50" i="29"/>
  <c r="S51" i="29"/>
  <c r="T51" i="29"/>
  <c r="U51" i="29"/>
  <c r="V51" i="29"/>
  <c r="W51" i="29"/>
  <c r="X51" i="29"/>
  <c r="Y51" i="29"/>
  <c r="Z51" i="29"/>
  <c r="AA51" i="29"/>
  <c r="AB51" i="29"/>
  <c r="AC51" i="29"/>
  <c r="AD51" i="29"/>
  <c r="AE51" i="29"/>
  <c r="AF51" i="29"/>
  <c r="AG51" i="29"/>
  <c r="AH51" i="29"/>
  <c r="S52" i="29"/>
  <c r="T52" i="29"/>
  <c r="U52" i="29"/>
  <c r="V52" i="29"/>
  <c r="W52" i="29"/>
  <c r="X52" i="29"/>
  <c r="Y52" i="29"/>
  <c r="Z52" i="29"/>
  <c r="AA52" i="29"/>
  <c r="AB52" i="29"/>
  <c r="AC52" i="29"/>
  <c r="AD52" i="29"/>
  <c r="AE52" i="29"/>
  <c r="AF52" i="29"/>
  <c r="AG52" i="29"/>
  <c r="AH52" i="29"/>
  <c r="S53" i="29"/>
  <c r="T53" i="29"/>
  <c r="U53" i="29"/>
  <c r="V53" i="29"/>
  <c r="W53" i="29"/>
  <c r="X53" i="29"/>
  <c r="Y53" i="29"/>
  <c r="Z53" i="29"/>
  <c r="AA53" i="29"/>
  <c r="AB53" i="29"/>
  <c r="AC53" i="29"/>
  <c r="AD53" i="29"/>
  <c r="AE53" i="29"/>
  <c r="AF53" i="29"/>
  <c r="AG53" i="29"/>
  <c r="AH53" i="29"/>
  <c r="S54" i="29"/>
  <c r="T54" i="29"/>
  <c r="U54" i="29"/>
  <c r="V54" i="29"/>
  <c r="W54" i="29"/>
  <c r="X54" i="29"/>
  <c r="Y54" i="29"/>
  <c r="Z54" i="29"/>
  <c r="AA54" i="29"/>
  <c r="AB54" i="29"/>
  <c r="AC54" i="29"/>
  <c r="AD54" i="29"/>
  <c r="AE54" i="29"/>
  <c r="AF54" i="29"/>
  <c r="AG54" i="29"/>
  <c r="AH54" i="29"/>
  <c r="S55" i="29"/>
  <c r="T55" i="29"/>
  <c r="U55" i="29"/>
  <c r="V55" i="29"/>
  <c r="W55" i="29"/>
  <c r="X55" i="29"/>
  <c r="Y55" i="29"/>
  <c r="Z55" i="29"/>
  <c r="AA55" i="29"/>
  <c r="AB55" i="29"/>
  <c r="AC55" i="29"/>
  <c r="AD55" i="29"/>
  <c r="AE55" i="29"/>
  <c r="AF55" i="29"/>
  <c r="AG55" i="29"/>
  <c r="AH55" i="29"/>
  <c r="S56" i="29"/>
  <c r="T56" i="29"/>
  <c r="U56" i="29"/>
  <c r="V56" i="29"/>
  <c r="W56" i="29"/>
  <c r="X56" i="29"/>
  <c r="Y56" i="29"/>
  <c r="Z56" i="29"/>
  <c r="AA56" i="29"/>
  <c r="AB56" i="29"/>
  <c r="AC56" i="29"/>
  <c r="AD56" i="29"/>
  <c r="AE56" i="29"/>
  <c r="AF56" i="29"/>
  <c r="AG56" i="29"/>
  <c r="AH56" i="29"/>
  <c r="S57" i="29"/>
  <c r="T57" i="29"/>
  <c r="U57" i="29"/>
  <c r="V57" i="29"/>
  <c r="W57" i="29"/>
  <c r="X57" i="29"/>
  <c r="Y57" i="29"/>
  <c r="Z57" i="29"/>
  <c r="AA57" i="29"/>
  <c r="AB57" i="29"/>
  <c r="AC57" i="29"/>
  <c r="AD57" i="29"/>
  <c r="AE57" i="29"/>
  <c r="AF57" i="29"/>
  <c r="AG57" i="29"/>
  <c r="AH57" i="29"/>
  <c r="S58" i="29"/>
  <c r="T58" i="29"/>
  <c r="U58" i="29"/>
  <c r="V58" i="29"/>
  <c r="W58" i="29"/>
  <c r="X58" i="29"/>
  <c r="Y58" i="29"/>
  <c r="Z58" i="29"/>
  <c r="AA58" i="29"/>
  <c r="AB58" i="29"/>
  <c r="AC58" i="29"/>
  <c r="AD58" i="29"/>
  <c r="AE58" i="29"/>
  <c r="AF58" i="29"/>
  <c r="AG58" i="29"/>
  <c r="AH58" i="29"/>
  <c r="S59" i="29"/>
  <c r="T59" i="29"/>
  <c r="U59" i="29"/>
  <c r="V59" i="29"/>
  <c r="W59" i="29"/>
  <c r="X59" i="29"/>
  <c r="Y59" i="29"/>
  <c r="Z59" i="29"/>
  <c r="AA59" i="29"/>
  <c r="AB59" i="29"/>
  <c r="AC59" i="29"/>
  <c r="AD59" i="29"/>
  <c r="AE59" i="29"/>
  <c r="AF59" i="29"/>
  <c r="AG59" i="29"/>
  <c r="AH59" i="29"/>
  <c r="S60" i="29"/>
  <c r="T60" i="29"/>
  <c r="U60" i="29"/>
  <c r="V60" i="29"/>
  <c r="W60" i="29"/>
  <c r="X60" i="29"/>
  <c r="Y60" i="29"/>
  <c r="Z60" i="29"/>
  <c r="AA60" i="29"/>
  <c r="AB60" i="29"/>
  <c r="AC60" i="29"/>
  <c r="AD60" i="29"/>
  <c r="AE60" i="29"/>
  <c r="AF60" i="29"/>
  <c r="AG60" i="29"/>
  <c r="AH60" i="29"/>
  <c r="S61" i="29"/>
  <c r="T61" i="29"/>
  <c r="U61" i="29"/>
  <c r="V61" i="29"/>
  <c r="W61" i="29"/>
  <c r="X61" i="29"/>
  <c r="Y61" i="29"/>
  <c r="Z61" i="29"/>
  <c r="AA61" i="29"/>
  <c r="AB61" i="29"/>
  <c r="AC61" i="29"/>
  <c r="AD61" i="29"/>
  <c r="AE61" i="29"/>
  <c r="AF61" i="29"/>
  <c r="AG61" i="29"/>
  <c r="AH61" i="29"/>
  <c r="S62" i="29"/>
  <c r="T62" i="29"/>
  <c r="U62" i="29"/>
  <c r="V62" i="29"/>
  <c r="W62" i="29"/>
  <c r="X62" i="29"/>
  <c r="Y62" i="29"/>
  <c r="Z62" i="29"/>
  <c r="AA62" i="29"/>
  <c r="AB62" i="29"/>
  <c r="AC62" i="29"/>
  <c r="AD62" i="29"/>
  <c r="AE62" i="29"/>
  <c r="AF62" i="29"/>
  <c r="AG62" i="29"/>
  <c r="AH62" i="29"/>
  <c r="S63" i="29"/>
  <c r="T63" i="29"/>
  <c r="U63" i="29"/>
  <c r="V63" i="29"/>
  <c r="W63" i="29"/>
  <c r="X63" i="29"/>
  <c r="Y63" i="29"/>
  <c r="Z63" i="29"/>
  <c r="AA63" i="29"/>
  <c r="AB63" i="29"/>
  <c r="AC63" i="29"/>
  <c r="AD63" i="29"/>
  <c r="AE63" i="29"/>
  <c r="AF63" i="29"/>
  <c r="AG63" i="29"/>
  <c r="AH63" i="29"/>
  <c r="S64" i="29"/>
  <c r="T64" i="29"/>
  <c r="U64" i="29"/>
  <c r="V64" i="29"/>
  <c r="W64" i="29"/>
  <c r="X64" i="29"/>
  <c r="Y64" i="29"/>
  <c r="Z64" i="29"/>
  <c r="AA64" i="29"/>
  <c r="AB64" i="29"/>
  <c r="AC64" i="29"/>
  <c r="AD64" i="29"/>
  <c r="AE64" i="29"/>
  <c r="AF64" i="29"/>
  <c r="AG64" i="29"/>
  <c r="AH64" i="29"/>
  <c r="S65" i="29"/>
  <c r="T65" i="29"/>
  <c r="U65" i="29"/>
  <c r="V65" i="29"/>
  <c r="W65" i="29"/>
  <c r="X65" i="29"/>
  <c r="Y65" i="29"/>
  <c r="Z65" i="29"/>
  <c r="AA65" i="29"/>
  <c r="AB65" i="29"/>
  <c r="AC65" i="29"/>
  <c r="AD65" i="29"/>
  <c r="AE65" i="29"/>
  <c r="AF65" i="29"/>
  <c r="AG65" i="29"/>
  <c r="AH65" i="29"/>
  <c r="S66" i="29"/>
  <c r="T66" i="29"/>
  <c r="U66" i="29"/>
  <c r="V66" i="29"/>
  <c r="W66" i="29"/>
  <c r="X66" i="29"/>
  <c r="Y66" i="29"/>
  <c r="Z66" i="29"/>
  <c r="AA66" i="29"/>
  <c r="AB66" i="29"/>
  <c r="AC66" i="29"/>
  <c r="AD66" i="29"/>
  <c r="AE66" i="29"/>
  <c r="AF66" i="29"/>
  <c r="AG66" i="29"/>
  <c r="AH66" i="29"/>
  <c r="S67" i="29"/>
  <c r="T67" i="29"/>
  <c r="U67" i="29"/>
  <c r="V67" i="29"/>
  <c r="W67" i="29"/>
  <c r="X67" i="29"/>
  <c r="Y67" i="29"/>
  <c r="Z67" i="29"/>
  <c r="AA67" i="29"/>
  <c r="AB67" i="29"/>
  <c r="AC67" i="29"/>
  <c r="AD67" i="29"/>
  <c r="AE67" i="29"/>
  <c r="AF67" i="29"/>
  <c r="AG67" i="29"/>
  <c r="AH67" i="29"/>
  <c r="S68" i="29"/>
  <c r="T68" i="29"/>
  <c r="U68" i="29"/>
  <c r="V68" i="29"/>
  <c r="W68" i="29"/>
  <c r="X68" i="29"/>
  <c r="Y68" i="29"/>
  <c r="Z68" i="29"/>
  <c r="AA68" i="29"/>
  <c r="AB68" i="29"/>
  <c r="AC68" i="29"/>
  <c r="AD68" i="29"/>
  <c r="AE68" i="29"/>
  <c r="AF68" i="29"/>
  <c r="AG68" i="29"/>
  <c r="AH68" i="29"/>
  <c r="S69" i="29"/>
  <c r="T69" i="29"/>
  <c r="U69" i="29"/>
  <c r="V69" i="29"/>
  <c r="W69" i="29"/>
  <c r="X69" i="29"/>
  <c r="Y69" i="29"/>
  <c r="Z69" i="29"/>
  <c r="AA69" i="29"/>
  <c r="AB69" i="29"/>
  <c r="AC69" i="29"/>
  <c r="AD69" i="29"/>
  <c r="AE69" i="29"/>
  <c r="AF69" i="29"/>
  <c r="AG69" i="29"/>
  <c r="AH69" i="29"/>
  <c r="S70" i="29"/>
  <c r="T70" i="29"/>
  <c r="U70" i="29"/>
  <c r="V70" i="29"/>
  <c r="W70" i="29"/>
  <c r="X70" i="29"/>
  <c r="Y70" i="29"/>
  <c r="Z70" i="29"/>
  <c r="AA70" i="29"/>
  <c r="AB70" i="29"/>
  <c r="AC70" i="29"/>
  <c r="AD70" i="29"/>
  <c r="AE70" i="29"/>
  <c r="AF70" i="29"/>
  <c r="AG70" i="29"/>
  <c r="AH70" i="29"/>
  <c r="S71" i="29"/>
  <c r="T71" i="29"/>
  <c r="U71" i="29"/>
  <c r="V71" i="29"/>
  <c r="W71" i="29"/>
  <c r="X71" i="29"/>
  <c r="Y71" i="29"/>
  <c r="Z71" i="29"/>
  <c r="AA71" i="29"/>
  <c r="AB71" i="29"/>
  <c r="AC71" i="29"/>
  <c r="AD71" i="29"/>
  <c r="AE71" i="29"/>
  <c r="AF71" i="29"/>
  <c r="AG71" i="29"/>
  <c r="AH71" i="29"/>
  <c r="S72" i="29"/>
  <c r="T72" i="29"/>
  <c r="U72" i="29"/>
  <c r="V72" i="29"/>
  <c r="W72" i="29"/>
  <c r="X72" i="29"/>
  <c r="Y72" i="29"/>
  <c r="Z72" i="29"/>
  <c r="AA72" i="29"/>
  <c r="AB72" i="29"/>
  <c r="AC72" i="29"/>
  <c r="AD72" i="29"/>
  <c r="AE72" i="29"/>
  <c r="AF72" i="29"/>
  <c r="AG72" i="29"/>
  <c r="AH72" i="29"/>
  <c r="S73" i="29"/>
  <c r="T73" i="29"/>
  <c r="U73" i="29"/>
  <c r="V73" i="29"/>
  <c r="W73" i="29"/>
  <c r="X73" i="29"/>
  <c r="Y73" i="29"/>
  <c r="Z73" i="29"/>
  <c r="AA73" i="29"/>
  <c r="AB73" i="29"/>
  <c r="AC73" i="29"/>
  <c r="AD73" i="29"/>
  <c r="AE73" i="29"/>
  <c r="AF73" i="29"/>
  <c r="AG73" i="29"/>
  <c r="AH73" i="29"/>
  <c r="S74" i="29"/>
  <c r="T74" i="29"/>
  <c r="U74" i="29"/>
  <c r="V74" i="29"/>
  <c r="W74" i="29"/>
  <c r="X74" i="29"/>
  <c r="Y74" i="29"/>
  <c r="Z74" i="29"/>
  <c r="AA74" i="29"/>
  <c r="AB74" i="29"/>
  <c r="AC74" i="29"/>
  <c r="AD74" i="29"/>
  <c r="AE74" i="29"/>
  <c r="AF74" i="29"/>
  <c r="AG74" i="29"/>
  <c r="AH74" i="29"/>
  <c r="S75" i="29"/>
  <c r="T75" i="29"/>
  <c r="U75" i="29"/>
  <c r="V75" i="29"/>
  <c r="W75" i="29"/>
  <c r="X75" i="29"/>
  <c r="Y75" i="29"/>
  <c r="Z75" i="29"/>
  <c r="AA75" i="29"/>
  <c r="AB75" i="29"/>
  <c r="AC75" i="29"/>
  <c r="AD75" i="29"/>
  <c r="AE75" i="29"/>
  <c r="AF75" i="29"/>
  <c r="AG75" i="29"/>
  <c r="AH75" i="29"/>
  <c r="S76" i="29"/>
  <c r="T76" i="29"/>
  <c r="U76" i="29"/>
  <c r="V76" i="29"/>
  <c r="W76" i="29"/>
  <c r="X76" i="29"/>
  <c r="Y76" i="29"/>
  <c r="Z76" i="29"/>
  <c r="AA76" i="29"/>
  <c r="AB76" i="29"/>
  <c r="AC76" i="29"/>
  <c r="AD76" i="29"/>
  <c r="AE76" i="29"/>
  <c r="AF76" i="29"/>
  <c r="AG76" i="29"/>
  <c r="AH76" i="29"/>
  <c r="S77" i="29"/>
  <c r="T77" i="29"/>
  <c r="U77" i="29"/>
  <c r="V77" i="29"/>
  <c r="W77" i="29"/>
  <c r="X77" i="29"/>
  <c r="Y77" i="29"/>
  <c r="Z77" i="29"/>
  <c r="AA77" i="29"/>
  <c r="AB77" i="29"/>
  <c r="AC77" i="29"/>
  <c r="AD77" i="29"/>
  <c r="AE77" i="29"/>
  <c r="AF77" i="29"/>
  <c r="AG77" i="29"/>
  <c r="AH77" i="29"/>
  <c r="S78" i="29"/>
  <c r="T78" i="29"/>
  <c r="U78" i="29"/>
  <c r="V78" i="29"/>
  <c r="W78" i="29"/>
  <c r="X78" i="29"/>
  <c r="Y78" i="29"/>
  <c r="Z78" i="29"/>
  <c r="AA78" i="29"/>
  <c r="AB78" i="29"/>
  <c r="AC78" i="29"/>
  <c r="AD78" i="29"/>
  <c r="AE78" i="29"/>
  <c r="AF78" i="29"/>
  <c r="AG78" i="29"/>
  <c r="AH78" i="29"/>
  <c r="S79" i="29"/>
  <c r="T79" i="29"/>
  <c r="U79" i="29"/>
  <c r="V79" i="29"/>
  <c r="W79" i="29"/>
  <c r="X79" i="29"/>
  <c r="Y79" i="29"/>
  <c r="Z79" i="29"/>
  <c r="AA79" i="29"/>
  <c r="AB79" i="29"/>
  <c r="AC79" i="29"/>
  <c r="AD79" i="29"/>
  <c r="AE79" i="29"/>
  <c r="AF79" i="29"/>
  <c r="AG79" i="29"/>
  <c r="AH79" i="29"/>
  <c r="S80" i="29"/>
  <c r="T80" i="29"/>
  <c r="U80" i="29"/>
  <c r="V80" i="29"/>
  <c r="W80" i="29"/>
  <c r="X80" i="29"/>
  <c r="Y80" i="29"/>
  <c r="Z80" i="29"/>
  <c r="AA80" i="29"/>
  <c r="AB80" i="29"/>
  <c r="AC80" i="29"/>
  <c r="AD80" i="29"/>
  <c r="AE80" i="29"/>
  <c r="AF80" i="29"/>
  <c r="AG80" i="29"/>
  <c r="AH80" i="29"/>
  <c r="S81" i="29"/>
  <c r="T81" i="29"/>
  <c r="U81" i="29"/>
  <c r="V81" i="29"/>
  <c r="W81" i="29"/>
  <c r="X81" i="29"/>
  <c r="Y81" i="29"/>
  <c r="Z81" i="29"/>
  <c r="AA81" i="29"/>
  <c r="AB81" i="29"/>
  <c r="AC81" i="29"/>
  <c r="AD81" i="29"/>
  <c r="AE81" i="29"/>
  <c r="AF81" i="29"/>
  <c r="AG81" i="29"/>
  <c r="AH81" i="29"/>
  <c r="S82" i="29"/>
  <c r="T82" i="29"/>
  <c r="U82" i="29"/>
  <c r="V82" i="29"/>
  <c r="W82" i="29"/>
  <c r="X82" i="29"/>
  <c r="Y82" i="29"/>
  <c r="Z82" i="29"/>
  <c r="AA82" i="29"/>
  <c r="AB82" i="29"/>
  <c r="AC82" i="29"/>
  <c r="AD82" i="29"/>
  <c r="AE82" i="29"/>
  <c r="AF82" i="29"/>
  <c r="AG82" i="29"/>
  <c r="AH82" i="29"/>
  <c r="S83" i="29"/>
  <c r="T83" i="29"/>
  <c r="U83" i="29"/>
  <c r="V83" i="29"/>
  <c r="W83" i="29"/>
  <c r="X83" i="29"/>
  <c r="Y83" i="29"/>
  <c r="Z83" i="29"/>
  <c r="AA83" i="29"/>
  <c r="AB83" i="29"/>
  <c r="AC83" i="29"/>
  <c r="AD83" i="29"/>
  <c r="AE83" i="29"/>
  <c r="AF83" i="29"/>
  <c r="AG83" i="29"/>
  <c r="AH83" i="29"/>
  <c r="S84" i="29"/>
  <c r="T84" i="29"/>
  <c r="U84" i="29"/>
  <c r="V84" i="29"/>
  <c r="W84" i="29"/>
  <c r="X84" i="29"/>
  <c r="Y84" i="29"/>
  <c r="Z84" i="29"/>
  <c r="AA84" i="29"/>
  <c r="AB84" i="29"/>
  <c r="AC84" i="29"/>
  <c r="AD84" i="29"/>
  <c r="AE84" i="29"/>
  <c r="AF84" i="29"/>
  <c r="AG84" i="29"/>
  <c r="AH84" i="29"/>
  <c r="S85" i="29"/>
  <c r="T85" i="29"/>
  <c r="U85" i="29"/>
  <c r="V85" i="29"/>
  <c r="W85" i="29"/>
  <c r="X85" i="29"/>
  <c r="Y85" i="29"/>
  <c r="Z85" i="29"/>
  <c r="AA85" i="29"/>
  <c r="AB85" i="29"/>
  <c r="AC85" i="29"/>
  <c r="AD85" i="29"/>
  <c r="AE85" i="29"/>
  <c r="AF85" i="29"/>
  <c r="AG85" i="29"/>
  <c r="AH85" i="29"/>
  <c r="S86" i="29"/>
  <c r="T86" i="29"/>
  <c r="U86" i="29"/>
  <c r="V86" i="29"/>
  <c r="W86" i="29"/>
  <c r="X86" i="29"/>
  <c r="Y86" i="29"/>
  <c r="Z86" i="29"/>
  <c r="AA86" i="29"/>
  <c r="AB86" i="29"/>
  <c r="AC86" i="29"/>
  <c r="AD86" i="29"/>
  <c r="AE86" i="29"/>
  <c r="AF86" i="29"/>
  <c r="AG86" i="29"/>
  <c r="AH86" i="29"/>
  <c r="S87" i="29"/>
  <c r="T87" i="29"/>
  <c r="U87" i="29"/>
  <c r="V87" i="29"/>
  <c r="W87" i="29"/>
  <c r="X87" i="29"/>
  <c r="Y87" i="29"/>
  <c r="Z87" i="29"/>
  <c r="AA87" i="29"/>
  <c r="AB87" i="29"/>
  <c r="AC87" i="29"/>
  <c r="AD87" i="29"/>
  <c r="AE87" i="29"/>
  <c r="AF87" i="29"/>
  <c r="AG87" i="29"/>
  <c r="AH87" i="29"/>
  <c r="S88" i="29"/>
  <c r="T88" i="29"/>
  <c r="U88" i="29"/>
  <c r="V88" i="29"/>
  <c r="W88" i="29"/>
  <c r="X88" i="29"/>
  <c r="Y88" i="29"/>
  <c r="Z88" i="29"/>
  <c r="AA88" i="29"/>
  <c r="AB88" i="29"/>
  <c r="AC88" i="29"/>
  <c r="AD88" i="29"/>
  <c r="AE88" i="29"/>
  <c r="AF88" i="29"/>
  <c r="AG88" i="29"/>
  <c r="AH88" i="29"/>
  <c r="S89" i="29"/>
  <c r="T89" i="29"/>
  <c r="U89" i="29"/>
  <c r="V89" i="29"/>
  <c r="W89" i="29"/>
  <c r="X89" i="29"/>
  <c r="Y89" i="29"/>
  <c r="Z89" i="29"/>
  <c r="AA89" i="29"/>
  <c r="AB89" i="29"/>
  <c r="AC89" i="29"/>
  <c r="AD89" i="29"/>
  <c r="AE89" i="29"/>
  <c r="AF89" i="29"/>
  <c r="AG89" i="29"/>
  <c r="AH89" i="29"/>
  <c r="S90" i="29"/>
  <c r="T90" i="29"/>
  <c r="U90" i="29"/>
  <c r="V90" i="29"/>
  <c r="W90" i="29"/>
  <c r="X90" i="29"/>
  <c r="Y90" i="29"/>
  <c r="Z90" i="29"/>
  <c r="AA90" i="29"/>
  <c r="AB90" i="29"/>
  <c r="AC90" i="29"/>
  <c r="AD90" i="29"/>
  <c r="AE90" i="29"/>
  <c r="AF90" i="29"/>
  <c r="AG90" i="29"/>
  <c r="AH90" i="29"/>
  <c r="S91" i="29"/>
  <c r="T91" i="29"/>
  <c r="U91" i="29"/>
  <c r="V91" i="29"/>
  <c r="W91" i="29"/>
  <c r="X91" i="29"/>
  <c r="Y91" i="29"/>
  <c r="Z91" i="29"/>
  <c r="AA91" i="29"/>
  <c r="AB91" i="29"/>
  <c r="AC91" i="29"/>
  <c r="AD91" i="29"/>
  <c r="AE91" i="29"/>
  <c r="AF91" i="29"/>
  <c r="AG91" i="29"/>
  <c r="AH91" i="29"/>
  <c r="S92" i="29"/>
  <c r="T92" i="29"/>
  <c r="U92" i="29"/>
  <c r="V92" i="29"/>
  <c r="W92" i="29"/>
  <c r="X92" i="29"/>
  <c r="Y92" i="29"/>
  <c r="Z92" i="29"/>
  <c r="AA92" i="29"/>
  <c r="AB92" i="29"/>
  <c r="AC92" i="29"/>
  <c r="AD92" i="29"/>
  <c r="AE92" i="29"/>
  <c r="AF92" i="29"/>
  <c r="AG92" i="29"/>
  <c r="AH92" i="29"/>
  <c r="S93" i="29"/>
  <c r="T93" i="29"/>
  <c r="U93" i="29"/>
  <c r="V93" i="29"/>
  <c r="W93" i="29"/>
  <c r="X93" i="29"/>
  <c r="Y93" i="29"/>
  <c r="Z93" i="29"/>
  <c r="AA93" i="29"/>
  <c r="AB93" i="29"/>
  <c r="AC93" i="29"/>
  <c r="AD93" i="29"/>
  <c r="AE93" i="29"/>
  <c r="AF93" i="29"/>
  <c r="AG93" i="29"/>
  <c r="AH93" i="29"/>
  <c r="S94" i="29"/>
  <c r="T94" i="29"/>
  <c r="U94" i="29"/>
  <c r="V94" i="29"/>
  <c r="W94" i="29"/>
  <c r="X94" i="29"/>
  <c r="Y94" i="29"/>
  <c r="Z94" i="29"/>
  <c r="AA94" i="29"/>
  <c r="AB94" i="29"/>
  <c r="AC94" i="29"/>
  <c r="AD94" i="29"/>
  <c r="AE94" i="29"/>
  <c r="AF94" i="29"/>
  <c r="AG94" i="29"/>
  <c r="AH94" i="29"/>
  <c r="S95" i="29"/>
  <c r="T95" i="29"/>
  <c r="U95" i="29"/>
  <c r="V95" i="29"/>
  <c r="W95" i="29"/>
  <c r="X95" i="29"/>
  <c r="Y95" i="29"/>
  <c r="Z95" i="29"/>
  <c r="AA95" i="29"/>
  <c r="AB95" i="29"/>
  <c r="AC95" i="29"/>
  <c r="AD95" i="29"/>
  <c r="AE95" i="29"/>
  <c r="AF95" i="29"/>
  <c r="AG95" i="29"/>
  <c r="AH95" i="29"/>
  <c r="S96" i="29"/>
  <c r="T96" i="29"/>
  <c r="U96" i="29"/>
  <c r="V96" i="29"/>
  <c r="W96" i="29"/>
  <c r="X96" i="29"/>
  <c r="Y96" i="29"/>
  <c r="Z96" i="29"/>
  <c r="AA96" i="29"/>
  <c r="AB96" i="29"/>
  <c r="AC96" i="29"/>
  <c r="AD96" i="29"/>
  <c r="AE96" i="29"/>
  <c r="AF96" i="29"/>
  <c r="AG96" i="29"/>
  <c r="AH96" i="29"/>
  <c r="S97" i="29"/>
  <c r="T97" i="29"/>
  <c r="U97" i="29"/>
  <c r="V97" i="29"/>
  <c r="W97" i="29"/>
  <c r="X97" i="29"/>
  <c r="Y97" i="29"/>
  <c r="Z97" i="29"/>
  <c r="AA97" i="29"/>
  <c r="AB97" i="29"/>
  <c r="AC97" i="29"/>
  <c r="AD97" i="29"/>
  <c r="AE97" i="29"/>
  <c r="AF97" i="29"/>
  <c r="AG97" i="29"/>
  <c r="AH97" i="29"/>
  <c r="S98" i="29"/>
  <c r="T98" i="29"/>
  <c r="U98" i="29"/>
  <c r="V98" i="29"/>
  <c r="W98" i="29"/>
  <c r="X98" i="29"/>
  <c r="Y98" i="29"/>
  <c r="Z98" i="29"/>
  <c r="AA98" i="29"/>
  <c r="AB98" i="29"/>
  <c r="AC98" i="29"/>
  <c r="AD98" i="29"/>
  <c r="AE98" i="29"/>
  <c r="AF98" i="29"/>
  <c r="AG98" i="29"/>
  <c r="AH98" i="29"/>
  <c r="S99" i="29"/>
  <c r="T99" i="29"/>
  <c r="U99" i="29"/>
  <c r="V99" i="29"/>
  <c r="W99" i="29"/>
  <c r="X99" i="29"/>
  <c r="Y99" i="29"/>
  <c r="Z99" i="29"/>
  <c r="AA99" i="29"/>
  <c r="AB99" i="29"/>
  <c r="AC99" i="29"/>
  <c r="AD99" i="29"/>
  <c r="AE99" i="29"/>
  <c r="AF99" i="29"/>
  <c r="AG99" i="29"/>
  <c r="AH99" i="29"/>
  <c r="S100" i="29"/>
  <c r="T100" i="29"/>
  <c r="U100" i="29"/>
  <c r="V100" i="29"/>
  <c r="W100" i="29"/>
  <c r="X100" i="29"/>
  <c r="Y100" i="29"/>
  <c r="Z100" i="29"/>
  <c r="AA100" i="29"/>
  <c r="AB100" i="29"/>
  <c r="AC100" i="29"/>
  <c r="AD100" i="29"/>
  <c r="AE100" i="29"/>
  <c r="AF100" i="29"/>
  <c r="AG100" i="29"/>
  <c r="AH100" i="29"/>
  <c r="S101" i="29"/>
  <c r="T101" i="29"/>
  <c r="U101" i="29"/>
  <c r="V101" i="29"/>
  <c r="W101" i="29"/>
  <c r="X101" i="29"/>
  <c r="Y101" i="29"/>
  <c r="Z101" i="29"/>
  <c r="AA101" i="29"/>
  <c r="AB101" i="29"/>
  <c r="AC101" i="29"/>
  <c r="AD101" i="29"/>
  <c r="AE101" i="29"/>
  <c r="AF101" i="29"/>
  <c r="AG101" i="29"/>
  <c r="AH101" i="29"/>
  <c r="S102" i="29"/>
  <c r="T102" i="29"/>
  <c r="U102" i="29"/>
  <c r="V102" i="29"/>
  <c r="W102" i="29"/>
  <c r="X102" i="29"/>
  <c r="Y102" i="29"/>
  <c r="Z102" i="29"/>
  <c r="AA102" i="29"/>
  <c r="AB102" i="29"/>
  <c r="AC102" i="29"/>
  <c r="AD102" i="29"/>
  <c r="AE102" i="29"/>
  <c r="AF102" i="29"/>
  <c r="AG102" i="29"/>
  <c r="AH102" i="29"/>
  <c r="S103" i="29"/>
  <c r="T103" i="29"/>
  <c r="U103" i="29"/>
  <c r="V103" i="29"/>
  <c r="W103" i="29"/>
  <c r="X103" i="29"/>
  <c r="Y103" i="29"/>
  <c r="Z103" i="29"/>
  <c r="AA103" i="29"/>
  <c r="AB103" i="29"/>
  <c r="AC103" i="29"/>
  <c r="AD103" i="29"/>
  <c r="AE103" i="29"/>
  <c r="AF103" i="29"/>
  <c r="AG103" i="29"/>
  <c r="AH103" i="29"/>
  <c r="S104" i="29"/>
  <c r="T104" i="29"/>
  <c r="U104" i="29"/>
  <c r="V104" i="29"/>
  <c r="W104" i="29"/>
  <c r="X104" i="29"/>
  <c r="Y104" i="29"/>
  <c r="Z104" i="29"/>
  <c r="AA104" i="29"/>
  <c r="AB104" i="29"/>
  <c r="AC104" i="29"/>
  <c r="AD104" i="29"/>
  <c r="AE104" i="29"/>
  <c r="AF104" i="29"/>
  <c r="AG104" i="29"/>
  <c r="AH104" i="29"/>
  <c r="S105" i="29"/>
  <c r="T105" i="29"/>
  <c r="U105" i="29"/>
  <c r="V105" i="29"/>
  <c r="W105" i="29"/>
  <c r="X105" i="29"/>
  <c r="Y105" i="29"/>
  <c r="Z105" i="29"/>
  <c r="AA105" i="29"/>
  <c r="AB105" i="29"/>
  <c r="AC105" i="29"/>
  <c r="AD105" i="29"/>
  <c r="AE105" i="29"/>
  <c r="AF105" i="29"/>
  <c r="AG105" i="29"/>
  <c r="AH105" i="29"/>
  <c r="S106" i="29"/>
  <c r="T106" i="29"/>
  <c r="U106" i="29"/>
  <c r="V106" i="29"/>
  <c r="W106" i="29"/>
  <c r="X106" i="29"/>
  <c r="Y106" i="29"/>
  <c r="Z106" i="29"/>
  <c r="AA106" i="29"/>
  <c r="AB106" i="29"/>
  <c r="AC106" i="29"/>
  <c r="AD106" i="29"/>
  <c r="AE106" i="29"/>
  <c r="AF106" i="29"/>
  <c r="AG106" i="29"/>
  <c r="AH106" i="29"/>
  <c r="S107" i="29"/>
  <c r="T107" i="29"/>
  <c r="U107" i="29"/>
  <c r="V107" i="29"/>
  <c r="W107" i="29"/>
  <c r="X107" i="29"/>
  <c r="Y107" i="29"/>
  <c r="Z107" i="29"/>
  <c r="AA107" i="29"/>
  <c r="AB107" i="29"/>
  <c r="AC107" i="29"/>
  <c r="AD107" i="29"/>
  <c r="AE107" i="29"/>
  <c r="AF107" i="29"/>
  <c r="AG107" i="29"/>
  <c r="AH107" i="29"/>
  <c r="S108" i="29"/>
  <c r="T108" i="29"/>
  <c r="U108" i="29"/>
  <c r="V108" i="29"/>
  <c r="W108" i="29"/>
  <c r="X108" i="29"/>
  <c r="Y108" i="29"/>
  <c r="Z108" i="29"/>
  <c r="AA108" i="29"/>
  <c r="AB108" i="29"/>
  <c r="AC108" i="29"/>
  <c r="AD108" i="29"/>
  <c r="AE108" i="29"/>
  <c r="AF108" i="29"/>
  <c r="AG108" i="29"/>
  <c r="AH108" i="29"/>
  <c r="S109" i="29"/>
  <c r="T109" i="29"/>
  <c r="U109" i="29"/>
  <c r="V109" i="29"/>
  <c r="W109" i="29"/>
  <c r="X109" i="29"/>
  <c r="Y109" i="29"/>
  <c r="Z109" i="29"/>
  <c r="AA109" i="29"/>
  <c r="AB109" i="29"/>
  <c r="AC109" i="29"/>
  <c r="AD109" i="29"/>
  <c r="AE109" i="29"/>
  <c r="AF109" i="29"/>
  <c r="AG109" i="29"/>
  <c r="AH109" i="29"/>
  <c r="S110" i="29"/>
  <c r="T110" i="29"/>
  <c r="U110" i="29"/>
  <c r="V110" i="29"/>
  <c r="W110" i="29"/>
  <c r="X110" i="29"/>
  <c r="Y110" i="29"/>
  <c r="Z110" i="29"/>
  <c r="AA110" i="29"/>
  <c r="AB110" i="29"/>
  <c r="AC110" i="29"/>
  <c r="AD110" i="29"/>
  <c r="AE110" i="29"/>
  <c r="AF110" i="29"/>
  <c r="AG110" i="29"/>
  <c r="AH110" i="29"/>
  <c r="S111" i="29"/>
  <c r="T111" i="29"/>
  <c r="U111" i="29"/>
  <c r="V111" i="29"/>
  <c r="W111" i="29"/>
  <c r="X111" i="29"/>
  <c r="Y111" i="29"/>
  <c r="Z111" i="29"/>
  <c r="AA111" i="29"/>
  <c r="AB111" i="29"/>
  <c r="AC111" i="29"/>
  <c r="AD111" i="29"/>
  <c r="AE111" i="29"/>
  <c r="AF111" i="29"/>
  <c r="AG111" i="29"/>
  <c r="AH111" i="29"/>
  <c r="S112" i="29"/>
  <c r="T112" i="29"/>
  <c r="U112" i="29"/>
  <c r="V112" i="29"/>
  <c r="W112" i="29"/>
  <c r="X112" i="29"/>
  <c r="Y112" i="29"/>
  <c r="Z112" i="29"/>
  <c r="AA112" i="29"/>
  <c r="AB112" i="29"/>
  <c r="AC112" i="29"/>
  <c r="AD112" i="29"/>
  <c r="AE112" i="29"/>
  <c r="AF112" i="29"/>
  <c r="AG112" i="29"/>
  <c r="AH112" i="29"/>
  <c r="S113" i="29"/>
  <c r="T113" i="29"/>
  <c r="U113" i="29"/>
  <c r="V113" i="29"/>
  <c r="W113" i="29"/>
  <c r="X113" i="29"/>
  <c r="Y113" i="29"/>
  <c r="Z113" i="29"/>
  <c r="AA113" i="29"/>
  <c r="AB113" i="29"/>
  <c r="AC113" i="29"/>
  <c r="AD113" i="29"/>
  <c r="AE113" i="29"/>
  <c r="AF113" i="29"/>
  <c r="AG113" i="29"/>
  <c r="AH113" i="29"/>
  <c r="S114" i="29"/>
  <c r="T114" i="29"/>
  <c r="U114" i="29"/>
  <c r="V114" i="29"/>
  <c r="W114" i="29"/>
  <c r="X114" i="29"/>
  <c r="Y114" i="29"/>
  <c r="Z114" i="29"/>
  <c r="AA114" i="29"/>
  <c r="AB114" i="29"/>
  <c r="AC114" i="29"/>
  <c r="AD114" i="29"/>
  <c r="AE114" i="29"/>
  <c r="AF114" i="29"/>
  <c r="AG114" i="29"/>
  <c r="AH114" i="29"/>
  <c r="S115" i="29"/>
  <c r="T115" i="29"/>
  <c r="U115" i="29"/>
  <c r="V115" i="29"/>
  <c r="W115" i="29"/>
  <c r="X115" i="29"/>
  <c r="Y115" i="29"/>
  <c r="Z115" i="29"/>
  <c r="AA115" i="29"/>
  <c r="AB115" i="29"/>
  <c r="AC115" i="29"/>
  <c r="AD115" i="29"/>
  <c r="AE115" i="29"/>
  <c r="AF115" i="29"/>
  <c r="AG115" i="29"/>
  <c r="AH115" i="29"/>
  <c r="S116" i="29"/>
  <c r="T116" i="29"/>
  <c r="U116" i="29"/>
  <c r="V116" i="29"/>
  <c r="W116" i="29"/>
  <c r="X116" i="29"/>
  <c r="Y116" i="29"/>
  <c r="Z116" i="29"/>
  <c r="AA116" i="29"/>
  <c r="AB116" i="29"/>
  <c r="AC116" i="29"/>
  <c r="AD116" i="29"/>
  <c r="AE116" i="29"/>
  <c r="AF116" i="29"/>
  <c r="AG116" i="29"/>
  <c r="AH116" i="29"/>
  <c r="S117" i="29"/>
  <c r="T117" i="29"/>
  <c r="U117" i="29"/>
  <c r="V117" i="29"/>
  <c r="W117" i="29"/>
  <c r="X117" i="29"/>
  <c r="Y117" i="29"/>
  <c r="Z117" i="29"/>
  <c r="AA117" i="29"/>
  <c r="AB117" i="29"/>
  <c r="AC117" i="29"/>
  <c r="AD117" i="29"/>
  <c r="AE117" i="29"/>
  <c r="AF117" i="29"/>
  <c r="AG117" i="29"/>
  <c r="AH117" i="29"/>
  <c r="S118" i="29"/>
  <c r="T118" i="29"/>
  <c r="U118" i="29"/>
  <c r="V118" i="29"/>
  <c r="W118" i="29"/>
  <c r="X118" i="29"/>
  <c r="Y118" i="29"/>
  <c r="Z118" i="29"/>
  <c r="AA118" i="29"/>
  <c r="AB118" i="29"/>
  <c r="AC118" i="29"/>
  <c r="AD118" i="29"/>
  <c r="AE118" i="29"/>
  <c r="AF118" i="29"/>
  <c r="AG118" i="29"/>
  <c r="AH118" i="29"/>
  <c r="S119" i="29"/>
  <c r="T119" i="29"/>
  <c r="U119" i="29"/>
  <c r="V119" i="29"/>
  <c r="W119" i="29"/>
  <c r="X119" i="29"/>
  <c r="Y119" i="29"/>
  <c r="Z119" i="29"/>
  <c r="AA119" i="29"/>
  <c r="AB119" i="29"/>
  <c r="AC119" i="29"/>
  <c r="AD119" i="29"/>
  <c r="AE119" i="29"/>
  <c r="AF119" i="29"/>
  <c r="AG119" i="29"/>
  <c r="AH119" i="29"/>
  <c r="S120" i="29"/>
  <c r="T120" i="29"/>
  <c r="U120" i="29"/>
  <c r="V120" i="29"/>
  <c r="W120" i="29"/>
  <c r="X120" i="29"/>
  <c r="Y120" i="29"/>
  <c r="Z120" i="29"/>
  <c r="AA120" i="29"/>
  <c r="AB120" i="29"/>
  <c r="AC120" i="29"/>
  <c r="AD120" i="29"/>
  <c r="AE120" i="29"/>
  <c r="AF120" i="29"/>
  <c r="AG120" i="29"/>
  <c r="AH120" i="29"/>
  <c r="S121" i="29"/>
  <c r="T121" i="29"/>
  <c r="U121" i="29"/>
  <c r="V121" i="29"/>
  <c r="W121" i="29"/>
  <c r="X121" i="29"/>
  <c r="Y121" i="29"/>
  <c r="Z121" i="29"/>
  <c r="AA121" i="29"/>
  <c r="AB121" i="29"/>
  <c r="AC121" i="29"/>
  <c r="AD121" i="29"/>
  <c r="AE121" i="29"/>
  <c r="AF121" i="29"/>
  <c r="AG121" i="29"/>
  <c r="AH121" i="29"/>
  <c r="S122" i="29"/>
  <c r="T122" i="29"/>
  <c r="U122" i="29"/>
  <c r="V122" i="29"/>
  <c r="W122" i="29"/>
  <c r="X122" i="29"/>
  <c r="Y122" i="29"/>
  <c r="Z122" i="29"/>
  <c r="AA122" i="29"/>
  <c r="AB122" i="29"/>
  <c r="AC122" i="29"/>
  <c r="AD122" i="29"/>
  <c r="AE122" i="29"/>
  <c r="AF122" i="29"/>
  <c r="AG122" i="29"/>
  <c r="AH122" i="29"/>
  <c r="S123" i="29"/>
  <c r="T123" i="29"/>
  <c r="U123" i="29"/>
  <c r="V123" i="29"/>
  <c r="W123" i="29"/>
  <c r="X123" i="29"/>
  <c r="Y123" i="29"/>
  <c r="Z123" i="29"/>
  <c r="AA123" i="29"/>
  <c r="AB123" i="29"/>
  <c r="AC123" i="29"/>
  <c r="AD123" i="29"/>
  <c r="AE123" i="29"/>
  <c r="AF123" i="29"/>
  <c r="AG123" i="29"/>
  <c r="AH123" i="29"/>
  <c r="S124" i="29"/>
  <c r="T124" i="29"/>
  <c r="U124" i="29"/>
  <c r="V124" i="29"/>
  <c r="W124" i="29"/>
  <c r="X124" i="29"/>
  <c r="Y124" i="29"/>
  <c r="Z124" i="29"/>
  <c r="AA124" i="29"/>
  <c r="AB124" i="29"/>
  <c r="AC124" i="29"/>
  <c r="AD124" i="29"/>
  <c r="AE124" i="29"/>
  <c r="AF124" i="29"/>
  <c r="AG124" i="29"/>
  <c r="AH124" i="29"/>
  <c r="S125" i="29"/>
  <c r="T125" i="29"/>
  <c r="U125" i="29"/>
  <c r="V125" i="29"/>
  <c r="W125" i="29"/>
  <c r="X125" i="29"/>
  <c r="Y125" i="29"/>
  <c r="Z125" i="29"/>
  <c r="AA125" i="29"/>
  <c r="AB125" i="29"/>
  <c r="AC125" i="29"/>
  <c r="AD125" i="29"/>
  <c r="AE125" i="29"/>
  <c r="AF125" i="29"/>
  <c r="AG125" i="29"/>
  <c r="AH125" i="29"/>
  <c r="S126" i="29"/>
  <c r="T126" i="29"/>
  <c r="U126" i="29"/>
  <c r="V126" i="29"/>
  <c r="W126" i="29"/>
  <c r="X126" i="29"/>
  <c r="Y126" i="29"/>
  <c r="Z126" i="29"/>
  <c r="AA126" i="29"/>
  <c r="AB126" i="29"/>
  <c r="AC126" i="29"/>
  <c r="AD126" i="29"/>
  <c r="AE126" i="29"/>
  <c r="AF126" i="29"/>
  <c r="AG126" i="29"/>
  <c r="AH126" i="29"/>
  <c r="S127" i="29"/>
  <c r="T127" i="29"/>
  <c r="U127" i="29"/>
  <c r="V127" i="29"/>
  <c r="W127" i="29"/>
  <c r="X127" i="29"/>
  <c r="Y127" i="29"/>
  <c r="Z127" i="29"/>
  <c r="AA127" i="29"/>
  <c r="AB127" i="29"/>
  <c r="AC127" i="29"/>
  <c r="AD127" i="29"/>
  <c r="AE127" i="29"/>
  <c r="AF127" i="29"/>
  <c r="AG127" i="29"/>
  <c r="AH127" i="29"/>
  <c r="S128" i="29"/>
  <c r="T128" i="29"/>
  <c r="U128" i="29"/>
  <c r="V128" i="29"/>
  <c r="W128" i="29"/>
  <c r="X128" i="29"/>
  <c r="Y128" i="29"/>
  <c r="Z128" i="29"/>
  <c r="AA128" i="29"/>
  <c r="AB128" i="29"/>
  <c r="AC128" i="29"/>
  <c r="AD128" i="29"/>
  <c r="AE128" i="29"/>
  <c r="AF128" i="29"/>
  <c r="AG128" i="29"/>
  <c r="AH128" i="29"/>
  <c r="S129" i="29"/>
  <c r="T129" i="29"/>
  <c r="U129" i="29"/>
  <c r="V129" i="29"/>
  <c r="W129" i="29"/>
  <c r="X129" i="29"/>
  <c r="Y129" i="29"/>
  <c r="Z129" i="29"/>
  <c r="AA129" i="29"/>
  <c r="AB129" i="29"/>
  <c r="AC129" i="29"/>
  <c r="AD129" i="29"/>
  <c r="AE129" i="29"/>
  <c r="AF129" i="29"/>
  <c r="AG129" i="29"/>
  <c r="AH129" i="29"/>
  <c r="S130" i="29"/>
  <c r="T130" i="29"/>
  <c r="U130" i="29"/>
  <c r="V130" i="29"/>
  <c r="W130" i="29"/>
  <c r="X130" i="29"/>
  <c r="Y130" i="29"/>
  <c r="Z130" i="29"/>
  <c r="AA130" i="29"/>
  <c r="AB130" i="29"/>
  <c r="AC130" i="29"/>
  <c r="AD130" i="29"/>
  <c r="AE130" i="29"/>
  <c r="AF130" i="29"/>
  <c r="AG130" i="29"/>
  <c r="AH130" i="29"/>
  <c r="S131" i="29"/>
  <c r="T131" i="29"/>
  <c r="U131" i="29"/>
  <c r="V131" i="29"/>
  <c r="W131" i="29"/>
  <c r="X131" i="29"/>
  <c r="Y131" i="29"/>
  <c r="Z131" i="29"/>
  <c r="AA131" i="29"/>
  <c r="AB131" i="29"/>
  <c r="AC131" i="29"/>
  <c r="AD131" i="29"/>
  <c r="AE131" i="29"/>
  <c r="AF131" i="29"/>
  <c r="AG131" i="29"/>
  <c r="AH131" i="29"/>
  <c r="S132" i="29"/>
  <c r="T132" i="29"/>
  <c r="U132" i="29"/>
  <c r="V132" i="29"/>
  <c r="W132" i="29"/>
  <c r="X132" i="29"/>
  <c r="Y132" i="29"/>
  <c r="Z132" i="29"/>
  <c r="AA132" i="29"/>
  <c r="AB132" i="29"/>
  <c r="AC132" i="29"/>
  <c r="AD132" i="29"/>
  <c r="AE132" i="29"/>
  <c r="AF132" i="29"/>
  <c r="AG132" i="29"/>
  <c r="AH132" i="29"/>
  <c r="S133" i="29"/>
  <c r="T133" i="29"/>
  <c r="U133" i="29"/>
  <c r="V133" i="29"/>
  <c r="W133" i="29"/>
  <c r="X133" i="29"/>
  <c r="Y133" i="29"/>
  <c r="Z133" i="29"/>
  <c r="AA133" i="29"/>
  <c r="AB133" i="29"/>
  <c r="AC133" i="29"/>
  <c r="AD133" i="29"/>
  <c r="AE133" i="29"/>
  <c r="AF133" i="29"/>
  <c r="AG133" i="29"/>
  <c r="AH133" i="29"/>
  <c r="S134" i="29"/>
  <c r="T134" i="29"/>
  <c r="U134" i="29"/>
  <c r="V134" i="29"/>
  <c r="W134" i="29"/>
  <c r="X134" i="29"/>
  <c r="Y134" i="29"/>
  <c r="Z134" i="29"/>
  <c r="AA134" i="29"/>
  <c r="AB134" i="29"/>
  <c r="AC134" i="29"/>
  <c r="AD134" i="29"/>
  <c r="AE134" i="29"/>
  <c r="AF134" i="29"/>
  <c r="AG134" i="29"/>
  <c r="AH134" i="29"/>
  <c r="S135" i="29"/>
  <c r="T135" i="29"/>
  <c r="U135" i="29"/>
  <c r="V135" i="29"/>
  <c r="W135" i="29"/>
  <c r="X135" i="29"/>
  <c r="Y135" i="29"/>
  <c r="Z135" i="29"/>
  <c r="AA135" i="29"/>
  <c r="AB135" i="29"/>
  <c r="AC135" i="29"/>
  <c r="AD135" i="29"/>
  <c r="AE135" i="29"/>
  <c r="AF135" i="29"/>
  <c r="AG135" i="29"/>
  <c r="AH135" i="29"/>
  <c r="S136" i="29"/>
  <c r="T136" i="29"/>
  <c r="U136" i="29"/>
  <c r="V136" i="29"/>
  <c r="W136" i="29"/>
  <c r="X136" i="29"/>
  <c r="Y136" i="29"/>
  <c r="Z136" i="29"/>
  <c r="AA136" i="29"/>
  <c r="AB136" i="29"/>
  <c r="AC136" i="29"/>
  <c r="AD136" i="29"/>
  <c r="AE136" i="29"/>
  <c r="AF136" i="29"/>
  <c r="AG136" i="29"/>
  <c r="AH136" i="29"/>
  <c r="S137" i="29"/>
  <c r="T137" i="29"/>
  <c r="U137" i="29"/>
  <c r="V137" i="29"/>
  <c r="W137" i="29"/>
  <c r="X137" i="29"/>
  <c r="Y137" i="29"/>
  <c r="Z137" i="29"/>
  <c r="AA137" i="29"/>
  <c r="AB137" i="29"/>
  <c r="AC137" i="29"/>
  <c r="AD137" i="29"/>
  <c r="AE137" i="29"/>
  <c r="AF137" i="29"/>
  <c r="AG137" i="29"/>
  <c r="AH137" i="29"/>
  <c r="S138" i="29"/>
  <c r="T138" i="29"/>
  <c r="U138" i="29"/>
  <c r="V138" i="29"/>
  <c r="W138" i="29"/>
  <c r="X138" i="29"/>
  <c r="Y138" i="29"/>
  <c r="Z138" i="29"/>
  <c r="AA138" i="29"/>
  <c r="AB138" i="29"/>
  <c r="AC138" i="29"/>
  <c r="AD138" i="29"/>
  <c r="AE138" i="29"/>
  <c r="AF138" i="29"/>
  <c r="AG138" i="29"/>
  <c r="AH138" i="29"/>
  <c r="S139" i="29"/>
  <c r="T139" i="29"/>
  <c r="U139" i="29"/>
  <c r="V139" i="29"/>
  <c r="W139" i="29"/>
  <c r="X139" i="29"/>
  <c r="Y139" i="29"/>
  <c r="Z139" i="29"/>
  <c r="AA139" i="29"/>
  <c r="AB139" i="29"/>
  <c r="AC139" i="29"/>
  <c r="AD139" i="29"/>
  <c r="AE139" i="29"/>
  <c r="AF139" i="29"/>
  <c r="AG139" i="29"/>
  <c r="AH139" i="29"/>
  <c r="S140" i="29"/>
  <c r="T140" i="29"/>
  <c r="U140" i="29"/>
  <c r="V140" i="29"/>
  <c r="W140" i="29"/>
  <c r="X140" i="29"/>
  <c r="Y140" i="29"/>
  <c r="Z140" i="29"/>
  <c r="AA140" i="29"/>
  <c r="AB140" i="29"/>
  <c r="AC140" i="29"/>
  <c r="AD140" i="29"/>
  <c r="AE140" i="29"/>
  <c r="AF140" i="29"/>
  <c r="AG140" i="29"/>
  <c r="AH140" i="29"/>
  <c r="S141" i="29"/>
  <c r="T141" i="29"/>
  <c r="U141" i="29"/>
  <c r="V141" i="29"/>
  <c r="W141" i="29"/>
  <c r="X141" i="29"/>
  <c r="Y141" i="29"/>
  <c r="Z141" i="29"/>
  <c r="AA141" i="29"/>
  <c r="AB141" i="29"/>
  <c r="AC141" i="29"/>
  <c r="AD141" i="29"/>
  <c r="AE141" i="29"/>
  <c r="AF141" i="29"/>
  <c r="AG141" i="29"/>
  <c r="AH141" i="29"/>
  <c r="S142" i="29"/>
  <c r="T142" i="29"/>
  <c r="U142" i="29"/>
  <c r="V142" i="29"/>
  <c r="W142" i="29"/>
  <c r="X142" i="29"/>
  <c r="Y142" i="29"/>
  <c r="Z142" i="29"/>
  <c r="AA142" i="29"/>
  <c r="AB142" i="29"/>
  <c r="AC142" i="29"/>
  <c r="AD142" i="29"/>
  <c r="AE142" i="29"/>
  <c r="AF142" i="29"/>
  <c r="AG142" i="29"/>
  <c r="AH142" i="29"/>
  <c r="S143" i="29"/>
  <c r="T143" i="29"/>
  <c r="U143" i="29"/>
  <c r="V143" i="29"/>
  <c r="W143" i="29"/>
  <c r="X143" i="29"/>
  <c r="Y143" i="29"/>
  <c r="Z143" i="29"/>
  <c r="AA143" i="29"/>
  <c r="AB143" i="29"/>
  <c r="AC143" i="29"/>
  <c r="AD143" i="29"/>
  <c r="AE143" i="29"/>
  <c r="AF143" i="29"/>
  <c r="AG143" i="29"/>
  <c r="AH143" i="29"/>
  <c r="S144" i="29"/>
  <c r="T144" i="29"/>
  <c r="U144" i="29"/>
  <c r="V144" i="29"/>
  <c r="W144" i="29"/>
  <c r="X144" i="29"/>
  <c r="Y144" i="29"/>
  <c r="Z144" i="29"/>
  <c r="AA144" i="29"/>
  <c r="AB144" i="29"/>
  <c r="AC144" i="29"/>
  <c r="AD144" i="29"/>
  <c r="AE144" i="29"/>
  <c r="AF144" i="29"/>
  <c r="AG144" i="29"/>
  <c r="AH144" i="29"/>
  <c r="S145" i="29"/>
  <c r="T145" i="29"/>
  <c r="U145" i="29"/>
  <c r="V145" i="29"/>
  <c r="W145" i="29"/>
  <c r="X145" i="29"/>
  <c r="Y145" i="29"/>
  <c r="Z145" i="29"/>
  <c r="AA145" i="29"/>
  <c r="AB145" i="29"/>
  <c r="AC145" i="29"/>
  <c r="AD145" i="29"/>
  <c r="AE145" i="29"/>
  <c r="AF145" i="29"/>
  <c r="AG145" i="29"/>
  <c r="AH145" i="29"/>
  <c r="S146" i="29"/>
  <c r="T146" i="29"/>
  <c r="U146" i="29"/>
  <c r="V146" i="29"/>
  <c r="W146" i="29"/>
  <c r="X146" i="29"/>
  <c r="Y146" i="29"/>
  <c r="Z146" i="29"/>
  <c r="AA146" i="29"/>
  <c r="AB146" i="29"/>
  <c r="AC146" i="29"/>
  <c r="AD146" i="29"/>
  <c r="AE146" i="29"/>
  <c r="AF146" i="29"/>
  <c r="AG146" i="29"/>
  <c r="AH146" i="29"/>
  <c r="S147" i="29"/>
  <c r="T147" i="29"/>
  <c r="U147" i="29"/>
  <c r="V147" i="29"/>
  <c r="W147" i="29"/>
  <c r="X147" i="29"/>
  <c r="Y147" i="29"/>
  <c r="Z147" i="29"/>
  <c r="AA147" i="29"/>
  <c r="AB147" i="29"/>
  <c r="AC147" i="29"/>
  <c r="AD147" i="29"/>
  <c r="AE147" i="29"/>
  <c r="AF147" i="29"/>
  <c r="AG147" i="29"/>
  <c r="AH147" i="29"/>
  <c r="S148" i="29"/>
  <c r="T148" i="29"/>
  <c r="U148" i="29"/>
  <c r="V148" i="29"/>
  <c r="W148" i="29"/>
  <c r="X148" i="29"/>
  <c r="Y148" i="29"/>
  <c r="Z148" i="29"/>
  <c r="AA148" i="29"/>
  <c r="AB148" i="29"/>
  <c r="AC148" i="29"/>
  <c r="AD148" i="29"/>
  <c r="AE148" i="29"/>
  <c r="AF148" i="29"/>
  <c r="AG148" i="29"/>
  <c r="AH148" i="29"/>
  <c r="S149" i="29"/>
  <c r="T149" i="29"/>
  <c r="U149" i="29"/>
  <c r="V149" i="29"/>
  <c r="W149" i="29"/>
  <c r="X149" i="29"/>
  <c r="Y149" i="29"/>
  <c r="Z149" i="29"/>
  <c r="AA149" i="29"/>
  <c r="AB149" i="29"/>
  <c r="AC149" i="29"/>
  <c r="AD149" i="29"/>
  <c r="AE149" i="29"/>
  <c r="AF149" i="29"/>
  <c r="AG149" i="29"/>
  <c r="AH149" i="29"/>
  <c r="S150" i="29"/>
  <c r="T150" i="29"/>
  <c r="U150" i="29"/>
  <c r="V150" i="29"/>
  <c r="W150" i="29"/>
  <c r="X150" i="29"/>
  <c r="Y150" i="29"/>
  <c r="Z150" i="29"/>
  <c r="AA150" i="29"/>
  <c r="AB150" i="29"/>
  <c r="AC150" i="29"/>
  <c r="AD150" i="29"/>
  <c r="AE150" i="29"/>
  <c r="AF150" i="29"/>
  <c r="AG150" i="29"/>
  <c r="AH150" i="29"/>
  <c r="S151" i="29"/>
  <c r="T151" i="29"/>
  <c r="U151" i="29"/>
  <c r="V151" i="29"/>
  <c r="W151" i="29"/>
  <c r="X151" i="29"/>
  <c r="Y151" i="29"/>
  <c r="Z151" i="29"/>
  <c r="AA151" i="29"/>
  <c r="AB151" i="29"/>
  <c r="AC151" i="29"/>
  <c r="AD151" i="29"/>
  <c r="AE151" i="29"/>
  <c r="AF151" i="29"/>
  <c r="AG151" i="29"/>
  <c r="AH151" i="29"/>
  <c r="S152" i="29"/>
  <c r="T152" i="29"/>
  <c r="U152" i="29"/>
  <c r="V152" i="29"/>
  <c r="W152" i="29"/>
  <c r="X152" i="29"/>
  <c r="Y152" i="29"/>
  <c r="Z152" i="29"/>
  <c r="AA152" i="29"/>
  <c r="AB152" i="29"/>
  <c r="AC152" i="29"/>
  <c r="AD152" i="29"/>
  <c r="AE152" i="29"/>
  <c r="AF152" i="29"/>
  <c r="AG152" i="29"/>
  <c r="AH152" i="29"/>
  <c r="S153" i="29"/>
  <c r="T153" i="29"/>
  <c r="U153" i="29"/>
  <c r="V153" i="29"/>
  <c r="W153" i="29"/>
  <c r="X153" i="29"/>
  <c r="Y153" i="29"/>
  <c r="Z153" i="29"/>
  <c r="AA153" i="29"/>
  <c r="AB153" i="29"/>
  <c r="AC153" i="29"/>
  <c r="AD153" i="29"/>
  <c r="AE153" i="29"/>
  <c r="AF153" i="29"/>
  <c r="AG153" i="29"/>
  <c r="AH153" i="29"/>
  <c r="S154" i="29"/>
  <c r="T154" i="29"/>
  <c r="U154" i="29"/>
  <c r="V154" i="29"/>
  <c r="W154" i="29"/>
  <c r="X154" i="29"/>
  <c r="Y154" i="29"/>
  <c r="Z154" i="29"/>
  <c r="AA154" i="29"/>
  <c r="AB154" i="29"/>
  <c r="AC154" i="29"/>
  <c r="AD154" i="29"/>
  <c r="AE154" i="29"/>
  <c r="AF154" i="29"/>
  <c r="AG154" i="29"/>
  <c r="AH154" i="29"/>
  <c r="S155" i="29"/>
  <c r="T155" i="29"/>
  <c r="U155" i="29"/>
  <c r="V155" i="29"/>
  <c r="W155" i="29"/>
  <c r="X155" i="29"/>
  <c r="Y155" i="29"/>
  <c r="Z155" i="29"/>
  <c r="AA155" i="29"/>
  <c r="AB155" i="29"/>
  <c r="AC155" i="29"/>
  <c r="AD155" i="29"/>
  <c r="AE155" i="29"/>
  <c r="AF155" i="29"/>
  <c r="AG155" i="29"/>
  <c r="AH155" i="29"/>
  <c r="S156" i="29"/>
  <c r="T156" i="29"/>
  <c r="U156" i="29"/>
  <c r="V156" i="29"/>
  <c r="W156" i="29"/>
  <c r="X156" i="29"/>
  <c r="Y156" i="29"/>
  <c r="Z156" i="29"/>
  <c r="AA156" i="29"/>
  <c r="AB156" i="29"/>
  <c r="AC156" i="29"/>
  <c r="AD156" i="29"/>
  <c r="AE156" i="29"/>
  <c r="AF156" i="29"/>
  <c r="AG156" i="29"/>
  <c r="AH156" i="29"/>
  <c r="S157" i="29"/>
  <c r="T157" i="29"/>
  <c r="U157" i="29"/>
  <c r="V157" i="29"/>
  <c r="W157" i="29"/>
  <c r="X157" i="29"/>
  <c r="Y157" i="29"/>
  <c r="Z157" i="29"/>
  <c r="AA157" i="29"/>
  <c r="AB157" i="29"/>
  <c r="AC157" i="29"/>
  <c r="AD157" i="29"/>
  <c r="AE157" i="29"/>
  <c r="AF157" i="29"/>
  <c r="AG157" i="29"/>
  <c r="AH157" i="29"/>
  <c r="S158" i="29"/>
  <c r="T158" i="29"/>
  <c r="U158" i="29"/>
  <c r="V158" i="29"/>
  <c r="W158" i="29"/>
  <c r="X158" i="29"/>
  <c r="Y158" i="29"/>
  <c r="Z158" i="29"/>
  <c r="AA158" i="29"/>
  <c r="AB158" i="29"/>
  <c r="AC158" i="29"/>
  <c r="AD158" i="29"/>
  <c r="AE158" i="29"/>
  <c r="AF158" i="29"/>
  <c r="AG158" i="29"/>
  <c r="AH158" i="29"/>
  <c r="S159" i="29"/>
  <c r="T159" i="29"/>
  <c r="U159" i="29"/>
  <c r="V159" i="29"/>
  <c r="W159" i="29"/>
  <c r="X159" i="29"/>
  <c r="Y159" i="29"/>
  <c r="Z159" i="29"/>
  <c r="AA159" i="29"/>
  <c r="AB159" i="29"/>
  <c r="AC159" i="29"/>
  <c r="AD159" i="29"/>
  <c r="AE159" i="29"/>
  <c r="AF159" i="29"/>
  <c r="AG159" i="29"/>
  <c r="AH159" i="29"/>
  <c r="S160" i="29"/>
  <c r="T160" i="29"/>
  <c r="U160" i="29"/>
  <c r="V160" i="29"/>
  <c r="W160" i="29"/>
  <c r="X160" i="29"/>
  <c r="Y160" i="29"/>
  <c r="Z160" i="29"/>
  <c r="AA160" i="29"/>
  <c r="AB160" i="29"/>
  <c r="AC160" i="29"/>
  <c r="AD160" i="29"/>
  <c r="AE160" i="29"/>
  <c r="AF160" i="29"/>
  <c r="AG160" i="29"/>
  <c r="AH160" i="29"/>
  <c r="S161" i="29"/>
  <c r="T161" i="29"/>
  <c r="U161" i="29"/>
  <c r="V161" i="29"/>
  <c r="W161" i="29"/>
  <c r="X161" i="29"/>
  <c r="Y161" i="29"/>
  <c r="Z161" i="29"/>
  <c r="AA161" i="29"/>
  <c r="AB161" i="29"/>
  <c r="AC161" i="29"/>
  <c r="AD161" i="29"/>
  <c r="AE161" i="29"/>
  <c r="AF161" i="29"/>
  <c r="AG161" i="29"/>
  <c r="AH161" i="29"/>
  <c r="S162" i="29"/>
  <c r="T162" i="29"/>
  <c r="U162" i="29"/>
  <c r="V162" i="29"/>
  <c r="W162" i="29"/>
  <c r="X162" i="29"/>
  <c r="Y162" i="29"/>
  <c r="Z162" i="29"/>
  <c r="AA162" i="29"/>
  <c r="AB162" i="29"/>
  <c r="AC162" i="29"/>
  <c r="AD162" i="29"/>
  <c r="AE162" i="29"/>
  <c r="AF162" i="29"/>
  <c r="AG162" i="29"/>
  <c r="AH162" i="29"/>
  <c r="S163" i="29"/>
  <c r="T163" i="29"/>
  <c r="U163" i="29"/>
  <c r="V163" i="29"/>
  <c r="W163" i="29"/>
  <c r="X163" i="29"/>
  <c r="Y163" i="29"/>
  <c r="Z163" i="29"/>
  <c r="AA163" i="29"/>
  <c r="AB163" i="29"/>
  <c r="AC163" i="29"/>
  <c r="AD163" i="29"/>
  <c r="AE163" i="29"/>
  <c r="AF163" i="29"/>
  <c r="AG163" i="29"/>
  <c r="AH163" i="29"/>
  <c r="S164" i="29"/>
  <c r="T164" i="29"/>
  <c r="U164" i="29"/>
  <c r="V164" i="29"/>
  <c r="W164" i="29"/>
  <c r="X164" i="29"/>
  <c r="Y164" i="29"/>
  <c r="Z164" i="29"/>
  <c r="AA164" i="29"/>
  <c r="AB164" i="29"/>
  <c r="AC164" i="29"/>
  <c r="AD164" i="29"/>
  <c r="AE164" i="29"/>
  <c r="AF164" i="29"/>
  <c r="AG164" i="29"/>
  <c r="AH164" i="29"/>
  <c r="S165" i="29"/>
  <c r="T165" i="29"/>
  <c r="U165" i="29"/>
  <c r="V165" i="29"/>
  <c r="W165" i="29"/>
  <c r="X165" i="29"/>
  <c r="Y165" i="29"/>
  <c r="Z165" i="29"/>
  <c r="AA165" i="29"/>
  <c r="AB165" i="29"/>
  <c r="AC165" i="29"/>
  <c r="AD165" i="29"/>
  <c r="AE165" i="29"/>
  <c r="AF165" i="29"/>
  <c r="AG165" i="29"/>
  <c r="AH165" i="29"/>
  <c r="S166" i="29"/>
  <c r="T166" i="29"/>
  <c r="U166" i="29"/>
  <c r="V166" i="29"/>
  <c r="W166" i="29"/>
  <c r="X166" i="29"/>
  <c r="Y166" i="29"/>
  <c r="Z166" i="29"/>
  <c r="AA166" i="29"/>
  <c r="AB166" i="29"/>
  <c r="AC166" i="29"/>
  <c r="AD166" i="29"/>
  <c r="AE166" i="29"/>
  <c r="AF166" i="29"/>
  <c r="AG166" i="29"/>
  <c r="AH166" i="29"/>
  <c r="S167" i="29"/>
  <c r="T167" i="29"/>
  <c r="U167" i="29"/>
  <c r="V167" i="29"/>
  <c r="W167" i="29"/>
  <c r="X167" i="29"/>
  <c r="Y167" i="29"/>
  <c r="Z167" i="29"/>
  <c r="AA167" i="29"/>
  <c r="AB167" i="29"/>
  <c r="AC167" i="29"/>
  <c r="AD167" i="29"/>
  <c r="AE167" i="29"/>
  <c r="AF167" i="29"/>
  <c r="AG167" i="29"/>
  <c r="AH167" i="29"/>
  <c r="S168" i="29"/>
  <c r="T168" i="29"/>
  <c r="U168" i="29"/>
  <c r="V168" i="29"/>
  <c r="W168" i="29"/>
  <c r="X168" i="29"/>
  <c r="Y168" i="29"/>
  <c r="Z168" i="29"/>
  <c r="AA168" i="29"/>
  <c r="AB168" i="29"/>
  <c r="AC168" i="29"/>
  <c r="AD168" i="29"/>
  <c r="AE168" i="29"/>
  <c r="AF168" i="29"/>
  <c r="AG168" i="29"/>
  <c r="AH168" i="29"/>
  <c r="S169" i="29"/>
  <c r="T169" i="29"/>
  <c r="U169" i="29"/>
  <c r="V169" i="29"/>
  <c r="W169" i="29"/>
  <c r="X169" i="29"/>
  <c r="Y169" i="29"/>
  <c r="Z169" i="29"/>
  <c r="AA169" i="29"/>
  <c r="AB169" i="29"/>
  <c r="AC169" i="29"/>
  <c r="AD169" i="29"/>
  <c r="AE169" i="29"/>
  <c r="AF169" i="29"/>
  <c r="AG169" i="29"/>
  <c r="AH169" i="29"/>
  <c r="S170" i="29"/>
  <c r="T170" i="29"/>
  <c r="U170" i="29"/>
  <c r="V170" i="29"/>
  <c r="W170" i="29"/>
  <c r="X170" i="29"/>
  <c r="Y170" i="29"/>
  <c r="Z170" i="29"/>
  <c r="AA170" i="29"/>
  <c r="AB170" i="29"/>
  <c r="AC170" i="29"/>
  <c r="AD170" i="29"/>
  <c r="AE170" i="29"/>
  <c r="AF170" i="29"/>
  <c r="AG170" i="29"/>
  <c r="AH170" i="29"/>
  <c r="S171" i="29"/>
  <c r="T171" i="29"/>
  <c r="U171" i="29"/>
  <c r="V171" i="29"/>
  <c r="W171" i="29"/>
  <c r="X171" i="29"/>
  <c r="Y171" i="29"/>
  <c r="Z171" i="29"/>
  <c r="AA171" i="29"/>
  <c r="AB171" i="29"/>
  <c r="AC171" i="29"/>
  <c r="AD171" i="29"/>
  <c r="AE171" i="29"/>
  <c r="AF171" i="29"/>
  <c r="AG171" i="29"/>
  <c r="AH171" i="29"/>
  <c r="S172" i="29"/>
  <c r="T172" i="29"/>
  <c r="U172" i="29"/>
  <c r="V172" i="29"/>
  <c r="W172" i="29"/>
  <c r="X172" i="29"/>
  <c r="Y172" i="29"/>
  <c r="Z172" i="29"/>
  <c r="AA172" i="29"/>
  <c r="AB172" i="29"/>
  <c r="AC172" i="29"/>
  <c r="AD172" i="29"/>
  <c r="AE172" i="29"/>
  <c r="AF172" i="29"/>
  <c r="AG172" i="29"/>
  <c r="AH172" i="29"/>
  <c r="S173" i="29"/>
  <c r="T173" i="29"/>
  <c r="U173" i="29"/>
  <c r="V173" i="29"/>
  <c r="W173" i="29"/>
  <c r="X173" i="29"/>
  <c r="Y173" i="29"/>
  <c r="Z173" i="29"/>
  <c r="AA173" i="29"/>
  <c r="AB173" i="29"/>
  <c r="AC173" i="29"/>
  <c r="AD173" i="29"/>
  <c r="AE173" i="29"/>
  <c r="AF173" i="29"/>
  <c r="AG173" i="29"/>
  <c r="AH173" i="29"/>
  <c r="S174" i="29"/>
  <c r="T174" i="29"/>
  <c r="U174" i="29"/>
  <c r="V174" i="29"/>
  <c r="W174" i="29"/>
  <c r="X174" i="29"/>
  <c r="Y174" i="29"/>
  <c r="Z174" i="29"/>
  <c r="AA174" i="29"/>
  <c r="AB174" i="29"/>
  <c r="AC174" i="29"/>
  <c r="AD174" i="29"/>
  <c r="AE174" i="29"/>
  <c r="AF174" i="29"/>
  <c r="AG174" i="29"/>
  <c r="AH174" i="29"/>
  <c r="S175" i="29"/>
  <c r="T175" i="29"/>
  <c r="U175" i="29"/>
  <c r="V175" i="29"/>
  <c r="W175" i="29"/>
  <c r="X175" i="29"/>
  <c r="Y175" i="29"/>
  <c r="Z175" i="29"/>
  <c r="AA175" i="29"/>
  <c r="AB175" i="29"/>
  <c r="AC175" i="29"/>
  <c r="AD175" i="29"/>
  <c r="AE175" i="29"/>
  <c r="AF175" i="29"/>
  <c r="AG175" i="29"/>
  <c r="AH175" i="29"/>
  <c r="S176" i="29"/>
  <c r="T176" i="29"/>
  <c r="U176" i="29"/>
  <c r="V176" i="29"/>
  <c r="W176" i="29"/>
  <c r="X176" i="29"/>
  <c r="Y176" i="29"/>
  <c r="Z176" i="29"/>
  <c r="AA176" i="29"/>
  <c r="AB176" i="29"/>
  <c r="AC176" i="29"/>
  <c r="AD176" i="29"/>
  <c r="AE176" i="29"/>
  <c r="AF176" i="29"/>
  <c r="AG176" i="29"/>
  <c r="AH176" i="29"/>
  <c r="S177" i="29"/>
  <c r="T177" i="29"/>
  <c r="U177" i="29"/>
  <c r="V177" i="29"/>
  <c r="W177" i="29"/>
  <c r="X177" i="29"/>
  <c r="Y177" i="29"/>
  <c r="Z177" i="29"/>
  <c r="AA177" i="29"/>
  <c r="AB177" i="29"/>
  <c r="AC177" i="29"/>
  <c r="AD177" i="29"/>
  <c r="AE177" i="29"/>
  <c r="AF177" i="29"/>
  <c r="AG177" i="29"/>
  <c r="AH177" i="29"/>
  <c r="S178" i="29"/>
  <c r="T178" i="29"/>
  <c r="U178" i="29"/>
  <c r="V178" i="29"/>
  <c r="W178" i="29"/>
  <c r="X178" i="29"/>
  <c r="Y178" i="29"/>
  <c r="Z178" i="29"/>
  <c r="AA178" i="29"/>
  <c r="AB178" i="29"/>
  <c r="AC178" i="29"/>
  <c r="AD178" i="29"/>
  <c r="AE178" i="29"/>
  <c r="AF178" i="29"/>
  <c r="AG178" i="29"/>
  <c r="AH178" i="29"/>
  <c r="S179" i="29"/>
  <c r="T179" i="29"/>
  <c r="U179" i="29"/>
  <c r="V179" i="29"/>
  <c r="W179" i="29"/>
  <c r="X179" i="29"/>
  <c r="Y179" i="29"/>
  <c r="Z179" i="29"/>
  <c r="AA179" i="29"/>
  <c r="AB179" i="29"/>
  <c r="AC179" i="29"/>
  <c r="AD179" i="29"/>
  <c r="AE179" i="29"/>
  <c r="AF179" i="29"/>
  <c r="AG179" i="29"/>
  <c r="AH179" i="29"/>
  <c r="S180" i="29"/>
  <c r="T180" i="29"/>
  <c r="U180" i="29"/>
  <c r="V180" i="29"/>
  <c r="W180" i="29"/>
  <c r="X180" i="29"/>
  <c r="Y180" i="29"/>
  <c r="Z180" i="29"/>
  <c r="AA180" i="29"/>
  <c r="AB180" i="29"/>
  <c r="AC180" i="29"/>
  <c r="AD180" i="29"/>
  <c r="AE180" i="29"/>
  <c r="AF180" i="29"/>
  <c r="AG180" i="29"/>
  <c r="AH180" i="29"/>
  <c r="S181" i="29"/>
  <c r="T181" i="29"/>
  <c r="U181" i="29"/>
  <c r="V181" i="29"/>
  <c r="W181" i="29"/>
  <c r="X181" i="29"/>
  <c r="Y181" i="29"/>
  <c r="Z181" i="29"/>
  <c r="AA181" i="29"/>
  <c r="AB181" i="29"/>
  <c r="AC181" i="29"/>
  <c r="AD181" i="29"/>
  <c r="AE181" i="29"/>
  <c r="AF181" i="29"/>
  <c r="AG181" i="29"/>
  <c r="AH181" i="29"/>
  <c r="S182" i="29"/>
  <c r="T182" i="29"/>
  <c r="U182" i="29"/>
  <c r="V182" i="29"/>
  <c r="W182" i="29"/>
  <c r="X182" i="29"/>
  <c r="Y182" i="29"/>
  <c r="Z182" i="29"/>
  <c r="AA182" i="29"/>
  <c r="AB182" i="29"/>
  <c r="AC182" i="29"/>
  <c r="AD182" i="29"/>
  <c r="AE182" i="29"/>
  <c r="AF182" i="29"/>
  <c r="AG182" i="29"/>
  <c r="AH182" i="29"/>
  <c r="S183" i="29"/>
  <c r="T183" i="29"/>
  <c r="U183" i="29"/>
  <c r="V183" i="29"/>
  <c r="W183" i="29"/>
  <c r="X183" i="29"/>
  <c r="Y183" i="29"/>
  <c r="Z183" i="29"/>
  <c r="AA183" i="29"/>
  <c r="AB183" i="29"/>
  <c r="AC183" i="29"/>
  <c r="AD183" i="29"/>
  <c r="AE183" i="29"/>
  <c r="AF183" i="29"/>
  <c r="AG183" i="29"/>
  <c r="AH183" i="29"/>
  <c r="S184" i="29"/>
  <c r="T184" i="29"/>
  <c r="U184" i="29"/>
  <c r="V184" i="29"/>
  <c r="W184" i="29"/>
  <c r="X184" i="29"/>
  <c r="Y184" i="29"/>
  <c r="Z184" i="29"/>
  <c r="AA184" i="29"/>
  <c r="AB184" i="29"/>
  <c r="AC184" i="29"/>
  <c r="AD184" i="29"/>
  <c r="AE184" i="29"/>
  <c r="AF184" i="29"/>
  <c r="AG184" i="29"/>
  <c r="AH184" i="29"/>
  <c r="S185" i="29"/>
  <c r="T185" i="29"/>
  <c r="U185" i="29"/>
  <c r="V185" i="29"/>
  <c r="W185" i="29"/>
  <c r="X185" i="29"/>
  <c r="Y185" i="29"/>
  <c r="Z185" i="29"/>
  <c r="AA185" i="29"/>
  <c r="AB185" i="29"/>
  <c r="AC185" i="29"/>
  <c r="AD185" i="29"/>
  <c r="AE185" i="29"/>
  <c r="AF185" i="29"/>
  <c r="AG185" i="29"/>
  <c r="AH185" i="29"/>
  <c r="S186" i="29"/>
  <c r="T186" i="29"/>
  <c r="U186" i="29"/>
  <c r="V186" i="29"/>
  <c r="W186" i="29"/>
  <c r="X186" i="29"/>
  <c r="Y186" i="29"/>
  <c r="Z186" i="29"/>
  <c r="AA186" i="29"/>
  <c r="AB186" i="29"/>
  <c r="AC186" i="29"/>
  <c r="AD186" i="29"/>
  <c r="AE186" i="29"/>
  <c r="AF186" i="29"/>
  <c r="AG186" i="29"/>
  <c r="AH186" i="29"/>
  <c r="S187" i="29"/>
  <c r="T187" i="29"/>
  <c r="U187" i="29"/>
  <c r="V187" i="29"/>
  <c r="W187" i="29"/>
  <c r="X187" i="29"/>
  <c r="Y187" i="29"/>
  <c r="Z187" i="29"/>
  <c r="AA187" i="29"/>
  <c r="AB187" i="29"/>
  <c r="AC187" i="29"/>
  <c r="AD187" i="29"/>
  <c r="AE187" i="29"/>
  <c r="AF187" i="29"/>
  <c r="AG187" i="29"/>
  <c r="AH187" i="29"/>
  <c r="S188" i="29"/>
  <c r="T188" i="29"/>
  <c r="U188" i="29"/>
  <c r="V188" i="29"/>
  <c r="W188" i="29"/>
  <c r="X188" i="29"/>
  <c r="Y188" i="29"/>
  <c r="Z188" i="29"/>
  <c r="AA188" i="29"/>
  <c r="AB188" i="29"/>
  <c r="AC188" i="29"/>
  <c r="AD188" i="29"/>
  <c r="AE188" i="29"/>
  <c r="AF188" i="29"/>
  <c r="AG188" i="29"/>
  <c r="AH188" i="29"/>
  <c r="S189" i="29"/>
  <c r="T189" i="29"/>
  <c r="U189" i="29"/>
  <c r="V189" i="29"/>
  <c r="W189" i="29"/>
  <c r="X189" i="29"/>
  <c r="Y189" i="29"/>
  <c r="Z189" i="29"/>
  <c r="AA189" i="29"/>
  <c r="AB189" i="29"/>
  <c r="AC189" i="29"/>
  <c r="AD189" i="29"/>
  <c r="AE189" i="29"/>
  <c r="AF189" i="29"/>
  <c r="AG189" i="29"/>
  <c r="AH189" i="29"/>
  <c r="S190" i="29"/>
  <c r="T190" i="29"/>
  <c r="U190" i="29"/>
  <c r="V190" i="29"/>
  <c r="W190" i="29"/>
  <c r="X190" i="29"/>
  <c r="Y190" i="29"/>
  <c r="Z190" i="29"/>
  <c r="AA190" i="29"/>
  <c r="AB190" i="29"/>
  <c r="AC190" i="29"/>
  <c r="AD190" i="29"/>
  <c r="AE190" i="29"/>
  <c r="AF190" i="29"/>
  <c r="AG190" i="29"/>
  <c r="AH190" i="29"/>
  <c r="S191" i="29"/>
  <c r="T191" i="29"/>
  <c r="U191" i="29"/>
  <c r="V191" i="29"/>
  <c r="W191" i="29"/>
  <c r="X191" i="29"/>
  <c r="Y191" i="29"/>
  <c r="Z191" i="29"/>
  <c r="AA191" i="29"/>
  <c r="AB191" i="29"/>
  <c r="AC191" i="29"/>
  <c r="AD191" i="29"/>
  <c r="AE191" i="29"/>
  <c r="AF191" i="29"/>
  <c r="AG191" i="29"/>
  <c r="AH191" i="29"/>
  <c r="S192" i="29"/>
  <c r="T192" i="29"/>
  <c r="U192" i="29"/>
  <c r="V192" i="29"/>
  <c r="W192" i="29"/>
  <c r="X192" i="29"/>
  <c r="Y192" i="29"/>
  <c r="Z192" i="29"/>
  <c r="AA192" i="29"/>
  <c r="AB192" i="29"/>
  <c r="AC192" i="29"/>
  <c r="AD192" i="29"/>
  <c r="AE192" i="29"/>
  <c r="AF192" i="29"/>
  <c r="AG192" i="29"/>
  <c r="AH192" i="29"/>
  <c r="S193" i="29"/>
  <c r="T193" i="29"/>
  <c r="U193" i="29"/>
  <c r="V193" i="29"/>
  <c r="W193" i="29"/>
  <c r="X193" i="29"/>
  <c r="Y193" i="29"/>
  <c r="Z193" i="29"/>
  <c r="AA193" i="29"/>
  <c r="AB193" i="29"/>
  <c r="AC193" i="29"/>
  <c r="AD193" i="29"/>
  <c r="AE193" i="29"/>
  <c r="AF193" i="29"/>
  <c r="AG193" i="29"/>
  <c r="AH193" i="29"/>
  <c r="S194" i="29"/>
  <c r="T194" i="29"/>
  <c r="U194" i="29"/>
  <c r="V194" i="29"/>
  <c r="W194" i="29"/>
  <c r="X194" i="29"/>
  <c r="Y194" i="29"/>
  <c r="Z194" i="29"/>
  <c r="AA194" i="29"/>
  <c r="AB194" i="29"/>
  <c r="AC194" i="29"/>
  <c r="AD194" i="29"/>
  <c r="AE194" i="29"/>
  <c r="AF194" i="29"/>
  <c r="AG194" i="29"/>
  <c r="AH194" i="29"/>
  <c r="S195" i="29"/>
  <c r="T195" i="29"/>
  <c r="U195" i="29"/>
  <c r="V195" i="29"/>
  <c r="W195" i="29"/>
  <c r="X195" i="29"/>
  <c r="Y195" i="29"/>
  <c r="Z195" i="29"/>
  <c r="AA195" i="29"/>
  <c r="AB195" i="29"/>
  <c r="AC195" i="29"/>
  <c r="AD195" i="29"/>
  <c r="AE195" i="29"/>
  <c r="AF195" i="29"/>
  <c r="AG195" i="29"/>
  <c r="AH195" i="29"/>
  <c r="S196" i="29"/>
  <c r="T196" i="29"/>
  <c r="U196" i="29"/>
  <c r="V196" i="29"/>
  <c r="W196" i="29"/>
  <c r="X196" i="29"/>
  <c r="Y196" i="29"/>
  <c r="Z196" i="29"/>
  <c r="AA196" i="29"/>
  <c r="AB196" i="29"/>
  <c r="AC196" i="29"/>
  <c r="AD196" i="29"/>
  <c r="AE196" i="29"/>
  <c r="AF196" i="29"/>
  <c r="AG196" i="29"/>
  <c r="AH196" i="29"/>
  <c r="S197" i="29"/>
  <c r="T197" i="29"/>
  <c r="U197" i="29"/>
  <c r="V197" i="29"/>
  <c r="W197" i="29"/>
  <c r="X197" i="29"/>
  <c r="Y197" i="29"/>
  <c r="Z197" i="29"/>
  <c r="AA197" i="29"/>
  <c r="AB197" i="29"/>
  <c r="AC197" i="29"/>
  <c r="AD197" i="29"/>
  <c r="AE197" i="29"/>
  <c r="AF197" i="29"/>
  <c r="AG197" i="29"/>
  <c r="AH197" i="29"/>
  <c r="S198" i="29"/>
  <c r="T198" i="29"/>
  <c r="U198" i="29"/>
  <c r="V198" i="29"/>
  <c r="W198" i="29"/>
  <c r="X198" i="29"/>
  <c r="Y198" i="29"/>
  <c r="Z198" i="29"/>
  <c r="AA198" i="29"/>
  <c r="AB198" i="29"/>
  <c r="AC198" i="29"/>
  <c r="AD198" i="29"/>
  <c r="AE198" i="29"/>
  <c r="AF198" i="29"/>
  <c r="AG198" i="29"/>
  <c r="AH198" i="29"/>
  <c r="S199" i="29"/>
  <c r="T199" i="29"/>
  <c r="U199" i="29"/>
  <c r="V199" i="29"/>
  <c r="W199" i="29"/>
  <c r="X199" i="29"/>
  <c r="Y199" i="29"/>
  <c r="Z199" i="29"/>
  <c r="AA199" i="29"/>
  <c r="AB199" i="29"/>
  <c r="AC199" i="29"/>
  <c r="AD199" i="29"/>
  <c r="AE199" i="29"/>
  <c r="AF199" i="29"/>
  <c r="AG199" i="29"/>
  <c r="AH199" i="29"/>
  <c r="S200" i="29"/>
  <c r="T200" i="29"/>
  <c r="U200" i="29"/>
  <c r="V200" i="29"/>
  <c r="W200" i="29"/>
  <c r="X200" i="29"/>
  <c r="Y200" i="29"/>
  <c r="Z200" i="29"/>
  <c r="AA200" i="29"/>
  <c r="AB200" i="29"/>
  <c r="AC200" i="29"/>
  <c r="AD200" i="29"/>
  <c r="AE200" i="29"/>
  <c r="AF200" i="29"/>
  <c r="AG200" i="29"/>
  <c r="AH200" i="29"/>
  <c r="S201" i="29"/>
  <c r="T201" i="29"/>
  <c r="U201" i="29"/>
  <c r="V201" i="29"/>
  <c r="W201" i="29"/>
  <c r="X201" i="29"/>
  <c r="Y201" i="29"/>
  <c r="Z201" i="29"/>
  <c r="AA201" i="29"/>
  <c r="AB201" i="29"/>
  <c r="AC201" i="29"/>
  <c r="AD201" i="29"/>
  <c r="AE201" i="29"/>
  <c r="AF201" i="29"/>
  <c r="AG201" i="29"/>
  <c r="AH201" i="29"/>
  <c r="S202" i="29"/>
  <c r="T202" i="29"/>
  <c r="U202" i="29"/>
  <c r="V202" i="29"/>
  <c r="W202" i="29"/>
  <c r="X202" i="29"/>
  <c r="Y202" i="29"/>
  <c r="Z202" i="29"/>
  <c r="AA202" i="29"/>
  <c r="AB202" i="29"/>
  <c r="AC202" i="29"/>
  <c r="AD202" i="29"/>
  <c r="AE202" i="29"/>
  <c r="AF202" i="29"/>
  <c r="AG202" i="29"/>
  <c r="AH202" i="29"/>
  <c r="S203" i="29"/>
  <c r="T203" i="29"/>
  <c r="U203" i="29"/>
  <c r="V203" i="29"/>
  <c r="W203" i="29"/>
  <c r="X203" i="29"/>
  <c r="Y203" i="29"/>
  <c r="Z203" i="29"/>
  <c r="AA203" i="29"/>
  <c r="AB203" i="29"/>
  <c r="AC203" i="29"/>
  <c r="AD203" i="29"/>
  <c r="AE203" i="29"/>
  <c r="AF203" i="29"/>
  <c r="AG203" i="29"/>
  <c r="AH203" i="29"/>
  <c r="S204" i="29"/>
  <c r="T204" i="29"/>
  <c r="U204" i="29"/>
  <c r="V204" i="29"/>
  <c r="W204" i="29"/>
  <c r="X204" i="29"/>
  <c r="Y204" i="29"/>
  <c r="Z204" i="29"/>
  <c r="AA204" i="29"/>
  <c r="AB204" i="29"/>
  <c r="AC204" i="29"/>
  <c r="AD204" i="29"/>
  <c r="AE204" i="29"/>
  <c r="AF204" i="29"/>
  <c r="AG204" i="29"/>
  <c r="AH204" i="29"/>
  <c r="S205" i="29"/>
  <c r="T205" i="29"/>
  <c r="U205" i="29"/>
  <c r="V205" i="29"/>
  <c r="W205" i="29"/>
  <c r="X205" i="29"/>
  <c r="Y205" i="29"/>
  <c r="Z205" i="29"/>
  <c r="AA205" i="29"/>
  <c r="AB205" i="29"/>
  <c r="AC205" i="29"/>
  <c r="AD205" i="29"/>
  <c r="AE205" i="29"/>
  <c r="AF205" i="29"/>
  <c r="AG205" i="29"/>
  <c r="AH205" i="29"/>
  <c r="S206" i="29"/>
  <c r="T206" i="29"/>
  <c r="U206" i="29"/>
  <c r="V206" i="29"/>
  <c r="W206" i="29"/>
  <c r="X206" i="29"/>
  <c r="Y206" i="29"/>
  <c r="Z206" i="29"/>
  <c r="AA206" i="29"/>
  <c r="AB206" i="29"/>
  <c r="AC206" i="29"/>
  <c r="AD206" i="29"/>
  <c r="AE206" i="29"/>
  <c r="AF206" i="29"/>
  <c r="AG206" i="29"/>
  <c r="AH206" i="29"/>
  <c r="S207" i="29"/>
  <c r="T207" i="29"/>
  <c r="U207" i="29"/>
  <c r="V207" i="29"/>
  <c r="W207" i="29"/>
  <c r="X207" i="29"/>
  <c r="Y207" i="29"/>
  <c r="Z207" i="29"/>
  <c r="AA207" i="29"/>
  <c r="AB207" i="29"/>
  <c r="AC207" i="29"/>
  <c r="AD207" i="29"/>
  <c r="AE207" i="29"/>
  <c r="AF207" i="29"/>
  <c r="AG207" i="29"/>
  <c r="AH207" i="29"/>
  <c r="S208" i="29"/>
  <c r="T208" i="29"/>
  <c r="U208" i="29"/>
  <c r="V208" i="29"/>
  <c r="W208" i="29"/>
  <c r="X208" i="29"/>
  <c r="Y208" i="29"/>
  <c r="Z208" i="29"/>
  <c r="AA208" i="29"/>
  <c r="AB208" i="29"/>
  <c r="AC208" i="29"/>
  <c r="AD208" i="29"/>
  <c r="AE208" i="29"/>
  <c r="AF208" i="29"/>
  <c r="AG208" i="29"/>
  <c r="AH208" i="29"/>
  <c r="S209" i="29"/>
  <c r="T209" i="29"/>
  <c r="U209" i="29"/>
  <c r="V209" i="29"/>
  <c r="W209" i="29"/>
  <c r="X209" i="29"/>
  <c r="Y209" i="29"/>
  <c r="Z209" i="29"/>
  <c r="AA209" i="29"/>
  <c r="AB209" i="29"/>
  <c r="AC209" i="29"/>
  <c r="AD209" i="29"/>
  <c r="AE209" i="29"/>
  <c r="AF209" i="29"/>
  <c r="AG209" i="29"/>
  <c r="AH209" i="29"/>
  <c r="S210" i="29"/>
  <c r="T210" i="29"/>
  <c r="U210" i="29"/>
  <c r="V210" i="29"/>
  <c r="W210" i="29"/>
  <c r="X210" i="29"/>
  <c r="Y210" i="29"/>
  <c r="Z210" i="29"/>
  <c r="AA210" i="29"/>
  <c r="AB210" i="29"/>
  <c r="AC210" i="29"/>
  <c r="AD210" i="29"/>
  <c r="AE210" i="29"/>
  <c r="AF210" i="29"/>
  <c r="AG210" i="29"/>
  <c r="AH210" i="29"/>
  <c r="S211" i="29"/>
  <c r="T211" i="29"/>
  <c r="U211" i="29"/>
  <c r="V211" i="29"/>
  <c r="W211" i="29"/>
  <c r="X211" i="29"/>
  <c r="Y211" i="29"/>
  <c r="Z211" i="29"/>
  <c r="AA211" i="29"/>
  <c r="AB211" i="29"/>
  <c r="AC211" i="29"/>
  <c r="AD211" i="29"/>
  <c r="AE211" i="29"/>
  <c r="AF211" i="29"/>
  <c r="AG211" i="29"/>
  <c r="AH211" i="29"/>
  <c r="S212" i="29"/>
  <c r="T212" i="29"/>
  <c r="U212" i="29"/>
  <c r="V212" i="29"/>
  <c r="W212" i="29"/>
  <c r="X212" i="29"/>
  <c r="Y212" i="29"/>
  <c r="Z212" i="29"/>
  <c r="AA212" i="29"/>
  <c r="AB212" i="29"/>
  <c r="AC212" i="29"/>
  <c r="AD212" i="29"/>
  <c r="AE212" i="29"/>
  <c r="AF212" i="29"/>
  <c r="AG212" i="29"/>
  <c r="AH212" i="29"/>
  <c r="S213" i="29"/>
  <c r="T213" i="29"/>
  <c r="U213" i="29"/>
  <c r="V213" i="29"/>
  <c r="W213" i="29"/>
  <c r="X213" i="29"/>
  <c r="Y213" i="29"/>
  <c r="Z213" i="29"/>
  <c r="AA213" i="29"/>
  <c r="AB213" i="29"/>
  <c r="AC213" i="29"/>
  <c r="AD213" i="29"/>
  <c r="AE213" i="29"/>
  <c r="AF213" i="29"/>
  <c r="AG213" i="29"/>
  <c r="AH213" i="29"/>
  <c r="S214" i="29"/>
  <c r="T214" i="29"/>
  <c r="U214" i="29"/>
  <c r="V214" i="29"/>
  <c r="W214" i="29"/>
  <c r="X214" i="29"/>
  <c r="Y214" i="29"/>
  <c r="Z214" i="29"/>
  <c r="AA214" i="29"/>
  <c r="AB214" i="29"/>
  <c r="AC214" i="29"/>
  <c r="AD214" i="29"/>
  <c r="AE214" i="29"/>
  <c r="AF214" i="29"/>
  <c r="AG214" i="29"/>
  <c r="AH214" i="29"/>
  <c r="S215" i="29"/>
  <c r="T215" i="29"/>
  <c r="U215" i="29"/>
  <c r="V215" i="29"/>
  <c r="W215" i="29"/>
  <c r="X215" i="29"/>
  <c r="Y215" i="29"/>
  <c r="Z215" i="29"/>
  <c r="AA215" i="29"/>
  <c r="AB215" i="29"/>
  <c r="AC215" i="29"/>
  <c r="AD215" i="29"/>
  <c r="AE215" i="29"/>
  <c r="AF215" i="29"/>
  <c r="AG215" i="29"/>
  <c r="AH215" i="29"/>
  <c r="S216" i="29"/>
  <c r="T216" i="29"/>
  <c r="U216" i="29"/>
  <c r="V216" i="29"/>
  <c r="W216" i="29"/>
  <c r="X216" i="29"/>
  <c r="Y216" i="29"/>
  <c r="Z216" i="29"/>
  <c r="AA216" i="29"/>
  <c r="AB216" i="29"/>
  <c r="AC216" i="29"/>
  <c r="AD216" i="29"/>
  <c r="AE216" i="29"/>
  <c r="AF216" i="29"/>
  <c r="AG216" i="29"/>
  <c r="AH216" i="29"/>
  <c r="S217" i="29"/>
  <c r="T217" i="29"/>
  <c r="U217" i="29"/>
  <c r="V217" i="29"/>
  <c r="W217" i="29"/>
  <c r="X217" i="29"/>
  <c r="Y217" i="29"/>
  <c r="Z217" i="29"/>
  <c r="AA217" i="29"/>
  <c r="AB217" i="29"/>
  <c r="AC217" i="29"/>
  <c r="AD217" i="29"/>
  <c r="AE217" i="29"/>
  <c r="AF217" i="29"/>
  <c r="AG217" i="29"/>
  <c r="AH217" i="29"/>
  <c r="S218" i="29"/>
  <c r="T218" i="29"/>
  <c r="U218" i="29"/>
  <c r="V218" i="29"/>
  <c r="W218" i="29"/>
  <c r="X218" i="29"/>
  <c r="Y218" i="29"/>
  <c r="Z218" i="29"/>
  <c r="AA218" i="29"/>
  <c r="AB218" i="29"/>
  <c r="AC218" i="29"/>
  <c r="AD218" i="29"/>
  <c r="AE218" i="29"/>
  <c r="AF218" i="29"/>
  <c r="AG218" i="29"/>
  <c r="AH218" i="29"/>
  <c r="S219" i="29"/>
  <c r="T219" i="29"/>
  <c r="U219" i="29"/>
  <c r="V219" i="29"/>
  <c r="W219" i="29"/>
  <c r="X219" i="29"/>
  <c r="Y219" i="29"/>
  <c r="Z219" i="29"/>
  <c r="AA219" i="29"/>
  <c r="AB219" i="29"/>
  <c r="AC219" i="29"/>
  <c r="AD219" i="29"/>
  <c r="AE219" i="29"/>
  <c r="AF219" i="29"/>
  <c r="AG219" i="29"/>
  <c r="AH219" i="29"/>
  <c r="S220" i="29"/>
  <c r="T220" i="29"/>
  <c r="U220" i="29"/>
  <c r="V220" i="29"/>
  <c r="W220" i="29"/>
  <c r="X220" i="29"/>
  <c r="Y220" i="29"/>
  <c r="Z220" i="29"/>
  <c r="AA220" i="29"/>
  <c r="AB220" i="29"/>
  <c r="AC220" i="29"/>
  <c r="AD220" i="29"/>
  <c r="AE220" i="29"/>
  <c r="AF220" i="29"/>
  <c r="AG220" i="29"/>
  <c r="AH220" i="29"/>
  <c r="S221" i="29"/>
  <c r="T221" i="29"/>
  <c r="U221" i="29"/>
  <c r="V221" i="29"/>
  <c r="W221" i="29"/>
  <c r="X221" i="29"/>
  <c r="Y221" i="29"/>
  <c r="Z221" i="29"/>
  <c r="AA221" i="29"/>
  <c r="AB221" i="29"/>
  <c r="AC221" i="29"/>
  <c r="AD221" i="29"/>
  <c r="AE221" i="29"/>
  <c r="AF221" i="29"/>
  <c r="AG221" i="29"/>
  <c r="AH221" i="29"/>
  <c r="S222" i="29"/>
  <c r="T222" i="29"/>
  <c r="U222" i="29"/>
  <c r="V222" i="29"/>
  <c r="W222" i="29"/>
  <c r="X222" i="29"/>
  <c r="Y222" i="29"/>
  <c r="Z222" i="29"/>
  <c r="AA222" i="29"/>
  <c r="AB222" i="29"/>
  <c r="AC222" i="29"/>
  <c r="AD222" i="29"/>
  <c r="AE222" i="29"/>
  <c r="AF222" i="29"/>
  <c r="AG222" i="29"/>
  <c r="AH222" i="29"/>
  <c r="S223" i="29"/>
  <c r="T223" i="29"/>
  <c r="U223" i="29"/>
  <c r="V223" i="29"/>
  <c r="W223" i="29"/>
  <c r="X223" i="29"/>
  <c r="Y223" i="29"/>
  <c r="Z223" i="29"/>
  <c r="AA223" i="29"/>
  <c r="AB223" i="29"/>
  <c r="AC223" i="29"/>
  <c r="AD223" i="29"/>
  <c r="AE223" i="29"/>
  <c r="AF223" i="29"/>
  <c r="AG223" i="29"/>
  <c r="AH223" i="29"/>
  <c r="S224" i="29"/>
  <c r="T224" i="29"/>
  <c r="U224" i="29"/>
  <c r="V224" i="29"/>
  <c r="W224" i="29"/>
  <c r="X224" i="29"/>
  <c r="Y224" i="29"/>
  <c r="Z224" i="29"/>
  <c r="AA224" i="29"/>
  <c r="AB224" i="29"/>
  <c r="AC224" i="29"/>
  <c r="AD224" i="29"/>
  <c r="AE224" i="29"/>
  <c r="AF224" i="29"/>
  <c r="AG224" i="29"/>
  <c r="AH224" i="29"/>
  <c r="S225" i="29"/>
  <c r="T225" i="29"/>
  <c r="U225" i="29"/>
  <c r="V225" i="29"/>
  <c r="W225" i="29"/>
  <c r="X225" i="29"/>
  <c r="Y225" i="29"/>
  <c r="Z225" i="29"/>
  <c r="AA225" i="29"/>
  <c r="AB225" i="29"/>
  <c r="AC225" i="29"/>
  <c r="AD225" i="29"/>
  <c r="AE225" i="29"/>
  <c r="AF225" i="29"/>
  <c r="AG225" i="29"/>
  <c r="AH225" i="29"/>
  <c r="S226" i="29"/>
  <c r="T226" i="29"/>
  <c r="U226" i="29"/>
  <c r="V226" i="29"/>
  <c r="W226" i="29"/>
  <c r="X226" i="29"/>
  <c r="Y226" i="29"/>
  <c r="Z226" i="29"/>
  <c r="AA226" i="29"/>
  <c r="AB226" i="29"/>
  <c r="AC226" i="29"/>
  <c r="AD226" i="29"/>
  <c r="AE226" i="29"/>
  <c r="AF226" i="29"/>
  <c r="AG226" i="29"/>
  <c r="AH226" i="29"/>
  <c r="S227" i="29"/>
  <c r="T227" i="29"/>
  <c r="U227" i="29"/>
  <c r="V227" i="29"/>
  <c r="W227" i="29"/>
  <c r="X227" i="29"/>
  <c r="Y227" i="29"/>
  <c r="Z227" i="29"/>
  <c r="AA227" i="29"/>
  <c r="AB227" i="29"/>
  <c r="AC227" i="29"/>
  <c r="AD227" i="29"/>
  <c r="AE227" i="29"/>
  <c r="AF227" i="29"/>
  <c r="AG227" i="29"/>
  <c r="AH227" i="29"/>
  <c r="S228" i="29"/>
  <c r="T228" i="29"/>
  <c r="U228" i="29"/>
  <c r="V228" i="29"/>
  <c r="W228" i="29"/>
  <c r="X228" i="29"/>
  <c r="Y228" i="29"/>
  <c r="Z228" i="29"/>
  <c r="AA228" i="29"/>
  <c r="AB228" i="29"/>
  <c r="AC228" i="29"/>
  <c r="AD228" i="29"/>
  <c r="AE228" i="29"/>
  <c r="AF228" i="29"/>
  <c r="AG228" i="29"/>
  <c r="AH228" i="29"/>
  <c r="S229" i="29"/>
  <c r="T229" i="29"/>
  <c r="U229" i="29"/>
  <c r="V229" i="29"/>
  <c r="W229" i="29"/>
  <c r="X229" i="29"/>
  <c r="Y229" i="29"/>
  <c r="Z229" i="29"/>
  <c r="AA229" i="29"/>
  <c r="AB229" i="29"/>
  <c r="AC229" i="29"/>
  <c r="AD229" i="29"/>
  <c r="AE229" i="29"/>
  <c r="AF229" i="29"/>
  <c r="AG229" i="29"/>
  <c r="AH229" i="29"/>
  <c r="S230" i="29"/>
  <c r="T230" i="29"/>
  <c r="U230" i="29"/>
  <c r="V230" i="29"/>
  <c r="W230" i="29"/>
  <c r="X230" i="29"/>
  <c r="Y230" i="29"/>
  <c r="Z230" i="29"/>
  <c r="AA230" i="29"/>
  <c r="AB230" i="29"/>
  <c r="AC230" i="29"/>
  <c r="AD230" i="29"/>
  <c r="AE230" i="29"/>
  <c r="AF230" i="29"/>
  <c r="AG230" i="29"/>
  <c r="AH230" i="29"/>
  <c r="S231" i="29"/>
  <c r="T231" i="29"/>
  <c r="U231" i="29"/>
  <c r="V231" i="29"/>
  <c r="W231" i="29"/>
  <c r="X231" i="29"/>
  <c r="Y231" i="29"/>
  <c r="Z231" i="29"/>
  <c r="AA231" i="29"/>
  <c r="AB231" i="29"/>
  <c r="AC231" i="29"/>
  <c r="AD231" i="29"/>
  <c r="AE231" i="29"/>
  <c r="AF231" i="29"/>
  <c r="AG231" i="29"/>
  <c r="AH231" i="29"/>
  <c r="S232" i="29"/>
  <c r="T232" i="29"/>
  <c r="U232" i="29"/>
  <c r="V232" i="29"/>
  <c r="W232" i="29"/>
  <c r="X232" i="29"/>
  <c r="Y232" i="29"/>
  <c r="Z232" i="29"/>
  <c r="AA232" i="29"/>
  <c r="AB232" i="29"/>
  <c r="AC232" i="29"/>
  <c r="AD232" i="29"/>
  <c r="AE232" i="29"/>
  <c r="AF232" i="29"/>
  <c r="AG232" i="29"/>
  <c r="AH232" i="29"/>
  <c r="S233" i="29"/>
  <c r="T233" i="29"/>
  <c r="U233" i="29"/>
  <c r="V233" i="29"/>
  <c r="W233" i="29"/>
  <c r="X233" i="29"/>
  <c r="Y233" i="29"/>
  <c r="Z233" i="29"/>
  <c r="AA233" i="29"/>
  <c r="AB233" i="29"/>
  <c r="AC233" i="29"/>
  <c r="AD233" i="29"/>
  <c r="AE233" i="29"/>
  <c r="AF233" i="29"/>
  <c r="AG233" i="29"/>
  <c r="AH233" i="29"/>
  <c r="S234" i="29"/>
  <c r="T234" i="29"/>
  <c r="U234" i="29"/>
  <c r="V234" i="29"/>
  <c r="W234" i="29"/>
  <c r="X234" i="29"/>
  <c r="Y234" i="29"/>
  <c r="Z234" i="29"/>
  <c r="AA234" i="29"/>
  <c r="AB234" i="29"/>
  <c r="AC234" i="29"/>
  <c r="AD234" i="29"/>
  <c r="AE234" i="29"/>
  <c r="AF234" i="29"/>
  <c r="AG234" i="29"/>
  <c r="AH234" i="29"/>
  <c r="S235" i="29"/>
  <c r="T235" i="29"/>
  <c r="U235" i="29"/>
  <c r="V235" i="29"/>
  <c r="W235" i="29"/>
  <c r="X235" i="29"/>
  <c r="Y235" i="29"/>
  <c r="Z235" i="29"/>
  <c r="AA235" i="29"/>
  <c r="AB235" i="29"/>
  <c r="AC235" i="29"/>
  <c r="AD235" i="29"/>
  <c r="AE235" i="29"/>
  <c r="AF235" i="29"/>
  <c r="AG235" i="29"/>
  <c r="AH235" i="29"/>
  <c r="S236" i="29"/>
  <c r="T236" i="29"/>
  <c r="U236" i="29"/>
  <c r="V236" i="29"/>
  <c r="W236" i="29"/>
  <c r="X236" i="29"/>
  <c r="Y236" i="29"/>
  <c r="Z236" i="29"/>
  <c r="AA236" i="29"/>
  <c r="AB236" i="29"/>
  <c r="AC236" i="29"/>
  <c r="AD236" i="29"/>
  <c r="AE236" i="29"/>
  <c r="AF236" i="29"/>
  <c r="AG236" i="29"/>
  <c r="AH236" i="29"/>
  <c r="S237" i="29"/>
  <c r="T237" i="29"/>
  <c r="U237" i="29"/>
  <c r="V237" i="29"/>
  <c r="W237" i="29"/>
  <c r="X237" i="29"/>
  <c r="Y237" i="29"/>
  <c r="Z237" i="29"/>
  <c r="AA237" i="29"/>
  <c r="AB237" i="29"/>
  <c r="AC237" i="29"/>
  <c r="AD237" i="29"/>
  <c r="AE237" i="29"/>
  <c r="AF237" i="29"/>
  <c r="AG237" i="29"/>
  <c r="AH237" i="29"/>
  <c r="S238" i="29"/>
  <c r="T238" i="29"/>
  <c r="U238" i="29"/>
  <c r="V238" i="29"/>
  <c r="W238" i="29"/>
  <c r="X238" i="29"/>
  <c r="Y238" i="29"/>
  <c r="Z238" i="29"/>
  <c r="AA238" i="29"/>
  <c r="AB238" i="29"/>
  <c r="AC238" i="29"/>
  <c r="AD238" i="29"/>
  <c r="AE238" i="29"/>
  <c r="AF238" i="29"/>
  <c r="AG238" i="29"/>
  <c r="AH238" i="29"/>
  <c r="S239" i="29"/>
  <c r="T239" i="29"/>
  <c r="U239" i="29"/>
  <c r="V239" i="29"/>
  <c r="W239" i="29"/>
  <c r="X239" i="29"/>
  <c r="Y239" i="29"/>
  <c r="Z239" i="29"/>
  <c r="AA239" i="29"/>
  <c r="AB239" i="29"/>
  <c r="AC239" i="29"/>
  <c r="AD239" i="29"/>
  <c r="AE239" i="29"/>
  <c r="AF239" i="29"/>
  <c r="AG239" i="29"/>
  <c r="AH239" i="29"/>
  <c r="S240" i="29"/>
  <c r="T240" i="29"/>
  <c r="U240" i="29"/>
  <c r="V240" i="29"/>
  <c r="W240" i="29"/>
  <c r="X240" i="29"/>
  <c r="Y240" i="29"/>
  <c r="Z240" i="29"/>
  <c r="AA240" i="29"/>
  <c r="AB240" i="29"/>
  <c r="AC240" i="29"/>
  <c r="AD240" i="29"/>
  <c r="AE240" i="29"/>
  <c r="AF240" i="29"/>
  <c r="AG240" i="29"/>
  <c r="AH240" i="29"/>
  <c r="S241" i="29"/>
  <c r="T241" i="29"/>
  <c r="U241" i="29"/>
  <c r="V241" i="29"/>
  <c r="W241" i="29"/>
  <c r="X241" i="29"/>
  <c r="Y241" i="29"/>
  <c r="Z241" i="29"/>
  <c r="AA241" i="29"/>
  <c r="AB241" i="29"/>
  <c r="AC241" i="29"/>
  <c r="AD241" i="29"/>
  <c r="AE241" i="29"/>
  <c r="AF241" i="29"/>
  <c r="AG241" i="29"/>
  <c r="AH241" i="29"/>
  <c r="S242" i="29"/>
  <c r="T242" i="29"/>
  <c r="U242" i="29"/>
  <c r="V242" i="29"/>
  <c r="W242" i="29"/>
  <c r="X242" i="29"/>
  <c r="Y242" i="29"/>
  <c r="Z242" i="29"/>
  <c r="AA242" i="29"/>
  <c r="AB242" i="29"/>
  <c r="AC242" i="29"/>
  <c r="AD242" i="29"/>
  <c r="AE242" i="29"/>
  <c r="AF242" i="29"/>
  <c r="AG242" i="29"/>
  <c r="AH242" i="29"/>
  <c r="S243" i="29"/>
  <c r="T243" i="29"/>
  <c r="U243" i="29"/>
  <c r="V243" i="29"/>
  <c r="W243" i="29"/>
  <c r="X243" i="29"/>
  <c r="Y243" i="29"/>
  <c r="Z243" i="29"/>
  <c r="AA243" i="29"/>
  <c r="AB243" i="29"/>
  <c r="AC243" i="29"/>
  <c r="AD243" i="29"/>
  <c r="AE243" i="29"/>
  <c r="AF243" i="29"/>
  <c r="AG243" i="29"/>
  <c r="AH243" i="29"/>
  <c r="S244" i="29"/>
  <c r="T244" i="29"/>
  <c r="U244" i="29"/>
  <c r="V244" i="29"/>
  <c r="W244" i="29"/>
  <c r="X244" i="29"/>
  <c r="Y244" i="29"/>
  <c r="Z244" i="29"/>
  <c r="AA244" i="29"/>
  <c r="AB244" i="29"/>
  <c r="AC244" i="29"/>
  <c r="AD244" i="29"/>
  <c r="AE244" i="29"/>
  <c r="AF244" i="29"/>
  <c r="AG244" i="29"/>
  <c r="AH244" i="29"/>
  <c r="S245" i="29"/>
  <c r="T245" i="29"/>
  <c r="U245" i="29"/>
  <c r="V245" i="29"/>
  <c r="W245" i="29"/>
  <c r="X245" i="29"/>
  <c r="Y245" i="29"/>
  <c r="Z245" i="29"/>
  <c r="AA245" i="29"/>
  <c r="AB245" i="29"/>
  <c r="AC245" i="29"/>
  <c r="AD245" i="29"/>
  <c r="AE245" i="29"/>
  <c r="AF245" i="29"/>
  <c r="AG245" i="29"/>
  <c r="AH245" i="29"/>
  <c r="S246" i="29"/>
  <c r="T246" i="29"/>
  <c r="U246" i="29"/>
  <c r="V246" i="29"/>
  <c r="W246" i="29"/>
  <c r="X246" i="29"/>
  <c r="Y246" i="29"/>
  <c r="Z246" i="29"/>
  <c r="AA246" i="29"/>
  <c r="AB246" i="29"/>
  <c r="AC246" i="29"/>
  <c r="AD246" i="29"/>
  <c r="AE246" i="29"/>
  <c r="AF246" i="29"/>
  <c r="AG246" i="29"/>
  <c r="AH246" i="29"/>
  <c r="S247" i="29"/>
  <c r="T247" i="29"/>
  <c r="U247" i="29"/>
  <c r="V247" i="29"/>
  <c r="W247" i="29"/>
  <c r="X247" i="29"/>
  <c r="Y247" i="29"/>
  <c r="Z247" i="29"/>
  <c r="AA247" i="29"/>
  <c r="AB247" i="29"/>
  <c r="AC247" i="29"/>
  <c r="AD247" i="29"/>
  <c r="AE247" i="29"/>
  <c r="AF247" i="29"/>
  <c r="AG247" i="29"/>
  <c r="AH247" i="29"/>
  <c r="S248" i="29"/>
  <c r="T248" i="29"/>
  <c r="U248" i="29"/>
  <c r="V248" i="29"/>
  <c r="W248" i="29"/>
  <c r="X248" i="29"/>
  <c r="Y248" i="29"/>
  <c r="Z248" i="29"/>
  <c r="AA248" i="29"/>
  <c r="AB248" i="29"/>
  <c r="AC248" i="29"/>
  <c r="AD248" i="29"/>
  <c r="AE248" i="29"/>
  <c r="AF248" i="29"/>
  <c r="AG248" i="29"/>
  <c r="AH248" i="29"/>
  <c r="S249" i="29"/>
  <c r="T249" i="29"/>
  <c r="U249" i="29"/>
  <c r="V249" i="29"/>
  <c r="W249" i="29"/>
  <c r="X249" i="29"/>
  <c r="Y249" i="29"/>
  <c r="Z249" i="29"/>
  <c r="AA249" i="29"/>
  <c r="AB249" i="29"/>
  <c r="AC249" i="29"/>
  <c r="AD249" i="29"/>
  <c r="AE249" i="29"/>
  <c r="AF249" i="29"/>
  <c r="AG249" i="29"/>
  <c r="AH249" i="29"/>
  <c r="S250" i="29"/>
  <c r="T250" i="29"/>
  <c r="U250" i="29"/>
  <c r="V250" i="29"/>
  <c r="W250" i="29"/>
  <c r="X250" i="29"/>
  <c r="Y250" i="29"/>
  <c r="Z250" i="29"/>
  <c r="AA250" i="29"/>
  <c r="AB250" i="29"/>
  <c r="AC250" i="29"/>
  <c r="AD250" i="29"/>
  <c r="AE250" i="29"/>
  <c r="AF250" i="29"/>
  <c r="AG250" i="29"/>
  <c r="AH250" i="29"/>
  <c r="S251" i="29"/>
  <c r="T251" i="29"/>
  <c r="U251" i="29"/>
  <c r="V251" i="29"/>
  <c r="W251" i="29"/>
  <c r="X251" i="29"/>
  <c r="Y251" i="29"/>
  <c r="Z251" i="29"/>
  <c r="AA251" i="29"/>
  <c r="AB251" i="29"/>
  <c r="AC251" i="29"/>
  <c r="AD251" i="29"/>
  <c r="AE251" i="29"/>
  <c r="AF251" i="29"/>
  <c r="AG251" i="29"/>
  <c r="AH251" i="29"/>
  <c r="S252" i="29"/>
  <c r="T252" i="29"/>
  <c r="U252" i="29"/>
  <c r="V252" i="29"/>
  <c r="W252" i="29"/>
  <c r="X252" i="29"/>
  <c r="Y252" i="29"/>
  <c r="Z252" i="29"/>
  <c r="AA252" i="29"/>
  <c r="AB252" i="29"/>
  <c r="AC252" i="29"/>
  <c r="AD252" i="29"/>
  <c r="AE252" i="29"/>
  <c r="AF252" i="29"/>
  <c r="AG252" i="29"/>
  <c r="AH252" i="29"/>
  <c r="S253" i="29"/>
  <c r="T253" i="29"/>
  <c r="U253" i="29"/>
  <c r="V253" i="29"/>
  <c r="W253" i="29"/>
  <c r="X253" i="29"/>
  <c r="Y253" i="29"/>
  <c r="Z253" i="29"/>
  <c r="AA253" i="29"/>
  <c r="AB253" i="29"/>
  <c r="AC253" i="29"/>
  <c r="AD253" i="29"/>
  <c r="AE253" i="29"/>
  <c r="AF253" i="29"/>
  <c r="AG253" i="29"/>
  <c r="AH253" i="29"/>
  <c r="S254" i="29"/>
  <c r="T254" i="29"/>
  <c r="U254" i="29"/>
  <c r="V254" i="29"/>
  <c r="W254" i="29"/>
  <c r="X254" i="29"/>
  <c r="Y254" i="29"/>
  <c r="Z254" i="29"/>
  <c r="AA254" i="29"/>
  <c r="AB254" i="29"/>
  <c r="AC254" i="29"/>
  <c r="AD254" i="29"/>
  <c r="AE254" i="29"/>
  <c r="AF254" i="29"/>
  <c r="AG254" i="29"/>
  <c r="AH254" i="29"/>
  <c r="S255" i="29"/>
  <c r="T255" i="29"/>
  <c r="U255" i="29"/>
  <c r="V255" i="29"/>
  <c r="W255" i="29"/>
  <c r="X255" i="29"/>
  <c r="Y255" i="29"/>
  <c r="Z255" i="29"/>
  <c r="AA255" i="29"/>
  <c r="AB255" i="29"/>
  <c r="AC255" i="29"/>
  <c r="AD255" i="29"/>
  <c r="AE255" i="29"/>
  <c r="AF255" i="29"/>
  <c r="AG255" i="29"/>
  <c r="AH255" i="29"/>
  <c r="S256" i="29"/>
  <c r="T256" i="29"/>
  <c r="U256" i="29"/>
  <c r="V256" i="29"/>
  <c r="W256" i="29"/>
  <c r="X256" i="29"/>
  <c r="Y256" i="29"/>
  <c r="Z256" i="29"/>
  <c r="AA256" i="29"/>
  <c r="AB256" i="29"/>
  <c r="AC256" i="29"/>
  <c r="AD256" i="29"/>
  <c r="AE256" i="29"/>
  <c r="AF256" i="29"/>
  <c r="AG256" i="29"/>
  <c r="AH256" i="29"/>
  <c r="S257" i="29"/>
  <c r="T257" i="29"/>
  <c r="U257" i="29"/>
  <c r="V257" i="29"/>
  <c r="W257" i="29"/>
  <c r="X257" i="29"/>
  <c r="Y257" i="29"/>
  <c r="Z257" i="29"/>
  <c r="AA257" i="29"/>
  <c r="AB257" i="29"/>
  <c r="AC257" i="29"/>
  <c r="AD257" i="29"/>
  <c r="AE257" i="29"/>
  <c r="AF257" i="29"/>
  <c r="AG257" i="29"/>
  <c r="AH257" i="29"/>
  <c r="S258" i="29"/>
  <c r="T258" i="29"/>
  <c r="U258" i="29"/>
  <c r="V258" i="29"/>
  <c r="W258" i="29"/>
  <c r="X258" i="29"/>
  <c r="Y258" i="29"/>
  <c r="Z258" i="29"/>
  <c r="AA258" i="29"/>
  <c r="AB258" i="29"/>
  <c r="AC258" i="29"/>
  <c r="AD258" i="29"/>
  <c r="AE258" i="29"/>
  <c r="AF258" i="29"/>
  <c r="AG258" i="29"/>
  <c r="AH258" i="29"/>
  <c r="S259" i="29"/>
  <c r="T259" i="29"/>
  <c r="U259" i="29"/>
  <c r="V259" i="29"/>
  <c r="W259" i="29"/>
  <c r="X259" i="29"/>
  <c r="Y259" i="29"/>
  <c r="Z259" i="29"/>
  <c r="AA259" i="29"/>
  <c r="AB259" i="29"/>
  <c r="AC259" i="29"/>
  <c r="AD259" i="29"/>
  <c r="AE259" i="29"/>
  <c r="AF259" i="29"/>
  <c r="AG259" i="29"/>
  <c r="AH259" i="29"/>
  <c r="S260" i="29"/>
  <c r="T260" i="29"/>
  <c r="U260" i="29"/>
  <c r="V260" i="29"/>
  <c r="W260" i="29"/>
  <c r="X260" i="29"/>
  <c r="Y260" i="29"/>
  <c r="Z260" i="29"/>
  <c r="AA260" i="29"/>
  <c r="AB260" i="29"/>
  <c r="AC260" i="29"/>
  <c r="AD260" i="29"/>
  <c r="AE260" i="29"/>
  <c r="AF260" i="29"/>
  <c r="AG260" i="29"/>
  <c r="AH260" i="29"/>
  <c r="S261" i="29"/>
  <c r="T261" i="29"/>
  <c r="U261" i="29"/>
  <c r="V261" i="29"/>
  <c r="W261" i="29"/>
  <c r="X261" i="29"/>
  <c r="Y261" i="29"/>
  <c r="Z261" i="29"/>
  <c r="AA261" i="29"/>
  <c r="AB261" i="29"/>
  <c r="AC261" i="29"/>
  <c r="AD261" i="29"/>
  <c r="AE261" i="29"/>
  <c r="AF261" i="29"/>
  <c r="AG261" i="29"/>
  <c r="AH261" i="29"/>
  <c r="S262" i="29"/>
  <c r="T262" i="29"/>
  <c r="U262" i="29"/>
  <c r="V262" i="29"/>
  <c r="W262" i="29"/>
  <c r="X262" i="29"/>
  <c r="Y262" i="29"/>
  <c r="Z262" i="29"/>
  <c r="AA262" i="29"/>
  <c r="AB262" i="29"/>
  <c r="AC262" i="29"/>
  <c r="AD262" i="29"/>
  <c r="AE262" i="29"/>
  <c r="AF262" i="29"/>
  <c r="AG262" i="29"/>
  <c r="AH262" i="29"/>
  <c r="S263" i="29"/>
  <c r="T263" i="29"/>
  <c r="U263" i="29"/>
  <c r="V263" i="29"/>
  <c r="W263" i="29"/>
  <c r="X263" i="29"/>
  <c r="Y263" i="29"/>
  <c r="Z263" i="29"/>
  <c r="AA263" i="29"/>
  <c r="AB263" i="29"/>
  <c r="AC263" i="29"/>
  <c r="AD263" i="29"/>
  <c r="AE263" i="29"/>
  <c r="AF263" i="29"/>
  <c r="AG263" i="29"/>
  <c r="AH263" i="29"/>
  <c r="S264" i="29"/>
  <c r="T264" i="29"/>
  <c r="U264" i="29"/>
  <c r="V264" i="29"/>
  <c r="W264" i="29"/>
  <c r="X264" i="29"/>
  <c r="Y264" i="29"/>
  <c r="Z264" i="29"/>
  <c r="AA264" i="29"/>
  <c r="AB264" i="29"/>
  <c r="AC264" i="29"/>
  <c r="AD264" i="29"/>
  <c r="AE264" i="29"/>
  <c r="AF264" i="29"/>
  <c r="AG264" i="29"/>
  <c r="AH264" i="29"/>
  <c r="S265" i="29"/>
  <c r="T265" i="29"/>
  <c r="U265" i="29"/>
  <c r="V265" i="29"/>
  <c r="W265" i="29"/>
  <c r="X265" i="29"/>
  <c r="Y265" i="29"/>
  <c r="Z265" i="29"/>
  <c r="AA265" i="29"/>
  <c r="AB265" i="29"/>
  <c r="AC265" i="29"/>
  <c r="AD265" i="29"/>
  <c r="AE265" i="29"/>
  <c r="AF265" i="29"/>
  <c r="AG265" i="29"/>
  <c r="AH265" i="29"/>
  <c r="S266" i="29"/>
  <c r="T266" i="29"/>
  <c r="U266" i="29"/>
  <c r="V266" i="29"/>
  <c r="W266" i="29"/>
  <c r="X266" i="29"/>
  <c r="Y266" i="29"/>
  <c r="Z266" i="29"/>
  <c r="AA266" i="29"/>
  <c r="AB266" i="29"/>
  <c r="AC266" i="29"/>
  <c r="AD266" i="29"/>
  <c r="AE266" i="29"/>
  <c r="AF266" i="29"/>
  <c r="AG266" i="29"/>
  <c r="AH266" i="29"/>
  <c r="S267" i="29"/>
  <c r="T267" i="29"/>
  <c r="U267" i="29"/>
  <c r="V267" i="29"/>
  <c r="W267" i="29"/>
  <c r="X267" i="29"/>
  <c r="Y267" i="29"/>
  <c r="Z267" i="29"/>
  <c r="AA267" i="29"/>
  <c r="AB267" i="29"/>
  <c r="AC267" i="29"/>
  <c r="AD267" i="29"/>
  <c r="AE267" i="29"/>
  <c r="AF267" i="29"/>
  <c r="AG267" i="29"/>
  <c r="AH267" i="29"/>
  <c r="S268" i="29"/>
  <c r="T268" i="29"/>
  <c r="U268" i="29"/>
  <c r="V268" i="29"/>
  <c r="W268" i="29"/>
  <c r="X268" i="29"/>
  <c r="Y268" i="29"/>
  <c r="Z268" i="29"/>
  <c r="AA268" i="29"/>
  <c r="AB268" i="29"/>
  <c r="AC268" i="29"/>
  <c r="AD268" i="29"/>
  <c r="AE268" i="29"/>
  <c r="AF268" i="29"/>
  <c r="AG268" i="29"/>
  <c r="AH268" i="29"/>
  <c r="S269" i="29"/>
  <c r="T269" i="29"/>
  <c r="U269" i="29"/>
  <c r="V269" i="29"/>
  <c r="W269" i="29"/>
  <c r="X269" i="29"/>
  <c r="Y269" i="29"/>
  <c r="Z269" i="29"/>
  <c r="AA269" i="29"/>
  <c r="AB269" i="29"/>
  <c r="AC269" i="29"/>
  <c r="AD269" i="29"/>
  <c r="AE269" i="29"/>
  <c r="AF269" i="29"/>
  <c r="AG269" i="29"/>
  <c r="AH269" i="29"/>
  <c r="S270" i="29"/>
  <c r="T270" i="29"/>
  <c r="U270" i="29"/>
  <c r="V270" i="29"/>
  <c r="W270" i="29"/>
  <c r="X270" i="29"/>
  <c r="Y270" i="29"/>
  <c r="Z270" i="29"/>
  <c r="AA270" i="29"/>
  <c r="AB270" i="29"/>
  <c r="AC270" i="29"/>
  <c r="AD270" i="29"/>
  <c r="AE270" i="29"/>
  <c r="AF270" i="29"/>
  <c r="AG270" i="29"/>
  <c r="AH270" i="29"/>
  <c r="S271" i="29"/>
  <c r="T271" i="29"/>
  <c r="U271" i="29"/>
  <c r="V271" i="29"/>
  <c r="W271" i="29"/>
  <c r="X271" i="29"/>
  <c r="Y271" i="29"/>
  <c r="Z271" i="29"/>
  <c r="AA271" i="29"/>
  <c r="AB271" i="29"/>
  <c r="AC271" i="29"/>
  <c r="AD271" i="29"/>
  <c r="AE271" i="29"/>
  <c r="AF271" i="29"/>
  <c r="AG271" i="29"/>
  <c r="AH271" i="29"/>
  <c r="S272" i="29"/>
  <c r="T272" i="29"/>
  <c r="U272" i="29"/>
  <c r="V272" i="29"/>
  <c r="W272" i="29"/>
  <c r="X272" i="29"/>
  <c r="Y272" i="29"/>
  <c r="Z272" i="29"/>
  <c r="AA272" i="29"/>
  <c r="AB272" i="29"/>
  <c r="AC272" i="29"/>
  <c r="AD272" i="29"/>
  <c r="AE272" i="29"/>
  <c r="AF272" i="29"/>
  <c r="AG272" i="29"/>
  <c r="AH272" i="29"/>
  <c r="S273" i="29"/>
  <c r="T273" i="29"/>
  <c r="U273" i="29"/>
  <c r="V273" i="29"/>
  <c r="W273" i="29"/>
  <c r="X273" i="29"/>
  <c r="Y273" i="29"/>
  <c r="Z273" i="29"/>
  <c r="AA273" i="29"/>
  <c r="AB273" i="29"/>
  <c r="AC273" i="29"/>
  <c r="AD273" i="29"/>
  <c r="AE273" i="29"/>
  <c r="AF273" i="29"/>
  <c r="AG273" i="29"/>
  <c r="AH273" i="29"/>
  <c r="S274" i="29"/>
  <c r="T274" i="29"/>
  <c r="U274" i="29"/>
  <c r="V274" i="29"/>
  <c r="W274" i="29"/>
  <c r="X274" i="29"/>
  <c r="Y274" i="29"/>
  <c r="Z274" i="29"/>
  <c r="AA274" i="29"/>
  <c r="AB274" i="29"/>
  <c r="AC274" i="29"/>
  <c r="AD274" i="29"/>
  <c r="AE274" i="29"/>
  <c r="AF274" i="29"/>
  <c r="AG274" i="29"/>
  <c r="AH274" i="29"/>
  <c r="S275" i="29"/>
  <c r="T275" i="29"/>
  <c r="U275" i="29"/>
  <c r="V275" i="29"/>
  <c r="W275" i="29"/>
  <c r="X275" i="29"/>
  <c r="Y275" i="29"/>
  <c r="Z275" i="29"/>
  <c r="AA275" i="29"/>
  <c r="AB275" i="29"/>
  <c r="AC275" i="29"/>
  <c r="AD275" i="29"/>
  <c r="AE275" i="29"/>
  <c r="AF275" i="29"/>
  <c r="AG275" i="29"/>
  <c r="AH275" i="29"/>
  <c r="S276" i="29"/>
  <c r="T276" i="29"/>
  <c r="U276" i="29"/>
  <c r="V276" i="29"/>
  <c r="W276" i="29"/>
  <c r="X276" i="29"/>
  <c r="Y276" i="29"/>
  <c r="Z276" i="29"/>
  <c r="AA276" i="29"/>
  <c r="AB276" i="29"/>
  <c r="AC276" i="29"/>
  <c r="AD276" i="29"/>
  <c r="AE276" i="29"/>
  <c r="AF276" i="29"/>
  <c r="AG276" i="29"/>
  <c r="AH276" i="29"/>
  <c r="S277" i="29"/>
  <c r="T277" i="29"/>
  <c r="U277" i="29"/>
  <c r="V277" i="29"/>
  <c r="W277" i="29"/>
  <c r="X277" i="29"/>
  <c r="Y277" i="29"/>
  <c r="Z277" i="29"/>
  <c r="AA277" i="29"/>
  <c r="AB277" i="29"/>
  <c r="AC277" i="29"/>
  <c r="AD277" i="29"/>
  <c r="AE277" i="29"/>
  <c r="AF277" i="29"/>
  <c r="AG277" i="29"/>
  <c r="AH277" i="29"/>
  <c r="S278" i="29"/>
  <c r="T278" i="29"/>
  <c r="U278" i="29"/>
  <c r="V278" i="29"/>
  <c r="W278" i="29"/>
  <c r="X278" i="29"/>
  <c r="Y278" i="29"/>
  <c r="Z278" i="29"/>
  <c r="AA278" i="29"/>
  <c r="AB278" i="29"/>
  <c r="AC278" i="29"/>
  <c r="AD278" i="29"/>
  <c r="AE278" i="29"/>
  <c r="AF278" i="29"/>
  <c r="AG278" i="29"/>
  <c r="AH278" i="29"/>
  <c r="S279" i="29"/>
  <c r="T279" i="29"/>
  <c r="U279" i="29"/>
  <c r="V279" i="29"/>
  <c r="W279" i="29"/>
  <c r="X279" i="29"/>
  <c r="Y279" i="29"/>
  <c r="Z279" i="29"/>
  <c r="AA279" i="29"/>
  <c r="AB279" i="29"/>
  <c r="AC279" i="29"/>
  <c r="AD279" i="29"/>
  <c r="AE279" i="29"/>
  <c r="AF279" i="29"/>
  <c r="AG279" i="29"/>
  <c r="AH279" i="29"/>
  <c r="S280" i="29"/>
  <c r="T280" i="29"/>
  <c r="U280" i="29"/>
  <c r="V280" i="29"/>
  <c r="W280" i="29"/>
  <c r="X280" i="29"/>
  <c r="Y280" i="29"/>
  <c r="Z280" i="29"/>
  <c r="AA280" i="29"/>
  <c r="AB280" i="29"/>
  <c r="AC280" i="29"/>
  <c r="AD280" i="29"/>
  <c r="AE280" i="29"/>
  <c r="AF280" i="29"/>
  <c r="AG280" i="29"/>
  <c r="AH280" i="29"/>
  <c r="S281" i="29"/>
  <c r="T281" i="29"/>
  <c r="U281" i="29"/>
  <c r="V281" i="29"/>
  <c r="W281" i="29"/>
  <c r="X281" i="29"/>
  <c r="Y281" i="29"/>
  <c r="Z281" i="29"/>
  <c r="AA281" i="29"/>
  <c r="AB281" i="29"/>
  <c r="AC281" i="29"/>
  <c r="AD281" i="29"/>
  <c r="AE281" i="29"/>
  <c r="AF281" i="29"/>
  <c r="AG281" i="29"/>
  <c r="AH281" i="29"/>
  <c r="S282" i="29"/>
  <c r="T282" i="29"/>
  <c r="U282" i="29"/>
  <c r="V282" i="29"/>
  <c r="W282" i="29"/>
  <c r="X282" i="29"/>
  <c r="Y282" i="29"/>
  <c r="Z282" i="29"/>
  <c r="AA282" i="29"/>
  <c r="AB282" i="29"/>
  <c r="AC282" i="29"/>
  <c r="AD282" i="29"/>
  <c r="AE282" i="29"/>
  <c r="AF282" i="29"/>
  <c r="AG282" i="29"/>
  <c r="AH282" i="29"/>
  <c r="S283" i="29"/>
  <c r="T283" i="29"/>
  <c r="U283" i="29"/>
  <c r="V283" i="29"/>
  <c r="W283" i="29"/>
  <c r="X283" i="29"/>
  <c r="Y283" i="29"/>
  <c r="Z283" i="29"/>
  <c r="AA283" i="29"/>
  <c r="AB283" i="29"/>
  <c r="AC283" i="29"/>
  <c r="AD283" i="29"/>
  <c r="AE283" i="29"/>
  <c r="AF283" i="29"/>
  <c r="AG283" i="29"/>
  <c r="AH283" i="29"/>
  <c r="S284" i="29"/>
  <c r="T284" i="29"/>
  <c r="U284" i="29"/>
  <c r="V284" i="29"/>
  <c r="W284" i="29"/>
  <c r="X284" i="29"/>
  <c r="Y284" i="29"/>
  <c r="Z284" i="29"/>
  <c r="AA284" i="29"/>
  <c r="AB284" i="29"/>
  <c r="AC284" i="29"/>
  <c r="AD284" i="29"/>
  <c r="AE284" i="29"/>
  <c r="AF284" i="29"/>
  <c r="AG284" i="29"/>
  <c r="AH284" i="29"/>
  <c r="S285" i="29"/>
  <c r="T285" i="29"/>
  <c r="U285" i="29"/>
  <c r="V285" i="29"/>
  <c r="W285" i="29"/>
  <c r="X285" i="29"/>
  <c r="Y285" i="29"/>
  <c r="Z285" i="29"/>
  <c r="AA285" i="29"/>
  <c r="AB285" i="29"/>
  <c r="AC285" i="29"/>
  <c r="AD285" i="29"/>
  <c r="AE285" i="29"/>
  <c r="AF285" i="29"/>
  <c r="AG285" i="29"/>
  <c r="AH285" i="29"/>
  <c r="S286" i="29"/>
  <c r="T286" i="29"/>
  <c r="U286" i="29"/>
  <c r="V286" i="29"/>
  <c r="W286" i="29"/>
  <c r="X286" i="29"/>
  <c r="Y286" i="29"/>
  <c r="Z286" i="29"/>
  <c r="AA286" i="29"/>
  <c r="AB286" i="29"/>
  <c r="AC286" i="29"/>
  <c r="AD286" i="29"/>
  <c r="AE286" i="29"/>
  <c r="AF286" i="29"/>
  <c r="AG286" i="29"/>
  <c r="AH286" i="29"/>
  <c r="S287" i="29"/>
  <c r="T287" i="29"/>
  <c r="U287" i="29"/>
  <c r="V287" i="29"/>
  <c r="W287" i="29"/>
  <c r="X287" i="29"/>
  <c r="Y287" i="29"/>
  <c r="Z287" i="29"/>
  <c r="AA287" i="29"/>
  <c r="AB287" i="29"/>
  <c r="AC287" i="29"/>
  <c r="AD287" i="29"/>
  <c r="AE287" i="29"/>
  <c r="AF287" i="29"/>
  <c r="AG287" i="29"/>
  <c r="AH287" i="29"/>
  <c r="S288" i="29"/>
  <c r="T288" i="29"/>
  <c r="U288" i="29"/>
  <c r="V288" i="29"/>
  <c r="W288" i="29"/>
  <c r="X288" i="29"/>
  <c r="Y288" i="29"/>
  <c r="Z288" i="29"/>
  <c r="AA288" i="29"/>
  <c r="AB288" i="29"/>
  <c r="AC288" i="29"/>
  <c r="AD288" i="29"/>
  <c r="AE288" i="29"/>
  <c r="AF288" i="29"/>
  <c r="AG288" i="29"/>
  <c r="AH288" i="29"/>
  <c r="S289" i="29"/>
  <c r="T289" i="29"/>
  <c r="U289" i="29"/>
  <c r="V289" i="29"/>
  <c r="W289" i="29"/>
  <c r="X289" i="29"/>
  <c r="Y289" i="29"/>
  <c r="Z289" i="29"/>
  <c r="AA289" i="29"/>
  <c r="AB289" i="29"/>
  <c r="AC289" i="29"/>
  <c r="AD289" i="29"/>
  <c r="AE289" i="29"/>
  <c r="AF289" i="29"/>
  <c r="AG289" i="29"/>
  <c r="AH289" i="29"/>
  <c r="S290" i="29"/>
  <c r="T290" i="29"/>
  <c r="U290" i="29"/>
  <c r="V290" i="29"/>
  <c r="W290" i="29"/>
  <c r="X290" i="29"/>
  <c r="Y290" i="29"/>
  <c r="Z290" i="29"/>
  <c r="AA290" i="29"/>
  <c r="AB290" i="29"/>
  <c r="AC290" i="29"/>
  <c r="AD290" i="29"/>
  <c r="AE290" i="29"/>
  <c r="AF290" i="29"/>
  <c r="AG290" i="29"/>
  <c r="AH290" i="29"/>
  <c r="S291" i="29"/>
  <c r="T291" i="29"/>
  <c r="U291" i="29"/>
  <c r="V291" i="29"/>
  <c r="W291" i="29"/>
  <c r="X291" i="29"/>
  <c r="Y291" i="29"/>
  <c r="Z291" i="29"/>
  <c r="AA291" i="29"/>
  <c r="AB291" i="29"/>
  <c r="AC291" i="29"/>
  <c r="AD291" i="29"/>
  <c r="AE291" i="29"/>
  <c r="AF291" i="29"/>
  <c r="AG291" i="29"/>
  <c r="AH291" i="29"/>
  <c r="S292" i="29"/>
  <c r="T292" i="29"/>
  <c r="U292" i="29"/>
  <c r="V292" i="29"/>
  <c r="W292" i="29"/>
  <c r="X292" i="29"/>
  <c r="Y292" i="29"/>
  <c r="Z292" i="29"/>
  <c r="AA292" i="29"/>
  <c r="AB292" i="29"/>
  <c r="AC292" i="29"/>
  <c r="AD292" i="29"/>
  <c r="AE292" i="29"/>
  <c r="AF292" i="29"/>
  <c r="AG292" i="29"/>
  <c r="AH292" i="29"/>
  <c r="S293" i="29"/>
  <c r="T293" i="29"/>
  <c r="U293" i="29"/>
  <c r="V293" i="29"/>
  <c r="W293" i="29"/>
  <c r="X293" i="29"/>
  <c r="Y293" i="29"/>
  <c r="Z293" i="29"/>
  <c r="AA293" i="29"/>
  <c r="AB293" i="29"/>
  <c r="AC293" i="29"/>
  <c r="AD293" i="29"/>
  <c r="AE293" i="29"/>
  <c r="AF293" i="29"/>
  <c r="AG293" i="29"/>
  <c r="AH293" i="29"/>
  <c r="S294" i="29"/>
  <c r="T294" i="29"/>
  <c r="U294" i="29"/>
  <c r="V294" i="29"/>
  <c r="W294" i="29"/>
  <c r="X294" i="29"/>
  <c r="Y294" i="29"/>
  <c r="Z294" i="29"/>
  <c r="AA294" i="29"/>
  <c r="AB294" i="29"/>
  <c r="AC294" i="29"/>
  <c r="AD294" i="29"/>
  <c r="AE294" i="29"/>
  <c r="AF294" i="29"/>
  <c r="AG294" i="29"/>
  <c r="AH294" i="29"/>
  <c r="S295" i="29"/>
  <c r="T295" i="29"/>
  <c r="U295" i="29"/>
  <c r="V295" i="29"/>
  <c r="W295" i="29"/>
  <c r="X295" i="29"/>
  <c r="Y295" i="29"/>
  <c r="Z295" i="29"/>
  <c r="AA295" i="29"/>
  <c r="AB295" i="29"/>
  <c r="AC295" i="29"/>
  <c r="AD295" i="29"/>
  <c r="AE295" i="29"/>
  <c r="AF295" i="29"/>
  <c r="AG295" i="29"/>
  <c r="AH295" i="29"/>
  <c r="S296" i="29"/>
  <c r="T296" i="29"/>
  <c r="U296" i="29"/>
  <c r="V296" i="29"/>
  <c r="W296" i="29"/>
  <c r="X296" i="29"/>
  <c r="Y296" i="29"/>
  <c r="Z296" i="29"/>
  <c r="AA296" i="29"/>
  <c r="AB296" i="29"/>
  <c r="AC296" i="29"/>
  <c r="AD296" i="29"/>
  <c r="AE296" i="29"/>
  <c r="AF296" i="29"/>
  <c r="AG296" i="29"/>
  <c r="AH296" i="29"/>
  <c r="S297" i="29"/>
  <c r="T297" i="29"/>
  <c r="U297" i="29"/>
  <c r="V297" i="29"/>
  <c r="W297" i="29"/>
  <c r="X297" i="29"/>
  <c r="Y297" i="29"/>
  <c r="Z297" i="29"/>
  <c r="AA297" i="29"/>
  <c r="AB297" i="29"/>
  <c r="AC297" i="29"/>
  <c r="AD297" i="29"/>
  <c r="AE297" i="29"/>
  <c r="AF297" i="29"/>
  <c r="AG297" i="29"/>
  <c r="AH297" i="29"/>
  <c r="S298" i="29"/>
  <c r="T298" i="29"/>
  <c r="U298" i="29"/>
  <c r="V298" i="29"/>
  <c r="W298" i="29"/>
  <c r="X298" i="29"/>
  <c r="Y298" i="29"/>
  <c r="Z298" i="29"/>
  <c r="AA298" i="29"/>
  <c r="AB298" i="29"/>
  <c r="AC298" i="29"/>
  <c r="AD298" i="29"/>
  <c r="AE298" i="29"/>
  <c r="AF298" i="29"/>
  <c r="AG298" i="29"/>
  <c r="AH298" i="29"/>
  <c r="S299" i="29"/>
  <c r="T299" i="29"/>
  <c r="U299" i="29"/>
  <c r="V299" i="29"/>
  <c r="W299" i="29"/>
  <c r="X299" i="29"/>
  <c r="Y299" i="29"/>
  <c r="Z299" i="29"/>
  <c r="AA299" i="29"/>
  <c r="AB299" i="29"/>
  <c r="AC299" i="29"/>
  <c r="AD299" i="29"/>
  <c r="AE299" i="29"/>
  <c r="AF299" i="29"/>
  <c r="AG299" i="29"/>
  <c r="AH299" i="29"/>
  <c r="S300" i="29"/>
  <c r="T300" i="29"/>
  <c r="U300" i="29"/>
  <c r="V300" i="29"/>
  <c r="W300" i="29"/>
  <c r="X300" i="29"/>
  <c r="Y300" i="29"/>
  <c r="Z300" i="29"/>
  <c r="AA300" i="29"/>
  <c r="AB300" i="29"/>
  <c r="AC300" i="29"/>
  <c r="AD300" i="29"/>
  <c r="AE300" i="29"/>
  <c r="AF300" i="29"/>
  <c r="AG300" i="29"/>
  <c r="AH300" i="29"/>
  <c r="S301" i="29"/>
  <c r="T301" i="29"/>
  <c r="U301" i="29"/>
  <c r="V301" i="29"/>
  <c r="W301" i="29"/>
  <c r="X301" i="29"/>
  <c r="Y301" i="29"/>
  <c r="Z301" i="29"/>
  <c r="AA301" i="29"/>
  <c r="AB301" i="29"/>
  <c r="AC301" i="29"/>
  <c r="AD301" i="29"/>
  <c r="AE301" i="29"/>
  <c r="AF301" i="29"/>
  <c r="AG301" i="29"/>
  <c r="AH301" i="29"/>
  <c r="S302" i="29"/>
  <c r="T302" i="29"/>
  <c r="U302" i="29"/>
  <c r="V302" i="29"/>
  <c r="W302" i="29"/>
  <c r="X302" i="29"/>
  <c r="Y302" i="29"/>
  <c r="Z302" i="29"/>
  <c r="AA302" i="29"/>
  <c r="AB302" i="29"/>
  <c r="AC302" i="29"/>
  <c r="AD302" i="29"/>
  <c r="AE302" i="29"/>
  <c r="AF302" i="29"/>
  <c r="AG302" i="29"/>
  <c r="AH302" i="29"/>
  <c r="S303" i="29"/>
  <c r="T303" i="29"/>
  <c r="U303" i="29"/>
  <c r="V303" i="29"/>
  <c r="W303" i="29"/>
  <c r="X303" i="29"/>
  <c r="Y303" i="29"/>
  <c r="Z303" i="29"/>
  <c r="AA303" i="29"/>
  <c r="AB303" i="29"/>
  <c r="AC303" i="29"/>
  <c r="AD303" i="29"/>
  <c r="AE303" i="29"/>
  <c r="AF303" i="29"/>
  <c r="AG303" i="29"/>
  <c r="AH303" i="29"/>
  <c r="S304" i="29"/>
  <c r="T304" i="29"/>
  <c r="U304" i="29"/>
  <c r="V304" i="29"/>
  <c r="W304" i="29"/>
  <c r="X304" i="29"/>
  <c r="Y304" i="29"/>
  <c r="Z304" i="29"/>
  <c r="AA304" i="29"/>
  <c r="AB304" i="29"/>
  <c r="AC304" i="29"/>
  <c r="AD304" i="29"/>
  <c r="AE304" i="29"/>
  <c r="AF304" i="29"/>
  <c r="AG304" i="29"/>
  <c r="AH304" i="29"/>
  <c r="S305" i="29"/>
  <c r="T305" i="29"/>
  <c r="U305" i="29"/>
  <c r="V305" i="29"/>
  <c r="W305" i="29"/>
  <c r="X305" i="29"/>
  <c r="Y305" i="29"/>
  <c r="Z305" i="29"/>
  <c r="AA305" i="29"/>
  <c r="AB305" i="29"/>
  <c r="AC305" i="29"/>
  <c r="AD305" i="29"/>
  <c r="AE305" i="29"/>
  <c r="AF305" i="29"/>
  <c r="AG305" i="29"/>
  <c r="AH305" i="29"/>
  <c r="S306" i="29"/>
  <c r="T306" i="29"/>
  <c r="U306" i="29"/>
  <c r="V306" i="29"/>
  <c r="W306" i="29"/>
  <c r="X306" i="29"/>
  <c r="Y306" i="29"/>
  <c r="Z306" i="29"/>
  <c r="AA306" i="29"/>
  <c r="AB306" i="29"/>
  <c r="AC306" i="29"/>
  <c r="AD306" i="29"/>
  <c r="AE306" i="29"/>
  <c r="AF306" i="29"/>
  <c r="AG306" i="29"/>
  <c r="AH306" i="29"/>
  <c r="S307" i="29"/>
  <c r="T307" i="29"/>
  <c r="U307" i="29"/>
  <c r="V307" i="29"/>
  <c r="W307" i="29"/>
  <c r="X307" i="29"/>
  <c r="Y307" i="29"/>
  <c r="Z307" i="29"/>
  <c r="AA307" i="29"/>
  <c r="AB307" i="29"/>
  <c r="AC307" i="29"/>
  <c r="AD307" i="29"/>
  <c r="AE307" i="29"/>
  <c r="AF307" i="29"/>
  <c r="AG307" i="29"/>
  <c r="AH307" i="29"/>
  <c r="S308" i="29"/>
  <c r="T308" i="29"/>
  <c r="U308" i="29"/>
  <c r="V308" i="29"/>
  <c r="W308" i="29"/>
  <c r="X308" i="29"/>
  <c r="Y308" i="29"/>
  <c r="Z308" i="29"/>
  <c r="AA308" i="29"/>
  <c r="AB308" i="29"/>
  <c r="AC308" i="29"/>
  <c r="AD308" i="29"/>
  <c r="AE308" i="29"/>
  <c r="AF308" i="29"/>
  <c r="AG308" i="29"/>
  <c r="AH308" i="29"/>
  <c r="S309" i="29"/>
  <c r="T309" i="29"/>
  <c r="U309" i="29"/>
  <c r="V309" i="29"/>
  <c r="W309" i="29"/>
  <c r="X309" i="29"/>
  <c r="Y309" i="29"/>
  <c r="Z309" i="29"/>
  <c r="AA309" i="29"/>
  <c r="AB309" i="29"/>
  <c r="AC309" i="29"/>
  <c r="AD309" i="29"/>
  <c r="AE309" i="29"/>
  <c r="AF309" i="29"/>
  <c r="AG309" i="29"/>
  <c r="AH309" i="29"/>
  <c r="S310" i="29"/>
  <c r="T310" i="29"/>
  <c r="U310" i="29"/>
  <c r="V310" i="29"/>
  <c r="W310" i="29"/>
  <c r="X310" i="29"/>
  <c r="Y310" i="29"/>
  <c r="Z310" i="29"/>
  <c r="AA310" i="29"/>
  <c r="AB310" i="29"/>
  <c r="AC310" i="29"/>
  <c r="AD310" i="29"/>
  <c r="AE310" i="29"/>
  <c r="AF310" i="29"/>
  <c r="AG310" i="29"/>
  <c r="AH310" i="29"/>
  <c r="S311" i="29"/>
  <c r="T311" i="29"/>
  <c r="U311" i="29"/>
  <c r="V311" i="29"/>
  <c r="W311" i="29"/>
  <c r="X311" i="29"/>
  <c r="Y311" i="29"/>
  <c r="Z311" i="29"/>
  <c r="AA311" i="29"/>
  <c r="AB311" i="29"/>
  <c r="AC311" i="29"/>
  <c r="AD311" i="29"/>
  <c r="AE311" i="29"/>
  <c r="AF311" i="29"/>
  <c r="AG311" i="29"/>
  <c r="AH311" i="29"/>
  <c r="S312" i="29"/>
  <c r="T312" i="29"/>
  <c r="U312" i="29"/>
  <c r="V312" i="29"/>
  <c r="W312" i="29"/>
  <c r="X312" i="29"/>
  <c r="Y312" i="29"/>
  <c r="Z312" i="29"/>
  <c r="AA312" i="29"/>
  <c r="AB312" i="29"/>
  <c r="AC312" i="29"/>
  <c r="AD312" i="29"/>
  <c r="AE312" i="29"/>
  <c r="AF312" i="29"/>
  <c r="AG312" i="29"/>
  <c r="AH312" i="29"/>
  <c r="S313" i="29"/>
  <c r="T313" i="29"/>
  <c r="U313" i="29"/>
  <c r="V313" i="29"/>
  <c r="W313" i="29"/>
  <c r="X313" i="29"/>
  <c r="Y313" i="29"/>
  <c r="Z313" i="29"/>
  <c r="AA313" i="29"/>
  <c r="AB313" i="29"/>
  <c r="AC313" i="29"/>
  <c r="AD313" i="29"/>
  <c r="AE313" i="29"/>
  <c r="AF313" i="29"/>
  <c r="AG313" i="29"/>
  <c r="AH313" i="29"/>
  <c r="S314" i="29"/>
  <c r="T314" i="29"/>
  <c r="U314" i="29"/>
  <c r="V314" i="29"/>
  <c r="W314" i="29"/>
  <c r="X314" i="29"/>
  <c r="Y314" i="29"/>
  <c r="Z314" i="29"/>
  <c r="AA314" i="29"/>
  <c r="AB314" i="29"/>
  <c r="AC314" i="29"/>
  <c r="AD314" i="29"/>
  <c r="AE314" i="29"/>
  <c r="AF314" i="29"/>
  <c r="AG314" i="29"/>
  <c r="AH314" i="29"/>
  <c r="S315" i="29"/>
  <c r="T315" i="29"/>
  <c r="U315" i="29"/>
  <c r="V315" i="29"/>
  <c r="W315" i="29"/>
  <c r="X315" i="29"/>
  <c r="Y315" i="29"/>
  <c r="Z315" i="29"/>
  <c r="AA315" i="29"/>
  <c r="AB315" i="29"/>
  <c r="AC315" i="29"/>
  <c r="AD315" i="29"/>
  <c r="AE315" i="29"/>
  <c r="AF315" i="29"/>
  <c r="AG315" i="29"/>
  <c r="AH315" i="29"/>
  <c r="S316" i="29"/>
  <c r="T316" i="29"/>
  <c r="U316" i="29"/>
  <c r="V316" i="29"/>
  <c r="W316" i="29"/>
  <c r="X316" i="29"/>
  <c r="Y316" i="29"/>
  <c r="Z316" i="29"/>
  <c r="AA316" i="29"/>
  <c r="AB316" i="29"/>
  <c r="AC316" i="29"/>
  <c r="AD316" i="29"/>
  <c r="AE316" i="29"/>
  <c r="AF316" i="29"/>
  <c r="AG316" i="29"/>
  <c r="AH316" i="29"/>
  <c r="S317" i="29"/>
  <c r="T317" i="29"/>
  <c r="U317" i="29"/>
  <c r="V317" i="29"/>
  <c r="W317" i="29"/>
  <c r="X317" i="29"/>
  <c r="Y317" i="29"/>
  <c r="Z317" i="29"/>
  <c r="AA317" i="29"/>
  <c r="AB317" i="29"/>
  <c r="AC317" i="29"/>
  <c r="AD317" i="29"/>
  <c r="AE317" i="29"/>
  <c r="AF317" i="29"/>
  <c r="AG317" i="29"/>
  <c r="AH317" i="29"/>
  <c r="S318" i="29"/>
  <c r="T318" i="29"/>
  <c r="U318" i="29"/>
  <c r="V318" i="29"/>
  <c r="W318" i="29"/>
  <c r="X318" i="29"/>
  <c r="Y318" i="29"/>
  <c r="Z318" i="29"/>
  <c r="AA318" i="29"/>
  <c r="AB318" i="29"/>
  <c r="AC318" i="29"/>
  <c r="AD318" i="29"/>
  <c r="AE318" i="29"/>
  <c r="AF318" i="29"/>
  <c r="AG318" i="29"/>
  <c r="AH318" i="29"/>
  <c r="S319" i="29"/>
  <c r="T319" i="29"/>
  <c r="U319" i="29"/>
  <c r="V319" i="29"/>
  <c r="W319" i="29"/>
  <c r="X319" i="29"/>
  <c r="Y319" i="29"/>
  <c r="Z319" i="29"/>
  <c r="AA319" i="29"/>
  <c r="AB319" i="29"/>
  <c r="AC319" i="29"/>
  <c r="AD319" i="29"/>
  <c r="AE319" i="29"/>
  <c r="AF319" i="29"/>
  <c r="AG319" i="29"/>
  <c r="AH319" i="29"/>
  <c r="S320" i="29"/>
  <c r="T320" i="29"/>
  <c r="U320" i="29"/>
  <c r="V320" i="29"/>
  <c r="W320" i="29"/>
  <c r="X320" i="29"/>
  <c r="Y320" i="29"/>
  <c r="Z320" i="29"/>
  <c r="AA320" i="29"/>
  <c r="AB320" i="29"/>
  <c r="AC320" i="29"/>
  <c r="AD320" i="29"/>
  <c r="AE320" i="29"/>
  <c r="AF320" i="29"/>
  <c r="AG320" i="29"/>
  <c r="AH320" i="29"/>
  <c r="S321" i="29"/>
  <c r="T321" i="29"/>
  <c r="U321" i="29"/>
  <c r="V321" i="29"/>
  <c r="W321" i="29"/>
  <c r="X321" i="29"/>
  <c r="Y321" i="29"/>
  <c r="Z321" i="29"/>
  <c r="AA321" i="29"/>
  <c r="AB321" i="29"/>
  <c r="AC321" i="29"/>
  <c r="AD321" i="29"/>
  <c r="AE321" i="29"/>
  <c r="AF321" i="29"/>
  <c r="AG321" i="29"/>
  <c r="AH321" i="29"/>
  <c r="S322" i="29"/>
  <c r="T322" i="29"/>
  <c r="U322" i="29"/>
  <c r="V322" i="29"/>
  <c r="W322" i="29"/>
  <c r="X322" i="29"/>
  <c r="Y322" i="29"/>
  <c r="Z322" i="29"/>
  <c r="AA322" i="29"/>
  <c r="AB322" i="29"/>
  <c r="AC322" i="29"/>
  <c r="AD322" i="29"/>
  <c r="AE322" i="29"/>
  <c r="AF322" i="29"/>
  <c r="AG322" i="29"/>
  <c r="AH322" i="29"/>
  <c r="S323" i="29"/>
  <c r="T323" i="29"/>
  <c r="U323" i="29"/>
  <c r="V323" i="29"/>
  <c r="W323" i="29"/>
  <c r="X323" i="29"/>
  <c r="Y323" i="29"/>
  <c r="Z323" i="29"/>
  <c r="AA323" i="29"/>
  <c r="AB323" i="29"/>
  <c r="AC323" i="29"/>
  <c r="AD323" i="29"/>
  <c r="AE323" i="29"/>
  <c r="AF323" i="29"/>
  <c r="AG323" i="29"/>
  <c r="AH323" i="29"/>
  <c r="S324" i="29"/>
  <c r="T324" i="29"/>
  <c r="U324" i="29"/>
  <c r="V324" i="29"/>
  <c r="W324" i="29"/>
  <c r="X324" i="29"/>
  <c r="Y324" i="29"/>
  <c r="Z324" i="29"/>
  <c r="AA324" i="29"/>
  <c r="AB324" i="29"/>
  <c r="AC324" i="29"/>
  <c r="AD324" i="29"/>
  <c r="AE324" i="29"/>
  <c r="AF324" i="29"/>
  <c r="AG324" i="29"/>
  <c r="AH324" i="29"/>
  <c r="S325" i="29"/>
  <c r="T325" i="29"/>
  <c r="U325" i="29"/>
  <c r="V325" i="29"/>
  <c r="W325" i="29"/>
  <c r="X325" i="29"/>
  <c r="Y325" i="29"/>
  <c r="Z325" i="29"/>
  <c r="AA325" i="29"/>
  <c r="AB325" i="29"/>
  <c r="AC325" i="29"/>
  <c r="AD325" i="29"/>
  <c r="AE325" i="29"/>
  <c r="AF325" i="29"/>
  <c r="AG325" i="29"/>
  <c r="AH325" i="29"/>
  <c r="S326" i="29"/>
  <c r="T326" i="29"/>
  <c r="U326" i="29"/>
  <c r="V326" i="29"/>
  <c r="W326" i="29"/>
  <c r="X326" i="29"/>
  <c r="Y326" i="29"/>
  <c r="Z326" i="29"/>
  <c r="AA326" i="29"/>
  <c r="AB326" i="29"/>
  <c r="AC326" i="29"/>
  <c r="AD326" i="29"/>
  <c r="AE326" i="29"/>
  <c r="AF326" i="29"/>
  <c r="AG326" i="29"/>
  <c r="AH326" i="29"/>
  <c r="S327" i="29"/>
  <c r="T327" i="29"/>
  <c r="U327" i="29"/>
  <c r="V327" i="29"/>
  <c r="W327" i="29"/>
  <c r="X327" i="29"/>
  <c r="Y327" i="29"/>
  <c r="Z327" i="29"/>
  <c r="AA327" i="29"/>
  <c r="AB327" i="29"/>
  <c r="AC327" i="29"/>
  <c r="AD327" i="29"/>
  <c r="AE327" i="29"/>
  <c r="AF327" i="29"/>
  <c r="AG327" i="29"/>
  <c r="AH327" i="29"/>
  <c r="S328" i="29"/>
  <c r="T328" i="29"/>
  <c r="U328" i="29"/>
  <c r="V328" i="29"/>
  <c r="W328" i="29"/>
  <c r="X328" i="29"/>
  <c r="Y328" i="29"/>
  <c r="Z328" i="29"/>
  <c r="AA328" i="29"/>
  <c r="AB328" i="29"/>
  <c r="AC328" i="29"/>
  <c r="AD328" i="29"/>
  <c r="AE328" i="29"/>
  <c r="AF328" i="29"/>
  <c r="AG328" i="29"/>
  <c r="AH328" i="29"/>
  <c r="S329" i="29"/>
  <c r="T329" i="29"/>
  <c r="U329" i="29"/>
  <c r="V329" i="29"/>
  <c r="W329" i="29"/>
  <c r="X329" i="29"/>
  <c r="Y329" i="29"/>
  <c r="Z329" i="29"/>
  <c r="AA329" i="29"/>
  <c r="AB329" i="29"/>
  <c r="AC329" i="29"/>
  <c r="AD329" i="29"/>
  <c r="AE329" i="29"/>
  <c r="AF329" i="29"/>
  <c r="AG329" i="29"/>
  <c r="AH329" i="29"/>
  <c r="S330" i="29"/>
  <c r="T330" i="29"/>
  <c r="U330" i="29"/>
  <c r="V330" i="29"/>
  <c r="W330" i="29"/>
  <c r="X330" i="29"/>
  <c r="Y330" i="29"/>
  <c r="Z330" i="29"/>
  <c r="AA330" i="29"/>
  <c r="AB330" i="29"/>
  <c r="AC330" i="29"/>
  <c r="AD330" i="29"/>
  <c r="AE330" i="29"/>
  <c r="AF330" i="29"/>
  <c r="AG330" i="29"/>
  <c r="AH330" i="29"/>
  <c r="S331" i="29"/>
  <c r="T331" i="29"/>
  <c r="U331" i="29"/>
  <c r="V331" i="29"/>
  <c r="W331" i="29"/>
  <c r="X331" i="29"/>
  <c r="Y331" i="29"/>
  <c r="Z331" i="29"/>
  <c r="AA331" i="29"/>
  <c r="AB331" i="29"/>
  <c r="AC331" i="29"/>
  <c r="AD331" i="29"/>
  <c r="AE331" i="29"/>
  <c r="AF331" i="29"/>
  <c r="AG331" i="29"/>
  <c r="AH331" i="29"/>
  <c r="S332" i="29"/>
  <c r="T332" i="29"/>
  <c r="U332" i="29"/>
  <c r="V332" i="29"/>
  <c r="W332" i="29"/>
  <c r="X332" i="29"/>
  <c r="Y332" i="29"/>
  <c r="Z332" i="29"/>
  <c r="AA332" i="29"/>
  <c r="AB332" i="29"/>
  <c r="AC332" i="29"/>
  <c r="AD332" i="29"/>
  <c r="AE332" i="29"/>
  <c r="AF332" i="29"/>
  <c r="AG332" i="29"/>
  <c r="AH332" i="29"/>
  <c r="S333" i="29"/>
  <c r="T333" i="29"/>
  <c r="U333" i="29"/>
  <c r="V333" i="29"/>
  <c r="W333" i="29"/>
  <c r="X333" i="29"/>
  <c r="Y333" i="29"/>
  <c r="Z333" i="29"/>
  <c r="AA333" i="29"/>
  <c r="AB333" i="29"/>
  <c r="AC333" i="29"/>
  <c r="AD333" i="29"/>
  <c r="AE333" i="29"/>
  <c r="AF333" i="29"/>
  <c r="AG333" i="29"/>
  <c r="AH333" i="29"/>
  <c r="S334" i="29"/>
  <c r="T334" i="29"/>
  <c r="U334" i="29"/>
  <c r="V334" i="29"/>
  <c r="W334" i="29"/>
  <c r="X334" i="29"/>
  <c r="Y334" i="29"/>
  <c r="Z334" i="29"/>
  <c r="AA334" i="29"/>
  <c r="AB334" i="29"/>
  <c r="AC334" i="29"/>
  <c r="AD334" i="29"/>
  <c r="AE334" i="29"/>
  <c r="AF334" i="29"/>
  <c r="AG334" i="29"/>
  <c r="AH334" i="29"/>
  <c r="S335" i="29"/>
  <c r="T335" i="29"/>
  <c r="U335" i="29"/>
  <c r="V335" i="29"/>
  <c r="W335" i="29"/>
  <c r="X335" i="29"/>
  <c r="Y335" i="29"/>
  <c r="Z335" i="29"/>
  <c r="AA335" i="29"/>
  <c r="AB335" i="29"/>
  <c r="AC335" i="29"/>
  <c r="AD335" i="29"/>
  <c r="AE335" i="29"/>
  <c r="AF335" i="29"/>
  <c r="AG335" i="29"/>
  <c r="AH335" i="29"/>
  <c r="S336" i="29"/>
  <c r="T336" i="29"/>
  <c r="U336" i="29"/>
  <c r="V336" i="29"/>
  <c r="W336" i="29"/>
  <c r="X336" i="29"/>
  <c r="Y336" i="29"/>
  <c r="Z336" i="29"/>
  <c r="AA336" i="29"/>
  <c r="AB336" i="29"/>
  <c r="AC336" i="29"/>
  <c r="AD336" i="29"/>
  <c r="AE336" i="29"/>
  <c r="AF336" i="29"/>
  <c r="AG336" i="29"/>
  <c r="AH336" i="29"/>
  <c r="S337" i="29"/>
  <c r="T337" i="29"/>
  <c r="U337" i="29"/>
  <c r="V337" i="29"/>
  <c r="W337" i="29"/>
  <c r="X337" i="29"/>
  <c r="Y337" i="29"/>
  <c r="Z337" i="29"/>
  <c r="AA337" i="29"/>
  <c r="AB337" i="29"/>
  <c r="AC337" i="29"/>
  <c r="AD337" i="29"/>
  <c r="AE337" i="29"/>
  <c r="AF337" i="29"/>
  <c r="AG337" i="29"/>
  <c r="AH337" i="29"/>
  <c r="S338" i="29"/>
  <c r="T338" i="29"/>
  <c r="U338" i="29"/>
  <c r="V338" i="29"/>
  <c r="W338" i="29"/>
  <c r="X338" i="29"/>
  <c r="Y338" i="29"/>
  <c r="Z338" i="29"/>
  <c r="AA338" i="29"/>
  <c r="AB338" i="29"/>
  <c r="AC338" i="29"/>
  <c r="AD338" i="29"/>
  <c r="AE338" i="29"/>
  <c r="AF338" i="29"/>
  <c r="AG338" i="29"/>
  <c r="AH338" i="29"/>
  <c r="S339" i="29"/>
  <c r="T339" i="29"/>
  <c r="U339" i="29"/>
  <c r="V339" i="29"/>
  <c r="W339" i="29"/>
  <c r="X339" i="29"/>
  <c r="Y339" i="29"/>
  <c r="Z339" i="29"/>
  <c r="AA339" i="29"/>
  <c r="AB339" i="29"/>
  <c r="AC339" i="29"/>
  <c r="AD339" i="29"/>
  <c r="AE339" i="29"/>
  <c r="AF339" i="29"/>
  <c r="AG339" i="29"/>
  <c r="AH339" i="29"/>
  <c r="S340" i="29"/>
  <c r="T340" i="29"/>
  <c r="U340" i="29"/>
  <c r="V340" i="29"/>
  <c r="W340" i="29"/>
  <c r="X340" i="29"/>
  <c r="Y340" i="29"/>
  <c r="Z340" i="29"/>
  <c r="AA340" i="29"/>
  <c r="AB340" i="29"/>
  <c r="AC340" i="29"/>
  <c r="AD340" i="29"/>
  <c r="AE340" i="29"/>
  <c r="AF340" i="29"/>
  <c r="AG340" i="29"/>
  <c r="AH340" i="29"/>
  <c r="S341" i="29"/>
  <c r="T341" i="29"/>
  <c r="U341" i="29"/>
  <c r="V341" i="29"/>
  <c r="W341" i="29"/>
  <c r="X341" i="29"/>
  <c r="Y341" i="29"/>
  <c r="Z341" i="29"/>
  <c r="AA341" i="29"/>
  <c r="AB341" i="29"/>
  <c r="AC341" i="29"/>
  <c r="AD341" i="29"/>
  <c r="AE341" i="29"/>
  <c r="AF341" i="29"/>
  <c r="AG341" i="29"/>
  <c r="AH341" i="29"/>
  <c r="S342" i="29"/>
  <c r="T342" i="29"/>
  <c r="U342" i="29"/>
  <c r="V342" i="29"/>
  <c r="W342" i="29"/>
  <c r="X342" i="29"/>
  <c r="Y342" i="29"/>
  <c r="Z342" i="29"/>
  <c r="AA342" i="29"/>
  <c r="AB342" i="29"/>
  <c r="AC342" i="29"/>
  <c r="AD342" i="29"/>
  <c r="AE342" i="29"/>
  <c r="AF342" i="29"/>
  <c r="AG342" i="29"/>
  <c r="AH342" i="29"/>
  <c r="S343" i="29"/>
  <c r="T343" i="29"/>
  <c r="U343" i="29"/>
  <c r="V343" i="29"/>
  <c r="W343" i="29"/>
  <c r="X343" i="29"/>
  <c r="Y343" i="29"/>
  <c r="Z343" i="29"/>
  <c r="AA343" i="29"/>
  <c r="AB343" i="29"/>
  <c r="AC343" i="29"/>
  <c r="AD343" i="29"/>
  <c r="AE343" i="29"/>
  <c r="AF343" i="29"/>
  <c r="AG343" i="29"/>
  <c r="AH343" i="29"/>
  <c r="S344" i="29"/>
  <c r="T344" i="29"/>
  <c r="U344" i="29"/>
  <c r="V344" i="29"/>
  <c r="W344" i="29"/>
  <c r="X344" i="29"/>
  <c r="Y344" i="29"/>
  <c r="Z344" i="29"/>
  <c r="AA344" i="29"/>
  <c r="AB344" i="29"/>
  <c r="AC344" i="29"/>
  <c r="AD344" i="29"/>
  <c r="AE344" i="29"/>
  <c r="AF344" i="29"/>
  <c r="AG344" i="29"/>
  <c r="AH344" i="29"/>
  <c r="S345" i="29"/>
  <c r="T345" i="29"/>
  <c r="U345" i="29"/>
  <c r="V345" i="29"/>
  <c r="W345" i="29"/>
  <c r="X345" i="29"/>
  <c r="Y345" i="29"/>
  <c r="Z345" i="29"/>
  <c r="AA345" i="29"/>
  <c r="AB345" i="29"/>
  <c r="AC345" i="29"/>
  <c r="AD345" i="29"/>
  <c r="AE345" i="29"/>
  <c r="AF345" i="29"/>
  <c r="AG345" i="29"/>
  <c r="AH345" i="29"/>
  <c r="S346" i="29"/>
  <c r="T346" i="29"/>
  <c r="U346" i="29"/>
  <c r="V346" i="29"/>
  <c r="W346" i="29"/>
  <c r="X346" i="29"/>
  <c r="Y346" i="29"/>
  <c r="Z346" i="29"/>
  <c r="AA346" i="29"/>
  <c r="AB346" i="29"/>
  <c r="AC346" i="29"/>
  <c r="AD346" i="29"/>
  <c r="AE346" i="29"/>
  <c r="AF346" i="29"/>
  <c r="AG346" i="29"/>
  <c r="AH346" i="29"/>
  <c r="S347" i="29"/>
  <c r="T347" i="29"/>
  <c r="U347" i="29"/>
  <c r="V347" i="29"/>
  <c r="W347" i="29"/>
  <c r="X347" i="29"/>
  <c r="Y347" i="29"/>
  <c r="Z347" i="29"/>
  <c r="AA347" i="29"/>
  <c r="AB347" i="29"/>
  <c r="AC347" i="29"/>
  <c r="AD347" i="29"/>
  <c r="AE347" i="29"/>
  <c r="AF347" i="29"/>
  <c r="AG347" i="29"/>
  <c r="AH347" i="29"/>
  <c r="S348" i="29"/>
  <c r="T348" i="29"/>
  <c r="U348" i="29"/>
  <c r="V348" i="29"/>
  <c r="W348" i="29"/>
  <c r="X348" i="29"/>
  <c r="Y348" i="29"/>
  <c r="Z348" i="29"/>
  <c r="AA348" i="29"/>
  <c r="AB348" i="29"/>
  <c r="AC348" i="29"/>
  <c r="AD348" i="29"/>
  <c r="AE348" i="29"/>
  <c r="AF348" i="29"/>
  <c r="AG348" i="29"/>
  <c r="AH348" i="29"/>
  <c r="S349" i="29"/>
  <c r="T349" i="29"/>
  <c r="U349" i="29"/>
  <c r="V349" i="29"/>
  <c r="W349" i="29"/>
  <c r="X349" i="29"/>
  <c r="Y349" i="29"/>
  <c r="Z349" i="29"/>
  <c r="AA349" i="29"/>
  <c r="AB349" i="29"/>
  <c r="AC349" i="29"/>
  <c r="AD349" i="29"/>
  <c r="AE349" i="29"/>
  <c r="AF349" i="29"/>
  <c r="AG349" i="29"/>
  <c r="AH349" i="29"/>
  <c r="S350" i="29"/>
  <c r="T350" i="29"/>
  <c r="U350" i="29"/>
  <c r="V350" i="29"/>
  <c r="W350" i="29"/>
  <c r="X350" i="29"/>
  <c r="Y350" i="29"/>
  <c r="Z350" i="29"/>
  <c r="AA350" i="29"/>
  <c r="AB350" i="29"/>
  <c r="AC350" i="29"/>
  <c r="AD350" i="29"/>
  <c r="AE350" i="29"/>
  <c r="AF350" i="29"/>
  <c r="AG350" i="29"/>
  <c r="AH350" i="29"/>
  <c r="S351" i="29"/>
  <c r="T351" i="29"/>
  <c r="U351" i="29"/>
  <c r="V351" i="29"/>
  <c r="W351" i="29"/>
  <c r="X351" i="29"/>
  <c r="Y351" i="29"/>
  <c r="Z351" i="29"/>
  <c r="AA351" i="29"/>
  <c r="AB351" i="29"/>
  <c r="AC351" i="29"/>
  <c r="AD351" i="29"/>
  <c r="AE351" i="29"/>
  <c r="AF351" i="29"/>
  <c r="AG351" i="29"/>
  <c r="AH351" i="29"/>
  <c r="S352" i="29"/>
  <c r="T352" i="29"/>
  <c r="U352" i="29"/>
  <c r="V352" i="29"/>
  <c r="W352" i="29"/>
  <c r="X352" i="29"/>
  <c r="Y352" i="29"/>
  <c r="Z352" i="29"/>
  <c r="AA352" i="29"/>
  <c r="AB352" i="29"/>
  <c r="AC352" i="29"/>
  <c r="AD352" i="29"/>
  <c r="AE352" i="29"/>
  <c r="AF352" i="29"/>
  <c r="AG352" i="29"/>
  <c r="AH352" i="29"/>
  <c r="S353" i="29"/>
  <c r="T353" i="29"/>
  <c r="U353" i="29"/>
  <c r="V353" i="29"/>
  <c r="W353" i="29"/>
  <c r="X353" i="29"/>
  <c r="Y353" i="29"/>
  <c r="Z353" i="29"/>
  <c r="AA353" i="29"/>
  <c r="AB353" i="29"/>
  <c r="AC353" i="29"/>
  <c r="AD353" i="29"/>
  <c r="AE353" i="29"/>
  <c r="AF353" i="29"/>
  <c r="AG353" i="29"/>
  <c r="AH353" i="29"/>
  <c r="S354" i="29"/>
  <c r="T354" i="29"/>
  <c r="U354" i="29"/>
  <c r="V354" i="29"/>
  <c r="W354" i="29"/>
  <c r="X354" i="29"/>
  <c r="Y354" i="29"/>
  <c r="Z354" i="29"/>
  <c r="AA354" i="29"/>
  <c r="AB354" i="29"/>
  <c r="AC354" i="29"/>
  <c r="AD354" i="29"/>
  <c r="AE354" i="29"/>
  <c r="AF354" i="29"/>
  <c r="AG354" i="29"/>
  <c r="AH354" i="29"/>
  <c r="S355" i="29"/>
  <c r="T355" i="29"/>
  <c r="U355" i="29"/>
  <c r="V355" i="29"/>
  <c r="W355" i="29"/>
  <c r="X355" i="29"/>
  <c r="Y355" i="29"/>
  <c r="Z355" i="29"/>
  <c r="AA355" i="29"/>
  <c r="AB355" i="29"/>
  <c r="AC355" i="29"/>
  <c r="AD355" i="29"/>
  <c r="AE355" i="29"/>
  <c r="AF355" i="29"/>
  <c r="AG355" i="29"/>
  <c r="AH355" i="29"/>
  <c r="S356" i="29"/>
  <c r="T356" i="29"/>
  <c r="U356" i="29"/>
  <c r="V356" i="29"/>
  <c r="W356" i="29"/>
  <c r="X356" i="29"/>
  <c r="Y356" i="29"/>
  <c r="Z356" i="29"/>
  <c r="AA356" i="29"/>
  <c r="AB356" i="29"/>
  <c r="AC356" i="29"/>
  <c r="AD356" i="29"/>
  <c r="AE356" i="29"/>
  <c r="AF356" i="29"/>
  <c r="AG356" i="29"/>
  <c r="AH356" i="29"/>
  <c r="S357" i="29"/>
  <c r="T357" i="29"/>
  <c r="U357" i="29"/>
  <c r="V357" i="29"/>
  <c r="W357" i="29"/>
  <c r="X357" i="29"/>
  <c r="Y357" i="29"/>
  <c r="Z357" i="29"/>
  <c r="AA357" i="29"/>
  <c r="AB357" i="29"/>
  <c r="AC357" i="29"/>
  <c r="AD357" i="29"/>
  <c r="AE357" i="29"/>
  <c r="AF357" i="29"/>
  <c r="AG357" i="29"/>
  <c r="AH357" i="29"/>
  <c r="S358" i="29"/>
  <c r="T358" i="29"/>
  <c r="U358" i="29"/>
  <c r="V358" i="29"/>
  <c r="W358" i="29"/>
  <c r="X358" i="29"/>
  <c r="Y358" i="29"/>
  <c r="Z358" i="29"/>
  <c r="AA358" i="29"/>
  <c r="AB358" i="29"/>
  <c r="AC358" i="29"/>
  <c r="AD358" i="29"/>
  <c r="AE358" i="29"/>
  <c r="AF358" i="29"/>
  <c r="AG358" i="29"/>
  <c r="AH358" i="29"/>
  <c r="S359" i="29"/>
  <c r="T359" i="29"/>
  <c r="U359" i="29"/>
  <c r="V359" i="29"/>
  <c r="W359" i="29"/>
  <c r="X359" i="29"/>
  <c r="Y359" i="29"/>
  <c r="Z359" i="29"/>
  <c r="AA359" i="29"/>
  <c r="AB359" i="29"/>
  <c r="AC359" i="29"/>
  <c r="AD359" i="29"/>
  <c r="AE359" i="29"/>
  <c r="AF359" i="29"/>
  <c r="AG359" i="29"/>
  <c r="AH359" i="29"/>
  <c r="S360" i="29"/>
  <c r="T360" i="29"/>
  <c r="U360" i="29"/>
  <c r="V360" i="29"/>
  <c r="W360" i="29"/>
  <c r="X360" i="29"/>
  <c r="Y360" i="29"/>
  <c r="Z360" i="29"/>
  <c r="AA360" i="29"/>
  <c r="AB360" i="29"/>
  <c r="AC360" i="29"/>
  <c r="AD360" i="29"/>
  <c r="AE360" i="29"/>
  <c r="AF360" i="29"/>
  <c r="AG360" i="29"/>
  <c r="AH360" i="29"/>
  <c r="S361" i="29"/>
  <c r="T361" i="29"/>
  <c r="U361" i="29"/>
  <c r="V361" i="29"/>
  <c r="W361" i="29"/>
  <c r="X361" i="29"/>
  <c r="Y361" i="29"/>
  <c r="Z361" i="29"/>
  <c r="AA361" i="29"/>
  <c r="AB361" i="29"/>
  <c r="AC361" i="29"/>
  <c r="AD361" i="29"/>
  <c r="AE361" i="29"/>
  <c r="AF361" i="29"/>
  <c r="AG361" i="29"/>
  <c r="AH361" i="29"/>
  <c r="S362" i="29"/>
  <c r="T362" i="29"/>
  <c r="U362" i="29"/>
  <c r="V362" i="29"/>
  <c r="W362" i="29"/>
  <c r="X362" i="29"/>
  <c r="Y362" i="29"/>
  <c r="Z362" i="29"/>
  <c r="AA362" i="29"/>
  <c r="AB362" i="29"/>
  <c r="AC362" i="29"/>
  <c r="AD362" i="29"/>
  <c r="AE362" i="29"/>
  <c r="AF362" i="29"/>
  <c r="AG362" i="29"/>
  <c r="AH362" i="29"/>
  <c r="S363" i="29"/>
  <c r="T363" i="29"/>
  <c r="U363" i="29"/>
  <c r="V363" i="29"/>
  <c r="W363" i="29"/>
  <c r="X363" i="29"/>
  <c r="Y363" i="29"/>
  <c r="Z363" i="29"/>
  <c r="AA363" i="29"/>
  <c r="AB363" i="29"/>
  <c r="AC363" i="29"/>
  <c r="AD363" i="29"/>
  <c r="AE363" i="29"/>
  <c r="AF363" i="29"/>
  <c r="AG363" i="29"/>
  <c r="AH363" i="29"/>
  <c r="S364" i="29"/>
  <c r="T364" i="29"/>
  <c r="U364" i="29"/>
  <c r="V364" i="29"/>
  <c r="W364" i="29"/>
  <c r="X364" i="29"/>
  <c r="Y364" i="29"/>
  <c r="Z364" i="29"/>
  <c r="AA364" i="29"/>
  <c r="AB364" i="29"/>
  <c r="AC364" i="29"/>
  <c r="AD364" i="29"/>
  <c r="AE364" i="29"/>
  <c r="AF364" i="29"/>
  <c r="AG364" i="29"/>
  <c r="AH364" i="29"/>
  <c r="S365" i="29"/>
  <c r="T365" i="29"/>
  <c r="U365" i="29"/>
  <c r="V365" i="29"/>
  <c r="W365" i="29"/>
  <c r="X365" i="29"/>
  <c r="Y365" i="29"/>
  <c r="Z365" i="29"/>
  <c r="AA365" i="29"/>
  <c r="AB365" i="29"/>
  <c r="AC365" i="29"/>
  <c r="AD365" i="29"/>
  <c r="AE365" i="29"/>
  <c r="AF365" i="29"/>
  <c r="AG365" i="29"/>
  <c r="AH365" i="29"/>
  <c r="S366" i="29"/>
  <c r="T366" i="29"/>
  <c r="U366" i="29"/>
  <c r="V366" i="29"/>
  <c r="W366" i="29"/>
  <c r="X366" i="29"/>
  <c r="Y366" i="29"/>
  <c r="Z366" i="29"/>
  <c r="AA366" i="29"/>
  <c r="AB366" i="29"/>
  <c r="AC366" i="29"/>
  <c r="AD366" i="29"/>
  <c r="AE366" i="29"/>
  <c r="AF366" i="29"/>
  <c r="AG366" i="29"/>
  <c r="AH366" i="29"/>
  <c r="S367" i="29"/>
  <c r="T367" i="29"/>
  <c r="U367" i="29"/>
  <c r="V367" i="29"/>
  <c r="W367" i="29"/>
  <c r="X367" i="29"/>
  <c r="Y367" i="29"/>
  <c r="Z367" i="29"/>
  <c r="AA367" i="29"/>
  <c r="AB367" i="29"/>
  <c r="AC367" i="29"/>
  <c r="AD367" i="29"/>
  <c r="AE367" i="29"/>
  <c r="AF367" i="29"/>
  <c r="AG367" i="29"/>
  <c r="AH367" i="29"/>
  <c r="S368" i="29"/>
  <c r="T368" i="29"/>
  <c r="U368" i="29"/>
  <c r="V368" i="29"/>
  <c r="W368" i="29"/>
  <c r="X368" i="29"/>
  <c r="Y368" i="29"/>
  <c r="Z368" i="29"/>
  <c r="AA368" i="29"/>
  <c r="AB368" i="29"/>
  <c r="AC368" i="29"/>
  <c r="AD368" i="29"/>
  <c r="AE368" i="29"/>
  <c r="AF368" i="29"/>
  <c r="AG368" i="29"/>
  <c r="AH368" i="29"/>
  <c r="S369" i="29"/>
  <c r="T369" i="29"/>
  <c r="U369" i="29"/>
  <c r="V369" i="29"/>
  <c r="W369" i="29"/>
  <c r="X369" i="29"/>
  <c r="Y369" i="29"/>
  <c r="Z369" i="29"/>
  <c r="AA369" i="29"/>
  <c r="AB369" i="29"/>
  <c r="AC369" i="29"/>
  <c r="AD369" i="29"/>
  <c r="AE369" i="29"/>
  <c r="AF369" i="29"/>
  <c r="AG369" i="29"/>
  <c r="AH369" i="29"/>
  <c r="S370" i="29"/>
  <c r="T370" i="29"/>
  <c r="U370" i="29"/>
  <c r="V370" i="29"/>
  <c r="W370" i="29"/>
  <c r="X370" i="29"/>
  <c r="Y370" i="29"/>
  <c r="Z370" i="29"/>
  <c r="AA370" i="29"/>
  <c r="AB370" i="29"/>
  <c r="AC370" i="29"/>
  <c r="AD370" i="29"/>
  <c r="AE370" i="29"/>
  <c r="AF370" i="29"/>
  <c r="AG370" i="29"/>
  <c r="AH370" i="29"/>
  <c r="S371" i="29"/>
  <c r="T371" i="29"/>
  <c r="U371" i="29"/>
  <c r="V371" i="29"/>
  <c r="W371" i="29"/>
  <c r="X371" i="29"/>
  <c r="Y371" i="29"/>
  <c r="Z371" i="29"/>
  <c r="AA371" i="29"/>
  <c r="AB371" i="29"/>
  <c r="AC371" i="29"/>
  <c r="AD371" i="29"/>
  <c r="AE371" i="29"/>
  <c r="AF371" i="29"/>
  <c r="AG371" i="29"/>
  <c r="AH371" i="29"/>
  <c r="S372" i="29"/>
  <c r="T372" i="29"/>
  <c r="U372" i="29"/>
  <c r="V372" i="29"/>
  <c r="W372" i="29"/>
  <c r="X372" i="29"/>
  <c r="Y372" i="29"/>
  <c r="Z372" i="29"/>
  <c r="AA372" i="29"/>
  <c r="AB372" i="29"/>
  <c r="AC372" i="29"/>
  <c r="AD372" i="29"/>
  <c r="AE372" i="29"/>
  <c r="AF372" i="29"/>
  <c r="AG372" i="29"/>
  <c r="AH372" i="29"/>
  <c r="S373" i="29"/>
  <c r="T373" i="29"/>
  <c r="U373" i="29"/>
  <c r="V373" i="29"/>
  <c r="W373" i="29"/>
  <c r="X373" i="29"/>
  <c r="Y373" i="29"/>
  <c r="Z373" i="29"/>
  <c r="AA373" i="29"/>
  <c r="AB373" i="29"/>
  <c r="AC373" i="29"/>
  <c r="AD373" i="29"/>
  <c r="AE373" i="29"/>
  <c r="AF373" i="29"/>
  <c r="AG373" i="29"/>
  <c r="AH373" i="29"/>
  <c r="S374" i="29"/>
  <c r="T374" i="29"/>
  <c r="U374" i="29"/>
  <c r="V374" i="29"/>
  <c r="W374" i="29"/>
  <c r="X374" i="29"/>
  <c r="Y374" i="29"/>
  <c r="Z374" i="29"/>
  <c r="AA374" i="29"/>
  <c r="AB374" i="29"/>
  <c r="AC374" i="29"/>
  <c r="AD374" i="29"/>
  <c r="AE374" i="29"/>
  <c r="AF374" i="29"/>
  <c r="AG374" i="29"/>
  <c r="AH374" i="29"/>
  <c r="S375" i="29"/>
  <c r="T375" i="29"/>
  <c r="U375" i="29"/>
  <c r="V375" i="29"/>
  <c r="W375" i="29"/>
  <c r="X375" i="29"/>
  <c r="Y375" i="29"/>
  <c r="Z375" i="29"/>
  <c r="AA375" i="29"/>
  <c r="AB375" i="29"/>
  <c r="AC375" i="29"/>
  <c r="AD375" i="29"/>
  <c r="AE375" i="29"/>
  <c r="AF375" i="29"/>
  <c r="AG375" i="29"/>
  <c r="AH375" i="29"/>
  <c r="S376" i="29"/>
  <c r="T376" i="29"/>
  <c r="U376" i="29"/>
  <c r="V376" i="29"/>
  <c r="W376" i="29"/>
  <c r="X376" i="29"/>
  <c r="Y376" i="29"/>
  <c r="Z376" i="29"/>
  <c r="AA376" i="29"/>
  <c r="AB376" i="29"/>
  <c r="AC376" i="29"/>
  <c r="AD376" i="29"/>
  <c r="AE376" i="29"/>
  <c r="AF376" i="29"/>
  <c r="AG376" i="29"/>
  <c r="AH376" i="29"/>
  <c r="S377" i="29"/>
  <c r="T377" i="29"/>
  <c r="U377" i="29"/>
  <c r="V377" i="29"/>
  <c r="W377" i="29"/>
  <c r="X377" i="29"/>
  <c r="Y377" i="29"/>
  <c r="Z377" i="29"/>
  <c r="AA377" i="29"/>
  <c r="AB377" i="29"/>
  <c r="AC377" i="29"/>
  <c r="AD377" i="29"/>
  <c r="AE377" i="29"/>
  <c r="AF377" i="29"/>
  <c r="AG377" i="29"/>
  <c r="AH377" i="29"/>
  <c r="S378" i="29"/>
  <c r="T378" i="29"/>
  <c r="U378" i="29"/>
  <c r="V378" i="29"/>
  <c r="W378" i="29"/>
  <c r="X378" i="29"/>
  <c r="Y378" i="29"/>
  <c r="Z378" i="29"/>
  <c r="AA378" i="29"/>
  <c r="AB378" i="29"/>
  <c r="AC378" i="29"/>
  <c r="AD378" i="29"/>
  <c r="AE378" i="29"/>
  <c r="AF378" i="29"/>
  <c r="AG378" i="29"/>
  <c r="AH378" i="29"/>
  <c r="S379" i="29"/>
  <c r="T379" i="29"/>
  <c r="U379" i="29"/>
  <c r="V379" i="29"/>
  <c r="W379" i="29"/>
  <c r="X379" i="29"/>
  <c r="Y379" i="29"/>
  <c r="Z379" i="29"/>
  <c r="AA379" i="29"/>
  <c r="AB379" i="29"/>
  <c r="AC379" i="29"/>
  <c r="AD379" i="29"/>
  <c r="AE379" i="29"/>
  <c r="AF379" i="29"/>
  <c r="AG379" i="29"/>
  <c r="AH379" i="29"/>
  <c r="S380" i="29"/>
  <c r="T380" i="29"/>
  <c r="U380" i="29"/>
  <c r="V380" i="29"/>
  <c r="W380" i="29"/>
  <c r="X380" i="29"/>
  <c r="Y380" i="29"/>
  <c r="Z380" i="29"/>
  <c r="AA380" i="29"/>
  <c r="AB380" i="29"/>
  <c r="AC380" i="29"/>
  <c r="AD380" i="29"/>
  <c r="AE380" i="29"/>
  <c r="AF380" i="29"/>
  <c r="AG380" i="29"/>
  <c r="AH380" i="29"/>
  <c r="S381" i="29"/>
  <c r="T381" i="29"/>
  <c r="U381" i="29"/>
  <c r="V381" i="29"/>
  <c r="W381" i="29"/>
  <c r="X381" i="29"/>
  <c r="Y381" i="29"/>
  <c r="Z381" i="29"/>
  <c r="AA381" i="29"/>
  <c r="AB381" i="29"/>
  <c r="AC381" i="29"/>
  <c r="AD381" i="29"/>
  <c r="AE381" i="29"/>
  <c r="AF381" i="29"/>
  <c r="AG381" i="29"/>
  <c r="AH381" i="29"/>
  <c r="S382" i="29"/>
  <c r="T382" i="29"/>
  <c r="U382" i="29"/>
  <c r="V382" i="29"/>
  <c r="W382" i="29"/>
  <c r="X382" i="29"/>
  <c r="Y382" i="29"/>
  <c r="Z382" i="29"/>
  <c r="AA382" i="29"/>
  <c r="AB382" i="29"/>
  <c r="AC382" i="29"/>
  <c r="AD382" i="29"/>
  <c r="AE382" i="29"/>
  <c r="AF382" i="29"/>
  <c r="AG382" i="29"/>
  <c r="AH382" i="29"/>
  <c r="S383" i="29"/>
  <c r="T383" i="29"/>
  <c r="U383" i="29"/>
  <c r="V383" i="29"/>
  <c r="W383" i="29"/>
  <c r="X383" i="29"/>
  <c r="Y383" i="29"/>
  <c r="Z383" i="29"/>
  <c r="AA383" i="29"/>
  <c r="AB383" i="29"/>
  <c r="AC383" i="29"/>
  <c r="AD383" i="29"/>
  <c r="AE383" i="29"/>
  <c r="AF383" i="29"/>
  <c r="AG383" i="29"/>
  <c r="AH383" i="29"/>
  <c r="S384" i="29"/>
  <c r="T384" i="29"/>
  <c r="U384" i="29"/>
  <c r="V384" i="29"/>
  <c r="W384" i="29"/>
  <c r="X384" i="29"/>
  <c r="Y384" i="29"/>
  <c r="Z384" i="29"/>
  <c r="AA384" i="29"/>
  <c r="AB384" i="29"/>
  <c r="AC384" i="29"/>
  <c r="AD384" i="29"/>
  <c r="AE384" i="29"/>
  <c r="AF384" i="29"/>
  <c r="AG384" i="29"/>
  <c r="AH384" i="29"/>
  <c r="S385" i="29"/>
  <c r="T385" i="29"/>
  <c r="U385" i="29"/>
  <c r="V385" i="29"/>
  <c r="W385" i="29"/>
  <c r="X385" i="29"/>
  <c r="Y385" i="29"/>
  <c r="Z385" i="29"/>
  <c r="AA385" i="29"/>
  <c r="AB385" i="29"/>
  <c r="AC385" i="29"/>
  <c r="AD385" i="29"/>
  <c r="AE385" i="29"/>
  <c r="AF385" i="29"/>
  <c r="AG385" i="29"/>
  <c r="AH385" i="29"/>
  <c r="S386" i="29"/>
  <c r="T386" i="29"/>
  <c r="U386" i="29"/>
  <c r="V386" i="29"/>
  <c r="W386" i="29"/>
  <c r="X386" i="29"/>
  <c r="Y386" i="29"/>
  <c r="Z386" i="29"/>
  <c r="AA386" i="29"/>
  <c r="AB386" i="29"/>
  <c r="AC386" i="29"/>
  <c r="AD386" i="29"/>
  <c r="AE386" i="29"/>
  <c r="AF386" i="29"/>
  <c r="AG386" i="29"/>
  <c r="AH386" i="29"/>
  <c r="S387" i="29"/>
  <c r="T387" i="29"/>
  <c r="U387" i="29"/>
  <c r="V387" i="29"/>
  <c r="W387" i="29"/>
  <c r="X387" i="29"/>
  <c r="Y387" i="29"/>
  <c r="Z387" i="29"/>
  <c r="AA387" i="29"/>
  <c r="AB387" i="29"/>
  <c r="AC387" i="29"/>
  <c r="AD387" i="29"/>
  <c r="AE387" i="29"/>
  <c r="AF387" i="29"/>
  <c r="AG387" i="29"/>
  <c r="AH387" i="29"/>
  <c r="S388" i="29"/>
  <c r="T388" i="29"/>
  <c r="U388" i="29"/>
  <c r="V388" i="29"/>
  <c r="W388" i="29"/>
  <c r="X388" i="29"/>
  <c r="Y388" i="29"/>
  <c r="Z388" i="29"/>
  <c r="AA388" i="29"/>
  <c r="AB388" i="29"/>
  <c r="AC388" i="29"/>
  <c r="AD388" i="29"/>
  <c r="AE388" i="29"/>
  <c r="AF388" i="29"/>
  <c r="AG388" i="29"/>
  <c r="AH388" i="29"/>
  <c r="S389" i="29"/>
  <c r="T389" i="29"/>
  <c r="U389" i="29"/>
  <c r="V389" i="29"/>
  <c r="W389" i="29"/>
  <c r="X389" i="29"/>
  <c r="Y389" i="29"/>
  <c r="Z389" i="29"/>
  <c r="AA389" i="29"/>
  <c r="AB389" i="29"/>
  <c r="AC389" i="29"/>
  <c r="AD389" i="29"/>
  <c r="AE389" i="29"/>
  <c r="AF389" i="29"/>
  <c r="AG389" i="29"/>
  <c r="AH389" i="29"/>
  <c r="S390" i="29"/>
  <c r="T390" i="29"/>
  <c r="U390" i="29"/>
  <c r="V390" i="29"/>
  <c r="W390" i="29"/>
  <c r="X390" i="29"/>
  <c r="Y390" i="29"/>
  <c r="Z390" i="29"/>
  <c r="AA390" i="29"/>
  <c r="AB390" i="29"/>
  <c r="AC390" i="29"/>
  <c r="AD390" i="29"/>
  <c r="AE390" i="29"/>
  <c r="AF390" i="29"/>
  <c r="AG390" i="29"/>
  <c r="AH390" i="29"/>
  <c r="S391" i="29"/>
  <c r="T391" i="29"/>
  <c r="U391" i="29"/>
  <c r="V391" i="29"/>
  <c r="W391" i="29"/>
  <c r="X391" i="29"/>
  <c r="Y391" i="29"/>
  <c r="Z391" i="29"/>
  <c r="AA391" i="29"/>
  <c r="AB391" i="29"/>
  <c r="AC391" i="29"/>
  <c r="AD391" i="29"/>
  <c r="AE391" i="29"/>
  <c r="AF391" i="29"/>
  <c r="AG391" i="29"/>
  <c r="AH391" i="29"/>
  <c r="S392" i="29"/>
  <c r="T392" i="29"/>
  <c r="U392" i="29"/>
  <c r="V392" i="29"/>
  <c r="W392" i="29"/>
  <c r="X392" i="29"/>
  <c r="Y392" i="29"/>
  <c r="Z392" i="29"/>
  <c r="AA392" i="29"/>
  <c r="AB392" i="29"/>
  <c r="AC392" i="29"/>
  <c r="AD392" i="29"/>
  <c r="AE392" i="29"/>
  <c r="AF392" i="29"/>
  <c r="AG392" i="29"/>
  <c r="AH392" i="29"/>
  <c r="S393" i="29"/>
  <c r="T393" i="29"/>
  <c r="U393" i="29"/>
  <c r="V393" i="29"/>
  <c r="W393" i="29"/>
  <c r="X393" i="29"/>
  <c r="Y393" i="29"/>
  <c r="Z393" i="29"/>
  <c r="AA393" i="29"/>
  <c r="AB393" i="29"/>
  <c r="AC393" i="29"/>
  <c r="AD393" i="29"/>
  <c r="AE393" i="29"/>
  <c r="AF393" i="29"/>
  <c r="AG393" i="29"/>
  <c r="AH393" i="29"/>
  <c r="S394" i="29"/>
  <c r="T394" i="29"/>
  <c r="U394" i="29"/>
  <c r="V394" i="29"/>
  <c r="W394" i="29"/>
  <c r="X394" i="29"/>
  <c r="Y394" i="29"/>
  <c r="Z394" i="29"/>
  <c r="AA394" i="29"/>
  <c r="AB394" i="29"/>
  <c r="AC394" i="29"/>
  <c r="AD394" i="29"/>
  <c r="AE394" i="29"/>
  <c r="AF394" i="29"/>
  <c r="AG394" i="29"/>
  <c r="AH394" i="29"/>
  <c r="S395" i="29"/>
  <c r="T395" i="29"/>
  <c r="U395" i="29"/>
  <c r="V395" i="29"/>
  <c r="W395" i="29"/>
  <c r="X395" i="29"/>
  <c r="Y395" i="29"/>
  <c r="Z395" i="29"/>
  <c r="AA395" i="29"/>
  <c r="AB395" i="29"/>
  <c r="AC395" i="29"/>
  <c r="AD395" i="29"/>
  <c r="AE395" i="29"/>
  <c r="AF395" i="29"/>
  <c r="AG395" i="29"/>
  <c r="AH395" i="29"/>
  <c r="S396" i="29"/>
  <c r="T396" i="29"/>
  <c r="U396" i="29"/>
  <c r="V396" i="29"/>
  <c r="W396" i="29"/>
  <c r="X396" i="29"/>
  <c r="Y396" i="29"/>
  <c r="Z396" i="29"/>
  <c r="AA396" i="29"/>
  <c r="AB396" i="29"/>
  <c r="AC396" i="29"/>
  <c r="AD396" i="29"/>
  <c r="AE396" i="29"/>
  <c r="AF396" i="29"/>
  <c r="AG396" i="29"/>
  <c r="AH396" i="29"/>
  <c r="S397" i="29"/>
  <c r="T397" i="29"/>
  <c r="U397" i="29"/>
  <c r="V397" i="29"/>
  <c r="W397" i="29"/>
  <c r="X397" i="29"/>
  <c r="Y397" i="29"/>
  <c r="Z397" i="29"/>
  <c r="AA397" i="29"/>
  <c r="AB397" i="29"/>
  <c r="AC397" i="29"/>
  <c r="AD397" i="29"/>
  <c r="AE397" i="29"/>
  <c r="AF397" i="29"/>
  <c r="AG397" i="29"/>
  <c r="AH397" i="29"/>
  <c r="S398" i="29"/>
  <c r="T398" i="29"/>
  <c r="U398" i="29"/>
  <c r="V398" i="29"/>
  <c r="W398" i="29"/>
  <c r="X398" i="29"/>
  <c r="Y398" i="29"/>
  <c r="Z398" i="29"/>
  <c r="AA398" i="29"/>
  <c r="AB398" i="29"/>
  <c r="AC398" i="29"/>
  <c r="AD398" i="29"/>
  <c r="AE398" i="29"/>
  <c r="AF398" i="29"/>
  <c r="AG398" i="29"/>
  <c r="AH398" i="29"/>
  <c r="S399" i="29"/>
  <c r="T399" i="29"/>
  <c r="U399" i="29"/>
  <c r="V399" i="29"/>
  <c r="W399" i="29"/>
  <c r="X399" i="29"/>
  <c r="Y399" i="29"/>
  <c r="Z399" i="29"/>
  <c r="AA399" i="29"/>
  <c r="AB399" i="29"/>
  <c r="AC399" i="29"/>
  <c r="AD399" i="29"/>
  <c r="AE399" i="29"/>
  <c r="AF399" i="29"/>
  <c r="AG399" i="29"/>
  <c r="AH399" i="29"/>
  <c r="S400" i="29"/>
  <c r="T400" i="29"/>
  <c r="U400" i="29"/>
  <c r="V400" i="29"/>
  <c r="W400" i="29"/>
  <c r="X400" i="29"/>
  <c r="Y400" i="29"/>
  <c r="Z400" i="29"/>
  <c r="AA400" i="29"/>
  <c r="AB400" i="29"/>
  <c r="AC400" i="29"/>
  <c r="AD400" i="29"/>
  <c r="AE400" i="29"/>
  <c r="AF400" i="29"/>
  <c r="AG400" i="29"/>
  <c r="AH400" i="29"/>
  <c r="S401" i="29"/>
  <c r="T401" i="29"/>
  <c r="U401" i="29"/>
  <c r="V401" i="29"/>
  <c r="W401" i="29"/>
  <c r="X401" i="29"/>
  <c r="Y401" i="29"/>
  <c r="Z401" i="29"/>
  <c r="AA401" i="29"/>
  <c r="AB401" i="29"/>
  <c r="AC401" i="29"/>
  <c r="AD401" i="29"/>
  <c r="AE401" i="29"/>
  <c r="AF401" i="29"/>
  <c r="AG401" i="29"/>
  <c r="AH401" i="29"/>
  <c r="S402" i="29"/>
  <c r="T402" i="29"/>
  <c r="U402" i="29"/>
  <c r="V402" i="29"/>
  <c r="W402" i="29"/>
  <c r="X402" i="29"/>
  <c r="Y402" i="29"/>
  <c r="Z402" i="29"/>
  <c r="AA402" i="29"/>
  <c r="AB402" i="29"/>
  <c r="AC402" i="29"/>
  <c r="AD402" i="29"/>
  <c r="AE402" i="29"/>
  <c r="AF402" i="29"/>
  <c r="AG402" i="29"/>
  <c r="AH402" i="29"/>
  <c r="S403" i="29"/>
  <c r="T403" i="29"/>
  <c r="U403" i="29"/>
  <c r="V403" i="29"/>
  <c r="W403" i="29"/>
  <c r="X403" i="29"/>
  <c r="Y403" i="29"/>
  <c r="Z403" i="29"/>
  <c r="AA403" i="29"/>
  <c r="AB403" i="29"/>
  <c r="AC403" i="29"/>
  <c r="AD403" i="29"/>
  <c r="AE403" i="29"/>
  <c r="AF403" i="29"/>
  <c r="AG403" i="29"/>
  <c r="AH403" i="29"/>
  <c r="S404" i="29"/>
  <c r="T404" i="29"/>
  <c r="U404" i="29"/>
  <c r="V404" i="29"/>
  <c r="W404" i="29"/>
  <c r="X404" i="29"/>
  <c r="Y404" i="29"/>
  <c r="Z404" i="29"/>
  <c r="AA404" i="29"/>
  <c r="AB404" i="29"/>
  <c r="AC404" i="29"/>
  <c r="AD404" i="29"/>
  <c r="AE404" i="29"/>
  <c r="AF404" i="29"/>
  <c r="AG404" i="29"/>
  <c r="AH404" i="29"/>
  <c r="S405" i="29"/>
  <c r="T405" i="29"/>
  <c r="U405" i="29"/>
  <c r="V405" i="29"/>
  <c r="W405" i="29"/>
  <c r="X405" i="29"/>
  <c r="Y405" i="29"/>
  <c r="Z405" i="29"/>
  <c r="AA405" i="29"/>
  <c r="AB405" i="29"/>
  <c r="AC405" i="29"/>
  <c r="AD405" i="29"/>
  <c r="AE405" i="29"/>
  <c r="AF405" i="29"/>
  <c r="AG405" i="29"/>
  <c r="AH405" i="29"/>
  <c r="S406" i="29"/>
  <c r="T406" i="29"/>
  <c r="U406" i="29"/>
  <c r="V406" i="29"/>
  <c r="W406" i="29"/>
  <c r="X406" i="29"/>
  <c r="Y406" i="29"/>
  <c r="Z406" i="29"/>
  <c r="AA406" i="29"/>
  <c r="AB406" i="29"/>
  <c r="AC406" i="29"/>
  <c r="AD406" i="29"/>
  <c r="AE406" i="29"/>
  <c r="AF406" i="29"/>
  <c r="AG406" i="29"/>
  <c r="AH406" i="29"/>
  <c r="S407" i="29"/>
  <c r="T407" i="29"/>
  <c r="U407" i="29"/>
  <c r="V407" i="29"/>
  <c r="W407" i="29"/>
  <c r="X407" i="29"/>
  <c r="Y407" i="29"/>
  <c r="Z407" i="29"/>
  <c r="AA407" i="29"/>
  <c r="AB407" i="29"/>
  <c r="AC407" i="29"/>
  <c r="AD407" i="29"/>
  <c r="AE407" i="29"/>
  <c r="AF407" i="29"/>
  <c r="AG407" i="29"/>
  <c r="AH407" i="29"/>
  <c r="S408" i="29"/>
  <c r="T408" i="29"/>
  <c r="U408" i="29"/>
  <c r="V408" i="29"/>
  <c r="W408" i="29"/>
  <c r="X408" i="29"/>
  <c r="Y408" i="29"/>
  <c r="Z408" i="29"/>
  <c r="AA408" i="29"/>
  <c r="AB408" i="29"/>
  <c r="AC408" i="29"/>
  <c r="AD408" i="29"/>
  <c r="AE408" i="29"/>
  <c r="AF408" i="29"/>
  <c r="AG408" i="29"/>
  <c r="AH408" i="29"/>
  <c r="S409" i="29"/>
  <c r="T409" i="29"/>
  <c r="U409" i="29"/>
  <c r="V409" i="29"/>
  <c r="W409" i="29"/>
  <c r="X409" i="29"/>
  <c r="Y409" i="29"/>
  <c r="Z409" i="29"/>
  <c r="AA409" i="29"/>
  <c r="AB409" i="29"/>
  <c r="AC409" i="29"/>
  <c r="AD409" i="29"/>
  <c r="AE409" i="29"/>
  <c r="AF409" i="29"/>
  <c r="AG409" i="29"/>
  <c r="AH409" i="29"/>
  <c r="S410" i="29"/>
  <c r="T410" i="29"/>
  <c r="U410" i="29"/>
  <c r="V410" i="29"/>
  <c r="W410" i="29"/>
  <c r="X410" i="29"/>
  <c r="Y410" i="29"/>
  <c r="Z410" i="29"/>
  <c r="AA410" i="29"/>
  <c r="AB410" i="29"/>
  <c r="AC410" i="29"/>
  <c r="AD410" i="29"/>
  <c r="AE410" i="29"/>
  <c r="AF410" i="29"/>
  <c r="AG410" i="29"/>
  <c r="AH410" i="29"/>
  <c r="S411" i="29"/>
  <c r="T411" i="29"/>
  <c r="U411" i="29"/>
  <c r="V411" i="29"/>
  <c r="W411" i="29"/>
  <c r="X411" i="29"/>
  <c r="Y411" i="29"/>
  <c r="Z411" i="29"/>
  <c r="AA411" i="29"/>
  <c r="AB411" i="29"/>
  <c r="AC411" i="29"/>
  <c r="AD411" i="29"/>
  <c r="AE411" i="29"/>
  <c r="AF411" i="29"/>
  <c r="AG411" i="29"/>
  <c r="AH411" i="29"/>
  <c r="S412" i="29"/>
  <c r="T412" i="29"/>
  <c r="U412" i="29"/>
  <c r="V412" i="29"/>
  <c r="W412" i="29"/>
  <c r="X412" i="29"/>
  <c r="Y412" i="29"/>
  <c r="Z412" i="29"/>
  <c r="AA412" i="29"/>
  <c r="AB412" i="29"/>
  <c r="AC412" i="29"/>
  <c r="AD412" i="29"/>
  <c r="AE412" i="29"/>
  <c r="AF412" i="29"/>
  <c r="AG412" i="29"/>
  <c r="AH412" i="29"/>
  <c r="S413" i="29"/>
  <c r="T413" i="29"/>
  <c r="U413" i="29"/>
  <c r="V413" i="29"/>
  <c r="W413" i="29"/>
  <c r="X413" i="29"/>
  <c r="Y413" i="29"/>
  <c r="Z413" i="29"/>
  <c r="AA413" i="29"/>
  <c r="AB413" i="29"/>
  <c r="AC413" i="29"/>
  <c r="AD413" i="29"/>
  <c r="AE413" i="29"/>
  <c r="AF413" i="29"/>
  <c r="AG413" i="29"/>
  <c r="AH413" i="29"/>
  <c r="S414" i="29"/>
  <c r="T414" i="29"/>
  <c r="U414" i="29"/>
  <c r="V414" i="29"/>
  <c r="W414" i="29"/>
  <c r="X414" i="29"/>
  <c r="Y414" i="29"/>
  <c r="Z414" i="29"/>
  <c r="AA414" i="29"/>
  <c r="AB414" i="29"/>
  <c r="AC414" i="29"/>
  <c r="AD414" i="29"/>
  <c r="AE414" i="29"/>
  <c r="AF414" i="29"/>
  <c r="AG414" i="29"/>
  <c r="AH414" i="29"/>
  <c r="S415" i="29"/>
  <c r="T415" i="29"/>
  <c r="U415" i="29"/>
  <c r="V415" i="29"/>
  <c r="W415" i="29"/>
  <c r="X415" i="29"/>
  <c r="Y415" i="29"/>
  <c r="Z415" i="29"/>
  <c r="AA415" i="29"/>
  <c r="AB415" i="29"/>
  <c r="AC415" i="29"/>
  <c r="AD415" i="29"/>
  <c r="AE415" i="29"/>
  <c r="AF415" i="29"/>
  <c r="AG415" i="29"/>
  <c r="AH415" i="29"/>
  <c r="S416" i="29"/>
  <c r="T416" i="29"/>
  <c r="U416" i="29"/>
  <c r="V416" i="29"/>
  <c r="W416" i="29"/>
  <c r="X416" i="29"/>
  <c r="Y416" i="29"/>
  <c r="Z416" i="29"/>
  <c r="AA416" i="29"/>
  <c r="AB416" i="29"/>
  <c r="AC416" i="29"/>
  <c r="AD416" i="29"/>
  <c r="AE416" i="29"/>
  <c r="AF416" i="29"/>
  <c r="AG416" i="29"/>
  <c r="AH416" i="29"/>
  <c r="S417" i="29"/>
  <c r="T417" i="29"/>
  <c r="U417" i="29"/>
  <c r="V417" i="29"/>
  <c r="W417" i="29"/>
  <c r="X417" i="29"/>
  <c r="Y417" i="29"/>
  <c r="Z417" i="29"/>
  <c r="AA417" i="29"/>
  <c r="AB417" i="29"/>
  <c r="AC417" i="29"/>
  <c r="AD417" i="29"/>
  <c r="AE417" i="29"/>
  <c r="AF417" i="29"/>
  <c r="AG417" i="29"/>
  <c r="AH417" i="29"/>
  <c r="S418" i="29"/>
  <c r="T418" i="29"/>
  <c r="U418" i="29"/>
  <c r="V418" i="29"/>
  <c r="W418" i="29"/>
  <c r="X418" i="29"/>
  <c r="Y418" i="29"/>
  <c r="Z418" i="29"/>
  <c r="AA418" i="29"/>
  <c r="AB418" i="29"/>
  <c r="AC418" i="29"/>
  <c r="AD418" i="29"/>
  <c r="AE418" i="29"/>
  <c r="AF418" i="29"/>
  <c r="AG418" i="29"/>
  <c r="AH418" i="29"/>
  <c r="S419" i="29"/>
  <c r="T419" i="29"/>
  <c r="U419" i="29"/>
  <c r="V419" i="29"/>
  <c r="W419" i="29"/>
  <c r="X419" i="29"/>
  <c r="Y419" i="29"/>
  <c r="Z419" i="29"/>
  <c r="AA419" i="29"/>
  <c r="AB419" i="29"/>
  <c r="AC419" i="29"/>
  <c r="AD419" i="29"/>
  <c r="AE419" i="29"/>
  <c r="AF419" i="29"/>
  <c r="AG419" i="29"/>
  <c r="AH419" i="29"/>
  <c r="S420" i="29"/>
  <c r="T420" i="29"/>
  <c r="U420" i="29"/>
  <c r="V420" i="29"/>
  <c r="W420" i="29"/>
  <c r="X420" i="29"/>
  <c r="Y420" i="29"/>
  <c r="Z420" i="29"/>
  <c r="AA420" i="29"/>
  <c r="AB420" i="29"/>
  <c r="AC420" i="29"/>
  <c r="AD420" i="29"/>
  <c r="AE420" i="29"/>
  <c r="AF420" i="29"/>
  <c r="AG420" i="29"/>
  <c r="AH420" i="29"/>
  <c r="S421" i="29"/>
  <c r="T421" i="29"/>
  <c r="U421" i="29"/>
  <c r="V421" i="29"/>
  <c r="W421" i="29"/>
  <c r="X421" i="29"/>
  <c r="Y421" i="29"/>
  <c r="Z421" i="29"/>
  <c r="AA421" i="29"/>
  <c r="AB421" i="29"/>
  <c r="AC421" i="29"/>
  <c r="AD421" i="29"/>
  <c r="AE421" i="29"/>
  <c r="AF421" i="29"/>
  <c r="AG421" i="29"/>
  <c r="AH421" i="29"/>
  <c r="S422" i="29"/>
  <c r="T422" i="29"/>
  <c r="U422" i="29"/>
  <c r="V422" i="29"/>
  <c r="W422" i="29"/>
  <c r="X422" i="29"/>
  <c r="Y422" i="29"/>
  <c r="Z422" i="29"/>
  <c r="AA422" i="29"/>
  <c r="AB422" i="29"/>
  <c r="AC422" i="29"/>
  <c r="AD422" i="29"/>
  <c r="AE422" i="29"/>
  <c r="AF422" i="29"/>
  <c r="AG422" i="29"/>
  <c r="AH422" i="29"/>
  <c r="S423" i="29"/>
  <c r="T423" i="29"/>
  <c r="U423" i="29"/>
  <c r="V423" i="29"/>
  <c r="W423" i="29"/>
  <c r="X423" i="29"/>
  <c r="Y423" i="29"/>
  <c r="Z423" i="29"/>
  <c r="AA423" i="29"/>
  <c r="AB423" i="29"/>
  <c r="AC423" i="29"/>
  <c r="AD423" i="29"/>
  <c r="AE423" i="29"/>
  <c r="AF423" i="29"/>
  <c r="AG423" i="29"/>
  <c r="AH423" i="29"/>
  <c r="S424" i="29"/>
  <c r="T424" i="29"/>
  <c r="U424" i="29"/>
  <c r="V424" i="29"/>
  <c r="W424" i="29"/>
  <c r="X424" i="29"/>
  <c r="Y424" i="29"/>
  <c r="Z424" i="29"/>
  <c r="AA424" i="29"/>
  <c r="AB424" i="29"/>
  <c r="AC424" i="29"/>
  <c r="AD424" i="29"/>
  <c r="AE424" i="29"/>
  <c r="AF424" i="29"/>
  <c r="AG424" i="29"/>
  <c r="AH424" i="29"/>
  <c r="S425" i="29"/>
  <c r="T425" i="29"/>
  <c r="U425" i="29"/>
  <c r="V425" i="29"/>
  <c r="W425" i="29"/>
  <c r="X425" i="29"/>
  <c r="Y425" i="29"/>
  <c r="Z425" i="29"/>
  <c r="AA425" i="29"/>
  <c r="AB425" i="29"/>
  <c r="AC425" i="29"/>
  <c r="AD425" i="29"/>
  <c r="AE425" i="29"/>
  <c r="AF425" i="29"/>
  <c r="AG425" i="29"/>
  <c r="AH425" i="29"/>
  <c r="S426" i="29"/>
  <c r="T426" i="29"/>
  <c r="U426" i="29"/>
  <c r="V426" i="29"/>
  <c r="W426" i="29"/>
  <c r="X426" i="29"/>
  <c r="Y426" i="29"/>
  <c r="Z426" i="29"/>
  <c r="AA426" i="29"/>
  <c r="AB426" i="29"/>
  <c r="AC426" i="29"/>
  <c r="AD426" i="29"/>
  <c r="AE426" i="29"/>
  <c r="AF426" i="29"/>
  <c r="AG426" i="29"/>
  <c r="AH426" i="29"/>
  <c r="S427" i="29"/>
  <c r="T427" i="29"/>
  <c r="U427" i="29"/>
  <c r="V427" i="29"/>
  <c r="W427" i="29"/>
  <c r="X427" i="29"/>
  <c r="Y427" i="29"/>
  <c r="Z427" i="29"/>
  <c r="AA427" i="29"/>
  <c r="AB427" i="29"/>
  <c r="AC427" i="29"/>
  <c r="AD427" i="29"/>
  <c r="AE427" i="29"/>
  <c r="AF427" i="29"/>
  <c r="AG427" i="29"/>
  <c r="AH427" i="29"/>
  <c r="S428" i="29"/>
  <c r="T428" i="29"/>
  <c r="U428" i="29"/>
  <c r="V428" i="29"/>
  <c r="W428" i="29"/>
  <c r="X428" i="29"/>
  <c r="Y428" i="29"/>
  <c r="Z428" i="29"/>
  <c r="AA428" i="29"/>
  <c r="AB428" i="29"/>
  <c r="AC428" i="29"/>
  <c r="AD428" i="29"/>
  <c r="AE428" i="29"/>
  <c r="AF428" i="29"/>
  <c r="AG428" i="29"/>
  <c r="AH428" i="29"/>
  <c r="S429" i="29"/>
  <c r="T429" i="29"/>
  <c r="U429" i="29"/>
  <c r="V429" i="29"/>
  <c r="W429" i="29"/>
  <c r="X429" i="29"/>
  <c r="Y429" i="29"/>
  <c r="Z429" i="29"/>
  <c r="AA429" i="29"/>
  <c r="AB429" i="29"/>
  <c r="AC429" i="29"/>
  <c r="AD429" i="29"/>
  <c r="AE429" i="29"/>
  <c r="AF429" i="29"/>
  <c r="AG429" i="29"/>
  <c r="AH429" i="29"/>
  <c r="S430" i="29"/>
  <c r="T430" i="29"/>
  <c r="U430" i="29"/>
  <c r="V430" i="29"/>
  <c r="W430" i="29"/>
  <c r="X430" i="29"/>
  <c r="Y430" i="29"/>
  <c r="Z430" i="29"/>
  <c r="AA430" i="29"/>
  <c r="AB430" i="29"/>
  <c r="AC430" i="29"/>
  <c r="AD430" i="29"/>
  <c r="AE430" i="29"/>
  <c r="AF430" i="29"/>
  <c r="AG430" i="29"/>
  <c r="AH430" i="29"/>
  <c r="S431" i="29"/>
  <c r="T431" i="29"/>
  <c r="U431" i="29"/>
  <c r="V431" i="29"/>
  <c r="W431" i="29"/>
  <c r="X431" i="29"/>
  <c r="Y431" i="29"/>
  <c r="Z431" i="29"/>
  <c r="AA431" i="29"/>
  <c r="AB431" i="29"/>
  <c r="AC431" i="29"/>
  <c r="AD431" i="29"/>
  <c r="AE431" i="29"/>
  <c r="AF431" i="29"/>
  <c r="AG431" i="29"/>
  <c r="AH431" i="29"/>
  <c r="S432" i="29"/>
  <c r="T432" i="29"/>
  <c r="U432" i="29"/>
  <c r="V432" i="29"/>
  <c r="W432" i="29"/>
  <c r="X432" i="29"/>
  <c r="Y432" i="29"/>
  <c r="Z432" i="29"/>
  <c r="AA432" i="29"/>
  <c r="AB432" i="29"/>
  <c r="AC432" i="29"/>
  <c r="AD432" i="29"/>
  <c r="AE432" i="29"/>
  <c r="AF432" i="29"/>
  <c r="AG432" i="29"/>
  <c r="AH432" i="29"/>
  <c r="S433" i="29"/>
  <c r="T433" i="29"/>
  <c r="U433" i="29"/>
  <c r="V433" i="29"/>
  <c r="W433" i="29"/>
  <c r="X433" i="29"/>
  <c r="Y433" i="29"/>
  <c r="Z433" i="29"/>
  <c r="AA433" i="29"/>
  <c r="AB433" i="29"/>
  <c r="AC433" i="29"/>
  <c r="AD433" i="29"/>
  <c r="AE433" i="29"/>
  <c r="AF433" i="29"/>
  <c r="AG433" i="29"/>
  <c r="AH433" i="29"/>
  <c r="S434" i="29"/>
  <c r="T434" i="29"/>
  <c r="U434" i="29"/>
  <c r="V434" i="29"/>
  <c r="W434" i="29"/>
  <c r="X434" i="29"/>
  <c r="Y434" i="29"/>
  <c r="Z434" i="29"/>
  <c r="AA434" i="29"/>
  <c r="AB434" i="29"/>
  <c r="AC434" i="29"/>
  <c r="AD434" i="29"/>
  <c r="AE434" i="29"/>
  <c r="AF434" i="29"/>
  <c r="AG434" i="29"/>
  <c r="AH434" i="29"/>
  <c r="S435" i="29"/>
  <c r="T435" i="29"/>
  <c r="U435" i="29"/>
  <c r="V435" i="29"/>
  <c r="W435" i="29"/>
  <c r="X435" i="29"/>
  <c r="Y435" i="29"/>
  <c r="Z435" i="29"/>
  <c r="AA435" i="29"/>
  <c r="AB435" i="29"/>
  <c r="AC435" i="29"/>
  <c r="AD435" i="29"/>
  <c r="AE435" i="29"/>
  <c r="AF435" i="29"/>
  <c r="AG435" i="29"/>
  <c r="AH435" i="29"/>
  <c r="S436" i="29"/>
  <c r="T436" i="29"/>
  <c r="U436" i="29"/>
  <c r="V436" i="29"/>
  <c r="W436" i="29"/>
  <c r="X436" i="29"/>
  <c r="Y436" i="29"/>
  <c r="Z436" i="29"/>
  <c r="AA436" i="29"/>
  <c r="AB436" i="29"/>
  <c r="AC436" i="29"/>
  <c r="AD436" i="29"/>
  <c r="AE436" i="29"/>
  <c r="AF436" i="29"/>
  <c r="AG436" i="29"/>
  <c r="AH436" i="29"/>
  <c r="S437" i="29"/>
  <c r="T437" i="29"/>
  <c r="U437" i="29"/>
  <c r="V437" i="29"/>
  <c r="W437" i="29"/>
  <c r="X437" i="29"/>
  <c r="Y437" i="29"/>
  <c r="Z437" i="29"/>
  <c r="AA437" i="29"/>
  <c r="AB437" i="29"/>
  <c r="AC437" i="29"/>
  <c r="AD437" i="29"/>
  <c r="AE437" i="29"/>
  <c r="AF437" i="29"/>
  <c r="AG437" i="29"/>
  <c r="AH437" i="29"/>
  <c r="S438" i="29"/>
  <c r="T438" i="29"/>
  <c r="U438" i="29"/>
  <c r="V438" i="29"/>
  <c r="W438" i="29"/>
  <c r="X438" i="29"/>
  <c r="Y438" i="29"/>
  <c r="Z438" i="29"/>
  <c r="AA438" i="29"/>
  <c r="AB438" i="29"/>
  <c r="AC438" i="29"/>
  <c r="AD438" i="29"/>
  <c r="AE438" i="29"/>
  <c r="AF438" i="29"/>
  <c r="AG438" i="29"/>
  <c r="AH438" i="29"/>
  <c r="S439" i="29"/>
  <c r="T439" i="29"/>
  <c r="U439" i="29"/>
  <c r="V439" i="29"/>
  <c r="W439" i="29"/>
  <c r="X439" i="29"/>
  <c r="Y439" i="29"/>
  <c r="Z439" i="29"/>
  <c r="AA439" i="29"/>
  <c r="AB439" i="29"/>
  <c r="AC439" i="29"/>
  <c r="AD439" i="29"/>
  <c r="AE439" i="29"/>
  <c r="AF439" i="29"/>
  <c r="AG439" i="29"/>
  <c r="AH439" i="29"/>
  <c r="S440" i="29"/>
  <c r="T440" i="29"/>
  <c r="U440" i="29"/>
  <c r="V440" i="29"/>
  <c r="W440" i="29"/>
  <c r="X440" i="29"/>
  <c r="Y440" i="29"/>
  <c r="Z440" i="29"/>
  <c r="AA440" i="29"/>
  <c r="AB440" i="29"/>
  <c r="AC440" i="29"/>
  <c r="AD440" i="29"/>
  <c r="AE440" i="29"/>
  <c r="AF440" i="29"/>
  <c r="AG440" i="29"/>
  <c r="AH440" i="29"/>
  <c r="S441" i="29"/>
  <c r="T441" i="29"/>
  <c r="U441" i="29"/>
  <c r="V441" i="29"/>
  <c r="W441" i="29"/>
  <c r="X441" i="29"/>
  <c r="Y441" i="29"/>
  <c r="Z441" i="29"/>
  <c r="AA441" i="29"/>
  <c r="AB441" i="29"/>
  <c r="AC441" i="29"/>
  <c r="AD441" i="29"/>
  <c r="AE441" i="29"/>
  <c r="AF441" i="29"/>
  <c r="AG441" i="29"/>
  <c r="AH441" i="29"/>
  <c r="S442" i="29"/>
  <c r="T442" i="29"/>
  <c r="U442" i="29"/>
  <c r="V442" i="29"/>
  <c r="W442" i="29"/>
  <c r="X442" i="29"/>
  <c r="Y442" i="29"/>
  <c r="Z442" i="29"/>
  <c r="AA442" i="29"/>
  <c r="AB442" i="29"/>
  <c r="AC442" i="29"/>
  <c r="AD442" i="29"/>
  <c r="AE442" i="29"/>
  <c r="AF442" i="29"/>
  <c r="AG442" i="29"/>
  <c r="AH442" i="29"/>
  <c r="S443" i="29"/>
  <c r="T443" i="29"/>
  <c r="U443" i="29"/>
  <c r="V443" i="29"/>
  <c r="W443" i="29"/>
  <c r="X443" i="29"/>
  <c r="Y443" i="29"/>
  <c r="Z443" i="29"/>
  <c r="AA443" i="29"/>
  <c r="AB443" i="29"/>
  <c r="AC443" i="29"/>
  <c r="AD443" i="29"/>
  <c r="AE443" i="29"/>
  <c r="AF443" i="29"/>
  <c r="AG443" i="29"/>
  <c r="AH443" i="29"/>
  <c r="S444" i="29"/>
  <c r="T444" i="29"/>
  <c r="U444" i="29"/>
  <c r="V444" i="29"/>
  <c r="W444" i="29"/>
  <c r="X444" i="29"/>
  <c r="Y444" i="29"/>
  <c r="Z444" i="29"/>
  <c r="AA444" i="29"/>
  <c r="AB444" i="29"/>
  <c r="AC444" i="29"/>
  <c r="AD444" i="29"/>
  <c r="AE444" i="29"/>
  <c r="AF444" i="29"/>
  <c r="AG444" i="29"/>
  <c r="AH444" i="29"/>
  <c r="S445" i="29"/>
  <c r="T445" i="29"/>
  <c r="U445" i="29"/>
  <c r="V445" i="29"/>
  <c r="W445" i="29"/>
  <c r="X445" i="29"/>
  <c r="Y445" i="29"/>
  <c r="Z445" i="29"/>
  <c r="AA445" i="29"/>
  <c r="AB445" i="29"/>
  <c r="AC445" i="29"/>
  <c r="AD445" i="29"/>
  <c r="AE445" i="29"/>
  <c r="AF445" i="29"/>
  <c r="AG445" i="29"/>
  <c r="AH445" i="29"/>
  <c r="S446" i="29"/>
  <c r="T446" i="29"/>
  <c r="U446" i="29"/>
  <c r="V446" i="29"/>
  <c r="W446" i="29"/>
  <c r="X446" i="29"/>
  <c r="Y446" i="29"/>
  <c r="Z446" i="29"/>
  <c r="AA446" i="29"/>
  <c r="AB446" i="29"/>
  <c r="AC446" i="29"/>
  <c r="AD446" i="29"/>
  <c r="AE446" i="29"/>
  <c r="AF446" i="29"/>
  <c r="AG446" i="29"/>
  <c r="AH446" i="29"/>
  <c r="S447" i="29"/>
  <c r="T447" i="29"/>
  <c r="U447" i="29"/>
  <c r="V447" i="29"/>
  <c r="W447" i="29"/>
  <c r="X447" i="29"/>
  <c r="Y447" i="29"/>
  <c r="Z447" i="29"/>
  <c r="AA447" i="29"/>
  <c r="AB447" i="29"/>
  <c r="AC447" i="29"/>
  <c r="AD447" i="29"/>
  <c r="AE447" i="29"/>
  <c r="AF447" i="29"/>
  <c r="AG447" i="29"/>
  <c r="AH447" i="29"/>
  <c r="S448" i="29"/>
  <c r="T448" i="29"/>
  <c r="U448" i="29"/>
  <c r="V448" i="29"/>
  <c r="W448" i="29"/>
  <c r="X448" i="29"/>
  <c r="Y448" i="29"/>
  <c r="Z448" i="29"/>
  <c r="AA448" i="29"/>
  <c r="AB448" i="29"/>
  <c r="AC448" i="29"/>
  <c r="AD448" i="29"/>
  <c r="AE448" i="29"/>
  <c r="AF448" i="29"/>
  <c r="AG448" i="29"/>
  <c r="AH448" i="29"/>
  <c r="S449" i="29"/>
  <c r="T449" i="29"/>
  <c r="U449" i="29"/>
  <c r="V449" i="29"/>
  <c r="W449" i="29"/>
  <c r="X449" i="29"/>
  <c r="Y449" i="29"/>
  <c r="Z449" i="29"/>
  <c r="AA449" i="29"/>
  <c r="AB449" i="29"/>
  <c r="AC449" i="29"/>
  <c r="AD449" i="29"/>
  <c r="AE449" i="29"/>
  <c r="AF449" i="29"/>
  <c r="AG449" i="29"/>
  <c r="AH449" i="29"/>
  <c r="S450" i="29"/>
  <c r="T450" i="29"/>
  <c r="U450" i="29"/>
  <c r="V450" i="29"/>
  <c r="W450" i="29"/>
  <c r="X450" i="29"/>
  <c r="Y450" i="29"/>
  <c r="Z450" i="29"/>
  <c r="AA450" i="29"/>
  <c r="AB450" i="29"/>
  <c r="AC450" i="29"/>
  <c r="AD450" i="29"/>
  <c r="AE450" i="29"/>
  <c r="AF450" i="29"/>
  <c r="AG450" i="29"/>
  <c r="AH450" i="29"/>
  <c r="S451" i="29"/>
  <c r="T451" i="29"/>
  <c r="U451" i="29"/>
  <c r="V451" i="29"/>
  <c r="W451" i="29"/>
  <c r="X451" i="29"/>
  <c r="Y451" i="29"/>
  <c r="Z451" i="29"/>
  <c r="AA451" i="29"/>
  <c r="AB451" i="29"/>
  <c r="AC451" i="29"/>
  <c r="AD451" i="29"/>
  <c r="AE451" i="29"/>
  <c r="AF451" i="29"/>
  <c r="AG451" i="29"/>
  <c r="AH451" i="29"/>
  <c r="S452" i="29"/>
  <c r="T452" i="29"/>
  <c r="U452" i="29"/>
  <c r="V452" i="29"/>
  <c r="W452" i="29"/>
  <c r="X452" i="29"/>
  <c r="Y452" i="29"/>
  <c r="Z452" i="29"/>
  <c r="AA452" i="29"/>
  <c r="AB452" i="29"/>
  <c r="AC452" i="29"/>
  <c r="AD452" i="29"/>
  <c r="AE452" i="29"/>
  <c r="AF452" i="29"/>
  <c r="AG452" i="29"/>
  <c r="AH452" i="29"/>
  <c r="S453" i="29"/>
  <c r="T453" i="29"/>
  <c r="U453" i="29"/>
  <c r="V453" i="29"/>
  <c r="W453" i="29"/>
  <c r="X453" i="29"/>
  <c r="Y453" i="29"/>
  <c r="Z453" i="29"/>
  <c r="AA453" i="29"/>
  <c r="AB453" i="29"/>
  <c r="AC453" i="29"/>
  <c r="AD453" i="29"/>
  <c r="AE453" i="29"/>
  <c r="AF453" i="29"/>
  <c r="AG453" i="29"/>
  <c r="AH453" i="29"/>
  <c r="S454" i="29"/>
  <c r="T454" i="29"/>
  <c r="U454" i="29"/>
  <c r="V454" i="29"/>
  <c r="W454" i="29"/>
  <c r="X454" i="29"/>
  <c r="Y454" i="29"/>
  <c r="Z454" i="29"/>
  <c r="AA454" i="29"/>
  <c r="AB454" i="29"/>
  <c r="AC454" i="29"/>
  <c r="AD454" i="29"/>
  <c r="AE454" i="29"/>
  <c r="AF454" i="29"/>
  <c r="AG454" i="29"/>
  <c r="AH454" i="29"/>
  <c r="S455" i="29"/>
  <c r="T455" i="29"/>
  <c r="U455" i="29"/>
  <c r="V455" i="29"/>
  <c r="W455" i="29"/>
  <c r="X455" i="29"/>
  <c r="Y455" i="29"/>
  <c r="Z455" i="29"/>
  <c r="AA455" i="29"/>
  <c r="AB455" i="29"/>
  <c r="AC455" i="29"/>
  <c r="AD455" i="29"/>
  <c r="AE455" i="29"/>
  <c r="AF455" i="29"/>
  <c r="AG455" i="29"/>
  <c r="AH455" i="29"/>
  <c r="S456" i="29"/>
  <c r="T456" i="29"/>
  <c r="U456" i="29"/>
  <c r="V456" i="29"/>
  <c r="W456" i="29"/>
  <c r="X456" i="29"/>
  <c r="Y456" i="29"/>
  <c r="Z456" i="29"/>
  <c r="AA456" i="29"/>
  <c r="AB456" i="29"/>
  <c r="AC456" i="29"/>
  <c r="AD456" i="29"/>
  <c r="AE456" i="29"/>
  <c r="AF456" i="29"/>
  <c r="AG456" i="29"/>
  <c r="AH456" i="29"/>
  <c r="S457" i="29"/>
  <c r="T457" i="29"/>
  <c r="U457" i="29"/>
  <c r="V457" i="29"/>
  <c r="W457" i="29"/>
  <c r="X457" i="29"/>
  <c r="Y457" i="29"/>
  <c r="Z457" i="29"/>
  <c r="AA457" i="29"/>
  <c r="AB457" i="29"/>
  <c r="AC457" i="29"/>
  <c r="AD457" i="29"/>
  <c r="AE457" i="29"/>
  <c r="AF457" i="29"/>
  <c r="AG457" i="29"/>
  <c r="AH457" i="29"/>
  <c r="S458" i="29"/>
  <c r="T458" i="29"/>
  <c r="U458" i="29"/>
  <c r="V458" i="29"/>
  <c r="W458" i="29"/>
  <c r="X458" i="29"/>
  <c r="Y458" i="29"/>
  <c r="Z458" i="29"/>
  <c r="AA458" i="29"/>
  <c r="AB458" i="29"/>
  <c r="AC458" i="29"/>
  <c r="AD458" i="29"/>
  <c r="AE458" i="29"/>
  <c r="AF458" i="29"/>
  <c r="AG458" i="29"/>
  <c r="AH458" i="29"/>
  <c r="S459" i="29"/>
  <c r="T459" i="29"/>
  <c r="U459" i="29"/>
  <c r="V459" i="29"/>
  <c r="W459" i="29"/>
  <c r="X459" i="29"/>
  <c r="Y459" i="29"/>
  <c r="Z459" i="29"/>
  <c r="AA459" i="29"/>
  <c r="AB459" i="29"/>
  <c r="AC459" i="29"/>
  <c r="AD459" i="29"/>
  <c r="AE459" i="29"/>
  <c r="AF459" i="29"/>
  <c r="AG459" i="29"/>
  <c r="AH459" i="29"/>
  <c r="S460" i="29"/>
  <c r="T460" i="29"/>
  <c r="U460" i="29"/>
  <c r="V460" i="29"/>
  <c r="W460" i="29"/>
  <c r="X460" i="29"/>
  <c r="Y460" i="29"/>
  <c r="Z460" i="29"/>
  <c r="AA460" i="29"/>
  <c r="AB460" i="29"/>
  <c r="AC460" i="29"/>
  <c r="AD460" i="29"/>
  <c r="AE460" i="29"/>
  <c r="AF460" i="29"/>
  <c r="AG460" i="29"/>
  <c r="AH460" i="29"/>
  <c r="S461" i="29"/>
  <c r="T461" i="29"/>
  <c r="U461" i="29"/>
  <c r="V461" i="29"/>
  <c r="W461" i="29"/>
  <c r="X461" i="29"/>
  <c r="Y461" i="29"/>
  <c r="Z461" i="29"/>
  <c r="AA461" i="29"/>
  <c r="AB461" i="29"/>
  <c r="AC461" i="29"/>
  <c r="AD461" i="29"/>
  <c r="AE461" i="29"/>
  <c r="AF461" i="29"/>
  <c r="AG461" i="29"/>
  <c r="AH461" i="29"/>
  <c r="S462" i="29"/>
  <c r="T462" i="29"/>
  <c r="U462" i="29"/>
  <c r="V462" i="29"/>
  <c r="W462" i="29"/>
  <c r="X462" i="29"/>
  <c r="Y462" i="29"/>
  <c r="Z462" i="29"/>
  <c r="AA462" i="29"/>
  <c r="AB462" i="29"/>
  <c r="AC462" i="29"/>
  <c r="AD462" i="29"/>
  <c r="AE462" i="29"/>
  <c r="AF462" i="29"/>
  <c r="AG462" i="29"/>
  <c r="AH462" i="29"/>
  <c r="S463" i="29"/>
  <c r="T463" i="29"/>
  <c r="U463" i="29"/>
  <c r="V463" i="29"/>
  <c r="W463" i="29"/>
  <c r="X463" i="29"/>
  <c r="Y463" i="29"/>
  <c r="Z463" i="29"/>
  <c r="AA463" i="29"/>
  <c r="AB463" i="29"/>
  <c r="AC463" i="29"/>
  <c r="AD463" i="29"/>
  <c r="AE463" i="29"/>
  <c r="AF463" i="29"/>
  <c r="AG463" i="29"/>
  <c r="AH463" i="29"/>
  <c r="S464" i="29"/>
  <c r="T464" i="29"/>
  <c r="U464" i="29"/>
  <c r="V464" i="29"/>
  <c r="W464" i="29"/>
  <c r="X464" i="29"/>
  <c r="Y464" i="29"/>
  <c r="Z464" i="29"/>
  <c r="AA464" i="29"/>
  <c r="AB464" i="29"/>
  <c r="AC464" i="29"/>
  <c r="AD464" i="29"/>
  <c r="AE464" i="29"/>
  <c r="AF464" i="29"/>
  <c r="AG464" i="29"/>
  <c r="AH464" i="29"/>
  <c r="S465" i="29"/>
  <c r="T465" i="29"/>
  <c r="U465" i="29"/>
  <c r="V465" i="29"/>
  <c r="W465" i="29"/>
  <c r="X465" i="29"/>
  <c r="Y465" i="29"/>
  <c r="Z465" i="29"/>
  <c r="AA465" i="29"/>
  <c r="AB465" i="29"/>
  <c r="AC465" i="29"/>
  <c r="AD465" i="29"/>
  <c r="AE465" i="29"/>
  <c r="AF465" i="29"/>
  <c r="AG465" i="29"/>
  <c r="AH465" i="29"/>
  <c r="S466" i="29"/>
  <c r="T466" i="29"/>
  <c r="U466" i="29"/>
  <c r="V466" i="29"/>
  <c r="W466" i="29"/>
  <c r="X466" i="29"/>
  <c r="Y466" i="29"/>
  <c r="Z466" i="29"/>
  <c r="AA466" i="29"/>
  <c r="AB466" i="29"/>
  <c r="AC466" i="29"/>
  <c r="AD466" i="29"/>
  <c r="AE466" i="29"/>
  <c r="AF466" i="29"/>
  <c r="AG466" i="29"/>
  <c r="AH466" i="29"/>
  <c r="S467" i="29"/>
  <c r="T467" i="29"/>
  <c r="U467" i="29"/>
  <c r="V467" i="29"/>
  <c r="W467" i="29"/>
  <c r="X467" i="29"/>
  <c r="Y467" i="29"/>
  <c r="Z467" i="29"/>
  <c r="AA467" i="29"/>
  <c r="AB467" i="29"/>
  <c r="AC467" i="29"/>
  <c r="AD467" i="29"/>
  <c r="AE467" i="29"/>
  <c r="AF467" i="29"/>
  <c r="AG467" i="29"/>
  <c r="AH467" i="29"/>
  <c r="S468" i="29"/>
  <c r="T468" i="29"/>
  <c r="U468" i="29"/>
  <c r="V468" i="29"/>
  <c r="W468" i="29"/>
  <c r="X468" i="29"/>
  <c r="Y468" i="29"/>
  <c r="Z468" i="29"/>
  <c r="AA468" i="29"/>
  <c r="AB468" i="29"/>
  <c r="AC468" i="29"/>
  <c r="AD468" i="29"/>
  <c r="AE468" i="29"/>
  <c r="AF468" i="29"/>
  <c r="AG468" i="29"/>
  <c r="AH468" i="29"/>
  <c r="S469" i="29"/>
  <c r="T469" i="29"/>
  <c r="U469" i="29"/>
  <c r="V469" i="29"/>
  <c r="W469" i="29"/>
  <c r="X469" i="29"/>
  <c r="Y469" i="29"/>
  <c r="Z469" i="29"/>
  <c r="AA469" i="29"/>
  <c r="AB469" i="29"/>
  <c r="AC469" i="29"/>
  <c r="AD469" i="29"/>
  <c r="AE469" i="29"/>
  <c r="AF469" i="29"/>
  <c r="AG469" i="29"/>
  <c r="AH469" i="29"/>
  <c r="S470" i="29"/>
  <c r="T470" i="29"/>
  <c r="U470" i="29"/>
  <c r="V470" i="29"/>
  <c r="W470" i="29"/>
  <c r="X470" i="29"/>
  <c r="Y470" i="29"/>
  <c r="Z470" i="29"/>
  <c r="AA470" i="29"/>
  <c r="AB470" i="29"/>
  <c r="AC470" i="29"/>
  <c r="AD470" i="29"/>
  <c r="AE470" i="29"/>
  <c r="AF470" i="29"/>
  <c r="AG470" i="29"/>
  <c r="AH470" i="29"/>
  <c r="S471" i="29"/>
  <c r="T471" i="29"/>
  <c r="U471" i="29"/>
  <c r="V471" i="29"/>
  <c r="W471" i="29"/>
  <c r="X471" i="29"/>
  <c r="Y471" i="29"/>
  <c r="Z471" i="29"/>
  <c r="AA471" i="29"/>
  <c r="AB471" i="29"/>
  <c r="AC471" i="29"/>
  <c r="AD471" i="29"/>
  <c r="AE471" i="29"/>
  <c r="AF471" i="29"/>
  <c r="AG471" i="29"/>
  <c r="AH471" i="29"/>
  <c r="S472" i="29"/>
  <c r="T472" i="29"/>
  <c r="U472" i="29"/>
  <c r="V472" i="29"/>
  <c r="W472" i="29"/>
  <c r="X472" i="29"/>
  <c r="Y472" i="29"/>
  <c r="Z472" i="29"/>
  <c r="AA472" i="29"/>
  <c r="AB472" i="29"/>
  <c r="AC472" i="29"/>
  <c r="AD472" i="29"/>
  <c r="AE472" i="29"/>
  <c r="AF472" i="29"/>
  <c r="AG472" i="29"/>
  <c r="AH472" i="29"/>
  <c r="S473" i="29"/>
  <c r="T473" i="29"/>
  <c r="U473" i="29"/>
  <c r="V473" i="29"/>
  <c r="W473" i="29"/>
  <c r="X473" i="29"/>
  <c r="Y473" i="29"/>
  <c r="Z473" i="29"/>
  <c r="AA473" i="29"/>
  <c r="AB473" i="29"/>
  <c r="AC473" i="29"/>
  <c r="AD473" i="29"/>
  <c r="AE473" i="29"/>
  <c r="AF473" i="29"/>
  <c r="AG473" i="29"/>
  <c r="AH473" i="29"/>
  <c r="S474" i="29"/>
  <c r="T474" i="29"/>
  <c r="U474" i="29"/>
  <c r="V474" i="29"/>
  <c r="W474" i="29"/>
  <c r="X474" i="29"/>
  <c r="Y474" i="29"/>
  <c r="Z474" i="29"/>
  <c r="AA474" i="29"/>
  <c r="AB474" i="29"/>
  <c r="AC474" i="29"/>
  <c r="AD474" i="29"/>
  <c r="AE474" i="29"/>
  <c r="AF474" i="29"/>
  <c r="AG474" i="29"/>
  <c r="AH474" i="29"/>
  <c r="S475" i="29"/>
  <c r="T475" i="29"/>
  <c r="U475" i="29"/>
  <c r="V475" i="29"/>
  <c r="W475" i="29"/>
  <c r="X475" i="29"/>
  <c r="Y475" i="29"/>
  <c r="Z475" i="29"/>
  <c r="AA475" i="29"/>
  <c r="AB475" i="29"/>
  <c r="AC475" i="29"/>
  <c r="AD475" i="29"/>
  <c r="AE475" i="29"/>
  <c r="AF475" i="29"/>
  <c r="AG475" i="29"/>
  <c r="AH475" i="29"/>
  <c r="S476" i="29"/>
  <c r="T476" i="29"/>
  <c r="U476" i="29"/>
  <c r="V476" i="29"/>
  <c r="W476" i="29"/>
  <c r="X476" i="29"/>
  <c r="Y476" i="29"/>
  <c r="Z476" i="29"/>
  <c r="AA476" i="29"/>
  <c r="AB476" i="29"/>
  <c r="AC476" i="29"/>
  <c r="AD476" i="29"/>
  <c r="AE476" i="29"/>
  <c r="AF476" i="29"/>
  <c r="AG476" i="29"/>
  <c r="AH476" i="29"/>
  <c r="S477" i="29"/>
  <c r="T477" i="29"/>
  <c r="U477" i="29"/>
  <c r="V477" i="29"/>
  <c r="W477" i="29"/>
  <c r="X477" i="29"/>
  <c r="Y477" i="29"/>
  <c r="Z477" i="29"/>
  <c r="AA477" i="29"/>
  <c r="AB477" i="29"/>
  <c r="AC477" i="29"/>
  <c r="AD477" i="29"/>
  <c r="AE477" i="29"/>
  <c r="AF477" i="29"/>
  <c r="AG477" i="29"/>
  <c r="AH477" i="29"/>
  <c r="S478" i="29"/>
  <c r="T478" i="29"/>
  <c r="U478" i="29"/>
  <c r="V478" i="29"/>
  <c r="W478" i="29"/>
  <c r="X478" i="29"/>
  <c r="Y478" i="29"/>
  <c r="Z478" i="29"/>
  <c r="AA478" i="29"/>
  <c r="AB478" i="29"/>
  <c r="AC478" i="29"/>
  <c r="AD478" i="29"/>
  <c r="AE478" i="29"/>
  <c r="AF478" i="29"/>
  <c r="AG478" i="29"/>
  <c r="AH478" i="29"/>
  <c r="S479" i="29"/>
  <c r="T479" i="29"/>
  <c r="U479" i="29"/>
  <c r="V479" i="29"/>
  <c r="W479" i="29"/>
  <c r="X479" i="29"/>
  <c r="Y479" i="29"/>
  <c r="Z479" i="29"/>
  <c r="AA479" i="29"/>
  <c r="AB479" i="29"/>
  <c r="AC479" i="29"/>
  <c r="AD479" i="29"/>
  <c r="AE479" i="29"/>
  <c r="AF479" i="29"/>
  <c r="AG479" i="29"/>
  <c r="AH479" i="29"/>
  <c r="S480" i="29"/>
  <c r="T480" i="29"/>
  <c r="U480" i="29"/>
  <c r="V480" i="29"/>
  <c r="W480" i="29"/>
  <c r="X480" i="29"/>
  <c r="Y480" i="29"/>
  <c r="Z480" i="29"/>
  <c r="AA480" i="29"/>
  <c r="AB480" i="29"/>
  <c r="AC480" i="29"/>
  <c r="AD480" i="29"/>
  <c r="AE480" i="29"/>
  <c r="AF480" i="29"/>
  <c r="AG480" i="29"/>
  <c r="AH480" i="29"/>
  <c r="S481" i="29"/>
  <c r="T481" i="29"/>
  <c r="U481" i="29"/>
  <c r="V481" i="29"/>
  <c r="W481" i="29"/>
  <c r="X481" i="29"/>
  <c r="Y481" i="29"/>
  <c r="Z481" i="29"/>
  <c r="AA481" i="29"/>
  <c r="AB481" i="29"/>
  <c r="AC481" i="29"/>
  <c r="AD481" i="29"/>
  <c r="AE481" i="29"/>
  <c r="AF481" i="29"/>
  <c r="AG481" i="29"/>
  <c r="AH481" i="29"/>
  <c r="S482" i="29"/>
  <c r="T482" i="29"/>
  <c r="U482" i="29"/>
  <c r="V482" i="29"/>
  <c r="W482" i="29"/>
  <c r="X482" i="29"/>
  <c r="Y482" i="29"/>
  <c r="Z482" i="29"/>
  <c r="AA482" i="29"/>
  <c r="AB482" i="29"/>
  <c r="AC482" i="29"/>
  <c r="AD482" i="29"/>
  <c r="AE482" i="29"/>
  <c r="AF482" i="29"/>
  <c r="AG482" i="29"/>
  <c r="AH482" i="29"/>
  <c r="S483" i="29"/>
  <c r="T483" i="29"/>
  <c r="U483" i="29"/>
  <c r="V483" i="29"/>
  <c r="W483" i="29"/>
  <c r="X483" i="29"/>
  <c r="Y483" i="29"/>
  <c r="Z483" i="29"/>
  <c r="AA483" i="29"/>
  <c r="AB483" i="29"/>
  <c r="AC483" i="29"/>
  <c r="AD483" i="29"/>
  <c r="AE483" i="29"/>
  <c r="AF483" i="29"/>
  <c r="AG483" i="29"/>
  <c r="AH483" i="29"/>
  <c r="S484" i="29"/>
  <c r="T484" i="29"/>
  <c r="U484" i="29"/>
  <c r="V484" i="29"/>
  <c r="W484" i="29"/>
  <c r="X484" i="29"/>
  <c r="Y484" i="29"/>
  <c r="Z484" i="29"/>
  <c r="AA484" i="29"/>
  <c r="AB484" i="29"/>
  <c r="AC484" i="29"/>
  <c r="AD484" i="29"/>
  <c r="AE484" i="29"/>
  <c r="AF484" i="29"/>
  <c r="AG484" i="29"/>
  <c r="AH484" i="29"/>
  <c r="S485" i="29"/>
  <c r="T485" i="29"/>
  <c r="U485" i="29"/>
  <c r="V485" i="29"/>
  <c r="W485" i="29"/>
  <c r="X485" i="29"/>
  <c r="Y485" i="29"/>
  <c r="Z485" i="29"/>
  <c r="AA485" i="29"/>
  <c r="AB485" i="29"/>
  <c r="AC485" i="29"/>
  <c r="AD485" i="29"/>
  <c r="AE485" i="29"/>
  <c r="AF485" i="29"/>
  <c r="AG485" i="29"/>
  <c r="AH485" i="29"/>
  <c r="S486" i="29"/>
  <c r="T486" i="29"/>
  <c r="U486" i="29"/>
  <c r="V486" i="29"/>
  <c r="W486" i="29"/>
  <c r="X486" i="29"/>
  <c r="Y486" i="29"/>
  <c r="Z486" i="29"/>
  <c r="AA486" i="29"/>
  <c r="AB486" i="29"/>
  <c r="AC486" i="29"/>
  <c r="AD486" i="29"/>
  <c r="AE486" i="29"/>
  <c r="AF486" i="29"/>
  <c r="AG486" i="29"/>
  <c r="AH486" i="29"/>
  <c r="S487" i="29"/>
  <c r="T487" i="29"/>
  <c r="U487" i="29"/>
  <c r="V487" i="29"/>
  <c r="W487" i="29"/>
  <c r="X487" i="29"/>
  <c r="Y487" i="29"/>
  <c r="Z487" i="29"/>
  <c r="AA487" i="29"/>
  <c r="AB487" i="29"/>
  <c r="AC487" i="29"/>
  <c r="AD487" i="29"/>
  <c r="AE487" i="29"/>
  <c r="AF487" i="29"/>
  <c r="AG487" i="29"/>
  <c r="AH487" i="29"/>
  <c r="S488" i="29"/>
  <c r="T488" i="29"/>
  <c r="U488" i="29"/>
  <c r="V488" i="29"/>
  <c r="W488" i="29"/>
  <c r="X488" i="29"/>
  <c r="Y488" i="29"/>
  <c r="Z488" i="29"/>
  <c r="AA488" i="29"/>
  <c r="AB488" i="29"/>
  <c r="AC488" i="29"/>
  <c r="AD488" i="29"/>
  <c r="AE488" i="29"/>
  <c r="AF488" i="29"/>
  <c r="AG488" i="29"/>
  <c r="AH488" i="29"/>
  <c r="S489" i="29"/>
  <c r="T489" i="29"/>
  <c r="U489" i="29"/>
  <c r="V489" i="29"/>
  <c r="W489" i="29"/>
  <c r="X489" i="29"/>
  <c r="Y489" i="29"/>
  <c r="Z489" i="29"/>
  <c r="AA489" i="29"/>
  <c r="AB489" i="29"/>
  <c r="AC489" i="29"/>
  <c r="AD489" i="29"/>
  <c r="AE489" i="29"/>
  <c r="AF489" i="29"/>
  <c r="AG489" i="29"/>
  <c r="AH489" i="29"/>
  <c r="S490" i="29"/>
  <c r="T490" i="29"/>
  <c r="U490" i="29"/>
  <c r="V490" i="29"/>
  <c r="W490" i="29"/>
  <c r="X490" i="29"/>
  <c r="Y490" i="29"/>
  <c r="Z490" i="29"/>
  <c r="AA490" i="29"/>
  <c r="AB490" i="29"/>
  <c r="AC490" i="29"/>
  <c r="AD490" i="29"/>
  <c r="AE490" i="29"/>
  <c r="AF490" i="29"/>
  <c r="AG490" i="29"/>
  <c r="AH490" i="29"/>
  <c r="S491" i="29"/>
  <c r="T491" i="29"/>
  <c r="U491" i="29"/>
  <c r="V491" i="29"/>
  <c r="W491" i="29"/>
  <c r="X491" i="29"/>
  <c r="Y491" i="29"/>
  <c r="Z491" i="29"/>
  <c r="AA491" i="29"/>
  <c r="AB491" i="29"/>
  <c r="AC491" i="29"/>
  <c r="AD491" i="29"/>
  <c r="AE491" i="29"/>
  <c r="AF491" i="29"/>
  <c r="AG491" i="29"/>
  <c r="AH491" i="29"/>
  <c r="S492" i="29"/>
  <c r="T492" i="29"/>
  <c r="U492" i="29"/>
  <c r="V492" i="29"/>
  <c r="W492" i="29"/>
  <c r="X492" i="29"/>
  <c r="Y492" i="29"/>
  <c r="Z492" i="29"/>
  <c r="AA492" i="29"/>
  <c r="AB492" i="29"/>
  <c r="AC492" i="29"/>
  <c r="AD492" i="29"/>
  <c r="AE492" i="29"/>
  <c r="AF492" i="29"/>
  <c r="AG492" i="29"/>
  <c r="AH492" i="29"/>
  <c r="S493" i="29"/>
  <c r="T493" i="29"/>
  <c r="U493" i="29"/>
  <c r="V493" i="29"/>
  <c r="W493" i="29"/>
  <c r="X493" i="29"/>
  <c r="Y493" i="29"/>
  <c r="Z493" i="29"/>
  <c r="AA493" i="29"/>
  <c r="AB493" i="29"/>
  <c r="AC493" i="29"/>
  <c r="AD493" i="29"/>
  <c r="AE493" i="29"/>
  <c r="AF493" i="29"/>
  <c r="AG493" i="29"/>
  <c r="AH493" i="29"/>
  <c r="S494" i="29"/>
  <c r="T494" i="29"/>
  <c r="U494" i="29"/>
  <c r="V494" i="29"/>
  <c r="W494" i="29"/>
  <c r="X494" i="29"/>
  <c r="Y494" i="29"/>
  <c r="Z494" i="29"/>
  <c r="AA494" i="29"/>
  <c r="AB494" i="29"/>
  <c r="AC494" i="29"/>
  <c r="AD494" i="29"/>
  <c r="AE494" i="29"/>
  <c r="AF494" i="29"/>
  <c r="AG494" i="29"/>
  <c r="AH494" i="29"/>
  <c r="S495" i="29"/>
  <c r="T495" i="29"/>
  <c r="U495" i="29"/>
  <c r="V495" i="29"/>
  <c r="W495" i="29"/>
  <c r="X495" i="29"/>
  <c r="Y495" i="29"/>
  <c r="Z495" i="29"/>
  <c r="AA495" i="29"/>
  <c r="AB495" i="29"/>
  <c r="AC495" i="29"/>
  <c r="AD495" i="29"/>
  <c r="AE495" i="29"/>
  <c r="AF495" i="29"/>
  <c r="AG495" i="29"/>
  <c r="AH495" i="29"/>
  <c r="S496" i="29"/>
  <c r="T496" i="29"/>
  <c r="U496" i="29"/>
  <c r="V496" i="29"/>
  <c r="W496" i="29"/>
  <c r="X496" i="29"/>
  <c r="Y496" i="29"/>
  <c r="Z496" i="29"/>
  <c r="AA496" i="29"/>
  <c r="AB496" i="29"/>
  <c r="AC496" i="29"/>
  <c r="AD496" i="29"/>
  <c r="AE496" i="29"/>
  <c r="AF496" i="29"/>
  <c r="AG496" i="29"/>
  <c r="AH496" i="29"/>
  <c r="S497" i="29"/>
  <c r="T497" i="29"/>
  <c r="U497" i="29"/>
  <c r="V497" i="29"/>
  <c r="W497" i="29"/>
  <c r="X497" i="29"/>
  <c r="Y497" i="29"/>
  <c r="Z497" i="29"/>
  <c r="AA497" i="29"/>
  <c r="AB497" i="29"/>
  <c r="AC497" i="29"/>
  <c r="AD497" i="29"/>
  <c r="AE497" i="29"/>
  <c r="AF497" i="29"/>
  <c r="AG497" i="29"/>
  <c r="AH497" i="29"/>
  <c r="S498" i="29"/>
  <c r="T498" i="29"/>
  <c r="U498" i="29"/>
  <c r="V498" i="29"/>
  <c r="W498" i="29"/>
  <c r="X498" i="29"/>
  <c r="Y498" i="29"/>
  <c r="Z498" i="29"/>
  <c r="AA498" i="29"/>
  <c r="AB498" i="29"/>
  <c r="AC498" i="29"/>
  <c r="AD498" i="29"/>
  <c r="AE498" i="29"/>
  <c r="AF498" i="29"/>
  <c r="AG498" i="29"/>
  <c r="AH498" i="29"/>
  <c r="S499" i="29"/>
  <c r="T499" i="29"/>
  <c r="U499" i="29"/>
  <c r="V499" i="29"/>
  <c r="W499" i="29"/>
  <c r="X499" i="29"/>
  <c r="Y499" i="29"/>
  <c r="Z499" i="29"/>
  <c r="AA499" i="29"/>
  <c r="AB499" i="29"/>
  <c r="AC499" i="29"/>
  <c r="AD499" i="29"/>
  <c r="AE499" i="29"/>
  <c r="AF499" i="29"/>
  <c r="AG499" i="29"/>
  <c r="AH499" i="29"/>
  <c r="S500" i="29"/>
  <c r="T500" i="29"/>
  <c r="U500" i="29"/>
  <c r="V500" i="29"/>
  <c r="W500" i="29"/>
  <c r="X500" i="29"/>
  <c r="Y500" i="29"/>
  <c r="Z500" i="29"/>
  <c r="AA500" i="29"/>
  <c r="AB500" i="29"/>
  <c r="AC500" i="29"/>
  <c r="AD500" i="29"/>
  <c r="AE500" i="29"/>
  <c r="AF500" i="29"/>
  <c r="AG500" i="29"/>
  <c r="AH500" i="29"/>
  <c r="S501" i="29"/>
  <c r="T501" i="29"/>
  <c r="U501" i="29"/>
  <c r="V501" i="29"/>
  <c r="W501" i="29"/>
  <c r="X501" i="29"/>
  <c r="Y501" i="29"/>
  <c r="Z501" i="29"/>
  <c r="AA501" i="29"/>
  <c r="AB501" i="29"/>
  <c r="AC501" i="29"/>
  <c r="AD501" i="29"/>
  <c r="AE501" i="29"/>
  <c r="AF501" i="29"/>
  <c r="AG501" i="29"/>
  <c r="AH501" i="29"/>
  <c r="S502" i="29"/>
  <c r="T502" i="29"/>
  <c r="U502" i="29"/>
  <c r="V502" i="29"/>
  <c r="W502" i="29"/>
  <c r="X502" i="29"/>
  <c r="Y502" i="29"/>
  <c r="Z502" i="29"/>
  <c r="AA502" i="29"/>
  <c r="AB502" i="29"/>
  <c r="AC502" i="29"/>
  <c r="AD502" i="29"/>
  <c r="AE502" i="29"/>
  <c r="AF502" i="29"/>
  <c r="AG502" i="29"/>
  <c r="AH502" i="29"/>
  <c r="S503" i="29"/>
  <c r="T503" i="29"/>
  <c r="U503" i="29"/>
  <c r="V503" i="29"/>
  <c r="W503" i="29"/>
  <c r="X503" i="29"/>
  <c r="Y503" i="29"/>
  <c r="Z503" i="29"/>
  <c r="AA503" i="29"/>
  <c r="AB503" i="29"/>
  <c r="AC503" i="29"/>
  <c r="AD503" i="29"/>
  <c r="AE503" i="29"/>
  <c r="AF503" i="29"/>
  <c r="AG503" i="29"/>
  <c r="AH503" i="29"/>
  <c r="S504" i="29"/>
  <c r="T504" i="29"/>
  <c r="U504" i="29"/>
  <c r="V504" i="29"/>
  <c r="W504" i="29"/>
  <c r="X504" i="29"/>
  <c r="Y504" i="29"/>
  <c r="Z504" i="29"/>
  <c r="AA504" i="29"/>
  <c r="AB504" i="29"/>
  <c r="AC504" i="29"/>
  <c r="AD504" i="29"/>
  <c r="AE504" i="29"/>
  <c r="AF504" i="29"/>
  <c r="AG504" i="29"/>
  <c r="AH504" i="29"/>
  <c r="S505" i="29"/>
  <c r="T505" i="29"/>
  <c r="U505" i="29"/>
  <c r="V505" i="29"/>
  <c r="W505" i="29"/>
  <c r="X505" i="29"/>
  <c r="Y505" i="29"/>
  <c r="Z505" i="29"/>
  <c r="AA505" i="29"/>
  <c r="AB505" i="29"/>
  <c r="AC505" i="29"/>
  <c r="AD505" i="29"/>
  <c r="AE505" i="29"/>
  <c r="AF505" i="29"/>
  <c r="AG505" i="29"/>
  <c r="AH505" i="29"/>
  <c r="S506" i="29"/>
  <c r="T506" i="29"/>
  <c r="U506" i="29"/>
  <c r="V506" i="29"/>
  <c r="W506" i="29"/>
  <c r="X506" i="29"/>
  <c r="Y506" i="29"/>
  <c r="Z506" i="29"/>
  <c r="AA506" i="29"/>
  <c r="AB506" i="29"/>
  <c r="AC506" i="29"/>
  <c r="AD506" i="29"/>
  <c r="AE506" i="29"/>
  <c r="AF506" i="29"/>
  <c r="AG506" i="29"/>
  <c r="AH506" i="29"/>
  <c r="S507" i="29"/>
  <c r="T507" i="29"/>
  <c r="U507" i="29"/>
  <c r="V507" i="29"/>
  <c r="W507" i="29"/>
  <c r="X507" i="29"/>
  <c r="Y507" i="29"/>
  <c r="Z507" i="29"/>
  <c r="AA507" i="29"/>
  <c r="AB507" i="29"/>
  <c r="AC507" i="29"/>
  <c r="AD507" i="29"/>
  <c r="AE507" i="29"/>
  <c r="AF507" i="29"/>
  <c r="AG507" i="29"/>
  <c r="AH507" i="29"/>
  <c r="S508" i="29"/>
  <c r="T508" i="29"/>
  <c r="U508" i="29"/>
  <c r="V508" i="29"/>
  <c r="W508" i="29"/>
  <c r="X508" i="29"/>
  <c r="Y508" i="29"/>
  <c r="Z508" i="29"/>
  <c r="AA508" i="29"/>
  <c r="AB508" i="29"/>
  <c r="AC508" i="29"/>
  <c r="AD508" i="29"/>
  <c r="AE508" i="29"/>
  <c r="AF508" i="29"/>
  <c r="AG508" i="29"/>
  <c r="AH508" i="29"/>
  <c r="S509" i="29"/>
  <c r="T509" i="29"/>
  <c r="U509" i="29"/>
  <c r="V509" i="29"/>
  <c r="W509" i="29"/>
  <c r="X509" i="29"/>
  <c r="Y509" i="29"/>
  <c r="Z509" i="29"/>
  <c r="AA509" i="29"/>
  <c r="AB509" i="29"/>
  <c r="AC509" i="29"/>
  <c r="AD509" i="29"/>
  <c r="AE509" i="29"/>
  <c r="AF509" i="29"/>
  <c r="AG509" i="29"/>
  <c r="AH509" i="29"/>
  <c r="S510" i="29"/>
  <c r="T510" i="29"/>
  <c r="U510" i="29"/>
  <c r="V510" i="29"/>
  <c r="W510" i="29"/>
  <c r="X510" i="29"/>
  <c r="Y510" i="29"/>
  <c r="Z510" i="29"/>
  <c r="AA510" i="29"/>
  <c r="AB510" i="29"/>
  <c r="AC510" i="29"/>
  <c r="AD510" i="29"/>
  <c r="AE510" i="29"/>
  <c r="AF510" i="29"/>
  <c r="AG510" i="29"/>
  <c r="AH510" i="29"/>
  <c r="S511" i="29"/>
  <c r="T511" i="29"/>
  <c r="U511" i="29"/>
  <c r="V511" i="29"/>
  <c r="W511" i="29"/>
  <c r="X511" i="29"/>
  <c r="Y511" i="29"/>
  <c r="Z511" i="29"/>
  <c r="AA511" i="29"/>
  <c r="AB511" i="29"/>
  <c r="AC511" i="29"/>
  <c r="AD511" i="29"/>
  <c r="AE511" i="29"/>
  <c r="AF511" i="29"/>
  <c r="AG511" i="29"/>
  <c r="AH511" i="29"/>
  <c r="S512" i="29"/>
  <c r="T512" i="29"/>
  <c r="U512" i="29"/>
  <c r="V512" i="29"/>
  <c r="W512" i="29"/>
  <c r="X512" i="29"/>
  <c r="Y512" i="29"/>
  <c r="Z512" i="29"/>
  <c r="AA512" i="29"/>
  <c r="AB512" i="29"/>
  <c r="AC512" i="29"/>
  <c r="AD512" i="29"/>
  <c r="AE512" i="29"/>
  <c r="AF512" i="29"/>
  <c r="AG512" i="29"/>
  <c r="AH512" i="29"/>
  <c r="S513" i="29"/>
  <c r="T513" i="29"/>
  <c r="U513" i="29"/>
  <c r="V513" i="29"/>
  <c r="W513" i="29"/>
  <c r="X513" i="29"/>
  <c r="Y513" i="29"/>
  <c r="Z513" i="29"/>
  <c r="AA513" i="29"/>
  <c r="AB513" i="29"/>
  <c r="AC513" i="29"/>
  <c r="AD513" i="29"/>
  <c r="AE513" i="29"/>
  <c r="AF513" i="29"/>
  <c r="AG513" i="29"/>
  <c r="AH513" i="29"/>
  <c r="S514" i="29"/>
  <c r="T514" i="29"/>
  <c r="U514" i="29"/>
  <c r="V514" i="29"/>
  <c r="W514" i="29"/>
  <c r="X514" i="29"/>
  <c r="Y514" i="29"/>
  <c r="Z514" i="29"/>
  <c r="AA514" i="29"/>
  <c r="AB514" i="29"/>
  <c r="AC514" i="29"/>
  <c r="AD514" i="29"/>
  <c r="AE514" i="29"/>
  <c r="AF514" i="29"/>
  <c r="AG514" i="29"/>
  <c r="AH514" i="29"/>
  <c r="S515" i="29"/>
  <c r="T515" i="29"/>
  <c r="U515" i="29"/>
  <c r="V515" i="29"/>
  <c r="W515" i="29"/>
  <c r="X515" i="29"/>
  <c r="Y515" i="29"/>
  <c r="Z515" i="29"/>
  <c r="AA515" i="29"/>
  <c r="AB515" i="29"/>
  <c r="AC515" i="29"/>
  <c r="AD515" i="29"/>
  <c r="AE515" i="29"/>
  <c r="AF515" i="29"/>
  <c r="AG515" i="29"/>
  <c r="AH515" i="29"/>
  <c r="S516" i="29"/>
  <c r="T516" i="29"/>
  <c r="U516" i="29"/>
  <c r="V516" i="29"/>
  <c r="W516" i="29"/>
  <c r="X516" i="29"/>
  <c r="Y516" i="29"/>
  <c r="Z516" i="29"/>
  <c r="AA516" i="29"/>
  <c r="AB516" i="29"/>
  <c r="AC516" i="29"/>
  <c r="AD516" i="29"/>
  <c r="AE516" i="29"/>
  <c r="AF516" i="29"/>
  <c r="AG516" i="29"/>
  <c r="AH516" i="29"/>
  <c r="S517" i="29"/>
  <c r="T517" i="29"/>
  <c r="U517" i="29"/>
  <c r="V517" i="29"/>
  <c r="W517" i="29"/>
  <c r="X517" i="29"/>
  <c r="Y517" i="29"/>
  <c r="Z517" i="29"/>
  <c r="AA517" i="29"/>
  <c r="AB517" i="29"/>
  <c r="AC517" i="29"/>
  <c r="AD517" i="29"/>
  <c r="AE517" i="29"/>
  <c r="AF517" i="29"/>
  <c r="AG517" i="29"/>
  <c r="AH517" i="29"/>
  <c r="S518" i="29"/>
  <c r="T518" i="29"/>
  <c r="U518" i="29"/>
  <c r="V518" i="29"/>
  <c r="W518" i="29"/>
  <c r="X518" i="29"/>
  <c r="Y518" i="29"/>
  <c r="Z518" i="29"/>
  <c r="AA518" i="29"/>
  <c r="AB518" i="29"/>
  <c r="AC518" i="29"/>
  <c r="AD518" i="29"/>
  <c r="AE518" i="29"/>
  <c r="AF518" i="29"/>
  <c r="AG518" i="29"/>
  <c r="AH518" i="29"/>
  <c r="S519" i="29"/>
  <c r="T519" i="29"/>
  <c r="U519" i="29"/>
  <c r="V519" i="29"/>
  <c r="W519" i="29"/>
  <c r="X519" i="29"/>
  <c r="Y519" i="29"/>
  <c r="Z519" i="29"/>
  <c r="AA519" i="29"/>
  <c r="AB519" i="29"/>
  <c r="AC519" i="29"/>
  <c r="AD519" i="29"/>
  <c r="AE519" i="29"/>
  <c r="AF519" i="29"/>
  <c r="AG519" i="29"/>
  <c r="AH519" i="29"/>
  <c r="S520" i="29"/>
  <c r="T520" i="29"/>
  <c r="U520" i="29"/>
  <c r="V520" i="29"/>
  <c r="W520" i="29"/>
  <c r="X520" i="29"/>
  <c r="Y520" i="29"/>
  <c r="Z520" i="29"/>
  <c r="AA520" i="29"/>
  <c r="AB520" i="29"/>
  <c r="AC520" i="29"/>
  <c r="AD520" i="29"/>
  <c r="AE520" i="29"/>
  <c r="AF520" i="29"/>
  <c r="AG520" i="29"/>
  <c r="AH520" i="29"/>
  <c r="S521" i="29"/>
  <c r="T521" i="29"/>
  <c r="U521" i="29"/>
  <c r="V521" i="29"/>
  <c r="W521" i="29"/>
  <c r="X521" i="29"/>
  <c r="Y521" i="29"/>
  <c r="Z521" i="29"/>
  <c r="AA521" i="29"/>
  <c r="AB521" i="29"/>
  <c r="AC521" i="29"/>
  <c r="AD521" i="29"/>
  <c r="AE521" i="29"/>
  <c r="AF521" i="29"/>
  <c r="AG521" i="29"/>
  <c r="AH521" i="29"/>
  <c r="S522" i="29"/>
  <c r="T522" i="29"/>
  <c r="U522" i="29"/>
  <c r="V522" i="29"/>
  <c r="W522" i="29"/>
  <c r="X522" i="29"/>
  <c r="Y522" i="29"/>
  <c r="Z522" i="29"/>
  <c r="AA522" i="29"/>
  <c r="AB522" i="29"/>
  <c r="AC522" i="29"/>
  <c r="AD522" i="29"/>
  <c r="AE522" i="29"/>
  <c r="AF522" i="29"/>
  <c r="AG522" i="29"/>
  <c r="AH522" i="29"/>
  <c r="S523" i="29"/>
  <c r="T523" i="29"/>
  <c r="U523" i="29"/>
  <c r="V523" i="29"/>
  <c r="W523" i="29"/>
  <c r="X523" i="29"/>
  <c r="Y523" i="29"/>
  <c r="Z523" i="29"/>
  <c r="AA523" i="29"/>
  <c r="AB523" i="29"/>
  <c r="AC523" i="29"/>
  <c r="AD523" i="29"/>
  <c r="AE523" i="29"/>
  <c r="AF523" i="29"/>
  <c r="AG523" i="29"/>
  <c r="AH523" i="29"/>
  <c r="S524" i="29"/>
  <c r="T524" i="29"/>
  <c r="U524" i="29"/>
  <c r="V524" i="29"/>
  <c r="W524" i="29"/>
  <c r="X524" i="29"/>
  <c r="Y524" i="29"/>
  <c r="Z524" i="29"/>
  <c r="AA524" i="29"/>
  <c r="AB524" i="29"/>
  <c r="AC524" i="29"/>
  <c r="AD524" i="29"/>
  <c r="AE524" i="29"/>
  <c r="AF524" i="29"/>
  <c r="AG524" i="29"/>
  <c r="AH524" i="29"/>
  <c r="S525" i="29"/>
  <c r="T525" i="29"/>
  <c r="U525" i="29"/>
  <c r="V525" i="29"/>
  <c r="W525" i="29"/>
  <c r="X525" i="29"/>
  <c r="Y525" i="29"/>
  <c r="Z525" i="29"/>
  <c r="AA525" i="29"/>
  <c r="AB525" i="29"/>
  <c r="AC525" i="29"/>
  <c r="AD525" i="29"/>
  <c r="AE525" i="29"/>
  <c r="AF525" i="29"/>
  <c r="AG525" i="29"/>
  <c r="AH525" i="29"/>
  <c r="S526" i="29"/>
  <c r="T526" i="29"/>
  <c r="U526" i="29"/>
  <c r="V526" i="29"/>
  <c r="W526" i="29"/>
  <c r="X526" i="29"/>
  <c r="Y526" i="29"/>
  <c r="Z526" i="29"/>
  <c r="AA526" i="29"/>
  <c r="AB526" i="29"/>
  <c r="AC526" i="29"/>
  <c r="AD526" i="29"/>
  <c r="AE526" i="29"/>
  <c r="AF526" i="29"/>
  <c r="AG526" i="29"/>
  <c r="AH526" i="29"/>
  <c r="S527" i="29"/>
  <c r="T527" i="29"/>
  <c r="U527" i="29"/>
  <c r="V527" i="29"/>
  <c r="W527" i="29"/>
  <c r="X527" i="29"/>
  <c r="Y527" i="29"/>
  <c r="Z527" i="29"/>
  <c r="AA527" i="29"/>
  <c r="AB527" i="29"/>
  <c r="AC527" i="29"/>
  <c r="AD527" i="29"/>
  <c r="AE527" i="29"/>
  <c r="AF527" i="29"/>
  <c r="AG527" i="29"/>
  <c r="AH527" i="29"/>
  <c r="S528" i="29"/>
  <c r="T528" i="29"/>
  <c r="U528" i="29"/>
  <c r="V528" i="29"/>
  <c r="W528" i="29"/>
  <c r="X528" i="29"/>
  <c r="Y528" i="29"/>
  <c r="Z528" i="29"/>
  <c r="AA528" i="29"/>
  <c r="AB528" i="29"/>
  <c r="AC528" i="29"/>
  <c r="AD528" i="29"/>
  <c r="AE528" i="29"/>
  <c r="AF528" i="29"/>
  <c r="AG528" i="29"/>
  <c r="AH528" i="29"/>
  <c r="S529" i="29"/>
  <c r="T529" i="29"/>
  <c r="U529" i="29"/>
  <c r="V529" i="29"/>
  <c r="W529" i="29"/>
  <c r="X529" i="29"/>
  <c r="Y529" i="29"/>
  <c r="Z529" i="29"/>
  <c r="AA529" i="29"/>
  <c r="AB529" i="29"/>
  <c r="AC529" i="29"/>
  <c r="AD529" i="29"/>
  <c r="AE529" i="29"/>
  <c r="AF529" i="29"/>
  <c r="AG529" i="29"/>
  <c r="AH529" i="29"/>
  <c r="S530" i="29"/>
  <c r="T530" i="29"/>
  <c r="U530" i="29"/>
  <c r="V530" i="29"/>
  <c r="W530" i="29"/>
  <c r="X530" i="29"/>
  <c r="Y530" i="29"/>
  <c r="Z530" i="29"/>
  <c r="AA530" i="29"/>
  <c r="AB530" i="29"/>
  <c r="AC530" i="29"/>
  <c r="AD530" i="29"/>
  <c r="AE530" i="29"/>
  <c r="AF530" i="29"/>
  <c r="AG530" i="29"/>
  <c r="AH530" i="29"/>
  <c r="S531" i="29"/>
  <c r="T531" i="29"/>
  <c r="U531" i="29"/>
  <c r="V531" i="29"/>
  <c r="W531" i="29"/>
  <c r="X531" i="29"/>
  <c r="Y531" i="29"/>
  <c r="Z531" i="29"/>
  <c r="AA531" i="29"/>
  <c r="AB531" i="29"/>
  <c r="AC531" i="29"/>
  <c r="AD531" i="29"/>
  <c r="AE531" i="29"/>
  <c r="AF531" i="29"/>
  <c r="AG531" i="29"/>
  <c r="AH531" i="29"/>
  <c r="S532" i="29"/>
  <c r="T532" i="29"/>
  <c r="U532" i="29"/>
  <c r="V532" i="29"/>
  <c r="W532" i="29"/>
  <c r="X532" i="29"/>
  <c r="Y532" i="29"/>
  <c r="Z532" i="29"/>
  <c r="AA532" i="29"/>
  <c r="AB532" i="29"/>
  <c r="AC532" i="29"/>
  <c r="AD532" i="29"/>
  <c r="AE532" i="29"/>
  <c r="AF532" i="29"/>
  <c r="AG532" i="29"/>
  <c r="AH532" i="29"/>
  <c r="S533" i="29"/>
  <c r="T533" i="29"/>
  <c r="U533" i="29"/>
  <c r="V533" i="29"/>
  <c r="W533" i="29"/>
  <c r="X533" i="29"/>
  <c r="Y533" i="29"/>
  <c r="Z533" i="29"/>
  <c r="AA533" i="29"/>
  <c r="AB533" i="29"/>
  <c r="AC533" i="29"/>
  <c r="AD533" i="29"/>
  <c r="AE533" i="29"/>
  <c r="AF533" i="29"/>
  <c r="AG533" i="29"/>
  <c r="AH533" i="29"/>
  <c r="S534" i="29"/>
  <c r="T534" i="29"/>
  <c r="U534" i="29"/>
  <c r="V534" i="29"/>
  <c r="W534" i="29"/>
  <c r="X534" i="29"/>
  <c r="Y534" i="29"/>
  <c r="Z534" i="29"/>
  <c r="AA534" i="29"/>
  <c r="AB534" i="29"/>
  <c r="AC534" i="29"/>
  <c r="AD534" i="29"/>
  <c r="AE534" i="29"/>
  <c r="AF534" i="29"/>
  <c r="AG534" i="29"/>
  <c r="AH534" i="29"/>
  <c r="S535" i="29"/>
  <c r="T535" i="29"/>
  <c r="U535" i="29"/>
  <c r="V535" i="29"/>
  <c r="W535" i="29"/>
  <c r="X535" i="29"/>
  <c r="Y535" i="29"/>
  <c r="Z535" i="29"/>
  <c r="AA535" i="29"/>
  <c r="AB535" i="29"/>
  <c r="AC535" i="29"/>
  <c r="AD535" i="29"/>
  <c r="AE535" i="29"/>
  <c r="AF535" i="29"/>
  <c r="AG535" i="29"/>
  <c r="AH535" i="29"/>
  <c r="S536" i="29"/>
  <c r="T536" i="29"/>
  <c r="U536" i="29"/>
  <c r="V536" i="29"/>
  <c r="W536" i="29"/>
  <c r="X536" i="29"/>
  <c r="Y536" i="29"/>
  <c r="Z536" i="29"/>
  <c r="AA536" i="29"/>
  <c r="AB536" i="29"/>
  <c r="AC536" i="29"/>
  <c r="AD536" i="29"/>
  <c r="AE536" i="29"/>
  <c r="AF536" i="29"/>
  <c r="AG536" i="29"/>
  <c r="AH536" i="29"/>
  <c r="S537" i="29"/>
  <c r="T537" i="29"/>
  <c r="U537" i="29"/>
  <c r="V537" i="29"/>
  <c r="W537" i="29"/>
  <c r="X537" i="29"/>
  <c r="Y537" i="29"/>
  <c r="Z537" i="29"/>
  <c r="AA537" i="29"/>
  <c r="AB537" i="29"/>
  <c r="AC537" i="29"/>
  <c r="AD537" i="29"/>
  <c r="AE537" i="29"/>
  <c r="AF537" i="29"/>
  <c r="AG537" i="29"/>
  <c r="AH537" i="29"/>
  <c r="S538" i="29"/>
  <c r="T538" i="29"/>
  <c r="U538" i="29"/>
  <c r="V538" i="29"/>
  <c r="W538" i="29"/>
  <c r="X538" i="29"/>
  <c r="Y538" i="29"/>
  <c r="Z538" i="29"/>
  <c r="AA538" i="29"/>
  <c r="AB538" i="29"/>
  <c r="AC538" i="29"/>
  <c r="AD538" i="29"/>
  <c r="AE538" i="29"/>
  <c r="AF538" i="29"/>
  <c r="AG538" i="29"/>
  <c r="AH538" i="29"/>
  <c r="S539" i="29"/>
  <c r="T539" i="29"/>
  <c r="U539" i="29"/>
  <c r="V539" i="29"/>
  <c r="W539" i="29"/>
  <c r="X539" i="29"/>
  <c r="Y539" i="29"/>
  <c r="Z539" i="29"/>
  <c r="AA539" i="29"/>
  <c r="AB539" i="29"/>
  <c r="AC539" i="29"/>
  <c r="AD539" i="29"/>
  <c r="AE539" i="29"/>
  <c r="AF539" i="29"/>
  <c r="AG539" i="29"/>
  <c r="AH539" i="29"/>
  <c r="S540" i="29"/>
  <c r="T540" i="29"/>
  <c r="U540" i="29"/>
  <c r="V540" i="29"/>
  <c r="W540" i="29"/>
  <c r="X540" i="29"/>
  <c r="Y540" i="29"/>
  <c r="Z540" i="29"/>
  <c r="AA540" i="29"/>
  <c r="AB540" i="29"/>
  <c r="AC540" i="29"/>
  <c r="AD540" i="29"/>
  <c r="AE540" i="29"/>
  <c r="AF540" i="29"/>
  <c r="AG540" i="29"/>
  <c r="AH540" i="29"/>
  <c r="S541" i="29"/>
  <c r="T541" i="29"/>
  <c r="U541" i="29"/>
  <c r="V541" i="29"/>
  <c r="W541" i="29"/>
  <c r="X541" i="29"/>
  <c r="Y541" i="29"/>
  <c r="Z541" i="29"/>
  <c r="AA541" i="29"/>
  <c r="AB541" i="29"/>
  <c r="AC541" i="29"/>
  <c r="AD541" i="29"/>
  <c r="AE541" i="29"/>
  <c r="AF541" i="29"/>
  <c r="AG541" i="29"/>
  <c r="AH541" i="29"/>
  <c r="S542" i="29"/>
  <c r="T542" i="29"/>
  <c r="U542" i="29"/>
  <c r="V542" i="29"/>
  <c r="W542" i="29"/>
  <c r="X542" i="29"/>
  <c r="Y542" i="29"/>
  <c r="Z542" i="29"/>
  <c r="AA542" i="29"/>
  <c r="AB542" i="29"/>
  <c r="AC542" i="29"/>
  <c r="AD542" i="29"/>
  <c r="AE542" i="29"/>
  <c r="AF542" i="29"/>
  <c r="AG542" i="29"/>
  <c r="AH542" i="29"/>
  <c r="S543" i="29"/>
  <c r="T543" i="29"/>
  <c r="U543" i="29"/>
  <c r="V543" i="29"/>
  <c r="W543" i="29"/>
  <c r="X543" i="29"/>
  <c r="Y543" i="29"/>
  <c r="Z543" i="29"/>
  <c r="AA543" i="29"/>
  <c r="AB543" i="29"/>
  <c r="AC543" i="29"/>
  <c r="AD543" i="29"/>
  <c r="AE543" i="29"/>
  <c r="AF543" i="29"/>
  <c r="AG543" i="29"/>
  <c r="AH543" i="29"/>
  <c r="S544" i="29"/>
  <c r="T544" i="29"/>
  <c r="U544" i="29"/>
  <c r="V544" i="29"/>
  <c r="W544" i="29"/>
  <c r="X544" i="29"/>
  <c r="Y544" i="29"/>
  <c r="Z544" i="29"/>
  <c r="AA544" i="29"/>
  <c r="AB544" i="29"/>
  <c r="AC544" i="29"/>
  <c r="AD544" i="29"/>
  <c r="AE544" i="29"/>
  <c r="AF544" i="29"/>
  <c r="AG544" i="29"/>
  <c r="AH544" i="29"/>
  <c r="S545" i="29"/>
  <c r="T545" i="29"/>
  <c r="U545" i="29"/>
  <c r="V545" i="29"/>
  <c r="W545" i="29"/>
  <c r="X545" i="29"/>
  <c r="Y545" i="29"/>
  <c r="Z545" i="29"/>
  <c r="AA545" i="29"/>
  <c r="AB545" i="29"/>
  <c r="AC545" i="29"/>
  <c r="AD545" i="29"/>
  <c r="AE545" i="29"/>
  <c r="AF545" i="29"/>
  <c r="AG545" i="29"/>
  <c r="AH545" i="29"/>
  <c r="S546" i="29"/>
  <c r="T546" i="29"/>
  <c r="U546" i="29"/>
  <c r="V546" i="29"/>
  <c r="W546" i="29"/>
  <c r="X546" i="29"/>
  <c r="Y546" i="29"/>
  <c r="Z546" i="29"/>
  <c r="AA546" i="29"/>
  <c r="AB546" i="29"/>
  <c r="AC546" i="29"/>
  <c r="AD546" i="29"/>
  <c r="AE546" i="29"/>
  <c r="AF546" i="29"/>
  <c r="AG546" i="29"/>
  <c r="AH546" i="29"/>
  <c r="S547" i="29"/>
  <c r="T547" i="29"/>
  <c r="U547" i="29"/>
  <c r="V547" i="29"/>
  <c r="W547" i="29"/>
  <c r="X547" i="29"/>
  <c r="Y547" i="29"/>
  <c r="Z547" i="29"/>
  <c r="AA547" i="29"/>
  <c r="AB547" i="29"/>
  <c r="AC547" i="29"/>
  <c r="AD547" i="29"/>
  <c r="AE547" i="29"/>
  <c r="AF547" i="29"/>
  <c r="AG547" i="29"/>
  <c r="AH547" i="29"/>
  <c r="S548" i="29"/>
  <c r="T548" i="29"/>
  <c r="U548" i="29"/>
  <c r="V548" i="29"/>
  <c r="W548" i="29"/>
  <c r="X548" i="29"/>
  <c r="Y548" i="29"/>
  <c r="Z548" i="29"/>
  <c r="AA548" i="29"/>
  <c r="AB548" i="29"/>
  <c r="AC548" i="29"/>
  <c r="AD548" i="29"/>
  <c r="AE548" i="29"/>
  <c r="AF548" i="29"/>
  <c r="AG548" i="29"/>
  <c r="AH548" i="29"/>
  <c r="S549" i="29"/>
  <c r="T549" i="29"/>
  <c r="U549" i="29"/>
  <c r="V549" i="29"/>
  <c r="W549" i="29"/>
  <c r="X549" i="29"/>
  <c r="Y549" i="29"/>
  <c r="Z549" i="29"/>
  <c r="AA549" i="29"/>
  <c r="AB549" i="29"/>
  <c r="AC549" i="29"/>
  <c r="AD549" i="29"/>
  <c r="AE549" i="29"/>
  <c r="AF549" i="29"/>
  <c r="AG549" i="29"/>
  <c r="AH549" i="29"/>
  <c r="S550" i="29"/>
  <c r="T550" i="29"/>
  <c r="U550" i="29"/>
  <c r="V550" i="29"/>
  <c r="W550" i="29"/>
  <c r="X550" i="29"/>
  <c r="Y550" i="29"/>
  <c r="Z550" i="29"/>
  <c r="AA550" i="29"/>
  <c r="AB550" i="29"/>
  <c r="AC550" i="29"/>
  <c r="AD550" i="29"/>
  <c r="AE550" i="29"/>
  <c r="AF550" i="29"/>
  <c r="AG550" i="29"/>
  <c r="AH550" i="29"/>
  <c r="S551" i="29"/>
  <c r="T551" i="29"/>
  <c r="U551" i="29"/>
  <c r="V551" i="29"/>
  <c r="W551" i="29"/>
  <c r="X551" i="29"/>
  <c r="Y551" i="29"/>
  <c r="Z551" i="29"/>
  <c r="AA551" i="29"/>
  <c r="AB551" i="29"/>
  <c r="AC551" i="29"/>
  <c r="AD551" i="29"/>
  <c r="AE551" i="29"/>
  <c r="AF551" i="29"/>
  <c r="AG551" i="29"/>
  <c r="AH551" i="29"/>
  <c r="S552" i="29"/>
  <c r="T552" i="29"/>
  <c r="U552" i="29"/>
  <c r="V552" i="29"/>
  <c r="W552" i="29"/>
  <c r="X552" i="29"/>
  <c r="Y552" i="29"/>
  <c r="Z552" i="29"/>
  <c r="AA552" i="29"/>
  <c r="AB552" i="29"/>
  <c r="AC552" i="29"/>
  <c r="AD552" i="29"/>
  <c r="AE552" i="29"/>
  <c r="AF552" i="29"/>
  <c r="AG552" i="29"/>
  <c r="AH552" i="29"/>
  <c r="S553" i="29"/>
  <c r="T553" i="29"/>
  <c r="U553" i="29"/>
  <c r="V553" i="29"/>
  <c r="W553" i="29"/>
  <c r="X553" i="29"/>
  <c r="Y553" i="29"/>
  <c r="Z553" i="29"/>
  <c r="AA553" i="29"/>
  <c r="AB553" i="29"/>
  <c r="AC553" i="29"/>
  <c r="AD553" i="29"/>
  <c r="AE553" i="29"/>
  <c r="AF553" i="29"/>
  <c r="AG553" i="29"/>
  <c r="AH553" i="29"/>
  <c r="S554" i="29"/>
  <c r="T554" i="29"/>
  <c r="U554" i="29"/>
  <c r="V554" i="29"/>
  <c r="W554" i="29"/>
  <c r="X554" i="29"/>
  <c r="Y554" i="29"/>
  <c r="Z554" i="29"/>
  <c r="AA554" i="29"/>
  <c r="AB554" i="29"/>
  <c r="AC554" i="29"/>
  <c r="AD554" i="29"/>
  <c r="AE554" i="29"/>
  <c r="AF554" i="29"/>
  <c r="AG554" i="29"/>
  <c r="AH554" i="29"/>
  <c r="S555" i="29"/>
  <c r="T555" i="29"/>
  <c r="U555" i="29"/>
  <c r="V555" i="29"/>
  <c r="W555" i="29"/>
  <c r="X555" i="29"/>
  <c r="Y555" i="29"/>
  <c r="Z555" i="29"/>
  <c r="AA555" i="29"/>
  <c r="AB555" i="29"/>
  <c r="AC555" i="29"/>
  <c r="AD555" i="29"/>
  <c r="AE555" i="29"/>
  <c r="AF555" i="29"/>
  <c r="AG555" i="29"/>
  <c r="AH555" i="29"/>
  <c r="S556" i="29"/>
  <c r="T556" i="29"/>
  <c r="U556" i="29"/>
  <c r="V556" i="29"/>
  <c r="W556" i="29"/>
  <c r="X556" i="29"/>
  <c r="Y556" i="29"/>
  <c r="Z556" i="29"/>
  <c r="AA556" i="29"/>
  <c r="AB556" i="29"/>
  <c r="AC556" i="29"/>
  <c r="AD556" i="29"/>
  <c r="AE556" i="29"/>
  <c r="AF556" i="29"/>
  <c r="AG556" i="29"/>
  <c r="AH556" i="29"/>
  <c r="S557" i="29"/>
  <c r="T557" i="29"/>
  <c r="U557" i="29"/>
  <c r="V557" i="29"/>
  <c r="W557" i="29"/>
  <c r="X557" i="29"/>
  <c r="Y557" i="29"/>
  <c r="Z557" i="29"/>
  <c r="AA557" i="29"/>
  <c r="AB557" i="29"/>
  <c r="AC557" i="29"/>
  <c r="AD557" i="29"/>
  <c r="AE557" i="29"/>
  <c r="AF557" i="29"/>
  <c r="AG557" i="29"/>
  <c r="AH557" i="29"/>
  <c r="S558" i="29"/>
  <c r="T558" i="29"/>
  <c r="U558" i="29"/>
  <c r="V558" i="29"/>
  <c r="W558" i="29"/>
  <c r="X558" i="29"/>
  <c r="Y558" i="29"/>
  <c r="Z558" i="29"/>
  <c r="AA558" i="29"/>
  <c r="AB558" i="29"/>
  <c r="AC558" i="29"/>
  <c r="AD558" i="29"/>
  <c r="AE558" i="29"/>
  <c r="AF558" i="29"/>
  <c r="AG558" i="29"/>
  <c r="AH558" i="29"/>
  <c r="S559" i="29"/>
  <c r="T559" i="29"/>
  <c r="U559" i="29"/>
  <c r="V559" i="29"/>
  <c r="W559" i="29"/>
  <c r="X559" i="29"/>
  <c r="Y559" i="29"/>
  <c r="Z559" i="29"/>
  <c r="AA559" i="29"/>
  <c r="AB559" i="29"/>
  <c r="AC559" i="29"/>
  <c r="AD559" i="29"/>
  <c r="AE559" i="29"/>
  <c r="AF559" i="29"/>
  <c r="AG559" i="29"/>
  <c r="AH559" i="29"/>
  <c r="S560" i="29"/>
  <c r="T560" i="29"/>
  <c r="U560" i="29"/>
  <c r="V560" i="29"/>
  <c r="W560" i="29"/>
  <c r="X560" i="29"/>
  <c r="Y560" i="29"/>
  <c r="Z560" i="29"/>
  <c r="AA560" i="29"/>
  <c r="AB560" i="29"/>
  <c r="AC560" i="29"/>
  <c r="AD560" i="29"/>
  <c r="AE560" i="29"/>
  <c r="AF560" i="29"/>
  <c r="AG560" i="29"/>
  <c r="AH560" i="29"/>
  <c r="S561" i="29"/>
  <c r="T561" i="29"/>
  <c r="U561" i="29"/>
  <c r="V561" i="29"/>
  <c r="W561" i="29"/>
  <c r="X561" i="29"/>
  <c r="Y561" i="29"/>
  <c r="Z561" i="29"/>
  <c r="AA561" i="29"/>
  <c r="AB561" i="29"/>
  <c r="AC561" i="29"/>
  <c r="AD561" i="29"/>
  <c r="AE561" i="29"/>
  <c r="AF561" i="29"/>
  <c r="AG561" i="29"/>
  <c r="AH561" i="29"/>
  <c r="S562" i="29"/>
  <c r="T562" i="29"/>
  <c r="U562" i="29"/>
  <c r="V562" i="29"/>
  <c r="W562" i="29"/>
  <c r="X562" i="29"/>
  <c r="Y562" i="29"/>
  <c r="Z562" i="29"/>
  <c r="AA562" i="29"/>
  <c r="AB562" i="29"/>
  <c r="AC562" i="29"/>
  <c r="AD562" i="29"/>
  <c r="AE562" i="29"/>
  <c r="AF562" i="29"/>
  <c r="AG562" i="29"/>
  <c r="AH562" i="29"/>
  <c r="S563" i="29"/>
  <c r="T563" i="29"/>
  <c r="U563" i="29"/>
  <c r="V563" i="29"/>
  <c r="W563" i="29"/>
  <c r="X563" i="29"/>
  <c r="Y563" i="29"/>
  <c r="Z563" i="29"/>
  <c r="AA563" i="29"/>
  <c r="AB563" i="29"/>
  <c r="AC563" i="29"/>
  <c r="AD563" i="29"/>
  <c r="AE563" i="29"/>
  <c r="AF563" i="29"/>
  <c r="AG563" i="29"/>
  <c r="AH563" i="29"/>
  <c r="S564" i="29"/>
  <c r="T564" i="29"/>
  <c r="U564" i="29"/>
  <c r="V564" i="29"/>
  <c r="W564" i="29"/>
  <c r="X564" i="29"/>
  <c r="Y564" i="29"/>
  <c r="Z564" i="29"/>
  <c r="AA564" i="29"/>
  <c r="AB564" i="29"/>
  <c r="AC564" i="29"/>
  <c r="AD564" i="29"/>
  <c r="AE564" i="29"/>
  <c r="AF564" i="29"/>
  <c r="AG564" i="29"/>
  <c r="AH564" i="29"/>
  <c r="S565" i="29"/>
  <c r="T565" i="29"/>
  <c r="U565" i="29"/>
  <c r="V565" i="29"/>
  <c r="W565" i="29"/>
  <c r="X565" i="29"/>
  <c r="Y565" i="29"/>
  <c r="Z565" i="29"/>
  <c r="AA565" i="29"/>
  <c r="AB565" i="29"/>
  <c r="AC565" i="29"/>
  <c r="AD565" i="29"/>
  <c r="AE565" i="29"/>
  <c r="AF565" i="29"/>
  <c r="AG565" i="29"/>
  <c r="AH565" i="29"/>
  <c r="S566" i="29"/>
  <c r="T566" i="29"/>
  <c r="U566" i="29"/>
  <c r="V566" i="29"/>
  <c r="W566" i="29"/>
  <c r="X566" i="29"/>
  <c r="Y566" i="29"/>
  <c r="Z566" i="29"/>
  <c r="AA566" i="29"/>
  <c r="AB566" i="29"/>
  <c r="AC566" i="29"/>
  <c r="AD566" i="29"/>
  <c r="AE566" i="29"/>
  <c r="AF566" i="29"/>
  <c r="AG566" i="29"/>
  <c r="AH566" i="29"/>
  <c r="S567" i="29"/>
  <c r="T567" i="29"/>
  <c r="U567" i="29"/>
  <c r="V567" i="29"/>
  <c r="W567" i="29"/>
  <c r="X567" i="29"/>
  <c r="Y567" i="29"/>
  <c r="Z567" i="29"/>
  <c r="AA567" i="29"/>
  <c r="AB567" i="29"/>
  <c r="AC567" i="29"/>
  <c r="AD567" i="29"/>
  <c r="AE567" i="29"/>
  <c r="AF567" i="29"/>
  <c r="AG567" i="29"/>
  <c r="AH567" i="29"/>
  <c r="S568" i="29"/>
  <c r="T568" i="29"/>
  <c r="U568" i="29"/>
  <c r="V568" i="29"/>
  <c r="W568" i="29"/>
  <c r="X568" i="29"/>
  <c r="Y568" i="29"/>
  <c r="Z568" i="29"/>
  <c r="AA568" i="29"/>
  <c r="AB568" i="29"/>
  <c r="AC568" i="29"/>
  <c r="AD568" i="29"/>
  <c r="AE568" i="29"/>
  <c r="AF568" i="29"/>
  <c r="AG568" i="29"/>
  <c r="AH568" i="29"/>
  <c r="S569" i="29"/>
  <c r="T569" i="29"/>
  <c r="U569" i="29"/>
  <c r="V569" i="29"/>
  <c r="W569" i="29"/>
  <c r="X569" i="29"/>
  <c r="Y569" i="29"/>
  <c r="Z569" i="29"/>
  <c r="AA569" i="29"/>
  <c r="AB569" i="29"/>
  <c r="AC569" i="29"/>
  <c r="AD569" i="29"/>
  <c r="AE569" i="29"/>
  <c r="AF569" i="29"/>
  <c r="AG569" i="29"/>
  <c r="AH569" i="29"/>
  <c r="S570" i="29"/>
  <c r="T570" i="29"/>
  <c r="U570" i="29"/>
  <c r="V570" i="29"/>
  <c r="W570" i="29"/>
  <c r="X570" i="29"/>
  <c r="Y570" i="29"/>
  <c r="Z570" i="29"/>
  <c r="AA570" i="29"/>
  <c r="AB570" i="29"/>
  <c r="AC570" i="29"/>
  <c r="AD570" i="29"/>
  <c r="AE570" i="29"/>
  <c r="AF570" i="29"/>
  <c r="AG570" i="29"/>
  <c r="AH570" i="29"/>
  <c r="S571" i="29"/>
  <c r="T571" i="29"/>
  <c r="U571" i="29"/>
  <c r="V571" i="29"/>
  <c r="W571" i="29"/>
  <c r="X571" i="29"/>
  <c r="Y571" i="29"/>
  <c r="Z571" i="29"/>
  <c r="AA571" i="29"/>
  <c r="AB571" i="29"/>
  <c r="AC571" i="29"/>
  <c r="AD571" i="29"/>
  <c r="AE571" i="29"/>
  <c r="AF571" i="29"/>
  <c r="AG571" i="29"/>
  <c r="AH571" i="29"/>
  <c r="S572" i="29"/>
  <c r="T572" i="29"/>
  <c r="U572" i="29"/>
  <c r="V572" i="29"/>
  <c r="W572" i="29"/>
  <c r="X572" i="29"/>
  <c r="Y572" i="29"/>
  <c r="Z572" i="29"/>
  <c r="AA572" i="29"/>
  <c r="AB572" i="29"/>
  <c r="AC572" i="29"/>
  <c r="AD572" i="29"/>
  <c r="AE572" i="29"/>
  <c r="AF572" i="29"/>
  <c r="AG572" i="29"/>
  <c r="AH572" i="29"/>
  <c r="S573" i="29"/>
  <c r="T573" i="29"/>
  <c r="U573" i="29"/>
  <c r="V573" i="29"/>
  <c r="W573" i="29"/>
  <c r="X573" i="29"/>
  <c r="Y573" i="29"/>
  <c r="Z573" i="29"/>
  <c r="AA573" i="29"/>
  <c r="AB573" i="29"/>
  <c r="AC573" i="29"/>
  <c r="AD573" i="29"/>
  <c r="AE573" i="29"/>
  <c r="AF573" i="29"/>
  <c r="AG573" i="29"/>
  <c r="AH573" i="29"/>
  <c r="S574" i="29"/>
  <c r="T574" i="29"/>
  <c r="U574" i="29"/>
  <c r="V574" i="29"/>
  <c r="W574" i="29"/>
  <c r="X574" i="29"/>
  <c r="Y574" i="29"/>
  <c r="Z574" i="29"/>
  <c r="AA574" i="29"/>
  <c r="AB574" i="29"/>
  <c r="AC574" i="29"/>
  <c r="AD574" i="29"/>
  <c r="AE574" i="29"/>
  <c r="AF574" i="29"/>
  <c r="AG574" i="29"/>
  <c r="AH574" i="29"/>
  <c r="S575" i="29"/>
  <c r="T575" i="29"/>
  <c r="U575" i="29"/>
  <c r="V575" i="29"/>
  <c r="W575" i="29"/>
  <c r="X575" i="29"/>
  <c r="Y575" i="29"/>
  <c r="Z575" i="29"/>
  <c r="AA575" i="29"/>
  <c r="AB575" i="29"/>
  <c r="AC575" i="29"/>
  <c r="AD575" i="29"/>
  <c r="AE575" i="29"/>
  <c r="AF575" i="29"/>
  <c r="AG575" i="29"/>
  <c r="AH575" i="29"/>
  <c r="S576" i="29"/>
  <c r="T576" i="29"/>
  <c r="U576" i="29"/>
  <c r="V576" i="29"/>
  <c r="W576" i="29"/>
  <c r="X576" i="29"/>
  <c r="Y576" i="29"/>
  <c r="Z576" i="29"/>
  <c r="AA576" i="29"/>
  <c r="AB576" i="29"/>
  <c r="AC576" i="29"/>
  <c r="AD576" i="29"/>
  <c r="AE576" i="29"/>
  <c r="AF576" i="29"/>
  <c r="AG576" i="29"/>
  <c r="AH576" i="29"/>
  <c r="S577" i="29"/>
  <c r="T577" i="29"/>
  <c r="U577" i="29"/>
  <c r="V577" i="29"/>
  <c r="W577" i="29"/>
  <c r="X577" i="29"/>
  <c r="Y577" i="29"/>
  <c r="Z577" i="29"/>
  <c r="AA577" i="29"/>
  <c r="AB577" i="29"/>
  <c r="AC577" i="29"/>
  <c r="AD577" i="29"/>
  <c r="AE577" i="29"/>
  <c r="AF577" i="29"/>
  <c r="AG577" i="29"/>
  <c r="AH577" i="29"/>
  <c r="S578" i="29"/>
  <c r="T578" i="29"/>
  <c r="U578" i="29"/>
  <c r="V578" i="29"/>
  <c r="W578" i="29"/>
  <c r="X578" i="29"/>
  <c r="Y578" i="29"/>
  <c r="Z578" i="29"/>
  <c r="AA578" i="29"/>
  <c r="AB578" i="29"/>
  <c r="AC578" i="29"/>
  <c r="AD578" i="29"/>
  <c r="AE578" i="29"/>
  <c r="AF578" i="29"/>
  <c r="AG578" i="29"/>
  <c r="AH578" i="29"/>
  <c r="S579" i="29"/>
  <c r="T579" i="29"/>
  <c r="U579" i="29"/>
  <c r="V579" i="29"/>
  <c r="W579" i="29"/>
  <c r="X579" i="29"/>
  <c r="Y579" i="29"/>
  <c r="Z579" i="29"/>
  <c r="AA579" i="29"/>
  <c r="AB579" i="29"/>
  <c r="AC579" i="29"/>
  <c r="AD579" i="29"/>
  <c r="AE579" i="29"/>
  <c r="AF579" i="29"/>
  <c r="AG579" i="29"/>
  <c r="AH579" i="29"/>
  <c r="S580" i="29"/>
  <c r="T580" i="29"/>
  <c r="U580" i="29"/>
  <c r="V580" i="29"/>
  <c r="W580" i="29"/>
  <c r="X580" i="29"/>
  <c r="Y580" i="29"/>
  <c r="Z580" i="29"/>
  <c r="AA580" i="29"/>
  <c r="AB580" i="29"/>
  <c r="AC580" i="29"/>
  <c r="AD580" i="29"/>
  <c r="AE580" i="29"/>
  <c r="AF580" i="29"/>
  <c r="AG580" i="29"/>
  <c r="AH580" i="29"/>
  <c r="S581" i="29"/>
  <c r="T581" i="29"/>
  <c r="U581" i="29"/>
  <c r="V581" i="29"/>
  <c r="W581" i="29"/>
  <c r="X581" i="29"/>
  <c r="Y581" i="29"/>
  <c r="Z581" i="29"/>
  <c r="AA581" i="29"/>
  <c r="AB581" i="29"/>
  <c r="AC581" i="29"/>
  <c r="AD581" i="29"/>
  <c r="AE581" i="29"/>
  <c r="AF581" i="29"/>
  <c r="AG581" i="29"/>
  <c r="AH581" i="29"/>
  <c r="S582" i="29"/>
  <c r="T582" i="29"/>
  <c r="U582" i="29"/>
  <c r="V582" i="29"/>
  <c r="W582" i="29"/>
  <c r="X582" i="29"/>
  <c r="Y582" i="29"/>
  <c r="Z582" i="29"/>
  <c r="AA582" i="29"/>
  <c r="AB582" i="29"/>
  <c r="AC582" i="29"/>
  <c r="AD582" i="29"/>
  <c r="AE582" i="29"/>
  <c r="AF582" i="29"/>
  <c r="AG582" i="29"/>
  <c r="AH582" i="29"/>
  <c r="S583" i="29"/>
  <c r="T583" i="29"/>
  <c r="U583" i="29"/>
  <c r="V583" i="29"/>
  <c r="W583" i="29"/>
  <c r="X583" i="29"/>
  <c r="Y583" i="29"/>
  <c r="Z583" i="29"/>
  <c r="AA583" i="29"/>
  <c r="AB583" i="29"/>
  <c r="AC583" i="29"/>
  <c r="AD583" i="29"/>
  <c r="AE583" i="29"/>
  <c r="AF583" i="29"/>
  <c r="AG583" i="29"/>
  <c r="AH583" i="29"/>
  <c r="S584" i="29"/>
  <c r="T584" i="29"/>
  <c r="U584" i="29"/>
  <c r="V584" i="29"/>
  <c r="W584" i="29"/>
  <c r="X584" i="29"/>
  <c r="Y584" i="29"/>
  <c r="Z584" i="29"/>
  <c r="AA584" i="29"/>
  <c r="AB584" i="29"/>
  <c r="AC584" i="29"/>
  <c r="AD584" i="29"/>
  <c r="AE584" i="29"/>
  <c r="AF584" i="29"/>
  <c r="AG584" i="29"/>
  <c r="AH584" i="29"/>
  <c r="S585" i="29"/>
  <c r="T585" i="29"/>
  <c r="U585" i="29"/>
  <c r="V585" i="29"/>
  <c r="W585" i="29"/>
  <c r="X585" i="29"/>
  <c r="Y585" i="29"/>
  <c r="Z585" i="29"/>
  <c r="AA585" i="29"/>
  <c r="AB585" i="29"/>
  <c r="AC585" i="29"/>
  <c r="AD585" i="29"/>
  <c r="AE585" i="29"/>
  <c r="AF585" i="29"/>
  <c r="AG585" i="29"/>
  <c r="AH585" i="29"/>
  <c r="S586" i="29"/>
  <c r="T586" i="29"/>
  <c r="U586" i="29"/>
  <c r="V586" i="29"/>
  <c r="W586" i="29"/>
  <c r="X586" i="29"/>
  <c r="Y586" i="29"/>
  <c r="Z586" i="29"/>
  <c r="AA586" i="29"/>
  <c r="AB586" i="29"/>
  <c r="AC586" i="29"/>
  <c r="AD586" i="29"/>
  <c r="AE586" i="29"/>
  <c r="AF586" i="29"/>
  <c r="AG586" i="29"/>
  <c r="AH586" i="29"/>
  <c r="S587" i="29"/>
  <c r="T587" i="29"/>
  <c r="U587" i="29"/>
  <c r="V587" i="29"/>
  <c r="W587" i="29"/>
  <c r="X587" i="29"/>
  <c r="Y587" i="29"/>
  <c r="Z587" i="29"/>
  <c r="AA587" i="29"/>
  <c r="AB587" i="29"/>
  <c r="AC587" i="29"/>
  <c r="AD587" i="29"/>
  <c r="AE587" i="29"/>
  <c r="AF587" i="29"/>
  <c r="AG587" i="29"/>
  <c r="AH587" i="29"/>
  <c r="S588" i="29"/>
  <c r="T588" i="29"/>
  <c r="U588" i="29"/>
  <c r="V588" i="29"/>
  <c r="W588" i="29"/>
  <c r="X588" i="29"/>
  <c r="Y588" i="29"/>
  <c r="Z588" i="29"/>
  <c r="AA588" i="29"/>
  <c r="AB588" i="29"/>
  <c r="AC588" i="29"/>
  <c r="AD588" i="29"/>
  <c r="AE588" i="29"/>
  <c r="AF588" i="29"/>
  <c r="AG588" i="29"/>
  <c r="AH588" i="29"/>
  <c r="S589" i="29"/>
  <c r="T589" i="29"/>
  <c r="U589" i="29"/>
  <c r="V589" i="29"/>
  <c r="W589" i="29"/>
  <c r="X589" i="29"/>
  <c r="Y589" i="29"/>
  <c r="Z589" i="29"/>
  <c r="AA589" i="29"/>
  <c r="AB589" i="29"/>
  <c r="AC589" i="29"/>
  <c r="AD589" i="29"/>
  <c r="AE589" i="29"/>
  <c r="AF589" i="29"/>
  <c r="AG589" i="29"/>
  <c r="AH589" i="29"/>
  <c r="S590" i="29"/>
  <c r="T590" i="29"/>
  <c r="U590" i="29"/>
  <c r="V590" i="29"/>
  <c r="W590" i="29"/>
  <c r="X590" i="29"/>
  <c r="Y590" i="29"/>
  <c r="Z590" i="29"/>
  <c r="AA590" i="29"/>
  <c r="AB590" i="29"/>
  <c r="AC590" i="29"/>
  <c r="AD590" i="29"/>
  <c r="AE590" i="29"/>
  <c r="AF590" i="29"/>
  <c r="AG590" i="29"/>
  <c r="AH590" i="29"/>
  <c r="S591" i="29"/>
  <c r="T591" i="29"/>
  <c r="U591" i="29"/>
  <c r="V591" i="29"/>
  <c r="W591" i="29"/>
  <c r="X591" i="29"/>
  <c r="Y591" i="29"/>
  <c r="Z591" i="29"/>
  <c r="AA591" i="29"/>
  <c r="AB591" i="29"/>
  <c r="AC591" i="29"/>
  <c r="AD591" i="29"/>
  <c r="AE591" i="29"/>
  <c r="AF591" i="29"/>
  <c r="AG591" i="29"/>
  <c r="AH591" i="29"/>
  <c r="S592" i="29"/>
  <c r="T592" i="29"/>
  <c r="U592" i="29"/>
  <c r="V592" i="29"/>
  <c r="W592" i="29"/>
  <c r="X592" i="29"/>
  <c r="Y592" i="29"/>
  <c r="Z592" i="29"/>
  <c r="AA592" i="29"/>
  <c r="AB592" i="29"/>
  <c r="AC592" i="29"/>
  <c r="AD592" i="29"/>
  <c r="AE592" i="29"/>
  <c r="AF592" i="29"/>
  <c r="AG592" i="29"/>
  <c r="AH592" i="29"/>
  <c r="S593" i="29"/>
  <c r="T593" i="29"/>
  <c r="U593" i="29"/>
  <c r="V593" i="29"/>
  <c r="W593" i="29"/>
  <c r="X593" i="29"/>
  <c r="Y593" i="29"/>
  <c r="Z593" i="29"/>
  <c r="AA593" i="29"/>
  <c r="AB593" i="29"/>
  <c r="AC593" i="29"/>
  <c r="AD593" i="29"/>
  <c r="AE593" i="29"/>
  <c r="AF593" i="29"/>
  <c r="AG593" i="29"/>
  <c r="AH593" i="29"/>
  <c r="S594" i="29"/>
  <c r="T594" i="29"/>
  <c r="U594" i="29"/>
  <c r="V594" i="29"/>
  <c r="W594" i="29"/>
  <c r="X594" i="29"/>
  <c r="Y594" i="29"/>
  <c r="Z594" i="29"/>
  <c r="AA594" i="29"/>
  <c r="AB594" i="29"/>
  <c r="AC594" i="29"/>
  <c r="AD594" i="29"/>
  <c r="AE594" i="29"/>
  <c r="AF594" i="29"/>
  <c r="AG594" i="29"/>
  <c r="AH594" i="29"/>
  <c r="S595" i="29"/>
  <c r="T595" i="29"/>
  <c r="U595" i="29"/>
  <c r="V595" i="29"/>
  <c r="W595" i="29"/>
  <c r="X595" i="29"/>
  <c r="Y595" i="29"/>
  <c r="Z595" i="29"/>
  <c r="AA595" i="29"/>
  <c r="AB595" i="29"/>
  <c r="AC595" i="29"/>
  <c r="AD595" i="29"/>
  <c r="AE595" i="29"/>
  <c r="AF595" i="29"/>
  <c r="AG595" i="29"/>
  <c r="AH595" i="29"/>
  <c r="S596" i="29"/>
  <c r="T596" i="29"/>
  <c r="U596" i="29"/>
  <c r="V596" i="29"/>
  <c r="W596" i="29"/>
  <c r="X596" i="29"/>
  <c r="Y596" i="29"/>
  <c r="Z596" i="29"/>
  <c r="AA596" i="29"/>
  <c r="AB596" i="29"/>
  <c r="AC596" i="29"/>
  <c r="AD596" i="29"/>
  <c r="AE596" i="29"/>
  <c r="AF596" i="29"/>
  <c r="AG596" i="29"/>
  <c r="AH596" i="29"/>
  <c r="S597" i="29"/>
  <c r="T597" i="29"/>
  <c r="U597" i="29"/>
  <c r="V597" i="29"/>
  <c r="W597" i="29"/>
  <c r="X597" i="29"/>
  <c r="Y597" i="29"/>
  <c r="Z597" i="29"/>
  <c r="AA597" i="29"/>
  <c r="AB597" i="29"/>
  <c r="AC597" i="29"/>
  <c r="AD597" i="29"/>
  <c r="AE597" i="29"/>
  <c r="AF597" i="29"/>
  <c r="AG597" i="29"/>
  <c r="AH597" i="29"/>
  <c r="S598" i="29"/>
  <c r="T598" i="29"/>
  <c r="U598" i="29"/>
  <c r="V598" i="29"/>
  <c r="W598" i="29"/>
  <c r="X598" i="29"/>
  <c r="Y598" i="29"/>
  <c r="Z598" i="29"/>
  <c r="AA598" i="29"/>
  <c r="AB598" i="29"/>
  <c r="AC598" i="29"/>
  <c r="AD598" i="29"/>
  <c r="AE598" i="29"/>
  <c r="AF598" i="29"/>
  <c r="AG598" i="29"/>
  <c r="AH598" i="29"/>
  <c r="S599" i="29"/>
  <c r="T599" i="29"/>
  <c r="U599" i="29"/>
  <c r="V599" i="29"/>
  <c r="W599" i="29"/>
  <c r="X599" i="29"/>
  <c r="Y599" i="29"/>
  <c r="Z599" i="29"/>
  <c r="AA599" i="29"/>
  <c r="AB599" i="29"/>
  <c r="AC599" i="29"/>
  <c r="AD599" i="29"/>
  <c r="AE599" i="29"/>
  <c r="AF599" i="29"/>
  <c r="AG599" i="29"/>
  <c r="AH599" i="29"/>
  <c r="S600" i="29"/>
  <c r="T600" i="29"/>
  <c r="U600" i="29"/>
  <c r="V600" i="29"/>
  <c r="W600" i="29"/>
  <c r="X600" i="29"/>
  <c r="Y600" i="29"/>
  <c r="Z600" i="29"/>
  <c r="AA600" i="29"/>
  <c r="AB600" i="29"/>
  <c r="AC600" i="29"/>
  <c r="AD600" i="29"/>
  <c r="AE600" i="29"/>
  <c r="AF600" i="29"/>
  <c r="AG600" i="29"/>
  <c r="AH600" i="29"/>
  <c r="S601" i="29"/>
  <c r="T601" i="29"/>
  <c r="U601" i="29"/>
  <c r="V601" i="29"/>
  <c r="W601" i="29"/>
  <c r="X601" i="29"/>
  <c r="Y601" i="29"/>
  <c r="Z601" i="29"/>
  <c r="AA601" i="29"/>
  <c r="AB601" i="29"/>
  <c r="AC601" i="29"/>
  <c r="AD601" i="29"/>
  <c r="AE601" i="29"/>
  <c r="AF601" i="29"/>
  <c r="AG601" i="29"/>
  <c r="AH601" i="29"/>
  <c r="S602" i="29"/>
  <c r="T602" i="29"/>
  <c r="U602" i="29"/>
  <c r="V602" i="29"/>
  <c r="W602" i="29"/>
  <c r="X602" i="29"/>
  <c r="Y602" i="29"/>
  <c r="Z602" i="29"/>
  <c r="AA602" i="29"/>
  <c r="AB602" i="29"/>
  <c r="AC602" i="29"/>
  <c r="AD602" i="29"/>
  <c r="AE602" i="29"/>
  <c r="AF602" i="29"/>
  <c r="AG602" i="29"/>
  <c r="AH602" i="29"/>
  <c r="S603" i="29"/>
  <c r="T603" i="29"/>
  <c r="U603" i="29"/>
  <c r="V603" i="29"/>
  <c r="W603" i="29"/>
  <c r="X603" i="29"/>
  <c r="Y603" i="29"/>
  <c r="Z603" i="29"/>
  <c r="AA603" i="29"/>
  <c r="AB603" i="29"/>
  <c r="AC603" i="29"/>
  <c r="AD603" i="29"/>
  <c r="AE603" i="29"/>
  <c r="AF603" i="29"/>
  <c r="AG603" i="29"/>
  <c r="AH603" i="29"/>
  <c r="S604" i="29"/>
  <c r="T604" i="29"/>
  <c r="U604" i="29"/>
  <c r="V604" i="29"/>
  <c r="W604" i="29"/>
  <c r="X604" i="29"/>
  <c r="Y604" i="29"/>
  <c r="Z604" i="29"/>
  <c r="AA604" i="29"/>
  <c r="AB604" i="29"/>
  <c r="AC604" i="29"/>
  <c r="AD604" i="29"/>
  <c r="AE604" i="29"/>
  <c r="AF604" i="29"/>
  <c r="AG604" i="29"/>
  <c r="AH604" i="29"/>
  <c r="S605" i="29"/>
  <c r="T605" i="29"/>
  <c r="U605" i="29"/>
  <c r="V605" i="29"/>
  <c r="W605" i="29"/>
  <c r="X605" i="29"/>
  <c r="Y605" i="29"/>
  <c r="Z605" i="29"/>
  <c r="AA605" i="29"/>
  <c r="AB605" i="29"/>
  <c r="AC605" i="29"/>
  <c r="AD605" i="29"/>
  <c r="AE605" i="29"/>
  <c r="AF605" i="29"/>
  <c r="AG605" i="29"/>
  <c r="AH605" i="29"/>
  <c r="S606" i="29"/>
  <c r="T606" i="29"/>
  <c r="U606" i="29"/>
  <c r="V606" i="29"/>
  <c r="W606" i="29"/>
  <c r="X606" i="29"/>
  <c r="Y606" i="29"/>
  <c r="Z606" i="29"/>
  <c r="AA606" i="29"/>
  <c r="AB606" i="29"/>
  <c r="AC606" i="29"/>
  <c r="AD606" i="29"/>
  <c r="AE606" i="29"/>
  <c r="AF606" i="29"/>
  <c r="AG606" i="29"/>
  <c r="AH606" i="29"/>
  <c r="S607" i="29"/>
  <c r="T607" i="29"/>
  <c r="U607" i="29"/>
  <c r="V607" i="29"/>
  <c r="W607" i="29"/>
  <c r="X607" i="29"/>
  <c r="Y607" i="29"/>
  <c r="Z607" i="29"/>
  <c r="AA607" i="29"/>
  <c r="AB607" i="29"/>
  <c r="AC607" i="29"/>
  <c r="AD607" i="29"/>
  <c r="AE607" i="29"/>
  <c r="AF607" i="29"/>
  <c r="AG607" i="29"/>
  <c r="AH607" i="29"/>
  <c r="S608" i="29"/>
  <c r="T608" i="29"/>
  <c r="U608" i="29"/>
  <c r="V608" i="29"/>
  <c r="W608" i="29"/>
  <c r="X608" i="29"/>
  <c r="Y608" i="29"/>
  <c r="Z608" i="29"/>
  <c r="AA608" i="29"/>
  <c r="AB608" i="29"/>
  <c r="AC608" i="29"/>
  <c r="AD608" i="29"/>
  <c r="AE608" i="29"/>
  <c r="AF608" i="29"/>
  <c r="AG608" i="29"/>
  <c r="AH608" i="29"/>
  <c r="S609" i="29"/>
  <c r="T609" i="29"/>
  <c r="U609" i="29"/>
  <c r="V609" i="29"/>
  <c r="W609" i="29"/>
  <c r="X609" i="29"/>
  <c r="Y609" i="29"/>
  <c r="Z609" i="29"/>
  <c r="AA609" i="29"/>
  <c r="AB609" i="29"/>
  <c r="AC609" i="29"/>
  <c r="AD609" i="29"/>
  <c r="AE609" i="29"/>
  <c r="AF609" i="29"/>
  <c r="AG609" i="29"/>
  <c r="AH609" i="29"/>
  <c r="S610" i="29"/>
  <c r="T610" i="29"/>
  <c r="U610" i="29"/>
  <c r="V610" i="29"/>
  <c r="W610" i="29"/>
  <c r="X610" i="29"/>
  <c r="Y610" i="29"/>
  <c r="Z610" i="29"/>
  <c r="AA610" i="29"/>
  <c r="AB610" i="29"/>
  <c r="AC610" i="29"/>
  <c r="AD610" i="29"/>
  <c r="AE610" i="29"/>
  <c r="AF610" i="29"/>
  <c r="AG610" i="29"/>
  <c r="AH610" i="29"/>
  <c r="S611" i="29"/>
  <c r="T611" i="29"/>
  <c r="U611" i="29"/>
  <c r="V611" i="29"/>
  <c r="W611" i="29"/>
  <c r="X611" i="29"/>
  <c r="Y611" i="29"/>
  <c r="Z611" i="29"/>
  <c r="AA611" i="29"/>
  <c r="AB611" i="29"/>
  <c r="AC611" i="29"/>
  <c r="AD611" i="29"/>
  <c r="AE611" i="29"/>
  <c r="AF611" i="29"/>
  <c r="AG611" i="29"/>
  <c r="AH611" i="29"/>
  <c r="S612" i="29"/>
  <c r="T612" i="29"/>
  <c r="U612" i="29"/>
  <c r="V612" i="29"/>
  <c r="W612" i="29"/>
  <c r="X612" i="29"/>
  <c r="Y612" i="29"/>
  <c r="Z612" i="29"/>
  <c r="AA612" i="29"/>
  <c r="AB612" i="29"/>
  <c r="AC612" i="29"/>
  <c r="AD612" i="29"/>
  <c r="AE612" i="29"/>
  <c r="AF612" i="29"/>
  <c r="AG612" i="29"/>
  <c r="AH612" i="29"/>
  <c r="S613" i="29"/>
  <c r="T613" i="29"/>
  <c r="U613" i="29"/>
  <c r="V613" i="29"/>
  <c r="W613" i="29"/>
  <c r="X613" i="29"/>
  <c r="Y613" i="29"/>
  <c r="Z613" i="29"/>
  <c r="AA613" i="29"/>
  <c r="AB613" i="29"/>
  <c r="AC613" i="29"/>
  <c r="AD613" i="29"/>
  <c r="AE613" i="29"/>
  <c r="AF613" i="29"/>
  <c r="AG613" i="29"/>
  <c r="AH613" i="29"/>
  <c r="S614" i="29"/>
  <c r="T614" i="29"/>
  <c r="U614" i="29"/>
  <c r="V614" i="29"/>
  <c r="W614" i="29"/>
  <c r="X614" i="29"/>
  <c r="Y614" i="29"/>
  <c r="Z614" i="29"/>
  <c r="AA614" i="29"/>
  <c r="AB614" i="29"/>
  <c r="AC614" i="29"/>
  <c r="AD614" i="29"/>
  <c r="AE614" i="29"/>
  <c r="AF614" i="29"/>
  <c r="AG614" i="29"/>
  <c r="AH614" i="29"/>
  <c r="S615" i="29"/>
  <c r="T615" i="29"/>
  <c r="U615" i="29"/>
  <c r="V615" i="29"/>
  <c r="W615" i="29"/>
  <c r="X615" i="29"/>
  <c r="Y615" i="29"/>
  <c r="Z615" i="29"/>
  <c r="AA615" i="29"/>
  <c r="AB615" i="29"/>
  <c r="AC615" i="29"/>
  <c r="AD615" i="29"/>
  <c r="AE615" i="29"/>
  <c r="AF615" i="29"/>
  <c r="AG615" i="29"/>
  <c r="AH615" i="29"/>
  <c r="S616" i="29"/>
  <c r="T616" i="29"/>
  <c r="U616" i="29"/>
  <c r="V616" i="29"/>
  <c r="W616" i="29"/>
  <c r="X616" i="29"/>
  <c r="Y616" i="29"/>
  <c r="Z616" i="29"/>
  <c r="AA616" i="29"/>
  <c r="AB616" i="29"/>
  <c r="AC616" i="29"/>
  <c r="AD616" i="29"/>
  <c r="AE616" i="29"/>
  <c r="AF616" i="29"/>
  <c r="AG616" i="29"/>
  <c r="AH616" i="29"/>
  <c r="S617" i="29"/>
  <c r="T617" i="29"/>
  <c r="U617" i="29"/>
  <c r="V617" i="29"/>
  <c r="W617" i="29"/>
  <c r="X617" i="29"/>
  <c r="Y617" i="29"/>
  <c r="Z617" i="29"/>
  <c r="AA617" i="29"/>
  <c r="AB617" i="29"/>
  <c r="AC617" i="29"/>
  <c r="AD617" i="29"/>
  <c r="AE617" i="29"/>
  <c r="AF617" i="29"/>
  <c r="AG617" i="29"/>
  <c r="AH617" i="29"/>
  <c r="S618" i="29"/>
  <c r="T618" i="29"/>
  <c r="U618" i="29"/>
  <c r="V618" i="29"/>
  <c r="W618" i="29"/>
  <c r="X618" i="29"/>
  <c r="Y618" i="29"/>
  <c r="Z618" i="29"/>
  <c r="AA618" i="29"/>
  <c r="AB618" i="29"/>
  <c r="AC618" i="29"/>
  <c r="AD618" i="29"/>
  <c r="AE618" i="29"/>
  <c r="AF618" i="29"/>
  <c r="AG618" i="29"/>
  <c r="AH618" i="29"/>
  <c r="S619" i="29"/>
  <c r="T619" i="29"/>
  <c r="U619" i="29"/>
  <c r="V619" i="29"/>
  <c r="W619" i="29"/>
  <c r="X619" i="29"/>
  <c r="Y619" i="29"/>
  <c r="Z619" i="29"/>
  <c r="AA619" i="29"/>
  <c r="AB619" i="29"/>
  <c r="AC619" i="29"/>
  <c r="AD619" i="29"/>
  <c r="AE619" i="29"/>
  <c r="AF619" i="29"/>
  <c r="AG619" i="29"/>
  <c r="AH619" i="29"/>
  <c r="S620" i="29"/>
  <c r="T620" i="29"/>
  <c r="U620" i="29"/>
  <c r="V620" i="29"/>
  <c r="W620" i="29"/>
  <c r="X620" i="29"/>
  <c r="Y620" i="29"/>
  <c r="Z620" i="29"/>
  <c r="AA620" i="29"/>
  <c r="AB620" i="29"/>
  <c r="AC620" i="29"/>
  <c r="AD620" i="29"/>
  <c r="AE620" i="29"/>
  <c r="AF620" i="29"/>
  <c r="AG620" i="29"/>
  <c r="AH620" i="29"/>
  <c r="S621" i="29"/>
  <c r="T621" i="29"/>
  <c r="U621" i="29"/>
  <c r="V621" i="29"/>
  <c r="W621" i="29"/>
  <c r="X621" i="29"/>
  <c r="Y621" i="29"/>
  <c r="Z621" i="29"/>
  <c r="AA621" i="29"/>
  <c r="AB621" i="29"/>
  <c r="AC621" i="29"/>
  <c r="AD621" i="29"/>
  <c r="AE621" i="29"/>
  <c r="AF621" i="29"/>
  <c r="AG621" i="29"/>
  <c r="AH621" i="29"/>
  <c r="S622" i="29"/>
  <c r="T622" i="29"/>
  <c r="U622" i="29"/>
  <c r="V622" i="29"/>
  <c r="W622" i="29"/>
  <c r="X622" i="29"/>
  <c r="Y622" i="29"/>
  <c r="Z622" i="29"/>
  <c r="AA622" i="29"/>
  <c r="AB622" i="29"/>
  <c r="AC622" i="29"/>
  <c r="AD622" i="29"/>
  <c r="AE622" i="29"/>
  <c r="AF622" i="29"/>
  <c r="AG622" i="29"/>
  <c r="AH622" i="29"/>
  <c r="S623" i="29"/>
  <c r="T623" i="29"/>
  <c r="U623" i="29"/>
  <c r="V623" i="29"/>
  <c r="W623" i="29"/>
  <c r="X623" i="29"/>
  <c r="Y623" i="29"/>
  <c r="Z623" i="29"/>
  <c r="AA623" i="29"/>
  <c r="AB623" i="29"/>
  <c r="AC623" i="29"/>
  <c r="AD623" i="29"/>
  <c r="AE623" i="29"/>
  <c r="AF623" i="29"/>
  <c r="AG623" i="29"/>
  <c r="AH623" i="29"/>
  <c r="S624" i="29"/>
  <c r="T624" i="29"/>
  <c r="U624" i="29"/>
  <c r="V624" i="29"/>
  <c r="W624" i="29"/>
  <c r="X624" i="29"/>
  <c r="Y624" i="29"/>
  <c r="Z624" i="29"/>
  <c r="AA624" i="29"/>
  <c r="AB624" i="29"/>
  <c r="AC624" i="29"/>
  <c r="AD624" i="29"/>
  <c r="AE624" i="29"/>
  <c r="AF624" i="29"/>
  <c r="AG624" i="29"/>
  <c r="AH624" i="29"/>
  <c r="S625" i="29"/>
  <c r="T625" i="29"/>
  <c r="U625" i="29"/>
  <c r="V625" i="29"/>
  <c r="W625" i="29"/>
  <c r="X625" i="29"/>
  <c r="Y625" i="29"/>
  <c r="Z625" i="29"/>
  <c r="AA625" i="29"/>
  <c r="AB625" i="29"/>
  <c r="AC625" i="29"/>
  <c r="AD625" i="29"/>
  <c r="AE625" i="29"/>
  <c r="AF625" i="29"/>
  <c r="AG625" i="29"/>
  <c r="AH625" i="29"/>
  <c r="S626" i="29"/>
  <c r="T626" i="29"/>
  <c r="U626" i="29"/>
  <c r="V626" i="29"/>
  <c r="W626" i="29"/>
  <c r="X626" i="29"/>
  <c r="Y626" i="29"/>
  <c r="Z626" i="29"/>
  <c r="AA626" i="29"/>
  <c r="AB626" i="29"/>
  <c r="AC626" i="29"/>
  <c r="AD626" i="29"/>
  <c r="AE626" i="29"/>
  <c r="AF626" i="29"/>
  <c r="AG626" i="29"/>
  <c r="AH626" i="29"/>
  <c r="S627" i="29"/>
  <c r="T627" i="29"/>
  <c r="U627" i="29"/>
  <c r="V627" i="29"/>
  <c r="W627" i="29"/>
  <c r="X627" i="29"/>
  <c r="Y627" i="29"/>
  <c r="Z627" i="29"/>
  <c r="AA627" i="29"/>
  <c r="AB627" i="29"/>
  <c r="AC627" i="29"/>
  <c r="AD627" i="29"/>
  <c r="AE627" i="29"/>
  <c r="AF627" i="29"/>
  <c r="AG627" i="29"/>
  <c r="AH627" i="29"/>
  <c r="S628" i="29"/>
  <c r="T628" i="29"/>
  <c r="U628" i="29"/>
  <c r="V628" i="29"/>
  <c r="W628" i="29"/>
  <c r="X628" i="29"/>
  <c r="Y628" i="29"/>
  <c r="Z628" i="29"/>
  <c r="AA628" i="29"/>
  <c r="AB628" i="29"/>
  <c r="AC628" i="29"/>
  <c r="AD628" i="29"/>
  <c r="AE628" i="29"/>
  <c r="AF628" i="29"/>
  <c r="AG628" i="29"/>
  <c r="AH628" i="29"/>
  <c r="S629" i="29"/>
  <c r="T629" i="29"/>
  <c r="U629" i="29"/>
  <c r="V629" i="29"/>
  <c r="W629" i="29"/>
  <c r="X629" i="29"/>
  <c r="Y629" i="29"/>
  <c r="Z629" i="29"/>
  <c r="AA629" i="29"/>
  <c r="AB629" i="29"/>
  <c r="AC629" i="29"/>
  <c r="AD629" i="29"/>
  <c r="AE629" i="29"/>
  <c r="AF629" i="29"/>
  <c r="AG629" i="29"/>
  <c r="AH629" i="29"/>
  <c r="S630" i="29"/>
  <c r="T630" i="29"/>
  <c r="U630" i="29"/>
  <c r="V630" i="29"/>
  <c r="W630" i="29"/>
  <c r="X630" i="29"/>
  <c r="Y630" i="29"/>
  <c r="Z630" i="29"/>
  <c r="AA630" i="29"/>
  <c r="AB630" i="29"/>
  <c r="AC630" i="29"/>
  <c r="AD630" i="29"/>
  <c r="AE630" i="29"/>
  <c r="AF630" i="29"/>
  <c r="AG630" i="29"/>
  <c r="AH630" i="29"/>
  <c r="S631" i="29"/>
  <c r="T631" i="29"/>
  <c r="U631" i="29"/>
  <c r="V631" i="29"/>
  <c r="W631" i="29"/>
  <c r="X631" i="29"/>
  <c r="Y631" i="29"/>
  <c r="Z631" i="29"/>
  <c r="AA631" i="29"/>
  <c r="AB631" i="29"/>
  <c r="AC631" i="29"/>
  <c r="AD631" i="29"/>
  <c r="AE631" i="29"/>
  <c r="AF631" i="29"/>
  <c r="AG631" i="29"/>
  <c r="AH631" i="29"/>
  <c r="S632" i="29"/>
  <c r="T632" i="29"/>
  <c r="U632" i="29"/>
  <c r="V632" i="29"/>
  <c r="W632" i="29"/>
  <c r="X632" i="29"/>
  <c r="Y632" i="29"/>
  <c r="Z632" i="29"/>
  <c r="AA632" i="29"/>
  <c r="AB632" i="29"/>
  <c r="AC632" i="29"/>
  <c r="AD632" i="29"/>
  <c r="AE632" i="29"/>
  <c r="AF632" i="29"/>
  <c r="AG632" i="29"/>
  <c r="AH632" i="29"/>
  <c r="S633" i="29"/>
  <c r="T633" i="29"/>
  <c r="U633" i="29"/>
  <c r="V633" i="29"/>
  <c r="W633" i="29"/>
  <c r="X633" i="29"/>
  <c r="Y633" i="29"/>
  <c r="Z633" i="29"/>
  <c r="AA633" i="29"/>
  <c r="AB633" i="29"/>
  <c r="AC633" i="29"/>
  <c r="AD633" i="29"/>
  <c r="AE633" i="29"/>
  <c r="AF633" i="29"/>
  <c r="AG633" i="29"/>
  <c r="AH633" i="29"/>
  <c r="S634" i="29"/>
  <c r="T634" i="29"/>
  <c r="U634" i="29"/>
  <c r="V634" i="29"/>
  <c r="W634" i="29"/>
  <c r="X634" i="29"/>
  <c r="Y634" i="29"/>
  <c r="Z634" i="29"/>
  <c r="AA634" i="29"/>
  <c r="AB634" i="29"/>
  <c r="AC634" i="29"/>
  <c r="AD634" i="29"/>
  <c r="AE634" i="29"/>
  <c r="AF634" i="29"/>
  <c r="AG634" i="29"/>
  <c r="AH634" i="29"/>
  <c r="S635" i="29"/>
  <c r="T635" i="29"/>
  <c r="U635" i="29"/>
  <c r="V635" i="29"/>
  <c r="W635" i="29"/>
  <c r="X635" i="29"/>
  <c r="Y635" i="29"/>
  <c r="Z635" i="29"/>
  <c r="AA635" i="29"/>
  <c r="AB635" i="29"/>
  <c r="AC635" i="29"/>
  <c r="AD635" i="29"/>
  <c r="AE635" i="29"/>
  <c r="AF635" i="29"/>
  <c r="AG635" i="29"/>
  <c r="AH635" i="29"/>
  <c r="S636" i="29"/>
  <c r="T636" i="29"/>
  <c r="U636" i="29"/>
  <c r="V636" i="29"/>
  <c r="W636" i="29"/>
  <c r="X636" i="29"/>
  <c r="Y636" i="29"/>
  <c r="Z636" i="29"/>
  <c r="AA636" i="29"/>
  <c r="AB636" i="29"/>
  <c r="AC636" i="29"/>
  <c r="AD636" i="29"/>
  <c r="AE636" i="29"/>
  <c r="AF636" i="29"/>
  <c r="AG636" i="29"/>
  <c r="AH636" i="29"/>
  <c r="S637" i="29"/>
  <c r="T637" i="29"/>
  <c r="U637" i="29"/>
  <c r="V637" i="29"/>
  <c r="W637" i="29"/>
  <c r="X637" i="29"/>
  <c r="Y637" i="29"/>
  <c r="Z637" i="29"/>
  <c r="AA637" i="29"/>
  <c r="AB637" i="29"/>
  <c r="AC637" i="29"/>
  <c r="AD637" i="29"/>
  <c r="AE637" i="29"/>
  <c r="AF637" i="29"/>
  <c r="AG637" i="29"/>
  <c r="AH637" i="29"/>
  <c r="S638" i="29"/>
  <c r="T638" i="29"/>
  <c r="U638" i="29"/>
  <c r="V638" i="29"/>
  <c r="W638" i="29"/>
  <c r="X638" i="29"/>
  <c r="Y638" i="29"/>
  <c r="Z638" i="29"/>
  <c r="AA638" i="29"/>
  <c r="AB638" i="29"/>
  <c r="AC638" i="29"/>
  <c r="AD638" i="29"/>
  <c r="AE638" i="29"/>
  <c r="AF638" i="29"/>
  <c r="AG638" i="29"/>
  <c r="AH638" i="29"/>
  <c r="S639" i="29"/>
  <c r="T639" i="29"/>
  <c r="U639" i="29"/>
  <c r="V639" i="29"/>
  <c r="W639" i="29"/>
  <c r="X639" i="29"/>
  <c r="Y639" i="29"/>
  <c r="Z639" i="29"/>
  <c r="AA639" i="29"/>
  <c r="AB639" i="29"/>
  <c r="AC639" i="29"/>
  <c r="AD639" i="29"/>
  <c r="AE639" i="29"/>
  <c r="AF639" i="29"/>
  <c r="AG639" i="29"/>
  <c r="AH639" i="29"/>
  <c r="S640" i="29"/>
  <c r="T640" i="29"/>
  <c r="U640" i="29"/>
  <c r="V640" i="29"/>
  <c r="W640" i="29"/>
  <c r="X640" i="29"/>
  <c r="Y640" i="29"/>
  <c r="Z640" i="29"/>
  <c r="AA640" i="29"/>
  <c r="AB640" i="29"/>
  <c r="AC640" i="29"/>
  <c r="AD640" i="29"/>
  <c r="AE640" i="29"/>
  <c r="AF640" i="29"/>
  <c r="AG640" i="29"/>
  <c r="AH640" i="29"/>
  <c r="S641" i="29"/>
  <c r="T641" i="29"/>
  <c r="U641" i="29"/>
  <c r="V641" i="29"/>
  <c r="W641" i="29"/>
  <c r="X641" i="29"/>
  <c r="Y641" i="29"/>
  <c r="Z641" i="29"/>
  <c r="AA641" i="29"/>
  <c r="AB641" i="29"/>
  <c r="AC641" i="29"/>
  <c r="AD641" i="29"/>
  <c r="AE641" i="29"/>
  <c r="AF641" i="29"/>
  <c r="AG641" i="29"/>
  <c r="AH641" i="29"/>
  <c r="S642" i="29"/>
  <c r="T642" i="29"/>
  <c r="U642" i="29"/>
  <c r="V642" i="29"/>
  <c r="W642" i="29"/>
  <c r="X642" i="29"/>
  <c r="Y642" i="29"/>
  <c r="Z642" i="29"/>
  <c r="AA642" i="29"/>
  <c r="AB642" i="29"/>
  <c r="AC642" i="29"/>
  <c r="AD642" i="29"/>
  <c r="AE642" i="29"/>
  <c r="AF642" i="29"/>
  <c r="AG642" i="29"/>
  <c r="AH642" i="29"/>
  <c r="S643" i="29"/>
  <c r="T643" i="29"/>
  <c r="U643" i="29"/>
  <c r="V643" i="29"/>
  <c r="W643" i="29"/>
  <c r="X643" i="29"/>
  <c r="Y643" i="29"/>
  <c r="Z643" i="29"/>
  <c r="AA643" i="29"/>
  <c r="AB643" i="29"/>
  <c r="AC643" i="29"/>
  <c r="AD643" i="29"/>
  <c r="AE643" i="29"/>
  <c r="AF643" i="29"/>
  <c r="AG643" i="29"/>
  <c r="AH643" i="29"/>
  <c r="S644" i="29"/>
  <c r="T644" i="29"/>
  <c r="U644" i="29"/>
  <c r="V644" i="29"/>
  <c r="W644" i="29"/>
  <c r="X644" i="29"/>
  <c r="Y644" i="29"/>
  <c r="Z644" i="29"/>
  <c r="AA644" i="29"/>
  <c r="AB644" i="29"/>
  <c r="AC644" i="29"/>
  <c r="AD644" i="29"/>
  <c r="AE644" i="29"/>
  <c r="AF644" i="29"/>
  <c r="AG644" i="29"/>
  <c r="AH644" i="29"/>
  <c r="S645" i="29"/>
  <c r="T645" i="29"/>
  <c r="U645" i="29"/>
  <c r="V645" i="29"/>
  <c r="W645" i="29"/>
  <c r="X645" i="29"/>
  <c r="Y645" i="29"/>
  <c r="Z645" i="29"/>
  <c r="AA645" i="29"/>
  <c r="AB645" i="29"/>
  <c r="AC645" i="29"/>
  <c r="AD645" i="29"/>
  <c r="AE645" i="29"/>
  <c r="AF645" i="29"/>
  <c r="AG645" i="29"/>
  <c r="AH645" i="29"/>
  <c r="S646" i="29"/>
  <c r="T646" i="29"/>
  <c r="U646" i="29"/>
  <c r="V646" i="29"/>
  <c r="W646" i="29"/>
  <c r="X646" i="29"/>
  <c r="Y646" i="29"/>
  <c r="Z646" i="29"/>
  <c r="AA646" i="29"/>
  <c r="AB646" i="29"/>
  <c r="AC646" i="29"/>
  <c r="AD646" i="29"/>
  <c r="AE646" i="29"/>
  <c r="AF646" i="29"/>
  <c r="AG646" i="29"/>
  <c r="AH646" i="29"/>
  <c r="S647" i="29"/>
  <c r="T647" i="29"/>
  <c r="U647" i="29"/>
  <c r="V647" i="29"/>
  <c r="W647" i="29"/>
  <c r="X647" i="29"/>
  <c r="Y647" i="29"/>
  <c r="Z647" i="29"/>
  <c r="AA647" i="29"/>
  <c r="AB647" i="29"/>
  <c r="AC647" i="29"/>
  <c r="AD647" i="29"/>
  <c r="AE647" i="29"/>
  <c r="AF647" i="29"/>
  <c r="AG647" i="29"/>
  <c r="AH647" i="29"/>
  <c r="S648" i="29"/>
  <c r="T648" i="29"/>
  <c r="U648" i="29"/>
  <c r="V648" i="29"/>
  <c r="W648" i="29"/>
  <c r="X648" i="29"/>
  <c r="Y648" i="29"/>
  <c r="Z648" i="29"/>
  <c r="AA648" i="29"/>
  <c r="AB648" i="29"/>
  <c r="AC648" i="29"/>
  <c r="AD648" i="29"/>
  <c r="AE648" i="29"/>
  <c r="AF648" i="29"/>
  <c r="AG648" i="29"/>
  <c r="AH648" i="29"/>
  <c r="S649" i="29"/>
  <c r="T649" i="29"/>
  <c r="U649" i="29"/>
  <c r="V649" i="29"/>
  <c r="W649" i="29"/>
  <c r="X649" i="29"/>
  <c r="Y649" i="29"/>
  <c r="Z649" i="29"/>
  <c r="AA649" i="29"/>
  <c r="AB649" i="29"/>
  <c r="AC649" i="29"/>
  <c r="AD649" i="29"/>
  <c r="AE649" i="29"/>
  <c r="AF649" i="29"/>
  <c r="AG649" i="29"/>
  <c r="AH649" i="29"/>
  <c r="S650" i="29"/>
  <c r="T650" i="29"/>
  <c r="U650" i="29"/>
  <c r="V650" i="29"/>
  <c r="W650" i="29"/>
  <c r="X650" i="29"/>
  <c r="Y650" i="29"/>
  <c r="Z650" i="29"/>
  <c r="AA650" i="29"/>
  <c r="AB650" i="29"/>
  <c r="AC650" i="29"/>
  <c r="AD650" i="29"/>
  <c r="AE650" i="29"/>
  <c r="AF650" i="29"/>
  <c r="AG650" i="29"/>
  <c r="AH650" i="29"/>
  <c r="S651" i="29"/>
  <c r="T651" i="29"/>
  <c r="U651" i="29"/>
  <c r="V651" i="29"/>
  <c r="W651" i="29"/>
  <c r="X651" i="29"/>
  <c r="Y651" i="29"/>
  <c r="Z651" i="29"/>
  <c r="AA651" i="29"/>
  <c r="AB651" i="29"/>
  <c r="AC651" i="29"/>
  <c r="AD651" i="29"/>
  <c r="AE651" i="29"/>
  <c r="AF651" i="29"/>
  <c r="AG651" i="29"/>
  <c r="AH651" i="29"/>
  <c r="S652" i="29"/>
  <c r="T652" i="29"/>
  <c r="U652" i="29"/>
  <c r="V652" i="29"/>
  <c r="W652" i="29"/>
  <c r="X652" i="29"/>
  <c r="Y652" i="29"/>
  <c r="Z652" i="29"/>
  <c r="AA652" i="29"/>
  <c r="AB652" i="29"/>
  <c r="AC652" i="29"/>
  <c r="AD652" i="29"/>
  <c r="AE652" i="29"/>
  <c r="AF652" i="29"/>
  <c r="AG652" i="29"/>
  <c r="AH652" i="29"/>
  <c r="S653" i="29"/>
  <c r="T653" i="29"/>
  <c r="U653" i="29"/>
  <c r="V653" i="29"/>
  <c r="W653" i="29"/>
  <c r="X653" i="29"/>
  <c r="Y653" i="29"/>
  <c r="Z653" i="29"/>
  <c r="AA653" i="29"/>
  <c r="AB653" i="29"/>
  <c r="AC653" i="29"/>
  <c r="AD653" i="29"/>
  <c r="AE653" i="29"/>
  <c r="AF653" i="29"/>
  <c r="AG653" i="29"/>
  <c r="AH653" i="29"/>
  <c r="S654" i="29"/>
  <c r="T654" i="29"/>
  <c r="U654" i="29"/>
  <c r="V654" i="29"/>
  <c r="W654" i="29"/>
  <c r="X654" i="29"/>
  <c r="Y654" i="29"/>
  <c r="Z654" i="29"/>
  <c r="AA654" i="29"/>
  <c r="AB654" i="29"/>
  <c r="AC654" i="29"/>
  <c r="AD654" i="29"/>
  <c r="AE654" i="29"/>
  <c r="AF654" i="29"/>
  <c r="AG654" i="29"/>
  <c r="AH654" i="29"/>
  <c r="S655" i="29"/>
  <c r="T655" i="29"/>
  <c r="U655" i="29"/>
  <c r="V655" i="29"/>
  <c r="W655" i="29"/>
  <c r="X655" i="29"/>
  <c r="Y655" i="29"/>
  <c r="Z655" i="29"/>
  <c r="AA655" i="29"/>
  <c r="AB655" i="29"/>
  <c r="AC655" i="29"/>
  <c r="AD655" i="29"/>
  <c r="AE655" i="29"/>
  <c r="AF655" i="29"/>
  <c r="AG655" i="29"/>
  <c r="AH655" i="29"/>
  <c r="S656" i="29"/>
  <c r="T656" i="29"/>
  <c r="U656" i="29"/>
  <c r="V656" i="29"/>
  <c r="W656" i="29"/>
  <c r="X656" i="29"/>
  <c r="Y656" i="29"/>
  <c r="Z656" i="29"/>
  <c r="AA656" i="29"/>
  <c r="AB656" i="29"/>
  <c r="AC656" i="29"/>
  <c r="AD656" i="29"/>
  <c r="AE656" i="29"/>
  <c r="AF656" i="29"/>
  <c r="AG656" i="29"/>
  <c r="AH656" i="29"/>
  <c r="S657" i="29"/>
  <c r="T657" i="29"/>
  <c r="U657" i="29"/>
  <c r="V657" i="29"/>
  <c r="W657" i="29"/>
  <c r="X657" i="29"/>
  <c r="Y657" i="29"/>
  <c r="Z657" i="29"/>
  <c r="AA657" i="29"/>
  <c r="AB657" i="29"/>
  <c r="AC657" i="29"/>
  <c r="AD657" i="29"/>
  <c r="AE657" i="29"/>
  <c r="AF657" i="29"/>
  <c r="AG657" i="29"/>
  <c r="AH657" i="29"/>
  <c r="S658" i="29"/>
  <c r="T658" i="29"/>
  <c r="U658" i="29"/>
  <c r="V658" i="29"/>
  <c r="W658" i="29"/>
  <c r="X658" i="29"/>
  <c r="Y658" i="29"/>
  <c r="Z658" i="29"/>
  <c r="AA658" i="29"/>
  <c r="AB658" i="29"/>
  <c r="AC658" i="29"/>
  <c r="AD658" i="29"/>
  <c r="AE658" i="29"/>
  <c r="AF658" i="29"/>
  <c r="AG658" i="29"/>
  <c r="AH658" i="29"/>
  <c r="S659" i="29"/>
  <c r="T659" i="29"/>
  <c r="U659" i="29"/>
  <c r="V659" i="29"/>
  <c r="W659" i="29"/>
  <c r="X659" i="29"/>
  <c r="Y659" i="29"/>
  <c r="Z659" i="29"/>
  <c r="AA659" i="29"/>
  <c r="AB659" i="29"/>
  <c r="AC659" i="29"/>
  <c r="AD659" i="29"/>
  <c r="AE659" i="29"/>
  <c r="AF659" i="29"/>
  <c r="AG659" i="29"/>
  <c r="AH659" i="29"/>
  <c r="S660" i="29"/>
  <c r="T660" i="29"/>
  <c r="U660" i="29"/>
  <c r="V660" i="29"/>
  <c r="W660" i="29"/>
  <c r="X660" i="29"/>
  <c r="Y660" i="29"/>
  <c r="Z660" i="29"/>
  <c r="AA660" i="29"/>
  <c r="AB660" i="29"/>
  <c r="AC660" i="29"/>
  <c r="AD660" i="29"/>
  <c r="AE660" i="29"/>
  <c r="AF660" i="29"/>
  <c r="AG660" i="29"/>
  <c r="AH660" i="29"/>
  <c r="S661" i="29"/>
  <c r="T661" i="29"/>
  <c r="U661" i="29"/>
  <c r="V661" i="29"/>
  <c r="W661" i="29"/>
  <c r="X661" i="29"/>
  <c r="Y661" i="29"/>
  <c r="Z661" i="29"/>
  <c r="AA661" i="29"/>
  <c r="AB661" i="29"/>
  <c r="AC661" i="29"/>
  <c r="AD661" i="29"/>
  <c r="AE661" i="29"/>
  <c r="AF661" i="29"/>
  <c r="AG661" i="29"/>
  <c r="AH661" i="29"/>
  <c r="S662" i="29"/>
  <c r="T662" i="29"/>
  <c r="U662" i="29"/>
  <c r="V662" i="29"/>
  <c r="W662" i="29"/>
  <c r="X662" i="29"/>
  <c r="Y662" i="29"/>
  <c r="Z662" i="29"/>
  <c r="AA662" i="29"/>
  <c r="AB662" i="29"/>
  <c r="AC662" i="29"/>
  <c r="AD662" i="29"/>
  <c r="AE662" i="29"/>
  <c r="AF662" i="29"/>
  <c r="AG662" i="29"/>
  <c r="AH662" i="29"/>
  <c r="S663" i="29"/>
  <c r="T663" i="29"/>
  <c r="U663" i="29"/>
  <c r="V663" i="29"/>
  <c r="W663" i="29"/>
  <c r="X663" i="29"/>
  <c r="Y663" i="29"/>
  <c r="Z663" i="29"/>
  <c r="AA663" i="29"/>
  <c r="AB663" i="29"/>
  <c r="AC663" i="29"/>
  <c r="AD663" i="29"/>
  <c r="AE663" i="29"/>
  <c r="AF663" i="29"/>
  <c r="AG663" i="29"/>
  <c r="AH663" i="29"/>
  <c r="S664" i="29"/>
  <c r="T664" i="29"/>
  <c r="U664" i="29"/>
  <c r="V664" i="29"/>
  <c r="W664" i="29"/>
  <c r="X664" i="29"/>
  <c r="Y664" i="29"/>
  <c r="Z664" i="29"/>
  <c r="AA664" i="29"/>
  <c r="AB664" i="29"/>
  <c r="AC664" i="29"/>
  <c r="AD664" i="29"/>
  <c r="AE664" i="29"/>
  <c r="AF664" i="29"/>
  <c r="AG664" i="29"/>
  <c r="AH664" i="29"/>
  <c r="S665" i="29"/>
  <c r="T665" i="29"/>
  <c r="U665" i="29"/>
  <c r="V665" i="29"/>
  <c r="W665" i="29"/>
  <c r="X665" i="29"/>
  <c r="Y665" i="29"/>
  <c r="Z665" i="29"/>
  <c r="AA665" i="29"/>
  <c r="AB665" i="29"/>
  <c r="AC665" i="29"/>
  <c r="AD665" i="29"/>
  <c r="AE665" i="29"/>
  <c r="AF665" i="29"/>
  <c r="AG665" i="29"/>
  <c r="AH665" i="29"/>
  <c r="S666" i="29"/>
  <c r="T666" i="29"/>
  <c r="U666" i="29"/>
  <c r="V666" i="29"/>
  <c r="W666" i="29"/>
  <c r="X666" i="29"/>
  <c r="Y666" i="29"/>
  <c r="Z666" i="29"/>
  <c r="AA666" i="29"/>
  <c r="AB666" i="29"/>
  <c r="AC666" i="29"/>
  <c r="AD666" i="29"/>
  <c r="AE666" i="29"/>
  <c r="AF666" i="29"/>
  <c r="AG666" i="29"/>
  <c r="AH666" i="29"/>
  <c r="S667" i="29"/>
  <c r="T667" i="29"/>
  <c r="U667" i="29"/>
  <c r="V667" i="29"/>
  <c r="W667" i="29"/>
  <c r="X667" i="29"/>
  <c r="Y667" i="29"/>
  <c r="Z667" i="29"/>
  <c r="AA667" i="29"/>
  <c r="AB667" i="29"/>
  <c r="AC667" i="29"/>
  <c r="AD667" i="29"/>
  <c r="AE667" i="29"/>
  <c r="AF667" i="29"/>
  <c r="AG667" i="29"/>
  <c r="AH667" i="29"/>
  <c r="S668" i="29"/>
  <c r="T668" i="29"/>
  <c r="U668" i="29"/>
  <c r="V668" i="29"/>
  <c r="W668" i="29"/>
  <c r="X668" i="29"/>
  <c r="Y668" i="29"/>
  <c r="Z668" i="29"/>
  <c r="AA668" i="29"/>
  <c r="AB668" i="29"/>
  <c r="AC668" i="29"/>
  <c r="AD668" i="29"/>
  <c r="AE668" i="29"/>
  <c r="AF668" i="29"/>
  <c r="AG668" i="29"/>
  <c r="AH668" i="29"/>
  <c r="S669" i="29"/>
  <c r="T669" i="29"/>
  <c r="U669" i="29"/>
  <c r="V669" i="29"/>
  <c r="W669" i="29"/>
  <c r="X669" i="29"/>
  <c r="Y669" i="29"/>
  <c r="Z669" i="29"/>
  <c r="AA669" i="29"/>
  <c r="AB669" i="29"/>
  <c r="AC669" i="29"/>
  <c r="AD669" i="29"/>
  <c r="AE669" i="29"/>
  <c r="AF669" i="29"/>
  <c r="AG669" i="29"/>
  <c r="AH669" i="29"/>
  <c r="S670" i="29"/>
  <c r="T670" i="29"/>
  <c r="U670" i="29"/>
  <c r="V670" i="29"/>
  <c r="W670" i="29"/>
  <c r="X670" i="29"/>
  <c r="Y670" i="29"/>
  <c r="Z670" i="29"/>
  <c r="AA670" i="29"/>
  <c r="AB670" i="29"/>
  <c r="AC670" i="29"/>
  <c r="AD670" i="29"/>
  <c r="AE670" i="29"/>
  <c r="AF670" i="29"/>
  <c r="AG670" i="29"/>
  <c r="AH670" i="29"/>
  <c r="S671" i="29"/>
  <c r="T671" i="29"/>
  <c r="U671" i="29"/>
  <c r="V671" i="29"/>
  <c r="W671" i="29"/>
  <c r="X671" i="29"/>
  <c r="Y671" i="29"/>
  <c r="Z671" i="29"/>
  <c r="AA671" i="29"/>
  <c r="AB671" i="29"/>
  <c r="AC671" i="29"/>
  <c r="AD671" i="29"/>
  <c r="AE671" i="29"/>
  <c r="AF671" i="29"/>
  <c r="AG671" i="29"/>
  <c r="AH671" i="29"/>
  <c r="S672" i="29"/>
  <c r="T672" i="29"/>
  <c r="U672" i="29"/>
  <c r="V672" i="29"/>
  <c r="W672" i="29"/>
  <c r="X672" i="29"/>
  <c r="Y672" i="29"/>
  <c r="Z672" i="29"/>
  <c r="AA672" i="29"/>
  <c r="AB672" i="29"/>
  <c r="AC672" i="29"/>
  <c r="AD672" i="29"/>
  <c r="AE672" i="29"/>
  <c r="AF672" i="29"/>
  <c r="AG672" i="29"/>
  <c r="AH672" i="29"/>
  <c r="S673" i="29"/>
  <c r="T673" i="29"/>
  <c r="U673" i="29"/>
  <c r="V673" i="29"/>
  <c r="W673" i="29"/>
  <c r="X673" i="29"/>
  <c r="Y673" i="29"/>
  <c r="Z673" i="29"/>
  <c r="AA673" i="29"/>
  <c r="AB673" i="29"/>
  <c r="AC673" i="29"/>
  <c r="AD673" i="29"/>
  <c r="AE673" i="29"/>
  <c r="AF673" i="29"/>
  <c r="AG673" i="29"/>
  <c r="AH673" i="29"/>
  <c r="S674" i="29"/>
  <c r="T674" i="29"/>
  <c r="U674" i="29"/>
  <c r="V674" i="29"/>
  <c r="W674" i="29"/>
  <c r="X674" i="29"/>
  <c r="Y674" i="29"/>
  <c r="Z674" i="29"/>
  <c r="AA674" i="29"/>
  <c r="AB674" i="29"/>
  <c r="AC674" i="29"/>
  <c r="AD674" i="29"/>
  <c r="AE674" i="29"/>
  <c r="AF674" i="29"/>
  <c r="AG674" i="29"/>
  <c r="AH674" i="29"/>
  <c r="S675" i="29"/>
  <c r="T675" i="29"/>
  <c r="U675" i="29"/>
  <c r="V675" i="29"/>
  <c r="W675" i="29"/>
  <c r="X675" i="29"/>
  <c r="Y675" i="29"/>
  <c r="Z675" i="29"/>
  <c r="AA675" i="29"/>
  <c r="AB675" i="29"/>
  <c r="AC675" i="29"/>
  <c r="AD675" i="29"/>
  <c r="AE675" i="29"/>
  <c r="AF675" i="29"/>
  <c r="AG675" i="29"/>
  <c r="AH675" i="29"/>
  <c r="S676" i="29"/>
  <c r="T676" i="29"/>
  <c r="U676" i="29"/>
  <c r="V676" i="29"/>
  <c r="W676" i="29"/>
  <c r="X676" i="29"/>
  <c r="Y676" i="29"/>
  <c r="Z676" i="29"/>
  <c r="AA676" i="29"/>
  <c r="AB676" i="29"/>
  <c r="AC676" i="29"/>
  <c r="AD676" i="29"/>
  <c r="AE676" i="29"/>
  <c r="AF676" i="29"/>
  <c r="AG676" i="29"/>
  <c r="AH676" i="29"/>
  <c r="S677" i="29"/>
  <c r="T677" i="29"/>
  <c r="U677" i="29"/>
  <c r="V677" i="29"/>
  <c r="W677" i="29"/>
  <c r="X677" i="29"/>
  <c r="Y677" i="29"/>
  <c r="Z677" i="29"/>
  <c r="AA677" i="29"/>
  <c r="AB677" i="29"/>
  <c r="AC677" i="29"/>
  <c r="AD677" i="29"/>
  <c r="AE677" i="29"/>
  <c r="AF677" i="29"/>
  <c r="AG677" i="29"/>
  <c r="AH677" i="29"/>
  <c r="S678" i="29"/>
  <c r="T678" i="29"/>
  <c r="U678" i="29"/>
  <c r="V678" i="29"/>
  <c r="W678" i="29"/>
  <c r="X678" i="29"/>
  <c r="Y678" i="29"/>
  <c r="Z678" i="29"/>
  <c r="AA678" i="29"/>
  <c r="AB678" i="29"/>
  <c r="AC678" i="29"/>
  <c r="AD678" i="29"/>
  <c r="AE678" i="29"/>
  <c r="AF678" i="29"/>
  <c r="AG678" i="29"/>
  <c r="AH678" i="29"/>
  <c r="S679" i="29"/>
  <c r="T679" i="29"/>
  <c r="U679" i="29"/>
  <c r="V679" i="29"/>
  <c r="W679" i="29"/>
  <c r="X679" i="29"/>
  <c r="Y679" i="29"/>
  <c r="Z679" i="29"/>
  <c r="AA679" i="29"/>
  <c r="AB679" i="29"/>
  <c r="AC679" i="29"/>
  <c r="AD679" i="29"/>
  <c r="AE679" i="29"/>
  <c r="AF679" i="29"/>
  <c r="AG679" i="29"/>
  <c r="AH679" i="29"/>
  <c r="S680" i="29"/>
  <c r="T680" i="29"/>
  <c r="U680" i="29"/>
  <c r="V680" i="29"/>
  <c r="W680" i="29"/>
  <c r="X680" i="29"/>
  <c r="Y680" i="29"/>
  <c r="Z680" i="29"/>
  <c r="AA680" i="29"/>
  <c r="AB680" i="29"/>
  <c r="AC680" i="29"/>
  <c r="AD680" i="29"/>
  <c r="AE680" i="29"/>
  <c r="AF680" i="29"/>
  <c r="AG680" i="29"/>
  <c r="AH680" i="29"/>
  <c r="S681" i="29"/>
  <c r="T681" i="29"/>
  <c r="U681" i="29"/>
  <c r="V681" i="29"/>
  <c r="W681" i="29"/>
  <c r="X681" i="29"/>
  <c r="Y681" i="29"/>
  <c r="Z681" i="29"/>
  <c r="AA681" i="29"/>
  <c r="AB681" i="29"/>
  <c r="AC681" i="29"/>
  <c r="AD681" i="29"/>
  <c r="AE681" i="29"/>
  <c r="AF681" i="29"/>
  <c r="AG681" i="29"/>
  <c r="AH681" i="29"/>
  <c r="S682" i="29"/>
  <c r="T682" i="29"/>
  <c r="U682" i="29"/>
  <c r="V682" i="29"/>
  <c r="W682" i="29"/>
  <c r="X682" i="29"/>
  <c r="Y682" i="29"/>
  <c r="Z682" i="29"/>
  <c r="AA682" i="29"/>
  <c r="AB682" i="29"/>
  <c r="AC682" i="29"/>
  <c r="AD682" i="29"/>
  <c r="AE682" i="29"/>
  <c r="AF682" i="29"/>
  <c r="AG682" i="29"/>
  <c r="AH682" i="29"/>
  <c r="S683" i="29"/>
  <c r="T683" i="29"/>
  <c r="U683" i="29"/>
  <c r="V683" i="29"/>
  <c r="W683" i="29"/>
  <c r="X683" i="29"/>
  <c r="Y683" i="29"/>
  <c r="Z683" i="29"/>
  <c r="AA683" i="29"/>
  <c r="AB683" i="29"/>
  <c r="AC683" i="29"/>
  <c r="AD683" i="29"/>
  <c r="AE683" i="29"/>
  <c r="AF683" i="29"/>
  <c r="AG683" i="29"/>
  <c r="AH683" i="29"/>
  <c r="S684" i="29"/>
  <c r="T684" i="29"/>
  <c r="U684" i="29"/>
  <c r="V684" i="29"/>
  <c r="W684" i="29"/>
  <c r="X684" i="29"/>
  <c r="Y684" i="29"/>
  <c r="Z684" i="29"/>
  <c r="AA684" i="29"/>
  <c r="AB684" i="29"/>
  <c r="AC684" i="29"/>
  <c r="AD684" i="29"/>
  <c r="AE684" i="29"/>
  <c r="AF684" i="29"/>
  <c r="AG684" i="29"/>
  <c r="AH684" i="29"/>
  <c r="S685" i="29"/>
  <c r="T685" i="29"/>
  <c r="U685" i="29"/>
  <c r="V685" i="29"/>
  <c r="W685" i="29"/>
  <c r="X685" i="29"/>
  <c r="Y685" i="29"/>
  <c r="Z685" i="29"/>
  <c r="AA685" i="29"/>
  <c r="AB685" i="29"/>
  <c r="AC685" i="29"/>
  <c r="AD685" i="29"/>
  <c r="AE685" i="29"/>
  <c r="AF685" i="29"/>
  <c r="AG685" i="29"/>
  <c r="AH685" i="29"/>
  <c r="S686" i="29"/>
  <c r="T686" i="29"/>
  <c r="U686" i="29"/>
  <c r="V686" i="29"/>
  <c r="W686" i="29"/>
  <c r="X686" i="29"/>
  <c r="Y686" i="29"/>
  <c r="Z686" i="29"/>
  <c r="AA686" i="29"/>
  <c r="AB686" i="29"/>
  <c r="AC686" i="29"/>
  <c r="AD686" i="29"/>
  <c r="AE686" i="29"/>
  <c r="AF686" i="29"/>
  <c r="AG686" i="29"/>
  <c r="AH686" i="29"/>
  <c r="S687" i="29"/>
  <c r="T687" i="29"/>
  <c r="U687" i="29"/>
  <c r="V687" i="29"/>
  <c r="W687" i="29"/>
  <c r="X687" i="29"/>
  <c r="Y687" i="29"/>
  <c r="Z687" i="29"/>
  <c r="AA687" i="29"/>
  <c r="AB687" i="29"/>
  <c r="AC687" i="29"/>
  <c r="AD687" i="29"/>
  <c r="AE687" i="29"/>
  <c r="AF687" i="29"/>
  <c r="AG687" i="29"/>
  <c r="AH687" i="29"/>
  <c r="S688" i="29"/>
  <c r="T688" i="29"/>
  <c r="U688" i="29"/>
  <c r="V688" i="29"/>
  <c r="W688" i="29"/>
  <c r="X688" i="29"/>
  <c r="Y688" i="29"/>
  <c r="Z688" i="29"/>
  <c r="AA688" i="29"/>
  <c r="AB688" i="29"/>
  <c r="AC688" i="29"/>
  <c r="AD688" i="29"/>
  <c r="AE688" i="29"/>
  <c r="AF688" i="29"/>
  <c r="AG688" i="29"/>
  <c r="AH688" i="29"/>
  <c r="S689" i="29"/>
  <c r="T689" i="29"/>
  <c r="U689" i="29"/>
  <c r="V689" i="29"/>
  <c r="W689" i="29"/>
  <c r="X689" i="29"/>
  <c r="Y689" i="29"/>
  <c r="Z689" i="29"/>
  <c r="AA689" i="29"/>
  <c r="AB689" i="29"/>
  <c r="AC689" i="29"/>
  <c r="AD689" i="29"/>
  <c r="AE689" i="29"/>
  <c r="AF689" i="29"/>
  <c r="AG689" i="29"/>
  <c r="AH689" i="29"/>
  <c r="S690" i="29"/>
  <c r="T690" i="29"/>
  <c r="U690" i="29"/>
  <c r="V690" i="29"/>
  <c r="W690" i="29"/>
  <c r="X690" i="29"/>
  <c r="Y690" i="29"/>
  <c r="Z690" i="29"/>
  <c r="AA690" i="29"/>
  <c r="AB690" i="29"/>
  <c r="AC690" i="29"/>
  <c r="AD690" i="29"/>
  <c r="AE690" i="29"/>
  <c r="AF690" i="29"/>
  <c r="AG690" i="29"/>
  <c r="AH690" i="29"/>
  <c r="S691" i="29"/>
  <c r="T691" i="29"/>
  <c r="U691" i="29"/>
  <c r="V691" i="29"/>
  <c r="W691" i="29"/>
  <c r="X691" i="29"/>
  <c r="Y691" i="29"/>
  <c r="Z691" i="29"/>
  <c r="AA691" i="29"/>
  <c r="AB691" i="29"/>
  <c r="AC691" i="29"/>
  <c r="AD691" i="29"/>
  <c r="AE691" i="29"/>
  <c r="AF691" i="29"/>
  <c r="AG691" i="29"/>
  <c r="AH691" i="29"/>
  <c r="S692" i="29"/>
  <c r="T692" i="29"/>
  <c r="U692" i="29"/>
  <c r="V692" i="29"/>
  <c r="W692" i="29"/>
  <c r="X692" i="29"/>
  <c r="Y692" i="29"/>
  <c r="Z692" i="29"/>
  <c r="AA692" i="29"/>
  <c r="AB692" i="29"/>
  <c r="AC692" i="29"/>
  <c r="AD692" i="29"/>
  <c r="AE692" i="29"/>
  <c r="AF692" i="29"/>
  <c r="AG692" i="29"/>
  <c r="AH692" i="29"/>
  <c r="S693" i="29"/>
  <c r="T693" i="29"/>
  <c r="U693" i="29"/>
  <c r="V693" i="29"/>
  <c r="W693" i="29"/>
  <c r="X693" i="29"/>
  <c r="Y693" i="29"/>
  <c r="Z693" i="29"/>
  <c r="AA693" i="29"/>
  <c r="AB693" i="29"/>
  <c r="AC693" i="29"/>
  <c r="AD693" i="29"/>
  <c r="AE693" i="29"/>
  <c r="AF693" i="29"/>
  <c r="AG693" i="29"/>
  <c r="AH693" i="29"/>
  <c r="S694" i="29"/>
  <c r="T694" i="29"/>
  <c r="U694" i="29"/>
  <c r="V694" i="29"/>
  <c r="W694" i="29"/>
  <c r="X694" i="29"/>
  <c r="Y694" i="29"/>
  <c r="Z694" i="29"/>
  <c r="AA694" i="29"/>
  <c r="AB694" i="29"/>
  <c r="AC694" i="29"/>
  <c r="AD694" i="29"/>
  <c r="AE694" i="29"/>
  <c r="AF694" i="29"/>
  <c r="AG694" i="29"/>
  <c r="AH694" i="29"/>
  <c r="S695" i="29"/>
  <c r="T695" i="29"/>
  <c r="U695" i="29"/>
  <c r="V695" i="29"/>
  <c r="W695" i="29"/>
  <c r="X695" i="29"/>
  <c r="Y695" i="29"/>
  <c r="Z695" i="29"/>
  <c r="AA695" i="29"/>
  <c r="AB695" i="29"/>
  <c r="AC695" i="29"/>
  <c r="AD695" i="29"/>
  <c r="AE695" i="29"/>
  <c r="AF695" i="29"/>
  <c r="AG695" i="29"/>
  <c r="AH695" i="29"/>
  <c r="S696" i="29"/>
  <c r="T696" i="29"/>
  <c r="U696" i="29"/>
  <c r="V696" i="29"/>
  <c r="W696" i="29"/>
  <c r="X696" i="29"/>
  <c r="Y696" i="29"/>
  <c r="Z696" i="29"/>
  <c r="AA696" i="29"/>
  <c r="AB696" i="29"/>
  <c r="AC696" i="29"/>
  <c r="AD696" i="29"/>
  <c r="AE696" i="29"/>
  <c r="AF696" i="29"/>
  <c r="AG696" i="29"/>
  <c r="AH696" i="29"/>
  <c r="S697" i="29"/>
  <c r="T697" i="29"/>
  <c r="U697" i="29"/>
  <c r="V697" i="29"/>
  <c r="W697" i="29"/>
  <c r="X697" i="29"/>
  <c r="Y697" i="29"/>
  <c r="Z697" i="29"/>
  <c r="AA697" i="29"/>
  <c r="AB697" i="29"/>
  <c r="AC697" i="29"/>
  <c r="AD697" i="29"/>
  <c r="AE697" i="29"/>
  <c r="AF697" i="29"/>
  <c r="AG697" i="29"/>
  <c r="AH697" i="29"/>
  <c r="S698" i="29"/>
  <c r="T698" i="29"/>
  <c r="U698" i="29"/>
  <c r="V698" i="29"/>
  <c r="W698" i="29"/>
  <c r="X698" i="29"/>
  <c r="Y698" i="29"/>
  <c r="Z698" i="29"/>
  <c r="AA698" i="29"/>
  <c r="AB698" i="29"/>
  <c r="AC698" i="29"/>
  <c r="AD698" i="29"/>
  <c r="AE698" i="29"/>
  <c r="AF698" i="29"/>
  <c r="AG698" i="29"/>
  <c r="AH698" i="29"/>
  <c r="S699" i="29"/>
  <c r="T699" i="29"/>
  <c r="U699" i="29"/>
  <c r="V699" i="29"/>
  <c r="W699" i="29"/>
  <c r="X699" i="29"/>
  <c r="Y699" i="29"/>
  <c r="Z699" i="29"/>
  <c r="AA699" i="29"/>
  <c r="AB699" i="29"/>
  <c r="AC699" i="29"/>
  <c r="AD699" i="29"/>
  <c r="AE699" i="29"/>
  <c r="AF699" i="29"/>
  <c r="AG699" i="29"/>
  <c r="AH699" i="29"/>
  <c r="S700" i="29"/>
  <c r="T700" i="29"/>
  <c r="U700" i="29"/>
  <c r="V700" i="29"/>
  <c r="W700" i="29"/>
  <c r="X700" i="29"/>
  <c r="Y700" i="29"/>
  <c r="Z700" i="29"/>
  <c r="AA700" i="29"/>
  <c r="AB700" i="29"/>
  <c r="AC700" i="29"/>
  <c r="AD700" i="29"/>
  <c r="AE700" i="29"/>
  <c r="AF700" i="29"/>
  <c r="AG700" i="29"/>
  <c r="AH700" i="29"/>
  <c r="S701" i="29"/>
  <c r="T701" i="29"/>
  <c r="U701" i="29"/>
  <c r="V701" i="29"/>
  <c r="W701" i="29"/>
  <c r="X701" i="29"/>
  <c r="Y701" i="29"/>
  <c r="Z701" i="29"/>
  <c r="AA701" i="29"/>
  <c r="AB701" i="29"/>
  <c r="AC701" i="29"/>
  <c r="AD701" i="29"/>
  <c r="AE701" i="29"/>
  <c r="AF701" i="29"/>
  <c r="AG701" i="29"/>
  <c r="AH701" i="29"/>
  <c r="S702" i="29"/>
  <c r="T702" i="29"/>
  <c r="U702" i="29"/>
  <c r="V702" i="29"/>
  <c r="W702" i="29"/>
  <c r="X702" i="29"/>
  <c r="Y702" i="29"/>
  <c r="Z702" i="29"/>
  <c r="AA702" i="29"/>
  <c r="AB702" i="29"/>
  <c r="AC702" i="29"/>
  <c r="AD702" i="29"/>
  <c r="AE702" i="29"/>
  <c r="AF702" i="29"/>
  <c r="AG702" i="29"/>
  <c r="AH702" i="29"/>
  <c r="S703" i="29"/>
  <c r="T703" i="29"/>
  <c r="U703" i="29"/>
  <c r="V703" i="29"/>
  <c r="W703" i="29"/>
  <c r="X703" i="29"/>
  <c r="Y703" i="29"/>
  <c r="Z703" i="29"/>
  <c r="AA703" i="29"/>
  <c r="AB703" i="29"/>
  <c r="AC703" i="29"/>
  <c r="AD703" i="29"/>
  <c r="AE703" i="29"/>
  <c r="AF703" i="29"/>
  <c r="AG703" i="29"/>
  <c r="AH703" i="29"/>
  <c r="S704" i="29"/>
  <c r="T704" i="29"/>
  <c r="U704" i="29"/>
  <c r="V704" i="29"/>
  <c r="W704" i="29"/>
  <c r="X704" i="29"/>
  <c r="Y704" i="29"/>
  <c r="Z704" i="29"/>
  <c r="AA704" i="29"/>
  <c r="AB704" i="29"/>
  <c r="AC704" i="29"/>
  <c r="AD704" i="29"/>
  <c r="AE704" i="29"/>
  <c r="AF704" i="29"/>
  <c r="AG704" i="29"/>
  <c r="AH704" i="29"/>
  <c r="S705" i="29"/>
  <c r="T705" i="29"/>
  <c r="U705" i="29"/>
  <c r="V705" i="29"/>
  <c r="W705" i="29"/>
  <c r="X705" i="29"/>
  <c r="Y705" i="29"/>
  <c r="Z705" i="29"/>
  <c r="AA705" i="29"/>
  <c r="AB705" i="29"/>
  <c r="AC705" i="29"/>
  <c r="AD705" i="29"/>
  <c r="AE705" i="29"/>
  <c r="AF705" i="29"/>
  <c r="AG705" i="29"/>
  <c r="AH705" i="29"/>
  <c r="S706" i="29"/>
  <c r="T706" i="29"/>
  <c r="U706" i="29"/>
  <c r="V706" i="29"/>
  <c r="W706" i="29"/>
  <c r="X706" i="29"/>
  <c r="Y706" i="29"/>
  <c r="Z706" i="29"/>
  <c r="AA706" i="29"/>
  <c r="AB706" i="29"/>
  <c r="AC706" i="29"/>
  <c r="AD706" i="29"/>
  <c r="AE706" i="29"/>
  <c r="AF706" i="29"/>
  <c r="AG706" i="29"/>
  <c r="AH706" i="29"/>
  <c r="S707" i="29"/>
  <c r="T707" i="29"/>
  <c r="U707" i="29"/>
  <c r="V707" i="29"/>
  <c r="W707" i="29"/>
  <c r="X707" i="29"/>
  <c r="Y707" i="29"/>
  <c r="Z707" i="29"/>
  <c r="AA707" i="29"/>
  <c r="AB707" i="29"/>
  <c r="AC707" i="29"/>
  <c r="AD707" i="29"/>
  <c r="AE707" i="29"/>
  <c r="AF707" i="29"/>
  <c r="AG707" i="29"/>
  <c r="AH707" i="29"/>
  <c r="S708" i="29"/>
  <c r="T708" i="29"/>
  <c r="U708" i="29"/>
  <c r="V708" i="29"/>
  <c r="W708" i="29"/>
  <c r="X708" i="29"/>
  <c r="Y708" i="29"/>
  <c r="Z708" i="29"/>
  <c r="AA708" i="29"/>
  <c r="AB708" i="29"/>
  <c r="AC708" i="29"/>
  <c r="AD708" i="29"/>
  <c r="AE708" i="29"/>
  <c r="AF708" i="29"/>
  <c r="AG708" i="29"/>
  <c r="AH708" i="29"/>
  <c r="S709" i="29"/>
  <c r="T709" i="29"/>
  <c r="U709" i="29"/>
  <c r="V709" i="29"/>
  <c r="W709" i="29"/>
  <c r="X709" i="29"/>
  <c r="Y709" i="29"/>
  <c r="Z709" i="29"/>
  <c r="AA709" i="29"/>
  <c r="AB709" i="29"/>
  <c r="AC709" i="29"/>
  <c r="AD709" i="29"/>
  <c r="AE709" i="29"/>
  <c r="AF709" i="29"/>
  <c r="AG709" i="29"/>
  <c r="AH709" i="29"/>
  <c r="S710" i="29"/>
  <c r="T710" i="29"/>
  <c r="U710" i="29"/>
  <c r="V710" i="29"/>
  <c r="W710" i="29"/>
  <c r="X710" i="29"/>
  <c r="Y710" i="29"/>
  <c r="Z710" i="29"/>
  <c r="AA710" i="29"/>
  <c r="AB710" i="29"/>
  <c r="AC710" i="29"/>
  <c r="AD710" i="29"/>
  <c r="AE710" i="29"/>
  <c r="AF710" i="29"/>
  <c r="AG710" i="29"/>
  <c r="AH710" i="29"/>
  <c r="S711" i="29"/>
  <c r="T711" i="29"/>
  <c r="U711" i="29"/>
  <c r="V711" i="29"/>
  <c r="W711" i="29"/>
  <c r="X711" i="29"/>
  <c r="Y711" i="29"/>
  <c r="Z711" i="29"/>
  <c r="AA711" i="29"/>
  <c r="AB711" i="29"/>
  <c r="AC711" i="29"/>
  <c r="AD711" i="29"/>
  <c r="AE711" i="29"/>
  <c r="AF711" i="29"/>
  <c r="AG711" i="29"/>
  <c r="AH711" i="29"/>
  <c r="S712" i="29"/>
  <c r="T712" i="29"/>
  <c r="U712" i="29"/>
  <c r="V712" i="29"/>
  <c r="W712" i="29"/>
  <c r="X712" i="29"/>
  <c r="Y712" i="29"/>
  <c r="Z712" i="29"/>
  <c r="AA712" i="29"/>
  <c r="AB712" i="29"/>
  <c r="AC712" i="29"/>
  <c r="AD712" i="29"/>
  <c r="AE712" i="29"/>
  <c r="AF712" i="29"/>
  <c r="AG712" i="29"/>
  <c r="AH712" i="29"/>
  <c r="S713" i="29"/>
  <c r="T713" i="29"/>
  <c r="U713" i="29"/>
  <c r="V713" i="29"/>
  <c r="W713" i="29"/>
  <c r="X713" i="29"/>
  <c r="Y713" i="29"/>
  <c r="Z713" i="29"/>
  <c r="AA713" i="29"/>
  <c r="AB713" i="29"/>
  <c r="AC713" i="29"/>
  <c r="AD713" i="29"/>
  <c r="AE713" i="29"/>
  <c r="AF713" i="29"/>
  <c r="AG713" i="29"/>
  <c r="AH713" i="29"/>
  <c r="S714" i="29"/>
  <c r="T714" i="29"/>
  <c r="U714" i="29"/>
  <c r="V714" i="29"/>
  <c r="W714" i="29"/>
  <c r="X714" i="29"/>
  <c r="Y714" i="29"/>
  <c r="Z714" i="29"/>
  <c r="AA714" i="29"/>
  <c r="AB714" i="29"/>
  <c r="AC714" i="29"/>
  <c r="AD714" i="29"/>
  <c r="AE714" i="29"/>
  <c r="AF714" i="29"/>
  <c r="AG714" i="29"/>
  <c r="AH714" i="29"/>
  <c r="S715" i="29"/>
  <c r="T715" i="29"/>
  <c r="U715" i="29"/>
  <c r="V715" i="29"/>
  <c r="W715" i="29"/>
  <c r="X715" i="29"/>
  <c r="Y715" i="29"/>
  <c r="Z715" i="29"/>
  <c r="AA715" i="29"/>
  <c r="AB715" i="29"/>
  <c r="AC715" i="29"/>
  <c r="AD715" i="29"/>
  <c r="AE715" i="29"/>
  <c r="AF715" i="29"/>
  <c r="AG715" i="29"/>
  <c r="AH715" i="29"/>
  <c r="S716" i="29"/>
  <c r="T716" i="29"/>
  <c r="U716" i="29"/>
  <c r="V716" i="29"/>
  <c r="W716" i="29"/>
  <c r="X716" i="29"/>
  <c r="Y716" i="29"/>
  <c r="Z716" i="29"/>
  <c r="AA716" i="29"/>
  <c r="AB716" i="29"/>
  <c r="AC716" i="29"/>
  <c r="AD716" i="29"/>
  <c r="AE716" i="29"/>
  <c r="AF716" i="29"/>
  <c r="AG716" i="29"/>
  <c r="AH716" i="29"/>
  <c r="S717" i="29"/>
  <c r="T717" i="29"/>
  <c r="U717" i="29"/>
  <c r="V717" i="29"/>
  <c r="W717" i="29"/>
  <c r="X717" i="29"/>
  <c r="Y717" i="29"/>
  <c r="Z717" i="29"/>
  <c r="AA717" i="29"/>
  <c r="AB717" i="29"/>
  <c r="AC717" i="29"/>
  <c r="AD717" i="29"/>
  <c r="AE717" i="29"/>
  <c r="AF717" i="29"/>
  <c r="AG717" i="29"/>
  <c r="AH717" i="29"/>
  <c r="S718" i="29"/>
  <c r="T718" i="29"/>
  <c r="U718" i="29"/>
  <c r="V718" i="29"/>
  <c r="W718" i="29"/>
  <c r="X718" i="29"/>
  <c r="Y718" i="29"/>
  <c r="Z718" i="29"/>
  <c r="AA718" i="29"/>
  <c r="AB718" i="29"/>
  <c r="AC718" i="29"/>
  <c r="AD718" i="29"/>
  <c r="AE718" i="29"/>
  <c r="AF718" i="29"/>
  <c r="AG718" i="29"/>
  <c r="AH718" i="29"/>
  <c r="S719" i="29"/>
  <c r="T719" i="29"/>
  <c r="U719" i="29"/>
  <c r="V719" i="29"/>
  <c r="W719" i="29"/>
  <c r="X719" i="29"/>
  <c r="Y719" i="29"/>
  <c r="Z719" i="29"/>
  <c r="AA719" i="29"/>
  <c r="AB719" i="29"/>
  <c r="AC719" i="29"/>
  <c r="AD719" i="29"/>
  <c r="AE719" i="29"/>
  <c r="AF719" i="29"/>
  <c r="AG719" i="29"/>
  <c r="AH719" i="29"/>
  <c r="S720" i="29"/>
  <c r="T720" i="29"/>
  <c r="U720" i="29"/>
  <c r="V720" i="29"/>
  <c r="W720" i="29"/>
  <c r="X720" i="29"/>
  <c r="Y720" i="29"/>
  <c r="Z720" i="29"/>
  <c r="AA720" i="29"/>
  <c r="AB720" i="29"/>
  <c r="AC720" i="29"/>
  <c r="AD720" i="29"/>
  <c r="AE720" i="29"/>
  <c r="AF720" i="29"/>
  <c r="AG720" i="29"/>
  <c r="AH720" i="29"/>
  <c r="S721" i="29"/>
  <c r="T721" i="29"/>
  <c r="U721" i="29"/>
  <c r="V721" i="29"/>
  <c r="W721" i="29"/>
  <c r="X721" i="29"/>
  <c r="Y721" i="29"/>
  <c r="Z721" i="29"/>
  <c r="AA721" i="29"/>
  <c r="AB721" i="29"/>
  <c r="AC721" i="29"/>
  <c r="AD721" i="29"/>
  <c r="AE721" i="29"/>
  <c r="AF721" i="29"/>
  <c r="AG721" i="29"/>
  <c r="AH721" i="29"/>
  <c r="S722" i="29"/>
  <c r="T722" i="29"/>
  <c r="U722" i="29"/>
  <c r="V722" i="29"/>
  <c r="W722" i="29"/>
  <c r="X722" i="29"/>
  <c r="Y722" i="29"/>
  <c r="Z722" i="29"/>
  <c r="AA722" i="29"/>
  <c r="AB722" i="29"/>
  <c r="AC722" i="29"/>
  <c r="AD722" i="29"/>
  <c r="AE722" i="29"/>
  <c r="AF722" i="29"/>
  <c r="AG722" i="29"/>
  <c r="AH722" i="29"/>
  <c r="S723" i="29"/>
  <c r="T723" i="29"/>
  <c r="U723" i="29"/>
  <c r="V723" i="29"/>
  <c r="W723" i="29"/>
  <c r="X723" i="29"/>
  <c r="Y723" i="29"/>
  <c r="Z723" i="29"/>
  <c r="AA723" i="29"/>
  <c r="AB723" i="29"/>
  <c r="AC723" i="29"/>
  <c r="AD723" i="29"/>
  <c r="AE723" i="29"/>
  <c r="AF723" i="29"/>
  <c r="AG723" i="29"/>
  <c r="AH723" i="29"/>
  <c r="S724" i="29"/>
  <c r="T724" i="29"/>
  <c r="U724" i="29"/>
  <c r="V724" i="29"/>
  <c r="W724" i="29"/>
  <c r="X724" i="29"/>
  <c r="Y724" i="29"/>
  <c r="Z724" i="29"/>
  <c r="AA724" i="29"/>
  <c r="AB724" i="29"/>
  <c r="AC724" i="29"/>
  <c r="AD724" i="29"/>
  <c r="AE724" i="29"/>
  <c r="AF724" i="29"/>
  <c r="AG724" i="29"/>
  <c r="AH724" i="29"/>
  <c r="S725" i="29"/>
  <c r="T725" i="29"/>
  <c r="U725" i="29"/>
  <c r="V725" i="29"/>
  <c r="W725" i="29"/>
  <c r="X725" i="29"/>
  <c r="Y725" i="29"/>
  <c r="Z725" i="29"/>
  <c r="AA725" i="29"/>
  <c r="AB725" i="29"/>
  <c r="AC725" i="29"/>
  <c r="AD725" i="29"/>
  <c r="AE725" i="29"/>
  <c r="AF725" i="29"/>
  <c r="AG725" i="29"/>
  <c r="AH725" i="29"/>
  <c r="S726" i="29"/>
  <c r="T726" i="29"/>
  <c r="U726" i="29"/>
  <c r="V726" i="29"/>
  <c r="W726" i="29"/>
  <c r="X726" i="29"/>
  <c r="Y726" i="29"/>
  <c r="Z726" i="29"/>
  <c r="AA726" i="29"/>
  <c r="AB726" i="29"/>
  <c r="AC726" i="29"/>
  <c r="AD726" i="29"/>
  <c r="AE726" i="29"/>
  <c r="AF726" i="29"/>
  <c r="AG726" i="29"/>
  <c r="AH726" i="29"/>
  <c r="S727" i="29"/>
  <c r="T727" i="29"/>
  <c r="U727" i="29"/>
  <c r="V727" i="29"/>
  <c r="W727" i="29"/>
  <c r="X727" i="29"/>
  <c r="Y727" i="29"/>
  <c r="Z727" i="29"/>
  <c r="AA727" i="29"/>
  <c r="AB727" i="29"/>
  <c r="AC727" i="29"/>
  <c r="AD727" i="29"/>
  <c r="AE727" i="29"/>
  <c r="AF727" i="29"/>
  <c r="AG727" i="29"/>
  <c r="AH727" i="29"/>
  <c r="S728" i="29"/>
  <c r="T728" i="29"/>
  <c r="U728" i="29"/>
  <c r="V728" i="29"/>
  <c r="W728" i="29"/>
  <c r="X728" i="29"/>
  <c r="Y728" i="29"/>
  <c r="Z728" i="29"/>
  <c r="AA728" i="29"/>
  <c r="AB728" i="29"/>
  <c r="AC728" i="29"/>
  <c r="AD728" i="29"/>
  <c r="AE728" i="29"/>
  <c r="AF728" i="29"/>
  <c r="AG728" i="29"/>
  <c r="AH728" i="29"/>
  <c r="S729" i="29"/>
  <c r="T729" i="29"/>
  <c r="U729" i="29"/>
  <c r="V729" i="29"/>
  <c r="W729" i="29"/>
  <c r="X729" i="29"/>
  <c r="Y729" i="29"/>
  <c r="Z729" i="29"/>
  <c r="AA729" i="29"/>
  <c r="AB729" i="29"/>
  <c r="AC729" i="29"/>
  <c r="AD729" i="29"/>
  <c r="AE729" i="29"/>
  <c r="AF729" i="29"/>
  <c r="AG729" i="29"/>
  <c r="AH729" i="29"/>
  <c r="S730" i="29"/>
  <c r="T730" i="29"/>
  <c r="U730" i="29"/>
  <c r="V730" i="29"/>
  <c r="W730" i="29"/>
  <c r="X730" i="29"/>
  <c r="Y730" i="29"/>
  <c r="Z730" i="29"/>
  <c r="AA730" i="29"/>
  <c r="AB730" i="29"/>
  <c r="AC730" i="29"/>
  <c r="AD730" i="29"/>
  <c r="AE730" i="29"/>
  <c r="AF730" i="29"/>
  <c r="AG730" i="29"/>
  <c r="AH730" i="29"/>
  <c r="S731" i="29"/>
  <c r="T731" i="29"/>
  <c r="U731" i="29"/>
  <c r="V731" i="29"/>
  <c r="W731" i="29"/>
  <c r="X731" i="29"/>
  <c r="Y731" i="29"/>
  <c r="Z731" i="29"/>
  <c r="AA731" i="29"/>
  <c r="AB731" i="29"/>
  <c r="AC731" i="29"/>
  <c r="AD731" i="29"/>
  <c r="AE731" i="29"/>
  <c r="AF731" i="29"/>
  <c r="AG731" i="29"/>
  <c r="AH731" i="29"/>
  <c r="S732" i="29"/>
  <c r="T732" i="29"/>
  <c r="U732" i="29"/>
  <c r="V732" i="29"/>
  <c r="W732" i="29"/>
  <c r="X732" i="29"/>
  <c r="Y732" i="29"/>
  <c r="Z732" i="29"/>
  <c r="AA732" i="29"/>
  <c r="AB732" i="29"/>
  <c r="AC732" i="29"/>
  <c r="AD732" i="29"/>
  <c r="AE732" i="29"/>
  <c r="AF732" i="29"/>
  <c r="AG732" i="29"/>
  <c r="AH732" i="29"/>
  <c r="S733" i="29"/>
  <c r="T733" i="29"/>
  <c r="U733" i="29"/>
  <c r="V733" i="29"/>
  <c r="W733" i="29"/>
  <c r="X733" i="29"/>
  <c r="Y733" i="29"/>
  <c r="Z733" i="29"/>
  <c r="AA733" i="29"/>
  <c r="AB733" i="29"/>
  <c r="AC733" i="29"/>
  <c r="AD733" i="29"/>
  <c r="AE733" i="29"/>
  <c r="AF733" i="29"/>
  <c r="AG733" i="29"/>
  <c r="AH733" i="29"/>
  <c r="S734" i="29"/>
  <c r="T734" i="29"/>
  <c r="U734" i="29"/>
  <c r="V734" i="29"/>
  <c r="W734" i="29"/>
  <c r="X734" i="29"/>
  <c r="Y734" i="29"/>
  <c r="Z734" i="29"/>
  <c r="AA734" i="29"/>
  <c r="AB734" i="29"/>
  <c r="AC734" i="29"/>
  <c r="AD734" i="29"/>
  <c r="AE734" i="29"/>
  <c r="AF734" i="29"/>
  <c r="AG734" i="29"/>
  <c r="AH734" i="29"/>
  <c r="S735" i="29"/>
  <c r="T735" i="29"/>
  <c r="U735" i="29"/>
  <c r="V735" i="29"/>
  <c r="W735" i="29"/>
  <c r="X735" i="29"/>
  <c r="Y735" i="29"/>
  <c r="Z735" i="29"/>
  <c r="AA735" i="29"/>
  <c r="AB735" i="29"/>
  <c r="AC735" i="29"/>
  <c r="AD735" i="29"/>
  <c r="AE735" i="29"/>
  <c r="AF735" i="29"/>
  <c r="AG735" i="29"/>
  <c r="AH735" i="29"/>
  <c r="S736" i="29"/>
  <c r="T736" i="29"/>
  <c r="U736" i="29"/>
  <c r="V736" i="29"/>
  <c r="W736" i="29"/>
  <c r="X736" i="29"/>
  <c r="Y736" i="29"/>
  <c r="Z736" i="29"/>
  <c r="AA736" i="29"/>
  <c r="AB736" i="29"/>
  <c r="AC736" i="29"/>
  <c r="AD736" i="29"/>
  <c r="AE736" i="29"/>
  <c r="AF736" i="29"/>
  <c r="AG736" i="29"/>
  <c r="AH736" i="29"/>
  <c r="S737" i="29"/>
  <c r="T737" i="29"/>
  <c r="U737" i="29"/>
  <c r="V737" i="29"/>
  <c r="W737" i="29"/>
  <c r="X737" i="29"/>
  <c r="Y737" i="29"/>
  <c r="Z737" i="29"/>
  <c r="AA737" i="29"/>
  <c r="AB737" i="29"/>
  <c r="AC737" i="29"/>
  <c r="AD737" i="29"/>
  <c r="AE737" i="29"/>
  <c r="AF737" i="29"/>
  <c r="AG737" i="29"/>
  <c r="AH737" i="29"/>
  <c r="S738" i="29"/>
  <c r="T738" i="29"/>
  <c r="U738" i="29"/>
  <c r="V738" i="29"/>
  <c r="W738" i="29"/>
  <c r="X738" i="29"/>
  <c r="Y738" i="29"/>
  <c r="Z738" i="29"/>
  <c r="AA738" i="29"/>
  <c r="AB738" i="29"/>
  <c r="AC738" i="29"/>
  <c r="AD738" i="29"/>
  <c r="AE738" i="29"/>
  <c r="AF738" i="29"/>
  <c r="AG738" i="29"/>
  <c r="AH738" i="29"/>
  <c r="S739" i="29"/>
  <c r="T739" i="29"/>
  <c r="U739" i="29"/>
  <c r="V739" i="29"/>
  <c r="W739" i="29"/>
  <c r="X739" i="29"/>
  <c r="Y739" i="29"/>
  <c r="Z739" i="29"/>
  <c r="AA739" i="29"/>
  <c r="AB739" i="29"/>
  <c r="AC739" i="29"/>
  <c r="AD739" i="29"/>
  <c r="AE739" i="29"/>
  <c r="AF739" i="29"/>
  <c r="AG739" i="29"/>
  <c r="AH739" i="29"/>
  <c r="S740" i="29"/>
  <c r="T740" i="29"/>
  <c r="U740" i="29"/>
  <c r="V740" i="29"/>
  <c r="W740" i="29"/>
  <c r="X740" i="29"/>
  <c r="Y740" i="29"/>
  <c r="Z740" i="29"/>
  <c r="AA740" i="29"/>
  <c r="AB740" i="29"/>
  <c r="AC740" i="29"/>
  <c r="AD740" i="29"/>
  <c r="AE740" i="29"/>
  <c r="AF740" i="29"/>
  <c r="AG740" i="29"/>
  <c r="AH740" i="29"/>
  <c r="S741" i="29"/>
  <c r="T741" i="29"/>
  <c r="U741" i="29"/>
  <c r="V741" i="29"/>
  <c r="W741" i="29"/>
  <c r="X741" i="29"/>
  <c r="Y741" i="29"/>
  <c r="Z741" i="29"/>
  <c r="AA741" i="29"/>
  <c r="AB741" i="29"/>
  <c r="AC741" i="29"/>
  <c r="AD741" i="29"/>
  <c r="AE741" i="29"/>
  <c r="AF741" i="29"/>
  <c r="AG741" i="29"/>
  <c r="AH741" i="29"/>
  <c r="S742" i="29"/>
  <c r="T742" i="29"/>
  <c r="U742" i="29"/>
  <c r="V742" i="29"/>
  <c r="W742" i="29"/>
  <c r="X742" i="29"/>
  <c r="Y742" i="29"/>
  <c r="Z742" i="29"/>
  <c r="AA742" i="29"/>
  <c r="AB742" i="29"/>
  <c r="AC742" i="29"/>
  <c r="AD742" i="29"/>
  <c r="AE742" i="29"/>
  <c r="AF742" i="29"/>
  <c r="AG742" i="29"/>
  <c r="AH742" i="29"/>
  <c r="S743" i="29"/>
  <c r="T743" i="29"/>
  <c r="U743" i="29"/>
  <c r="V743" i="29"/>
  <c r="W743" i="29"/>
  <c r="X743" i="29"/>
  <c r="Y743" i="29"/>
  <c r="Z743" i="29"/>
  <c r="AA743" i="29"/>
  <c r="AB743" i="29"/>
  <c r="AC743" i="29"/>
  <c r="AD743" i="29"/>
  <c r="AE743" i="29"/>
  <c r="AF743" i="29"/>
  <c r="AG743" i="29"/>
  <c r="AH743" i="29"/>
  <c r="S744" i="29"/>
  <c r="T744" i="29"/>
  <c r="U744" i="29"/>
  <c r="V744" i="29"/>
  <c r="W744" i="29"/>
  <c r="X744" i="29"/>
  <c r="Y744" i="29"/>
  <c r="Z744" i="29"/>
  <c r="AA744" i="29"/>
  <c r="AB744" i="29"/>
  <c r="AC744" i="29"/>
  <c r="AD744" i="29"/>
  <c r="AE744" i="29"/>
  <c r="AF744" i="29"/>
  <c r="AG744" i="29"/>
  <c r="AH744" i="29"/>
  <c r="S745" i="29"/>
  <c r="T745" i="29"/>
  <c r="U745" i="29"/>
  <c r="V745" i="29"/>
  <c r="W745" i="29"/>
  <c r="X745" i="29"/>
  <c r="Y745" i="29"/>
  <c r="Z745" i="29"/>
  <c r="AA745" i="29"/>
  <c r="AB745" i="29"/>
  <c r="AC745" i="29"/>
  <c r="AD745" i="29"/>
  <c r="AE745" i="29"/>
  <c r="AF745" i="29"/>
  <c r="AG745" i="29"/>
  <c r="AH745" i="29"/>
  <c r="S746" i="29"/>
  <c r="T746" i="29"/>
  <c r="U746" i="29"/>
  <c r="V746" i="29"/>
  <c r="W746" i="29"/>
  <c r="X746" i="29"/>
  <c r="Y746" i="29"/>
  <c r="Z746" i="29"/>
  <c r="AA746" i="29"/>
  <c r="AB746" i="29"/>
  <c r="AC746" i="29"/>
  <c r="AD746" i="29"/>
  <c r="AE746" i="29"/>
  <c r="AF746" i="29"/>
  <c r="AG746" i="29"/>
  <c r="AH746" i="29"/>
  <c r="S747" i="29"/>
  <c r="T747" i="29"/>
  <c r="U747" i="29"/>
  <c r="V747" i="29"/>
  <c r="W747" i="29"/>
  <c r="X747" i="29"/>
  <c r="Y747" i="29"/>
  <c r="Z747" i="29"/>
  <c r="AA747" i="29"/>
  <c r="AB747" i="29"/>
  <c r="AC747" i="29"/>
  <c r="AD747" i="29"/>
  <c r="AE747" i="29"/>
  <c r="AF747" i="29"/>
  <c r="AG747" i="29"/>
  <c r="AH747" i="29"/>
  <c r="S748" i="29"/>
  <c r="T748" i="29"/>
  <c r="U748" i="29"/>
  <c r="V748" i="29"/>
  <c r="W748" i="29"/>
  <c r="X748" i="29"/>
  <c r="Y748" i="29"/>
  <c r="Z748" i="29"/>
  <c r="AA748" i="29"/>
  <c r="AB748" i="29"/>
  <c r="AC748" i="29"/>
  <c r="AD748" i="29"/>
  <c r="AE748" i="29"/>
  <c r="AF748" i="29"/>
  <c r="AG748" i="29"/>
  <c r="AH748" i="29"/>
  <c r="S749" i="29"/>
  <c r="T749" i="29"/>
  <c r="U749" i="29"/>
  <c r="V749" i="29"/>
  <c r="W749" i="29"/>
  <c r="X749" i="29"/>
  <c r="Y749" i="29"/>
  <c r="Z749" i="29"/>
  <c r="AA749" i="29"/>
  <c r="AB749" i="29"/>
  <c r="AC749" i="29"/>
  <c r="AD749" i="29"/>
  <c r="AE749" i="29"/>
  <c r="AF749" i="29"/>
  <c r="AG749" i="29"/>
  <c r="AH749" i="29"/>
  <c r="S750" i="29"/>
  <c r="T750" i="29"/>
  <c r="U750" i="29"/>
  <c r="V750" i="29"/>
  <c r="W750" i="29"/>
  <c r="X750" i="29"/>
  <c r="Y750" i="29"/>
  <c r="Z750" i="29"/>
  <c r="AA750" i="29"/>
  <c r="AB750" i="29"/>
  <c r="AC750" i="29"/>
  <c r="AD750" i="29"/>
  <c r="AE750" i="29"/>
  <c r="AF750" i="29"/>
  <c r="AG750" i="29"/>
  <c r="AH750" i="29"/>
  <c r="S751" i="29"/>
  <c r="T751" i="29"/>
  <c r="U751" i="29"/>
  <c r="V751" i="29"/>
  <c r="W751" i="29"/>
  <c r="X751" i="29"/>
  <c r="Y751" i="29"/>
  <c r="Z751" i="29"/>
  <c r="AA751" i="29"/>
  <c r="AB751" i="29"/>
  <c r="AC751" i="29"/>
  <c r="AD751" i="29"/>
  <c r="AE751" i="29"/>
  <c r="AF751" i="29"/>
  <c r="AG751" i="29"/>
  <c r="AH751" i="29"/>
  <c r="S3" i="29"/>
  <c r="T3" i="29"/>
  <c r="U3" i="29"/>
  <c r="V3" i="29"/>
  <c r="W3" i="29"/>
  <c r="X3" i="29"/>
  <c r="Y3" i="29"/>
  <c r="Z3" i="29"/>
  <c r="AA3" i="29"/>
  <c r="AB3" i="29"/>
  <c r="AC3" i="29"/>
  <c r="AD3" i="29"/>
  <c r="AE3" i="29"/>
  <c r="AF3" i="29"/>
  <c r="AG3" i="29"/>
  <c r="AH3" i="29"/>
  <c r="S4" i="29"/>
  <c r="T4" i="29"/>
  <c r="U4" i="29"/>
  <c r="V4" i="29"/>
  <c r="W4" i="29"/>
  <c r="X4" i="29"/>
  <c r="Y4" i="29"/>
  <c r="Z4" i="29"/>
  <c r="AA4" i="29"/>
  <c r="AB4" i="29"/>
  <c r="AC4" i="29"/>
  <c r="AD4" i="29"/>
  <c r="AE4" i="29"/>
  <c r="AF4" i="29"/>
  <c r="AG4" i="29"/>
  <c r="AH4" i="29"/>
  <c r="S5" i="29"/>
  <c r="T5" i="29"/>
  <c r="U5" i="29"/>
  <c r="V5" i="29"/>
  <c r="W5" i="29"/>
  <c r="X5" i="29"/>
  <c r="Y5" i="29"/>
  <c r="Z5" i="29"/>
  <c r="AA5" i="29"/>
  <c r="AB5" i="29"/>
  <c r="AC5" i="29"/>
  <c r="AD5" i="29"/>
  <c r="AE5" i="29"/>
  <c r="AF5" i="29"/>
  <c r="AG5" i="29"/>
  <c r="AH5" i="29"/>
  <c r="AH2" i="29"/>
  <c r="AG2" i="29"/>
  <c r="AF2" i="29"/>
  <c r="AE2" i="29"/>
  <c r="AD2" i="29"/>
  <c r="AC2" i="29"/>
  <c r="AB2" i="29"/>
  <c r="AA2" i="29"/>
  <c r="Z2" i="29"/>
  <c r="X2" i="29"/>
  <c r="Y2" i="29"/>
  <c r="W2" i="29"/>
  <c r="V2" i="29"/>
  <c r="U2" i="29"/>
  <c r="T2" i="29"/>
  <c r="S2" i="29"/>
  <c r="V65" i="20"/>
  <c r="V66" i="20"/>
  <c r="V67" i="20"/>
  <c r="V68" i="20"/>
  <c r="V69" i="20"/>
  <c r="V64" i="20"/>
  <c r="O64" i="20"/>
  <c r="U65" i="20"/>
  <c r="U66" i="20"/>
  <c r="U67" i="20"/>
  <c r="U68" i="20"/>
  <c r="U69" i="20"/>
  <c r="U64" i="20"/>
  <c r="S65" i="20"/>
  <c r="S66" i="20"/>
  <c r="S67" i="20"/>
  <c r="S68" i="20"/>
  <c r="S69" i="20"/>
  <c r="S64" i="20"/>
  <c r="T64" i="20"/>
  <c r="R69" i="20"/>
  <c r="R68" i="20"/>
  <c r="R67" i="20"/>
  <c r="R66" i="20"/>
  <c r="R65" i="20"/>
  <c r="Q69" i="20"/>
  <c r="Q68" i="20"/>
  <c r="Q67" i="20"/>
  <c r="Q66" i="20"/>
  <c r="Q65" i="20"/>
  <c r="R64" i="20"/>
  <c r="Q64" i="20"/>
  <c r="P69" i="20" a="1"/>
  <c r="P69" i="20" s="1"/>
  <c r="P68" i="20" a="1"/>
  <c r="P68" i="20" s="1"/>
  <c r="P67" i="20" a="1"/>
  <c r="P67" i="20" s="1"/>
  <c r="P66" i="20" a="1"/>
  <c r="P66" i="20" s="1"/>
  <c r="P65" i="20" a="1"/>
  <c r="P65" i="20" s="1"/>
  <c r="P64" i="20" a="1"/>
  <c r="P64" i="20" s="1"/>
  <c r="O69" i="20"/>
  <c r="O68" i="20"/>
  <c r="O67" i="20"/>
  <c r="O66" i="20"/>
  <c r="O65" i="20"/>
  <c r="I69" i="20"/>
  <c r="J69" i="20" s="1"/>
  <c r="I68" i="20"/>
  <c r="J68" i="20" s="1"/>
  <c r="I67" i="20"/>
  <c r="J67" i="20" s="1"/>
  <c r="I66" i="20"/>
  <c r="J66" i="20" s="1"/>
  <c r="I65" i="20"/>
  <c r="J65" i="20" s="1"/>
  <c r="I64" i="20"/>
  <c r="J64" i="20" s="1"/>
  <c r="C69" i="20"/>
  <c r="C68" i="20"/>
  <c r="C67" i="20"/>
  <c r="D67" i="20" s="1"/>
  <c r="C66" i="20"/>
  <c r="C65" i="20"/>
  <c r="D65" i="20" s="1"/>
  <c r="C64" i="20"/>
  <c r="K60" i="20"/>
  <c r="L60" i="20" s="1"/>
  <c r="K59" i="20"/>
  <c r="L59" i="20" s="1"/>
  <c r="K58" i="20"/>
  <c r="L58" i="20" s="1"/>
  <c r="K57" i="20"/>
  <c r="L57" i="20" s="1"/>
  <c r="K56" i="20"/>
  <c r="L56" i="20" s="1"/>
  <c r="K55" i="20"/>
  <c r="L55" i="20" s="1"/>
  <c r="G60" i="20"/>
  <c r="H60" i="20" s="1"/>
  <c r="G59" i="20"/>
  <c r="H59" i="20" s="1"/>
  <c r="G58" i="20"/>
  <c r="H58" i="20" s="1"/>
  <c r="G57" i="20"/>
  <c r="H57" i="20" s="1"/>
  <c r="G56" i="20"/>
  <c r="H56" i="20" s="1"/>
  <c r="G55" i="20"/>
  <c r="H55" i="20" s="1"/>
  <c r="C7" i="20"/>
  <c r="F22" i="20"/>
  <c r="F21" i="20"/>
  <c r="F20" i="20"/>
  <c r="F19" i="20"/>
  <c r="F18" i="20"/>
  <c r="F17" i="20"/>
  <c r="R49" i="20"/>
  <c r="R48" i="20"/>
  <c r="R47" i="20"/>
  <c r="R46" i="20"/>
  <c r="R45" i="20"/>
  <c r="R44" i="20"/>
  <c r="R40" i="20"/>
  <c r="R39" i="20"/>
  <c r="R38" i="20"/>
  <c r="R37" i="20"/>
  <c r="R36" i="20"/>
  <c r="R35" i="20"/>
  <c r="E6" i="20"/>
  <c r="C6" i="20"/>
  <c r="E5" i="20"/>
  <c r="C5" i="20"/>
  <c r="Q49" i="20"/>
  <c r="P49" i="20"/>
  <c r="O49" i="20"/>
  <c r="Q48" i="20"/>
  <c r="P48" i="20"/>
  <c r="O48" i="20"/>
  <c r="Q47" i="20"/>
  <c r="P47" i="20"/>
  <c r="O47" i="20"/>
  <c r="Q46" i="20"/>
  <c r="P46" i="20"/>
  <c r="O46" i="20"/>
  <c r="Q45" i="20"/>
  <c r="P45" i="20"/>
  <c r="O45" i="20"/>
  <c r="Q44" i="20"/>
  <c r="P44" i="20"/>
  <c r="O44" i="20"/>
  <c r="L49" i="20"/>
  <c r="K49" i="20"/>
  <c r="J49" i="20"/>
  <c r="I49" i="20"/>
  <c r="F49" i="20"/>
  <c r="E49" i="20"/>
  <c r="D49" i="20"/>
  <c r="C49" i="20"/>
  <c r="L48" i="20"/>
  <c r="K48" i="20"/>
  <c r="J48" i="20"/>
  <c r="I48" i="20"/>
  <c r="F48" i="20"/>
  <c r="E48" i="20"/>
  <c r="D48" i="20"/>
  <c r="C48" i="20"/>
  <c r="L47" i="20"/>
  <c r="K47" i="20"/>
  <c r="J47" i="20"/>
  <c r="I47" i="20"/>
  <c r="F47" i="20"/>
  <c r="E47" i="20"/>
  <c r="D47" i="20"/>
  <c r="C47" i="20"/>
  <c r="L46" i="20"/>
  <c r="K46" i="20"/>
  <c r="J46" i="20"/>
  <c r="I46" i="20"/>
  <c r="F46" i="20"/>
  <c r="E46" i="20"/>
  <c r="D46" i="20"/>
  <c r="C46" i="20"/>
  <c r="L45" i="20"/>
  <c r="K45" i="20"/>
  <c r="J45" i="20"/>
  <c r="I45" i="20"/>
  <c r="F45" i="20"/>
  <c r="E45" i="20"/>
  <c r="D45" i="20"/>
  <c r="C45" i="20"/>
  <c r="L44" i="20"/>
  <c r="K44" i="20"/>
  <c r="J44" i="20"/>
  <c r="I44" i="20"/>
  <c r="F44" i="20"/>
  <c r="E44" i="20"/>
  <c r="D44" i="20"/>
  <c r="C44" i="20"/>
  <c r="Q40" i="20"/>
  <c r="P40" i="20"/>
  <c r="O40" i="20"/>
  <c r="Q39" i="20"/>
  <c r="P39" i="20"/>
  <c r="O39" i="20"/>
  <c r="Q38" i="20"/>
  <c r="P38" i="20"/>
  <c r="O38" i="20"/>
  <c r="Q37" i="20"/>
  <c r="P37" i="20"/>
  <c r="O37" i="20"/>
  <c r="L40" i="20"/>
  <c r="K40" i="20"/>
  <c r="J40" i="20"/>
  <c r="I40" i="20"/>
  <c r="L39" i="20"/>
  <c r="K39" i="20"/>
  <c r="J39" i="20"/>
  <c r="I39" i="20"/>
  <c r="L38" i="20"/>
  <c r="K38" i="20"/>
  <c r="J38" i="20"/>
  <c r="I38" i="20"/>
  <c r="L37" i="20"/>
  <c r="K37" i="20"/>
  <c r="J37" i="20"/>
  <c r="I37" i="20"/>
  <c r="F40" i="20"/>
  <c r="E40" i="20"/>
  <c r="D40" i="20"/>
  <c r="C40" i="20"/>
  <c r="F39" i="20"/>
  <c r="E39" i="20"/>
  <c r="D39" i="20"/>
  <c r="C39" i="20"/>
  <c r="F38" i="20"/>
  <c r="E38" i="20"/>
  <c r="D38" i="20"/>
  <c r="C38" i="20"/>
  <c r="F37" i="20"/>
  <c r="E37" i="20"/>
  <c r="D37" i="20"/>
  <c r="C37" i="20"/>
  <c r="Q36" i="20"/>
  <c r="P36" i="20"/>
  <c r="O36" i="20"/>
  <c r="L36" i="20"/>
  <c r="K36" i="20"/>
  <c r="J36" i="20"/>
  <c r="I36" i="20"/>
  <c r="F36" i="20"/>
  <c r="E36" i="20"/>
  <c r="D36" i="20"/>
  <c r="C36" i="20"/>
  <c r="Q35" i="20"/>
  <c r="P35" i="20"/>
  <c r="O35" i="20"/>
  <c r="L35" i="20"/>
  <c r="K35" i="20"/>
  <c r="J35" i="20"/>
  <c r="I35" i="20"/>
  <c r="F35" i="20"/>
  <c r="E35" i="20"/>
  <c r="D35" i="20"/>
  <c r="C35" i="20"/>
  <c r="AJ22" i="20"/>
  <c r="AI22" i="20"/>
  <c r="AH22" i="20"/>
  <c r="AG22" i="20"/>
  <c r="AD22" i="20"/>
  <c r="AC22" i="20"/>
  <c r="AB22" i="20"/>
  <c r="AA22" i="20"/>
  <c r="X22" i="20"/>
  <c r="W22" i="20"/>
  <c r="V22" i="20"/>
  <c r="U22" i="20"/>
  <c r="R22" i="20"/>
  <c r="Q22" i="20"/>
  <c r="P22" i="20"/>
  <c r="O22" i="20"/>
  <c r="L22" i="20"/>
  <c r="K22" i="20"/>
  <c r="J22" i="20"/>
  <c r="I22" i="20"/>
  <c r="E22" i="20"/>
  <c r="D22" i="20"/>
  <c r="C22" i="20"/>
  <c r="AJ21" i="20"/>
  <c r="AI21" i="20"/>
  <c r="AH21" i="20"/>
  <c r="AG21" i="20"/>
  <c r="AD21" i="20"/>
  <c r="AC21" i="20"/>
  <c r="AB21" i="20"/>
  <c r="AA21" i="20"/>
  <c r="X21" i="20"/>
  <c r="W21" i="20"/>
  <c r="V21" i="20"/>
  <c r="U21" i="20"/>
  <c r="R21" i="20"/>
  <c r="Q21" i="20"/>
  <c r="P21" i="20"/>
  <c r="O21" i="20"/>
  <c r="L21" i="20"/>
  <c r="K21" i="20"/>
  <c r="J21" i="20"/>
  <c r="I21" i="20"/>
  <c r="E21" i="20"/>
  <c r="D21" i="20"/>
  <c r="C21" i="20"/>
  <c r="AJ20" i="20"/>
  <c r="AI20" i="20"/>
  <c r="AH20" i="20"/>
  <c r="AG20" i="20"/>
  <c r="AD20" i="20"/>
  <c r="AC20" i="20"/>
  <c r="AB20" i="20"/>
  <c r="AA20" i="20"/>
  <c r="X20" i="20"/>
  <c r="W20" i="20"/>
  <c r="V20" i="20"/>
  <c r="U20" i="20"/>
  <c r="R20" i="20"/>
  <c r="Q20" i="20"/>
  <c r="P20" i="20"/>
  <c r="O20" i="20"/>
  <c r="L20" i="20"/>
  <c r="K20" i="20"/>
  <c r="J20" i="20"/>
  <c r="I20" i="20"/>
  <c r="E20" i="20"/>
  <c r="D20" i="20"/>
  <c r="C20" i="20"/>
  <c r="AJ19" i="20"/>
  <c r="AI19" i="20"/>
  <c r="AH19" i="20"/>
  <c r="AG19" i="20"/>
  <c r="AD19" i="20"/>
  <c r="AC19" i="20"/>
  <c r="AB19" i="20"/>
  <c r="AA19" i="20"/>
  <c r="X19" i="20"/>
  <c r="W19" i="20"/>
  <c r="V19" i="20"/>
  <c r="U19" i="20"/>
  <c r="R19" i="20"/>
  <c r="Q19" i="20"/>
  <c r="P19" i="20"/>
  <c r="O19" i="20"/>
  <c r="L19" i="20"/>
  <c r="K19" i="20"/>
  <c r="J19" i="20"/>
  <c r="I19" i="20"/>
  <c r="E19" i="20"/>
  <c r="D19" i="20"/>
  <c r="C19" i="20"/>
  <c r="AJ18" i="20"/>
  <c r="AI18" i="20"/>
  <c r="AH18" i="20"/>
  <c r="AG18" i="20"/>
  <c r="AD18" i="20"/>
  <c r="AC18" i="20"/>
  <c r="AB18" i="20"/>
  <c r="AA18" i="20"/>
  <c r="X18" i="20"/>
  <c r="W18" i="20"/>
  <c r="V18" i="20"/>
  <c r="U18" i="20"/>
  <c r="R18" i="20"/>
  <c r="Q18" i="20"/>
  <c r="P18" i="20"/>
  <c r="O18" i="20"/>
  <c r="L18" i="20"/>
  <c r="K18" i="20"/>
  <c r="J18" i="20"/>
  <c r="I18" i="20"/>
  <c r="E18" i="20"/>
  <c r="D18" i="20"/>
  <c r="C18" i="20"/>
  <c r="AJ17" i="20"/>
  <c r="AI17" i="20"/>
  <c r="AH17" i="20"/>
  <c r="AG17" i="20"/>
  <c r="AD17" i="20"/>
  <c r="AC17" i="20"/>
  <c r="AB17" i="20"/>
  <c r="AA17" i="20"/>
  <c r="X17" i="20"/>
  <c r="W17" i="20"/>
  <c r="V17" i="20"/>
  <c r="U17" i="20"/>
  <c r="R17" i="20"/>
  <c r="Q17" i="20"/>
  <c r="P17" i="20"/>
  <c r="O17" i="20"/>
  <c r="L17" i="20"/>
  <c r="K17" i="20"/>
  <c r="J17" i="20"/>
  <c r="I17" i="20"/>
  <c r="E17" i="20"/>
  <c r="D17" i="20"/>
  <c r="C17" i="20"/>
  <c r="X31" i="20"/>
  <c r="AJ31" i="20"/>
  <c r="AJ30" i="20"/>
  <c r="AJ29" i="20"/>
  <c r="AJ28" i="20"/>
  <c r="AJ27" i="20"/>
  <c r="AJ26" i="20"/>
  <c r="X30" i="20"/>
  <c r="X29" i="20"/>
  <c r="X28" i="20"/>
  <c r="X27" i="20"/>
  <c r="X26" i="20"/>
  <c r="AI31" i="20"/>
  <c r="AH31" i="20"/>
  <c r="AG31" i="20"/>
  <c r="AD31" i="20"/>
  <c r="AC31" i="20"/>
  <c r="AB31" i="20"/>
  <c r="AA31" i="20"/>
  <c r="W31" i="20"/>
  <c r="V31" i="20"/>
  <c r="U31" i="20"/>
  <c r="R31" i="20"/>
  <c r="Q31" i="20"/>
  <c r="P31" i="20"/>
  <c r="O31" i="20"/>
  <c r="L31" i="20"/>
  <c r="K31" i="20"/>
  <c r="J31" i="20"/>
  <c r="I31" i="20"/>
  <c r="F31" i="20"/>
  <c r="E31" i="20"/>
  <c r="D31" i="20"/>
  <c r="C31" i="20"/>
  <c r="AI30" i="20"/>
  <c r="AH30" i="20"/>
  <c r="AG30" i="20"/>
  <c r="AD30" i="20"/>
  <c r="AC30" i="20"/>
  <c r="AB30" i="20"/>
  <c r="AA30" i="20"/>
  <c r="W30" i="20"/>
  <c r="V30" i="20"/>
  <c r="U30" i="20"/>
  <c r="R30" i="20"/>
  <c r="Q30" i="20"/>
  <c r="P30" i="20"/>
  <c r="O30" i="20"/>
  <c r="L30" i="20"/>
  <c r="K30" i="20"/>
  <c r="J30" i="20"/>
  <c r="I30" i="20"/>
  <c r="F30" i="20"/>
  <c r="E30" i="20"/>
  <c r="D30" i="20"/>
  <c r="C30" i="20"/>
  <c r="AI29" i="20"/>
  <c r="AH29" i="20"/>
  <c r="AG29" i="20"/>
  <c r="AD29" i="20"/>
  <c r="AC29" i="20"/>
  <c r="AB29" i="20"/>
  <c r="AA29" i="20"/>
  <c r="W29" i="20"/>
  <c r="V29" i="20"/>
  <c r="U29" i="20"/>
  <c r="R29" i="20"/>
  <c r="Q29" i="20"/>
  <c r="P29" i="20"/>
  <c r="O29" i="20"/>
  <c r="L29" i="20"/>
  <c r="K29" i="20"/>
  <c r="J29" i="20"/>
  <c r="I29" i="20"/>
  <c r="F29" i="20"/>
  <c r="E29" i="20"/>
  <c r="D29" i="20"/>
  <c r="C29" i="20"/>
  <c r="AI28" i="20"/>
  <c r="AH28" i="20"/>
  <c r="AG28" i="20"/>
  <c r="AD28" i="20"/>
  <c r="AC28" i="20"/>
  <c r="AB28" i="20"/>
  <c r="AA28" i="20"/>
  <c r="W28" i="20"/>
  <c r="V28" i="20"/>
  <c r="U28" i="20"/>
  <c r="R28" i="20"/>
  <c r="Q28" i="20"/>
  <c r="P28" i="20"/>
  <c r="O28" i="20"/>
  <c r="L28" i="20"/>
  <c r="K28" i="20"/>
  <c r="J28" i="20"/>
  <c r="I28" i="20"/>
  <c r="F28" i="20"/>
  <c r="E28" i="20"/>
  <c r="D28" i="20"/>
  <c r="C28" i="20"/>
  <c r="AI27" i="20"/>
  <c r="AH27" i="20"/>
  <c r="AG27" i="20"/>
  <c r="AD27" i="20"/>
  <c r="AC27" i="20"/>
  <c r="AB27" i="20"/>
  <c r="AA27" i="20"/>
  <c r="W27" i="20"/>
  <c r="V27" i="20"/>
  <c r="U27" i="20"/>
  <c r="R27" i="20"/>
  <c r="Q27" i="20"/>
  <c r="P27" i="20"/>
  <c r="O27" i="20"/>
  <c r="L27" i="20"/>
  <c r="K27" i="20"/>
  <c r="J27" i="20"/>
  <c r="I27" i="20"/>
  <c r="F27" i="20"/>
  <c r="E27" i="20"/>
  <c r="D27" i="20"/>
  <c r="C27" i="20"/>
  <c r="AI26" i="20"/>
  <c r="AH26" i="20"/>
  <c r="AG26" i="20"/>
  <c r="AD26" i="20"/>
  <c r="AC26" i="20"/>
  <c r="AB26" i="20"/>
  <c r="AA26" i="20"/>
  <c r="W26" i="20"/>
  <c r="V26" i="20"/>
  <c r="U26" i="20"/>
  <c r="R26" i="20"/>
  <c r="Q26" i="20"/>
  <c r="P26" i="20"/>
  <c r="O26" i="20"/>
  <c r="L26" i="20"/>
  <c r="K26" i="20"/>
  <c r="J26" i="20"/>
  <c r="I26" i="20"/>
  <c r="F26" i="20"/>
  <c r="E26" i="20"/>
  <c r="D26" i="20"/>
  <c r="C26" i="20"/>
  <c r="E10" i="20"/>
  <c r="E9" i="20"/>
  <c r="E8" i="20"/>
  <c r="F6" i="20"/>
  <c r="D6" i="20"/>
  <c r="F7" i="20"/>
  <c r="D7" i="20"/>
  <c r="F5" i="20"/>
  <c r="D5" i="20"/>
  <c r="E7" i="20"/>
  <c r="C8" i="20"/>
  <c r="C9" i="20"/>
  <c r="C10" i="20"/>
  <c r="L132" i="18"/>
  <c r="K132" i="18"/>
  <c r="J132" i="18"/>
  <c r="I132" i="18"/>
  <c r="H132" i="18"/>
  <c r="G132" i="18"/>
  <c r="F132" i="18"/>
  <c r="E132" i="18"/>
  <c r="D132" i="18"/>
  <c r="L132" i="17"/>
  <c r="K132" i="17"/>
  <c r="J132" i="17"/>
  <c r="I132" i="17"/>
  <c r="H132" i="17"/>
  <c r="G132" i="17"/>
  <c r="F132" i="17"/>
  <c r="E132" i="17"/>
  <c r="D132" i="17"/>
  <c r="L132" i="16"/>
  <c r="K132" i="16"/>
  <c r="J132" i="16"/>
  <c r="I132" i="16"/>
  <c r="H132" i="16"/>
  <c r="G132" i="16"/>
  <c r="F132" i="16"/>
  <c r="E132" i="16"/>
  <c r="D132" i="16"/>
  <c r="L132" i="15"/>
  <c r="K132" i="15"/>
  <c r="J132" i="15"/>
  <c r="I132" i="15"/>
  <c r="H132" i="15"/>
  <c r="G132" i="15"/>
  <c r="F132" i="15"/>
  <c r="E132" i="15"/>
  <c r="D132" i="15"/>
  <c r="L132" i="11"/>
  <c r="K132" i="11"/>
  <c r="J132" i="11"/>
  <c r="I132" i="11"/>
  <c r="H132" i="11"/>
  <c r="G132" i="11"/>
  <c r="F132" i="11"/>
  <c r="E132" i="11"/>
  <c r="D132" i="11"/>
  <c r="L132" i="9"/>
  <c r="K132" i="9"/>
  <c r="J132" i="9"/>
  <c r="I132" i="9"/>
  <c r="H132" i="9"/>
  <c r="G132" i="9"/>
  <c r="F132" i="9"/>
  <c r="E132" i="9"/>
  <c r="D132" i="9"/>
  <c r="L131" i="8"/>
  <c r="K131" i="8"/>
  <c r="J131" i="8"/>
  <c r="I131" i="8"/>
  <c r="H131" i="8"/>
  <c r="G131" i="8"/>
  <c r="F131" i="8"/>
  <c r="E131" i="8"/>
  <c r="D131" i="8"/>
  <c r="L132" i="7"/>
  <c r="K132" i="7"/>
  <c r="J132" i="7"/>
  <c r="I132" i="7"/>
  <c r="H132" i="7"/>
  <c r="G132" i="7"/>
  <c r="F132" i="7"/>
  <c r="E132" i="7"/>
  <c r="D132" i="7"/>
  <c r="L131" i="6"/>
  <c r="K131" i="6"/>
  <c r="J131" i="6"/>
  <c r="I131" i="6"/>
  <c r="H131" i="6"/>
  <c r="G131" i="6"/>
  <c r="F131" i="6"/>
  <c r="E131" i="6"/>
  <c r="D131" i="6"/>
  <c r="L132" i="3"/>
  <c r="K132" i="3"/>
  <c r="J132" i="3"/>
  <c r="I132" i="3"/>
  <c r="H132" i="3"/>
  <c r="G132" i="3"/>
  <c r="F132" i="3"/>
  <c r="E132" i="3"/>
  <c r="D132" i="3"/>
  <c r="L27" i="19"/>
  <c r="K27" i="19"/>
  <c r="J27" i="19"/>
  <c r="I27" i="19"/>
  <c r="H27" i="19"/>
  <c r="G27" i="19"/>
  <c r="F27" i="19"/>
  <c r="E27" i="19"/>
  <c r="D27" i="19"/>
  <c r="L27" i="14"/>
  <c r="K27" i="14"/>
  <c r="J27" i="14"/>
  <c r="I27" i="14"/>
  <c r="H27" i="14"/>
  <c r="G27" i="14"/>
  <c r="F27" i="14"/>
  <c r="E27" i="14"/>
  <c r="D27" i="14"/>
  <c r="L27" i="13"/>
  <c r="K27" i="13"/>
  <c r="J27" i="13"/>
  <c r="I27" i="13"/>
  <c r="H27" i="13"/>
  <c r="G27" i="13"/>
  <c r="F27" i="13"/>
  <c r="E27" i="13"/>
  <c r="D27" i="13"/>
  <c r="L27" i="12"/>
  <c r="K27" i="12"/>
  <c r="J27" i="12"/>
  <c r="I27" i="12"/>
  <c r="H27" i="12"/>
  <c r="G27" i="12"/>
  <c r="F27" i="12"/>
  <c r="E27" i="12"/>
  <c r="D27" i="12"/>
  <c r="L27" i="10"/>
  <c r="K27" i="10"/>
  <c r="J27" i="10"/>
  <c r="I27" i="10"/>
  <c r="H27" i="10"/>
  <c r="G27" i="10"/>
  <c r="F27" i="10"/>
  <c r="E27" i="10"/>
  <c r="D27" i="10"/>
  <c r="L27" i="5"/>
  <c r="K27" i="5"/>
  <c r="J27" i="5"/>
  <c r="I27" i="5"/>
  <c r="H27" i="5"/>
  <c r="G27" i="5"/>
  <c r="F27" i="5"/>
  <c r="E27" i="5"/>
  <c r="D27" i="5"/>
  <c r="L27" i="4"/>
  <c r="K27" i="4"/>
  <c r="J27" i="4"/>
  <c r="I27" i="4"/>
  <c r="H27" i="4"/>
  <c r="G27" i="4"/>
  <c r="F27" i="4"/>
  <c r="E27" i="4"/>
  <c r="D27" i="4"/>
  <c r="L27" i="2"/>
  <c r="K27" i="2"/>
  <c r="J27" i="2"/>
  <c r="I27" i="2"/>
  <c r="H27" i="2"/>
  <c r="G27" i="2"/>
  <c r="F27" i="2"/>
  <c r="E27" i="2"/>
  <c r="D27" i="2"/>
  <c r="M4" i="30" l="1"/>
  <c r="D68" i="20"/>
  <c r="D66" i="20"/>
  <c r="D69" i="20"/>
  <c r="D64" i="20"/>
  <c r="O9" i="20"/>
  <c r="O5" i="20"/>
  <c r="Y5" i="20"/>
  <c r="R5" i="20"/>
  <c r="O8" i="20"/>
  <c r="AB6" i="20"/>
  <c r="AB8" i="20"/>
  <c r="AB10" i="20"/>
  <c r="Y10" i="20"/>
  <c r="O7" i="20"/>
  <c r="AA8" i="20"/>
  <c r="R6" i="20"/>
  <c r="R8" i="20"/>
  <c r="R10" i="20"/>
  <c r="X5" i="20"/>
  <c r="O6" i="20"/>
  <c r="Q6" i="20"/>
  <c r="AA6" i="20"/>
  <c r="Q9" i="20"/>
  <c r="AA9" i="20"/>
  <c r="Y9" i="20"/>
  <c r="N9" i="20"/>
  <c r="O10" i="20"/>
  <c r="R9" i="20"/>
  <c r="Q10" i="20"/>
  <c r="N7" i="20"/>
  <c r="X8" i="20"/>
  <c r="AB5" i="20"/>
  <c r="AB7" i="20"/>
  <c r="AB9" i="20"/>
  <c r="X6" i="20"/>
  <c r="X7" i="20"/>
  <c r="Q5" i="20"/>
  <c r="AA10" i="20"/>
  <c r="N5" i="20"/>
  <c r="X9" i="20"/>
  <c r="N6" i="20"/>
  <c r="Q7" i="20"/>
  <c r="AA7" i="20"/>
  <c r="AA5" i="20"/>
  <c r="Q8" i="20"/>
  <c r="Y7" i="20"/>
  <c r="R7" i="20"/>
  <c r="Y6" i="20"/>
  <c r="X10" i="20"/>
  <c r="N8" i="20"/>
  <c r="Y8" i="20"/>
  <c r="N10" i="20"/>
  <c r="D11" i="20"/>
  <c r="C11" i="20"/>
  <c r="E11" i="20"/>
  <c r="F11" i="20"/>
  <c r="M7" i="30" l="1"/>
  <c r="M6" i="30"/>
  <c r="U10" i="20"/>
  <c r="U8" i="20"/>
  <c r="AE9" i="20"/>
  <c r="U7" i="20"/>
  <c r="U6" i="20"/>
  <c r="U9" i="20"/>
  <c r="T9" i="20"/>
  <c r="AE5" i="20"/>
  <c r="AE10" i="20"/>
  <c r="U5" i="20"/>
  <c r="T5" i="20"/>
  <c r="K64" i="20" s="1"/>
  <c r="AD8" i="20"/>
  <c r="T8" i="20"/>
  <c r="T10" i="20"/>
  <c r="AC5" i="20"/>
  <c r="AD5" i="20"/>
  <c r="AD7" i="20"/>
  <c r="AE8" i="20"/>
  <c r="T7" i="20"/>
  <c r="AE6" i="20"/>
  <c r="AD9" i="20"/>
  <c r="AC10" i="20"/>
  <c r="AD10" i="20"/>
  <c r="AC6" i="20"/>
  <c r="AD6" i="20"/>
  <c r="T6" i="20"/>
  <c r="AE7" i="20"/>
  <c r="AC7" i="20"/>
  <c r="AC9" i="20"/>
  <c r="Z10" i="20"/>
  <c r="Z9" i="20"/>
  <c r="Z7" i="20"/>
  <c r="Z6" i="20"/>
  <c r="Z5" i="20"/>
  <c r="P8" i="20"/>
  <c r="Z8" i="20"/>
  <c r="AC8" i="20"/>
  <c r="P7" i="20"/>
  <c r="S8" i="20"/>
  <c r="P10" i="20"/>
  <c r="F60" i="20"/>
  <c r="P9" i="20"/>
  <c r="P5" i="20"/>
  <c r="S9" i="20"/>
  <c r="S10" i="20"/>
  <c r="S7" i="20"/>
  <c r="P6" i="20"/>
  <c r="S5" i="20"/>
  <c r="S6" i="20"/>
  <c r="M55" i="20"/>
  <c r="N55" i="20" s="1"/>
  <c r="D59" i="20"/>
  <c r="D55" i="20"/>
  <c r="D58" i="20"/>
  <c r="F58" i="20"/>
  <c r="M56" i="20"/>
  <c r="N56" i="20" s="1"/>
  <c r="F56" i="20"/>
  <c r="F12" i="20"/>
  <c r="E60" i="20"/>
  <c r="C58" i="20"/>
  <c r="D57" i="20"/>
  <c r="E58" i="20"/>
  <c r="C56" i="20"/>
  <c r="E55" i="20"/>
  <c r="F57" i="20"/>
  <c r="D56" i="20"/>
  <c r="M57" i="20"/>
  <c r="N57" i="20" s="1"/>
  <c r="C57" i="20"/>
  <c r="I57" i="20"/>
  <c r="J57" i="20" s="1"/>
  <c r="F55" i="20"/>
  <c r="E57" i="20"/>
  <c r="F59" i="20"/>
  <c r="M59" i="20"/>
  <c r="N59" i="20" s="1"/>
  <c r="I56" i="20"/>
  <c r="J56" i="20" s="1"/>
  <c r="D60" i="20"/>
  <c r="M60" i="20"/>
  <c r="N60" i="20" s="1"/>
  <c r="M58" i="20"/>
  <c r="N58" i="20" s="1"/>
  <c r="C59" i="20"/>
  <c r="I59" i="20"/>
  <c r="J59" i="20" s="1"/>
  <c r="C60" i="20"/>
  <c r="I60" i="20"/>
  <c r="J60" i="20" s="1"/>
  <c r="C55" i="20"/>
  <c r="I55" i="20"/>
  <c r="J55" i="20" s="1"/>
  <c r="E59" i="20"/>
  <c r="I58" i="20"/>
  <c r="J58" i="20" s="1"/>
  <c r="E56" i="20"/>
  <c r="C12" i="20"/>
  <c r="E12" i="20"/>
  <c r="D12" i="20"/>
  <c r="E64" i="20" l="1"/>
  <c r="E68" i="20"/>
  <c r="K65" i="20"/>
  <c r="L65" i="20" s="1"/>
  <c r="E69" i="20"/>
  <c r="E67" i="20"/>
  <c r="K66" i="20"/>
  <c r="L66" i="20" s="1"/>
  <c r="E65" i="20"/>
  <c r="K69" i="20"/>
  <c r="L69" i="20" s="1"/>
  <c r="K67" i="20"/>
  <c r="K68" i="20"/>
  <c r="L68" i="20" s="1"/>
  <c r="E66" i="20"/>
  <c r="L64" i="20"/>
  <c r="L67" i="20"/>
  <c r="F69" i="20" l="1"/>
  <c r="F67" i="20"/>
  <c r="F68" i="20"/>
  <c r="F64" i="20"/>
  <c r="F65" i="20"/>
  <c r="F66"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<sst xmlns="http://schemas.openxmlformats.org/spreadsheetml/2006/main" count="27803" uniqueCount="2515">
  <si>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</si>
  <si>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</si>
  <si>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</si>
  <si>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</si>
  <si>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</si>
  <si>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</si>
  <si>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</si>
  <si>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</si>
  <si>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</si>
  <si>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</si>
  <si>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</si>
  <si>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</si>
  <si>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</si>
  <si>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Fallback_Used</t>
  </si>
  <si>
    <t>Fallback_Merge_Applied</t>
  </si>
  <si>
    <t>Original_Internal_Answer_Length</t>
  </si>
  <si>
    <t>Web_Fallback_Length</t>
  </si>
  <si>
    <t>What are the standard procedures for data backup in our company?</t>
  </si>
  <si>
    <t>Based on my search of the IT Governance database for 'What are the standard procedures for data backup in our company?':
The standard procedures for data backup in your company include the following:
1. Copies of data, software, or system images of applications and IT systems are backed up in accordance with availability requirements.
2. The backup method, scope, frequency, and retention period of the data backup are defined.
3. The execution of the data backup is logged and monitored, with any anomalies and deviations followed up in a timely manner.
4. The storage media and backed-up data are protected against unauthorized access and against malicious, technical, and natural threats.
5. Standard operating procedures for restoring backed-up data are defined.
6. The completeness and readability of the storage media and restoration of the backed-up data are tested regularly and on a case-by-case basis.
Sources:
1. #50091 Data Backup and Recovery.pdf
2. #50091 Data Backup and Recovery.pdf
3. #50091 Data Backup and Recovery.pdf</t>
  </si>
  <si>
    <t>agentic</t>
  </si>
  <si>
    <t>The response provides a relevant and generally accurate overview of standard data backup procedures. The clarity and organization are excellent. However, the completeness could be improved by including more details on specific aspects of data backup and recovery. The citation quality is weak, as the same document is cited multiple times without specific references. The response touches on GDPR and EU AI Act compliance but lacks depth in these areas.</t>
  </si>
  <si>
    <t>How often are backups performed and where are they stored?</t>
  </si>
  <si>
    <t>Based on my search of the IT Governance database for 'How often are backups performed and where are they stored?':
Backups can be performed daily, weekly, monthly, or at other intervals, depending on the requirements of the system and the company. The storage location for backups is specified in the backup job, ensuring that the backup is saved in a secure storage location. Additionally, the 3-2-1 data backup policy states that at least 3 copies of the data should be kept, with at least 2 copies saved on different media or storage types, and 1 backup copy should be kept at an external storage location (offsite).
Sources:
1. #50091 Data Backup and Recovery.pdf
2. #50091 Data Backup and Recovery.pdf
3. #50091 Data Backup and Recovery.pdf</t>
  </si>
  <si>
    <t>The response provides a relevant and generally accurate answer to the user's query. However, the citation quality is very poor, and it fails to address important aspects like GDPR compliance and the EU AI Act. The response relies on general knowledge rather than effectively utilizing the provided snippet.</t>
  </si>
  <si>
    <t>What steps should I follow to recover a lost or corrupted file?</t>
  </si>
  <si>
    <t>Based on web search results for 'What steps should I follow to recover a lost or corrupted file?':
1. What steps can I take to recover a corrupted file? - Quora: Jun 27, 2023·Then the best hope of an answer is to restore from a backup. I.e. get hold of another copy of the file. Then overwrite the corrupted one with ...How to fix corrupted files on my computer - QuoraWhat steps should I take if I discover corrupted files on my PC/Mac?More results from www.quora.com
2. Understanding Corrupted Files: Complete Recovery Methods Guide: What Is A Corrupted File? How Does A File Become Corrupted? Certain software issues may also corrupt a file. This may corrupt the file on which you were currently working. For example, an operating system may only corrupt the text files of a specific extension.Related:Use Of VPN At Work (With Benefits And Steps On Using It) Ways To Recover A File That Is Corrupted If a file gets corrupted, you might be able to change the file format by changing its extension and recover its content. With the advancement in software development, there are many programs available over the internet that can help you restore your files. Tips To Prevent Files From Getting Corrupted Here are some tips you can follow to prevent your files from getting corrupted:
3. Corrupted Files on Windows? Try these 7 Best Fixes - Fortect: Click “System Restore” and follow the prompts to revert your system to a previous state where the file was not corrupted. Perform a Check Disk on the Hard Drive.</t>
  </si>
  <si>
    <t>The response is relevant but lacks completeness and proper citation practices. While it offers some accurate suggestions, it misses crucial details and doesn't provide a comprehensive guide to file recovery. The absence of GDPR compliance and EU AI Act alignment is a significant concern. The response needs improvement in terms of completeness, citation quality, and adherence to ethical and legal guidelines.</t>
  </si>
  <si>
    <t>Who should I contact if a system recovery is needed?</t>
  </si>
  <si>
    <t>Based on my search of the Confluence database for 'Who should I contact if a system recovery is needed?':
You should contact the Digital Transformation team for assistance with system recovery.
Sources:
1. https://confluence.berenberg.io/spaces/WIA/pages/313361931/3.10+RPA+Support
2. https://confluence.berenberg.io/spaces/WIA/pages/313361931/3.10+RPA+Support
3. https://confluence.berenberg.io/spaces/WIA/pages/313361931/3.10+RPA+Support</t>
  </si>
  <si>
    <t>The response is relevant and clear but has limitations in factual accuracy, completeness, and citation quality. While it provides a potential contact point, it lacks corroborating evidence and sufficient detail. The citation quality is particularly weak due to the repeated URL and lack of direct support from the snippet.</t>
  </si>
  <si>
    <t>What is the retention period for backup data?</t>
  </si>
  <si>
    <t>Based on my search of the IT Governance database for 'What is the retention period for backup data?':
The standard retention period at Berenberg Bank is one month. However, different retention periods must be requested when setting up the data backup.
Sources:
1. #50091 Data Backup and Recovery.pdf
2. #50091 Data Backup and Recovery.pdf
3. #50048 General Application Documentation Policy.pdf</t>
  </si>
  <si>
    <t>The response is relevant and clearly written, but its factual accuracy is questionable due to the lack of supporting evidence and its narrow focus on a single institution. The completeness is also limited. The citation quality is weak because the provided snippet doesn't support the claim made in the response. The response could be improved by providing a more general overview of data retention periods and addressing GDPR and EU AI Act considerations.</t>
  </si>
  <si>
    <t>How should I handle suspicious emails from unknown senders?</t>
  </si>
  <si>
    <t>Based on my search of the IT Governance database for 'How should I handle suspicious emails from unknown senders?':
You should critically scrutinise every email that comes from an unknown sender. Here are some steps to follow:
1. Check the sender to see if you recognize them and look for any discrepancies in the email address or domain.
2. Evaluate the content of the email. Be cautious of vague subjects like "Invoice" or "Last reminder," impersonal salutations, or obvious spelling mistakes.
3. If the email contains attachments or web links, verify whether you were expecting them from the sender and whether clicking on them is necessary.
4. If you have doubts, ask the sender in person (using a previously known telephone number) whether they actually sent the email.
5. You can also forward suspicious emails with attachments or web links to malware@berenberg.de for analysis by the Information Security team.
Always stay calm and critically question the legitimacy of the email, especially if it has an urgent subject line.
Sources:
1. #50062 Attachment 01 Security advice for employees.pdf
2. #50062 Attachment 01 Security advice for employees.pdf
3. #50062 Attachment 01 Security advice for employees.pdf</t>
  </si>
  <si>
    <t>The response provides accurate and relevant advice on handling suspicious emails. The clarity and organization are excellent. However, the citation quality is very poor, with redundant and improperly formatted citations. The completeness is good but could be improved by adding information about reporting phishing attempts.</t>
  </si>
  <si>
    <t>What are common signs of social engineering attacks I should be aware of?</t>
  </si>
  <si>
    <t>Based on web search results for 'What are common signs of social engineering attacks I should be aware of?':
1. Understanding Social Engineering Tactics: 8 Attacks to Watch Out For: Here are the most common types of social engineering attacks in 2024 and real-world examples to highlight their impact. Phishing is one of the most common social engineering attacks. By establishing trust, the attacker increases the likelihood that the target will comply with requests for sensitive information, believing them to be legitimate. Deepfakes, which use artificial intelligence (AI) to create realistic but fake audio, video, or images that impersonate real people, are increasingly used in various social engineering attacks to create compelling but fraudulent scenarios. Another type of social engineering is quid pro quo attacks, which involve offering a service or benefit in exchange for information. By understanding the common types of social engineering attacks and recognizing their real-world implications, individuals and organizations can better protect themselves from these pervasive threats.
2. 5 Signs of Social Engineering - Citynet: Jul 21, 2024·1. Message Arrives Unexpectedly · 2. Sender Asks Something Out of the Ordinary · 3. Requested Action is Potentially Harmful · 4. Attacker Attaches
3. Signs that a hacker is attempting to use social engineering ... - Brainly: Oct 4, 2024·Signs that a hacker is attempting to use social engineering could include: (Select all that apply.) Asking for a password, Refusing to give a call-back number.</t>
  </si>
  <si>
    <t>The response is relevant and generally accurate, providing a good starting point for understanding social engineering attacks. However, it lacks completeness and could benefit from more specific examples and a more detailed discussion of common signs. The citation quality is basic, and the response does not address GDPR compliance, EU AI Act alignment, or audit trail quality.</t>
  </si>
  <si>
    <t>What should I do if I suspect I clicked on a malicious link?</t>
  </si>
  <si>
    <t>Based on my search of the IT Governance database for 'What should I do if I suspect I clicked on a malicious link?':
If you suspect you clicked on a malicious link, it is important to stay calm and take the right steps. You should contact the hotline colleagues immediately, describe the case, and follow their instructions. Additionally, you can report the incident to the Information Security team, who will investigate the event.
Sources:
1. #50062 Attachment 01 Security advice for employees.pdf
2. #50062 Attachment 01 Security advice for employees.pdf
3. #50062 Attachment 01 Security advice for employees.pdf</t>
  </si>
  <si>
    <t>The response is relevant and generally accurate in its advice, but it is incomplete and suffers from poor citation practices. It also fails to address GDPR compliance and EU AI Act alignment, which are important considerations in the context of data security. The content quality is acceptable, but the source utilization and citation mechanics are weak.</t>
  </si>
  <si>
    <t>Are there mandatory security trainings for employees?</t>
  </si>
  <si>
    <t>Based on my search of the IT Governance database for 'Are there mandatory security trainings for employees?':
Yes, all BERENBERG employees are regularly sensitized and trained on information security, and necessary training and awareness measures are identified, regularly carried out, and documented for employees and external staff.
Sources:
1. #50082 Information Security Strategy.pdf
2. #50203 Information Security Guideline.pdf
3. #50062 Security advice for employees.pdf</t>
  </si>
  <si>
    <t>The response is relevant, clear, and likely factually accurate, although direct snippet support is limited. The citation quality is good. GDPR and EU AI Act alignment are not explicitly addressed. Overall, the response provides a satisfactory answer to the user's query.</t>
  </si>
  <si>
    <t>How should confidential data be shared securely with colleagues or partners?</t>
  </si>
  <si>
    <t>Based on web search results for 'How should confidential data be shared securely with colleagues or partners?':
1. How to Securely Share Files: Best Practices and Tips for Keeping ...: Methods for Secure File Sharing
2. 5 Best Practices for Secure Data Sharing | Immuta: * 5 Best Practices for Secure Data Sharing # 5 Best Practices for Secure Data Sharing Organizations must thoroughly assess their unique risks, both internally and externally, and implement the appropriate controls to close privacy gaps and enable secure data sharing. ## 5 Best Practices for Secure Data Sharing This is a critical step in establishing the governance and access control frameworks required to enable secure data sharing. Regular audits further reinforce data security efforts by providing a comprehensive assessment of data sharing practices and access controls. By working collaboratively, these teams can establish efficient processes, collectively identify potential risks, and align data security and sharing efforts to business objectives. Read how Immuta secures data sharing for Snowflake.
3. 5 Ways to Ensure Confidential Documents Are Shared Securely: Jul 8, 2021·5 Ways to Ensure Confidential Documents Are Shared Securely · 1. Strengthen Application Security · 2. Design Applications with Segregated Access.</t>
  </si>
  <si>
    <t>The response is weak. While it touches on the topic of secure data sharing, it lacks depth, detail, and proper citation. It fails to provide concrete steps or methods for secure sharing and doesn't address important considerations like GDPR compliance or EU AI Act alignment. The response is essentially a list of search results with minimal integration or analysis.</t>
  </si>
  <si>
    <t>What are the official emergency communication channels during a crisis?</t>
  </si>
  <si>
    <t>Based on my search of the IT Governance database for 'What are the official emergency communication channels during a crisis?':
The official emergency communication channels during a crisis include telephone, smartphone, e-mail, SMS, ServiceBank, internal web pages, WAM Newsfeed, emergency communication tool Fact 24, and personal verbal communication, depending on the cause of the emergency.
Sources:
1. #50033 Emergency and Crisis Communication Manual.pdf
2. #50033 Emergency and Crisis Communication Manual.pdf
3. #50033 Emergency and Crisis Communication Manual.pdf</t>
  </si>
  <si>
    <t>The response is relevant and generally accurate in listing potential emergency communication channels. However, it lacks completeness and the citation quality is extremely poor. The response also fails to address GDPR compliance, EU AI Act alignment, and audit trail quality. The content is acceptable, but the source utilization is abysmal.</t>
  </si>
  <si>
    <t>Who communicates instructions to employees in case of an IT outage?</t>
  </si>
  <si>
    <t>Based on my search of the IT Governance database for 'Who communicates instructions to employees in case of an IT outage?':
The IT hotline (369) and Facility Management communicate any necessary information directly to the employees concerned in case of an IT outage.
Sources:
1. #50033 Emergency and Crisis Communication Manual.pdf
2. #50033 Emergency and Crisis Communication Manual.pdf
3. #50033 Emergency and Crisis Communication Manual.pdf</t>
  </si>
  <si>
    <t>The response is relevant but suffers from poor factual accuracy and completeness. The citation quality is extremely low, as the provided snippet does not support the claim made in the response. The response identifies potential communicators during an IT outage but lacks sufficient detail and supporting evidence.</t>
  </si>
  <si>
    <t>What is the escalation process during a major cyber incident?</t>
  </si>
  <si>
    <t>Based on my search of the IT Governance database for 'What is the escalation process during a major cyber incident?':
The escalation process during a major cyber incident involves the following steps:
1. **Incident Management Process**: When an incident occurs, it is initially handled within the framework of the incident management process.
2. **Escalation to Major Incident**: According to the defined escalation rules, an incident can be escalated to a major incident based on specific criteria.
3. **Declaration of IT Emergency**: Once it is classified as a major incident, it can (or must) be escalated to an IT emergency, but this requires involvement from the major incident manager.
4. **Crisis Team Assembly**: An interdisciplinary team is assembled, consisting of IT personnel, a security officer, and an information security officer.
5. **Incident Report Creation**: A detailed report is created that outlines the findings, potential impacts, and recommended immediate actions.
6. **Immediate Actions**: Temporary protective measures are implemented, such as disabling vulnerable systems or functions.
7. **Detailed Analysis and Fix**: A permanent solution is developed and implemented.
8. **Follow-up**: After the emergency is terminated, follow-up actions are taken to ensure that the incident is fully resolved and to prevent future occurrences.
This process ensures that incidents are managed effectively and that appropriate actions are taken to mitigate risks and restore normal operations.
Sources:
1. #50046 IT Service Continuity Management.pdf
2. #50065 Digital Operational Resilience Testing Policy.pdf
3. #50193 Incident Management (1).pdf</t>
  </si>
  <si>
    <t>The response provides a relevant and generally accurate overview of the escalation process during a major cyber incident. However, the citation quality is weak, and the response lacks detail in certain areas. The response does not address GDPR compliance, EU AI Act alignment, or audit trail quality. The single snippet provided was not used at all.</t>
  </si>
  <si>
    <t>What is Privileged Access Management (PAM) and why is it important?</t>
  </si>
  <si>
    <t>Based on my search of the IT Governance database for 'What is Privileged Access Management (PAM) and why is it important?':
Privileged Access Management (PAM) is a strategy for controlling access to privileged accounts within an organization. It involves implementing various controls to manage and monitor these accounts, which have elevated permissions compared to regular user accounts. PAM is important because it helps protect institutions from unauthorized access and potential threats, particularly in cases where user identities may have been compromised. By adding an additional security layer, PAM mitigates risks associated with the misuse of privileged accounts, ensuring compliance with regulatory requirements and safeguarding both the organization and its users.
Sources:
1. #50264 Privileged Access Management.pdf
2. #50264 Privileged Access Management.pdf
3. #50264 Privileged Access Management.pdf</t>
  </si>
  <si>
    <t>The response provides a factually accurate and relevant answer to the user's query. However, the citation quality is extremely poor, as the same irrelevant document is cited multiple times. While the content itself is good, the lack of proper source grounding significantly detracts from the overall quality of the response.</t>
  </si>
  <si>
    <t>How can I request or revoke privileged access to systems?</t>
  </si>
  <si>
    <t>Based on web search results for 'How can I request or revoke privileged access to systems?':
1. What is your process for Privilege Change Requests? : r/sysadmin: Jun 18, 2021·Submit a Privileged Access Request for the system in question to the system's Information System Security Officer for adjudication and if approved a ticket is
2. Get started with privileged access management - Microsoft Learn: Before you start using privileged access, determine who needs approval authority for incoming requests for access to elevated and privileged tasks. * Step 4: Submit/approve privileged access requests Once enabled, privileged access requires approvals for any task that has an associated approval policy defined. To enable privileged access and assign the approver group, run the following command in Exchange Online PowerShell: 3. Select **Manage access policies and requests**. ## Step 4: Submit/approve privileged access requests 3. Select **Manage access policies and requests**. 3. Select **Manage access policies and requests**. 3. Select **Manage access policies and requests**. 3. Select **Manage access policies and requests**. Disabling privileged access doesn't delete any associated approval policies or approver groups.</t>
  </si>
  <si>
    <t>The response provides a partially accurate and relevant answer to the user's query. However, it suffers from poor citation quality, incompleteness, and a lack of consideration for GDPR, EU AI Act, and audit trail requirements. The content is generally correct but could be significantly improved with better source integration and more comprehensive information.</t>
  </si>
  <si>
    <t>What is the purpose of the general test guideline (Signavio #50172)?</t>
  </si>
  <si>
    <t>Based on my search of the IT Governance database for 'What is the purpose of the general test guideline (Signavio #50172)?':
The purpose of the general test guideline (Signavio #50172) is to ensure software quality by checking whether the software has the desired properties and does not have undesirable properties that could lead to bugs. It aims to reduce the risk of bugs occurring during operation through suitable test measures and to fulfill regulatory requirements, as tests are mandatory by law (e.g., MaRisk, BAIT). Additionally, it provides a framework for documenting the test approach of individual product teams/projects within a test concept.
Sources:
1. #50172 Test guideline.pdf
2. #50172 Test guideline.pdf
3. #50172 Test guideline.pdf</t>
  </si>
  <si>
    <t>The response provides a relevant and generally accurate answer to the user's query. The content quality is good, with clear and concise explanations. However, the citation quality is weak due to redundant citations. Furthermore, the response completely fails to address GDPR compliance, EU AI Act alignment, and audit trail quality, indicating a significant gap in the system's awareness of these critical aspects.</t>
  </si>
  <si>
    <t>How are IT Security tests defined and conducted according to Berenberg’s IT Security Management requirements?</t>
  </si>
  <si>
    <t>Based on my search of the IT Governance database for 'How are IT Security tests defined and conducted according to Berenberg’s IT Security Management requirements?':
IT Security tests at Berenberg are defined and conducted based on the requirements outlined in the DOR Testing Guideline "#50065 Digital Operational Resilience Testing Guideline." The process involves several key steps:
1. **Test Planning**: This includes defining the overall requirements for the tests, which must align with Berenberg's IT security guidelines.
2. **Security Controls**: Security controls, which are a collection of technical and organizational measures (TOMs), are established to ensure the confidentiality, integrity, and availability of Berenberg’s data and IT systems. These controls are based on the security requirements defined by the OU Information Security within the second line of defense.
3. **Monitoring and Assessment**: The IT Security Management team monitors and identifies relevant threats to Berenberg’s IT security, assesses the potential impact of these threats, and initiates appropriate measures.
4. **Execution of Tests**: The IT Security Officer oversees the execution of security testing activities, develops and manages the test matrix and multi-year test plan, and coordinates testing methods with testing leads.
5. **Documentation and Reporting**: All deviations from the defined processes must be documented, and the IT Security Officer reports on testing progress and results to relevant stakeholders, including the steering committee.
6. **Continuous Improvement**: The process includes regular reviews of security testing processes and outcomes to continually test and improve the operational security of Berenberg’s IT systems.
Overall, the testing activities are conducted in a controlled and secure manner, ensuring compliance with security policies and regulatory requirements.
Sources:
1. #50190 IT Security Management.pdf
2. #50190 IT Security Management.pdf
3. #50065 Digital Operational Resilience Testing Policy.pdf</t>
  </si>
  <si>
    <t>The response provides a relevant but somewhat generic overview of IT security testing at Berenberg. While the structure and clarity are good, the factual accuracy is difficult to verify without access to internal documentation. The citation quality is poor due to the lack of clear grounding in the provided snippet and the absence of a direct link between the claims and the cited documents. Furthermore, the response fails to address GDPR compliance, EU AI Act alignment, and audit trail quality, which are important considerations for IT security management.</t>
  </si>
  <si>
    <t>What types of tests are covered in the Digital Operational Resilience (DOR) Testing Policy, and how are they different?</t>
  </si>
  <si>
    <t>Based on my search of the IT Governance database for 'What types of tests are covered in the Digital Operational Resilience (DOR) Testing Policy, and how are they different?':
The Digital Operational Resilience (DOR) Testing Policy covers several types of tests, which can be categorized as follows:
1. **Security Tests**: These include both automatic and manual checks for security vulnerabilities. They are integrated into the development lifecycle, such as penetration tests before initial go-live or regular vulnerability scans before each deployment.
2. **Vulnerability Management Activities**: This involves regular penetration tests and vulnerability scans on defined parts of the infrastructure to identify and address potential security weaknesses.
3. **Independent Manual Security Inspections**: These inspections are conducted by the second line of defense to ensure compliance of assets with information security requirements. They are separate from the automated tests and focus on manual checks.
The main difference between these types of tests lies in their approach and purpose. Security tests are generally more automated and integrated into the development process, while vulnerability management activities focus on ongoing assessments of the infrastructure. Independent manual inspections provide a compliance check that is not reliant on automated processes, ensuring a thorough evaluation of security measures.
Sources:
1. #50065 Digital Operational Resilience Testing Policy.pdf
2. #50065 Digital Operational Resilience Testing Policy.pdf
3. #50065 Digital Operational Resilience Testing Policy.pdf</t>
  </si>
  <si>
    <t>The response provides a relevant but somewhat generic overview of security tests related to digital operational resilience. While the information is generally accurate, it lacks depth and specificity, and the citation approach is weak. The response could be improved by providing more detailed information about the specific tests covered in a DOR Testing Policy and by using more targeted citations to support the claims made.</t>
  </si>
  <si>
    <t>How does the BCM test and exercise concept ensure preparedness for emergencies?</t>
  </si>
  <si>
    <t>Based on my search of the IT Governance database for 'How does the BCM test and exercise concept ensure preparedness for emergencies?':
The BCM test and exercise concept ensures preparedness for emergencies through several key components:
1. **Detailed Planning and Coordination**: The BC Manager coordinates the detailed planning of tests and exercises with BCM coordinators from various departments, ensuring that all relevant roles and responsibilities are defined and understood.
2. **Test and Exercise Framework**: A structured test and exercise framework is established for a three-year period, which outlines the types of tests and exercises to be conducted. This framework is drafted by the BC Manager and requires approval from the responsible partner for BCM.
3. **Realistic Scenarios**: Exercises are based on realistic scenarios that simulate potential emergencies, allowing participants to execute Business Continuity Plans (BCPs) and emergency procedures under conditions that mimic real-life situations.
4. **Verification of Operational Capability**: The exercises aim to verify the operational capability and functionality of BCPs and emergency preparedness measures, ensuring that they are effective and can be executed when needed.
5. **Training and Role Preparation**: The exercises provide training for role leaders in emergency procedures, enhancing their readiness to respond effectively during actual emergencies.
6. **Regular Testing and Evaluation**: The restoration plans, including Recovery and Restoration Plans (RRPs), are tested regularly, at least annually, to assess their appropriateness, effectiveness, and completeness. This ongoing evaluation helps to adapt to changing risks and improve preparedness.
7. **Documentation and Learning**: Emergencies and crises that occur are documented and evaluated, contributing to the continuous improvement of the BCM test and exercise concept.
Overall, the concept is designed to be a "living" document that is regularly updated based on previous test results and evolving risks, ensuring that the organization remains resilient to potential damage events.
Sources:
1. #50157 BCM test and exercise concept.pdf
2. #50157 BCM test and exercise concept.pdf
3. #50052 BCM Policy.pdf</t>
  </si>
  <si>
    <t>The response provides a relevant and mostly accurate overview of how BCM testing and exercising ensures emergency preparedness. However, the citation quality is weak, as the response does not effectively utilize the provided snippet and cites the same document twice. Furthermore, the response completely ignores GDPR compliance, EU AI Act alignment, and audit trail quality, indicating a significant gap in the system's awareness of these crucial aspects.</t>
  </si>
  <si>
    <t>What test variants are required when developing and operating robotics processes with UiPath?</t>
  </si>
  <si>
    <t>Based on my search of the Confluence database for 'What test variants are required when developing and operating robotics processes with UiPath?':
The required test variants when developing and operating robotics processes with UiPath include:
1. **System Testing**: This involves running end-to-end tests of the complete process, executing both attended and unattended runs on the INT environment.
2. **User Acceptance Testing (UAT)**: Conduct UAT on the INT or potentially PROD environment to ensure business readiness.
3. **Code Review**: This is performed after system testing and before UAT, and must be conducted by a different person than the developer.
4. **Publishing Test Version**: The test version should be published via UiPath Studio to UiPath Orchestrator (INT) and marked as a prerelease (e.g., version 2.1.5.alpha.0).
These testing phases ensure that the process complies with end-user requirements and is ready for deployment.
Sources:
1. https://confluence.berenberg.io/spaces/WIA/pages/294697433/3.2+Automation+Development+Best+Practices
2. https://confluence.berenberg.io/spaces/WIA/pages/294697433/3.2+Automation+Development+Best+Practices
3. https://confluence.berenberg.io/spaces/WIA/pages/294697433/3.2+Automation+Development+Best+Practices</t>
  </si>
  <si>
    <t>The response provides a generally accurate and relevant answer to the user's query, but it lacks completeness and suffers from extremely poor citation practices. The content itself is reasonable, but the grounding in the provided source is non-existent. The same source is cited repeatedly, even though it doesn't contain the information presented in the response.</t>
  </si>
  <si>
    <t>What is the role of the Robotic Centre of Competence (RCC) at Berenberg?</t>
  </si>
  <si>
    <t>Web search did not return relevant results.</t>
  </si>
  <si>
    <t>The response is inadequate because it fails to provide any information about the role of the Robotic Centre of Competence (RCC) at Berenberg. While it states that the web search did not return relevant results, this does not address the user's query. The response demonstrates poor content quality and source utilization.</t>
  </si>
  <si>
    <t>How does the RCC support employees in developing RPA processes with UiPath?</t>
  </si>
  <si>
    <t>Based on web search results for 'How does the RCC support employees in developing RPA processes with UiPath?':
1. UiPath RPA: Steps to implementation - Rootstack: Employee Empowerment: RPA allows employees to focus on more strategic, high-value tasks that require human judgment and creativity, thereby increasing job
2. RPA Integration with UiPath: Best Practices in Training Workforce: RPA, at its core, involves the use of software bots to automate repetitive, rule-based digital tasks, thereby streamlining business processes, reducing errors, and increasing efficiency. By following these steps and best practices, you can effectively set up your UiPath development environment, laying a strong foundation for successful and efficient RPA bot development. As you dive deeper into the world of UiPath, you’ll discover a range of advanced features and techniques that can elevate your RPA bots to handle more complex automation tasks. As we have navigated through the intricacies of RPA integration of bots with UiPath, it becomes increasingly clear that RPA is not just a technological tool, but a pivotal element in the digital transformation journey of any business.</t>
  </si>
  <si>
    <t>The response is weak. While the information about RPA and UiPath is generally accurate, it fails to address the core question about the RCC's support for employees. The relevance and completeness are low, and the citation quality is poor. The response provides general information but lacks specific details related to the query.</t>
  </si>
  <si>
    <t>Who can I contact if I have problems or questions about RPA?</t>
  </si>
  <si>
    <t>Based on my search of the Confluence database for 'Who can I contact if I have problems or questions about RPA?':
You can contact the Digital Transformation team for technical advice, code review, or complex issues related to RPA. If the issue persists or is critical, you may also open a Jira ticket to document the issue and escalate it to platform support.
Sources:
1. https://confluence.berenberg.io/spaces/WIA/pages/279489629/4.1+Project+Pipeline
2. https://confluence.berenberg.io/spaces/WIA/pages/279489629/4.1+Project+Pipeline
3. https://confluence.berenberg.io/spaces/WIA/pages/279489629/4.1+Project+Pipeline</t>
  </si>
  <si>
    <t>The response is relevant, clear, and reasonably complete. The factual accuracy is good, based on general knowledge. However, the citation quality is extremely poor, as the provided snippets do not support the answer and the same URL is repeated multiple times. The response would be significantly improved by providing relevant and accurate citations.</t>
  </si>
  <si>
    <t>What organizational framework does the RCC provide for using UiPath?</t>
  </si>
  <si>
    <t>Based on web search results for 'What organizational framework does the RCC provide for using UiPath?':
1. Studio - Project Organization - UiPath Documentation: The Robotic Enterprise Framework Template proposes a flexible high-level overview of a repetitive process and includes a good set of practices described in this
2. RE Framework can be implemented in all projects? - UiPath Forum: Jan 8, 2024·The RE Framework (Robotic Enterprise Framework) in UiPath is like a template or structure for building larger and more organized automation projects.
3. UiPath framework: UiPath framework is designed to help developers create automation workflows that are easy to manage, maintain, and scale over time.</t>
  </si>
  <si>
    <t>The response is generally good in terms of factual accuracy and relevance. It correctly identifies the RE Framework. However, it lacks completeness and suffers from poor citation practices. The response could be improved by providing more details about the RE Framework and properly citing the sources used.</t>
  </si>
  <si>
    <t>How does RPA help Berenberg automate processes quickly and efficiently?</t>
  </si>
  <si>
    <t>Based on web search results for 'How does RPA help Berenberg automate processes quickly and efficiently?':
1. What is Robotic Process Automation - RPA Software - UiPath: What is robotic process automation (RPA)? # What is robotic process automation (RPA)? Robotic process automation (RPA) uses software robots to automate repetitive, rule-based tasks like data entry and system integration. In robotic process automation (RPA), software robots handle repetitive, rule-based tasks like entering data, moving files, or processing transactions—quickly and accurately. Working alongside AI agents, RPA robots play a complementary role in the execution stack, delivering tasks quickly, efficiently, predictably, and securely while maintaining their own distinct value and capabilities. RPA delivers measurable benefits across every layer of an organization—from streamlining day-to-day tasks to enabling business process automation to accelerating strategic transformation. **A:** Robotic process automation (RPA) uses software robots to automate repetitive, rule-based tasks like data entry, form processing, and system integration across enterprise systems.</t>
  </si>
  <si>
    <t>The response provides a factually accurate definition of RPA but fails to address the specific query about how RPA helps Berenberg. The citation is poorly formatted and lacks sufficient information. The response is incomplete and only partially relevant.</t>
  </si>
  <si>
    <t>Wie melde ich technische oder infrastrukturelle Mängel?</t>
  </si>
  <si>
    <t>Based on my search of the Confluence database for 'Wie melde ich technische oder infrastrukturelle Mängel?':
Ich weiß nicht, wie man technische oder infrastrukturelle Mängel meldet.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</si>
  <si>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snippets do not support the response and the same URL is repeated multiple times. The system correctly admits its inability to answer the question, which is a positive aspect of its behavior. The response is safe and compliant with GDPR and the EU AI Act.</t>
  </si>
  <si>
    <t>Was ist die Notfallnummer bei dringenden Problemen?</t>
  </si>
  <si>
    <t>Internal knowledge base: Based on my search of the Confluence database for 'Was ist die Notfallnummer bei dringenden Problemen?':
Ich weiß es nicht.
Sources:
1. https://confluence.berenberg.io/spaces/WIA/pages/273805635/03.+Know+How
2. https://confluence.berenberg.io/spaces/WIA/pages/273805635/03.+Know+How
3. https://confluence.berenberg.io/spaces/WIA/pages/273805635/03.+Know+How
--- Web Search Fallback ---
Based on web search results for 'Was ist die Notfallnummer bei dringenden Problemen?':
1. Gesundheitsversorgung Nummern für den Notfall - gesund.bund.de: Jun 8, 2022·Die 116 117 hilft bei dringenden medizinischen Problemen außerhalb der regulären Sprechzeiten, bei denen keine ... Der ärztliche
2. Polizeiruf, aber wann? - Polizei dein Partner: Die „normale“ Nummer der Polizei. Wer ein akutes Problem hat oder in einer Notsituation steckt, sollte die 110 anrufen. Ist es weniger dringend, kann man auch</t>
  </si>
  <si>
    <t>The response is excellent. It accurately and completely answers the user's question, providing relevant emergency numbers and citing reputable sources. The response demonstrates good clarity and transparency.</t>
  </si>
  <si>
    <t>Wird es eine vereinfachte Möglichkeit zur Mängelmeldung geben?</t>
  </si>
  <si>
    <t>Based on my search of the NewHQ database for 'Wird es eine vereinfachte Möglichkeit zur Mängelmeldung geben?':
Ja, es ist geplant, QR-Codes an den Ausstattungselementen anzubringen. Über das Scannen dieser QR-Codes kann ein Mangel direkt gemeldet werden.
Sources:
1. Confluence New HQ\20253007_CONFLUENCE_Gebäude.pdf
2. Confluence New HQ\20253007_CONFLUENCE_Gebäude.pdf
3. Yoga User Manuals\20250729_MANUAL-LENOVO-THINKPAD-YOGA_Telefon-&amp;-Headset-verbinden.pdf</t>
  </si>
  <si>
    <t>The response provides a relevant and clear answer to the user's question. The factual accuracy is likely high, although not directly supported by the provided snippet. The major weakness is the poor quality of the citations, which are largely irrelevant or redundant. The system needs to improve its source grounding and citation practices.</t>
  </si>
  <si>
    <t>Warum ist Feedback zum Gebäude so wichtig?</t>
  </si>
  <si>
    <t>Based on my search of the NewHQ database for 'Warum ist Feedback zum Gebäude so wichtig?':
Feedback hilft, den Betrieb des Gebäudes kontinuierlich zu optimieren.
Sources:
1. Confluence New HQ\20253007_CONFLUENCE_Gebäude.pdf
2. Confluence New HQ\20253007_CONFLUENCE_Gebäude.pdf
3. Newsletter\20241001_NEWSLETTER_Sport.pdf</t>
  </si>
  <si>
    <t>The response provides a factually accurate and relevant answer but lacks completeness. The citation quality is poor as the provided sources do not adequately support the claim. The response is clear and concise. The system needs to improve its source utilization to provide more comprehensive and well-supported answers.</t>
  </si>
  <si>
    <t>Wann beginnen die Umzüge in das New HQ?</t>
  </si>
  <si>
    <t>Based on my search of the NewHQ database for 'Wann beginnen die Umzüge in das New HQ?':
Die Umzüge beginnen gestaffelt Mitte September 2025.
Sources:
1. Newsletter\20250701_NEWSLETTER_Umzuginfos.pdf
2. Newsletter\20250701_NEWSLETTER_Umzuginfos.pdf
3. Confluence New HQ\20252807_CONFLUENCE_Umzug.pdf</t>
  </si>
  <si>
    <t>The response is factually accurate, relevant, complete, and clear. The citation quality is good, although one source is cited twice. The response also complies with GDPR and the EU AI Act. Overall, the response is of high quality.</t>
  </si>
  <si>
    <t>Gibt es einen Umzugsleitfaden?</t>
  </si>
  <si>
    <t>Based on my search of the NewHQ database for 'Gibt es einen Umzugsleitfaden?':
Ja, es gibt einen Umzugsleitfaden, der Anfang August verteilt wird. Er dient als zentrales Informationsdokument mit allen Details zum Umzug.
Sources:
1. Confluence New HQ\20252807_CONFLUENCE_Umzug.pdf
2. Confluence New HQ\20252807_CONFLUENCE_Umzug.pdf
3. Umzugsbotschafter\20250710_UB_Umzugsleitfaden.pdf</t>
  </si>
  <si>
    <t>The response is relevant and generally accurate, but it could be more complete by providing more details about the relocation guide. The citation quality is good, but the response could benefit from more specific references within the cited documents. The response demonstrates good clarity and adheres to GDPR and EU AI Act principles.</t>
  </si>
  <si>
    <t>Wie bereiten wir die Umzüge vor?</t>
  </si>
  <si>
    <t>Based on my search of the NewHQ database for 'Wie bereiten wir die Umzüge vor?':
Um die Umzüge vorzubereiten, sollten Sie rechtzeitig alle Schrankinhalte, Materialien usw. verpacken. Es stehen ausreichend Umzugskartons zur Verfügung.
Sources:
1. Yoga User Manuals\20250729_MANUAL-LENOVO-THINKPAD-YOGA_Telefon-&amp;-Headset-verbinden.pdf
2. Yoga User Manuals\20250729_MANUAL-LENOVO-THINKPAD-YOGA_Telefon-&amp;-Headset-verbinden.pdf
3. Confluence New HQ\20252807_CONFLUENCE_Umzug.pdf</t>
  </si>
  <si>
    <t>The response provides a relevant and factually accurate, albeit incomplete, answer to the user's query. However, the citation quality is extremely poor, as the cited documents are completely unrelated to the response. The content itself is acceptable, but the source grounding is severely flawed.</t>
  </si>
  <si>
    <t>Wann werden die Umzugskartons verteilt?</t>
  </si>
  <si>
    <t>Based on my search of the NewHQ database for 'Wann werden die Umzugskartons verteilt?':
Die Umzugskartons werden grundsätzlich Ende August verteilt. Wer sie früher benötigt, kann Bescheid geben.
Sources:
1. Confluence New HQ\20252807_CONFLUENCE_Umzug.pdf
2. Confluence New HQ\20252807_CONFLUENCE_Umzug.pdf
3. Umzugsbotschafter\20250710_UB_Umzugsleitfaden.pdf</t>
  </si>
  <si>
    <t>The response is relevant, clear, and reasonably complete. The factual accuracy is plausible, although I lack specific domain knowledge to confirm it definitively. The citation quality is acceptable but could be improved by providing more specific information about the sources. Overall, the response is good.</t>
  </si>
  <si>
    <t>Wie gehe ich mit Dingen um, die nicht in die Kartons passen?</t>
  </si>
  <si>
    <t>Internal knowledge base: Based on my search of the Confluence database for 'Wie gehe ich mit Dingen um, die nicht in die Kartons passen?':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'Wie gehe ich mit Dingen um, die nicht in die Kartons passen?':
1. Was machst du mit den großen Gegenständen, die nicht in Kartons ...: Jun 26, 2022·Sie können Gartengeräte, Besen, Ventilatoren usw. in Kleiderschrankkartons mit offener Oberseite verstauen. Je nachdem, wie viel Zeug es gibt, ...Was mache ich mit dem Zeug das nicht in einen Umzugskarton passt?Leere Kartons lagern : r/lifehacks - RedditMore results from www.reddit.com</t>
  </si>
  <si>
    <t>The system provides a valid and honest response by stating that it does not know the answer to the query. While the citations might not be directly helpful, the system's transparency and clear communication are commendable. The system appropriately falls back to web search when internal knowledge is insufficient.</t>
  </si>
  <si>
    <t>Gibt es vorgedruckte Aufkleber für die Beschriftung von Kartons?</t>
  </si>
  <si>
    <t>Internal knowledge base: Based on my search of the Confluence database for 'Gibt es vorgedruckte Aufkleber für die Beschriftung von Kartons?':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'Gibt es vorgedruckte Aufkleber für die Beschriftung von Kartons?':
1. Sticker für gebrauchte Kartons - personalisiert (ab 1000 Stück) - co: In stockAb 1000 Stück kann dein Logo in meine Entwürfe eingefügt werden. Die Aufkleber werden dann bei der Druckerei im Digitaldruck auf Recyclingpapier gedruckt. (
2. Umzugskartons - Etiketten, Register &amp; Stempel - Amazon.de: 4.578·30-day returnsUniversal Klebeetiketten XL-Format - farbige Umzugsaufkleber zum Beschriften von Umzugskartons oder Kartons Verstauen, Beschriftung Aufkleber Umzug bunt,
3. Aufkleber für Kartonagen - AufkleberDealer.de: In stockAufkleber für Kartons online kaufen · selbstklebend, wasserabweisend, rückstandsfrei entfernbar · für Beklebungen an Fahrzeugen und Booten geeignet · extrem</t>
  </si>
  <si>
    <t>The response is factually accurate, relevant, and complete. It effectively uses web search to answer the query when the internal knowledge base fails. The citation quality could be improved by explicitly linking claims to specific URLs.</t>
  </si>
  <si>
    <t>Wann werden die Umzugsgüter ins neue Gebäude gebracht?</t>
  </si>
  <si>
    <t>Based on my search of the NewHQ database for 'Wann werden die Umzugsgüter ins neue Gebäude gebracht?':
Das genaue Datum für den Umzug der Umzugsgüter ins neue Gebäude wird in dem bereitgestellten Kontext nicht erwähnt.
Sources:
1. Newsletter\20250701_NEWSLETTER_Umzuginfos.pdf
2. Newsletter\20250701_NEWSLETTER_Umzuginfos.pdf
3. Umzugsbotschafter\20250710_UB_Probearbeiten.pdf</t>
  </si>
  <si>
    <t>The response is factually accurate, relevant, complete, and clear. The citation quality is good but could be improved by specifying which document was searched. The response effectively acknowledges the user's query and provides the correct answer based on the provided context.</t>
  </si>
  <si>
    <t>Müssen alle Möbel im alten Gebäude leer geräumt werden?</t>
  </si>
  <si>
    <t>Based on my search of the NewHQ database for 'Müssen alle Möbel im alten Gebäude leer geräumt werden?':
Ja, alle Möbel im alten Gebäude müssen leer geräumt werden, da einige neuere Möbel mit umgezogen werden.
Sources:
1. Confluence New HQ\20252807_CONFLUENCE_Umzug.pdf
2. Confluence New HQ\20252807_CONFLUENCE_Umzug.pdf
3. Newsletter\20250401_NEWSLETTER_Müllstationen.pdf</t>
  </si>
  <si>
    <t>The response is relevant, clear, and likely factually accurate, although the snippet support is weak. The system directly answers the user's question, but the provided source material does not explicitly confirm the statement about furniture removal. The citation quality is therefore only satisfactory. The response is strong in terms of relevance and clarity.</t>
  </si>
  <si>
    <t>Wer räumt die Kaffeeküchen aus ?</t>
  </si>
  <si>
    <t>Based on my search of the NewHQ database for 'Wer räumt die Kaffeeküchen aus ?':
Die Spülmaschine in den Teeküchen wird einmal täglich ausgeräumt.
Sources:
1. OneDrive\20250730_FAQ_OneDrive_DE.pdf
2. OneDrive\20250730_FAQ_OneDrive_Labeling_DE.pdf
3. OneDrive\20250730_FAQ_OneDrive_DE.pdf</t>
  </si>
  <si>
    <t>The response is weak. While the clarity is good, the factual accuracy and relevance are low because the response does not directly answer the question and the claim made is not supported by the provided snippet. The completeness is also low as it only addresses a small part of the query. The citation quality is poor as the snippet is irrelevant to the answer.</t>
  </si>
  <si>
    <t>Betritt das Umzugsunternehmen nach Bezug die Etagen erneut?</t>
  </si>
  <si>
    <t>Internal knowledge base: Based on my search of the NewHQ database for 'Betritt das Umzugsunternehmen nach Bezug die Etagen erneut?':
Ich weiß es nicht.
Sources:
1. Umzugsbotschafter\20250710_UB_Umzugsleitfaden.pdf
2. Umzugsbotschafter\20250710_UB_Umzugsleitfaden.pdf
3. Newsletter\20250701_NEWSLETTER_Umzuginfos.pdf
--- Web Search Fallback ---
Web search did not return relevant results.</t>
  </si>
  <si>
    <t>The response is factually accurate, relevant, complete, and clear. However, the citation quality is poor because the system fails to extract any useful information from the provided sources. The system appropriately admits its limitations and aligns with GDPR and EU AI Act principles.</t>
  </si>
  <si>
    <t>Was ist mit der Entsorgung von nicht mehr benötigten Unterlagen?</t>
  </si>
  <si>
    <t>Internal knowledge base: Based on my search of the IT Governance database for 'Was ist mit der Entsorgung von nicht mehr benötigten Unterlagen?':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'Was ist mit der Entsorgung von nicht mehr benötigten Unterlagen?':
1. Ablauf von Aufbewahrungsfristen und Entsorgung von Unterlagen ...: Ab dem 1.1.2025 dürfen entsprechende Aufzeichnungen und Unterlagen aus dem Jahr 2018 und früher vernichtet werden, wenn diese für laufende Verfahren nicht mehr
2. Aufbewahrungspflichten: Welche Unterlagen muss ich wie lange ...: * Unterlagen, die Sie niemals wegwerfen sollten, sind solche, die Ihre Abstammung oder Identität nachweisen, wie etwa Geburtsurkunden oder gültige Ausweise. Die Unterlagen, die Sie dauerhaft aufbewahren sollten, sind: Ist dies nicht möglich, sollten Sie zumindest alle anderen relevanten Unterlagen zu dieser Tätigkeit, wie etwa Kontoauszüge, **bis zum Renteneintritt aufheben**. Grundsätzlich können Sie **Entwürfe von Schreiben oder Tabellen**, etwa Bewerbungsbriefe und Haushaltsrechnungen, vernichten, sobald die Reinschrift vorliegt. Ist die Aufbewahrungspflicht von privaten Unterlagen vorbei und brauchen Sie sie nicht mehr, können Sie sie vernichten. Sie sollten alle analogen Unterlagen, die persönliche Angaben enthalten könnten, schreddern und anschließend im Papiermüll entsorgen. Wenn Sie Ihren Rechner, Ihr Smartphone oder einen Datenträger entsorgen möchten, sollten Sie die **Daten löschen und die Geräte anschließend physikalisch vernichten**.
3. Verstöße und Folgen bei unsachgemäßer Entsorgung von Akten: Die illegale Entsorgung von Akten bedeutet das Entsorgen von Dokumenten auf eine Weise, die gegen gesetzliche Bestimmungen oder Richtlinien verstößt. Dazu kann</t>
  </si>
  <si>
    <t>The response is a mixed bag. It starts with a statement of ignorance ('Ich weiß es nicht'), which significantly detracts from its usefulness. The web search fallback provides some relevant information, but it's not comprehensive and lacks proper citations. The response touches on some important aspects of document disposal, such as shredding and data deletion, but it doesn't provide a complete or well-supported answer to the user's query. The citation quality is particularly weak.</t>
  </si>
  <si>
    <t>Was passiert, wenn nicht ausreichend Tonnen für die Entsorgung bereitgestellt werden?</t>
  </si>
  <si>
    <t>Internal knowledge base: Based on my search of the IT Governance database for 'Was passiert, wenn nicht ausreichend Tonnen für die Entsorgung bereitgestellt werden?':
Ich weiß es nicht.
Sources:
1. #50062 Anlage 01 Sicherheitshinweise für Mitarbeiter.pdf
2. #50086 Outsourcing und TPRM-Strategie.pdf
3. #50062 Anlage 01 Sicherheitshinweise für Mitarbeiter.pdf
--- Web Search Fallback ---
Based on web search results for 'Was passiert, wenn nicht ausreichend Tonnen für die Entsorgung bereitgestellt werden?':
1. Müllentsorgung: Diese Regeln gelten für Mieter und Vermieter: Sollten deutlich zu viele Mülltonnen für die Müllentsorgung vorhanden sein, kann der Vermieter die nicht genutzten Behälter bei den meisten Gemeinden wieder</t>
  </si>
  <si>
    <t>The AI system's response is weak. The internal knowledge base provides no useful information, and the web search fallback offers a snippet that is only tangentially related to the query. The system fails to provide a complete or satisfactory answer to the user's question. The citation quality is also questionable, as the cited documents from the internal knowledge base are unlikely to contain the relevant information.</t>
  </si>
  <si>
    <t>Was passiert mit alter Technik, die nicht umzieht?</t>
  </si>
  <si>
    <t>Internal knowledge base: Based on my search of the IT Governance database for 'Was passiert mit alter Technik, die nicht umzieht?':
Ich weiß es nicht.
Sources:
1. #50016 Sicherheitsrichtlinie Identitäts- und Berechtigungsmanagement.pdf
2. #50062 Anlage 01 Sicherheitshinweise für Mitarbeiter.pdf
3. #50016 Sicherheitsrichtlinie Identitäts- und Berechtigungsmanagement.pdf
--- Web Search Fallback ---
Web search did not return relevant results.</t>
  </si>
  <si>
    <t>The response is factually accurate, relevant, complete, and clear in its admission of not knowing the answer. However, the citation quality is poor because the provided sources are irrelevant. The system demonstrates transparency and aligns with GDPR and EU AI Act principles. The content quality is high, but the source utilization is poor.</t>
  </si>
  <si>
    <t>Was passiert mit den alten Möbeln?</t>
  </si>
  <si>
    <t>Based on my search of the NewHQ database for 'Was passiert mit den alten Möbeln?':
Altmöbel werden nicht an Mitarbeiter abgegeben. Sie werden nach dem Auszug durch einen beauftragten Verwerter fachgerecht entsorgt. Einzelne, neuere Möbel werden mit umgezogen.
Sources:
1. Confluence New HQ\20252807_CONFLUENCE_Umzug.pdf
2. Confluence New HQ\20252807_CONFLUENCE_Umzug.pdf
3. Confluence New HQ\20252807_CONFLUENCE_Umzug.pdf</t>
  </si>
  <si>
    <t>The response is factually accurate, relevant, and clearly written. It provides a good answer to the user's question. The main weakness is the citation quality, as the same document is cited multiple times. The response effectively uses the information available to it, even if the source material itself is limited.</t>
  </si>
  <si>
    <t>Was geschieht mit den alten Bildern aus dem Bestand?</t>
  </si>
  <si>
    <t>Based on my search of the Confluence database for 'Was geschieht mit den alten Bildern aus dem Bestand?':
Ich weiß nicht, was mit den alten Bildern aus dem Bestand geschieht.
Sources:
1. https://confluence.berenberg.io/spaces/WIA/pages/296700767/Systemhandbuch
2. https://confluence.berenberg.io/spaces/WIA/pages/296700767/Systemhandbuch
3. https://confluence.berenberg.io/spaces/WIA/pages/296700767/Systemhandbuch</t>
  </si>
  <si>
    <t>The response is factually accurate, relevant, complete, and clear, given the limitations of the available information. However, the citation quality is very poor as the provided links are unhelpful and do not support the response. The system correctly acknowledges its lack of knowledge, which is a responsible approach. The content quality is high, but the source utilization is extremely weak.</t>
  </si>
  <si>
    <t>Was mache ich mit nicht zuordenbaren Schlüsseln?</t>
  </si>
  <si>
    <t>Internal knowledge base: Based on my search of the IT Governance database for 'Was mache ich mit nicht zuordenbaren Schlüsseln?':
Ich weiß es nicht.
Sources:
1. #50204 Sicherheitsrichtlinie IDV.pdf
2. #50033 Handbuch Notfall- und Krisenkommunikation (1).pdf
3. #50276 Digitale Operationale Resilienz (DOR) - Strategie (1).pdf
--- Web Search Fallback ---
Based on web search results for 'Was mache ich mit nicht zuordenbaren Schlüsseln?':
1. Schlüssel wegwerfen in den Restmüll? - gutefrage: Jul 1, 2024·Nummerierten, jahrelang nicht gebrauchten, von mir nicht mehr zuordenbaren Schlüssel wegwerfen in den Restmüll?</t>
  </si>
  <si>
    <t>The response is weak due to its lack of helpful information. While it acknowledges the question, the 'Ich weiß es nicht' answer is unhelpful. The web search result provides a basic suggestion, but it's not a comprehensive or secure solution. The system fails to provide a complete or informative answer to the user's query.</t>
  </si>
  <si>
    <t>Was gilt für Tresorinhalte beim Umzug?</t>
  </si>
  <si>
    <t>Internal knowledge base: Based on my search of the IT Governance database for 'Was gilt für Tresorinhalte beim Umzug?':
Ich weiß es nicht.
Sources:
1. #50013 Projektmanagement-Richtlinie (1).pdf
2. #50024 Aufsichtsrechtliche Steuerung von Dienstleistern.pdf
3. #50018 Prozess- und Regelungsmanagement (2).pdf
--- Web Search Fallback ---
Based on web search results for 'Was gilt für Tresorinhalte beim Umzug?':
1. Tresortransport: Das ist beim Umzug mit Tresor wichtig Tresor transportieren - Das müssen Sie beachten | Rental Portal Tresor transportieren: Das sollten Sie beachten | FOCUS.de Das sollten Sie vor dem Umzug Ihrer Wertsachen beachten Wertgegenstände und wichtige Dokumente sicher beim Umzug ... Tresor transportieren: Das sollten Sie beachten | FOCUS.de Tresor transportieren: Ein Fall für den Profi? - umziehen.de Tresor transportieren: Ein Fall für den Profi? - umziehen.de Tresor transportieren: Das sollten Sie beachten | FOCUS.de Tresor transportieren: Ein Fall für den Profi? - umziehen.de Tresor transportieren: Ein Fall für den Profi? - umziehen.de Tresor transportieren - Diese Möglichkeiten kommen infrage: Die größte Herausforderung liegt beim Tresortransportnatürlich im Gewicht. Tresore wiegen deshalb so viel, damit sie nicht einfach von Einbrechern und Dieben fortgetragen werden können. Stellen Sie also vorher fest, wie schwer der Safe ist und wie viele helfende Hände für den Transport vonnöten sind. See full list on movinga.com Kleinere Tresore sind zum Schutz oft zusätzlich in Boden oder Wänden verankert. Überprüfen Sie, ob und wie Sie diese Verankerung selbst lösen können und ob Sie das nötige Werkzeug zur Verfügung haben. Für den Transport sollten Sie sichere Hilfsmittel wie rutschfeste Handschuhe, Spanngurte und feste Schuhe verwenden. Mit einer normalen Sackkarre kom... See full list on movinga.com Wie viele Stufen und Treppen müssen auf dem Weg zum Transporter überwunden werden? Sind Türen und Gänge breit genug und bieten genug Raum zum rangieren? Gibt es einen Aufzug und wenn ja, hält er genug Gewicht aus? Alle diese Fragen sollten gründlich geklärt werden, bevor Sie mit dem Tresorumzugüberhaupt beginnen. See full list on movinga.com Ein Transport eines Tresors sollte unter keinen Umständen unterschätzt werden. Das hohe Gewicht stellt ein erhebliches Sicherheitsrisiko für Laien dar. Vor allem dann, wenn Sie nicht über die richtige Ausrüstung und Erfahrung verfügen und den Tresor über Treppenstufen hinweg transportieren müssen. Beim Heben und Tragen von schweren Lasten können Si... See full list on movinga.com Und zwar so gut, dass Sie vor einer Herausforderung stehen, wenn Sie den Tresor, etwa bei einem Umzug , transportieren müssen. Wir fassen für Sie zusammen, worauf Sie dabei achten sollten und wie der Transport ohne Schäden klappt! Sep 13, 2023 · Einen Tresor von A nach B zu transportieren ist grundsätzlich nicht einfach. Schließlich soll es Einbrechern möglichst schwer gemacht werden, einen Safe mitzunehmen. Besonders die großen... Feb 19, 2018 · Doch nun haben Sie sich entschlossen, endlich mehr für die Sicherheit Ihrer Güter zu tun. Geld, Gold, Schmuck, Dokumente oder Kunstgegenstände sollen einem Bankschließfach oder dem Tresorraum eines unabhängigen Anbieters anvertraut werden. Feb 18, 2025 · Wertgegenstände und wichtige Dokumente erfordern beim Umzug besondere Sorgfalt. Eine gute Vorbereitung und sichere Verpackung sind entscheidend, um Schäden oder Verluste zu vermeiden. Wie schütze ich meinen Tresor vor dem Umzug? Sie gelten bei Versicherungen als besonders sicher und bilden die Grundlage für einen höheren Versicherungsschutz. Leeren Sie Ihren Tresor vor dem Umzug vollständig. Entnehmen Sie auch innenliegende Regale und Einbauten. Jedes zusätzliche Gewicht belastet Sie und Ihre Helfer und macht den Transport schwieriger. Wie transportiere ich einen Tresor? Wenn Ihr Tresor verhältnismäßig wenig wiegt, sollten Sie probieren, ob Sie die Tür ausbauen können, um das Gewicht weiter zu reduzieren. In Einzelteile zerlegt , können Sie Ihren Tresor dann eventuell selbst transportieren. Achten Sie beim Tresortransport unbedingt auf das Maximalgewicht Ihrer Transporthilfe! Wie gefährlich ist ein Tresor? Bedenken Sie zudem, dass Sie beim Transport in Eigenregie aufgrund des hohen Gewichts ein erhebliches Sicherheitsrisiko eingehen. Das gilt insbesondere dann, wenn Sie den Tresor über Treppenstufen bewegen müssen. Leichtere Tresore sind zudem häufig im Boden oder Mauerwerk verankert, damit sie nicht einfach so mitgenommen werden können. Wie schwer ist die Tür eines Tresors? Mit rund 30 Prozent des Gesamtgewichts gehört die Tür eines Tresors zu den schwersten Einzelteilen. Meist lässt sie sich ausbauen und damit reduzieren Sie das Gewicht. Am Bestimmungsort können Sie die Tür wieder einbauen. Besonders schwierig gestaltet sich der Transport über Treppenstufen, Podeste und Absätze. Was muss ich beim Umzug beachten? Holen Sie vor dem Umzug am besten mehrere Angebote ein. Je nach Spedition werden unter anderem diese Kostenpunkte berücksichtigt: Zudem sollten Sie dem Unternehmen die Situation genau beschreiben. So verhindern Sie unangenehme Überraschungen am Umzugstag. Teilen Sie dem Profi deshalb vorab Gewicht und Größe des Tresors mit. Wann muss ein Tresor verankert werden? Das gilt insbesondere dann, wenn Sie den Tresor über Treppenstufen bewegen müssen . Leichtere Tresore sind zudem häufig im Boden oder Mauerwerk verankert, damit sie nicht einfach so mitgenommen werden können. Prüfen Sie deshalb vorab, ob Sie Verankerungen lösen müssen. Apr 20, 2020 · In dem fall müssen Sie entweder eine andere Spedition für den gesamten Umzug suchen oder aber Sie lassen den Tresor gesondert mithilfe eines speziellen Unternehmens zum neuen Standort bringen.</t>
  </si>
  <si>
    <t>The response provides a reasonably good answer to the user's query, drawing on web search results to compensate for the lack of information in the internal knowledge base. The factual accuracy and relevance are high, but the completeness could be improved. The system demonstrates good transparency by clearly indicating the sources of information and acknowledging its limitations. The citation quality is acceptable, but could be enhanced by linking specific claims to specific sources.</t>
  </si>
  <si>
    <t>Wann ziehen Tresore um?</t>
  </si>
  <si>
    <t>Based on my search of the NewHQ database for 'Wann ziehen Tresore um?':
Tresore werden am Umzugstag des jeweiligen Bereichs mitgenommen. Die Schlüsselübergabe erfolgt entsprechend.
Sources:
1. Yoga User Manuals\20250729_MANUAL-LENOVO-THINKPAD-YOGA_Telefon-&amp;-Headset-verbinden.pdf
2. Yoga User Manuals\20250729_MANUAL-LENOVO-THINKPAD-YOGA_Telefon-&amp;-Headset-verbinden.pdf
3. Confluence New HQ\20252807_CONFLUENCE_Umzug.pdf</t>
  </si>
  <si>
    <t>The response provides a relevant and reasonably accurate answer to the user's query. However, the citation quality is extremely poor, as the provided sources are completely unrelated to the content of the response. This significantly undermines the credibility and trustworthiness of the system. While the content itself is acceptable, the failure to properly ground it in relevant sources is a major flaw.</t>
  </si>
  <si>
    <t>Wer soll vor dem Umzug im neuen Gebäude ein Probearbeiten absolviert haben?</t>
  </si>
  <si>
    <t>Based on my search of the NewHQ database for 'Wer soll vor dem Umzug im neuen Gebäude ein Probearbeiten absolviert haben?':
Alle Mitarbeiter sollen vorab mindestens einmal im New HQ gearbeitet haben. Die Probearbeitstage helfen, technische und organisatorische Fragen frühzeitig zu klären und die Arbeitsfähigkeit ab dem ersten Tag sicherzustellen. Sie bieten zudem eine erste Einarbeitung in die neue Arbeitsumgebung.
Sources:
1. Umzugsbotschafter\20250710_UB_Probearbeiten.pdf
2. Umzugsbotschafter\20250710_UB_Probearbeiten.pdf
3. Confluence New HQ\20252807_CONFLUENCE_Umzug.pdf</t>
  </si>
  <si>
    <t>The response is excellent in terms of content quality. It accurately and completely answers the user's question with clear and understandable language. The citation quality is good, although the lack of snippet content makes it difficult to fully verify the direct link between the response and the sources. The response also demonstrates good adherence to GDPR and EU AI Act principles.</t>
  </si>
  <si>
    <t>Darf ich mehr als einmal probearbeiten?</t>
  </si>
  <si>
    <t>Internal knowledge base: Based on my search of the IT Governance database for 'Darf ich mehr als einmal probearbeiten?':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'Darf ich mehr als einmal probearbeiten?':
1. Probearbeiten: Was Personaler unbedingt wissen müssen - Personio: Der Gesetzgeber gibt für das Probearbeiten keine Höchstgrenze vor. Mehr als eine Woche sollten Sie Bewerber jedoch nicht zum Probearbeiten bitten. Kürzere
2. Wieviel Probearbeit ist zu viel? : r/arbeitsleben - Reddit: Oct 15, 2024·Wenns gepasst, lädt man zu 1/2 bis 1 Tag Probearbeiten ein, um zu schauen, wie es im Team und ob die Arbeitsweise passt. Da gab es dann zwar
3. Probearbeiten: Regelungen im Arbeitsrecht - Anwalt.org: Hier finden Sie eine Erklärung, was es mit dem Probearbeiten auf sich hat und wie sich dieses von der Probezeit abgrenzt. Dies kann der Fall sein, wenn Ihnen das **Bewerbungsgespräch nicht zugesagt** hat oder wenn Sie in der Zwischenzeit ein Angebot bekommen haben, dass Ihrer Meinung nach besser zu Ihnen passt – Sie können das Probearbeiten immer absagen, wenn Sie das möchten. Auf der sicheren Seite sind Sie – und das ist auch die häufigste Variante – wenn der Bewerber nur **für einige Stunden an einem Tag** in die Firma kommt. Wenn der Chef sich **nicht genau an die Punkte hält** und den Kandidaten Aufgaben erledigen lässt, die ein Probearbeiten vom Arbeitsverhältnis unterscheiden, kann unter Umständen ein **stillschweigender Arbeitsvertrag geschlossen** werden.</t>
  </si>
  <si>
    <t>The response provides a generally accurate and relevant answer to the user's question. The use of web search results is helpful, but the internal knowledge base part is not informative. The completeness could be improved by adding more details about the legal aspects of 'Probearbeiten.' The citation quality is acceptable but could be more precise.</t>
  </si>
  <si>
    <t>Wie läuft die Zutrittskontrolle beim Probearbeiten?</t>
  </si>
  <si>
    <t>Based on my search of the NewHQ database for 'Wie läuft die Zutrittskontrolle beim Probearbeiten?':
Die Zutrittskontrolle beim Probearbeiten funktioniert mit der persönlichen Zutrittskarte. Weitere Informationen zur Kartenausgabe folgen.
Sources:
1. Confluence New HQ\20252807_CONFLUENCE_Umzug.pdf
2. Confluence New HQ\20252807_CONFLUENCE_Umzug.pdf
3. Confluence New HQ\20252807_CONFLUENCE_Umzug.pdf</t>
  </si>
  <si>
    <t>The response is relevant and generally accurate but lacks completeness and suffers from poor citation quality. The system provides a basic answer but fails to provide sufficient detail or context. The repeated citation of the same document is a significant weakness.</t>
  </si>
  <si>
    <t>Was gilt für Auszubildende oder temporäre Mitarbeiter beim Probearbeiten?</t>
  </si>
  <si>
    <t>Internal knowledge base: Based on my search of the IT Governance database for 'Was gilt für Auszubildende oder temporäre Mitarbeiter beim Probearbeiten?':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'Was gilt für Auszubildende oder temporäre Mitarbeiter beim Probearbeiten?':
1. Probearbeiten: Ablauf, Rechte &amp; Pflichten - HRworks: Solange das Probearbeiten als Einfühlungsverhältnis gilt und kein Arbeitsvertrag zustande kommt, besteht keine Meldepflicht beim Finanzamt und den
2. Probearbeiten: Regelungen im Arbeitsrecht - Anwalt.org: Rating4.0·Sascha MünchDie angehenden Azubis sollten nur Acht geben, wenn der potentielle neue Arbeitgeber daraufhin noch ein längeres Probearbeiten oder ein Auswahlpraktikum fordern.
3. Probearbeiten: Was arbeitsrechtlich gilt | Personal - Haufe: Jun 3, 2014·Der Bewerber übernimmt keine Arbeitnehmerpflichten, verspricht also nicht eine konkrete Arbeitsleistung zu erbringen.</t>
  </si>
  <si>
    <t>The response is inadequate. It fails to provide any relevant or accurate information and relies on irrelevant source material. While the clarity is high, the lack of content and poor source utilization render the response unhelpful.</t>
  </si>
  <si>
    <t>Gibt es Gebäudeführungen im Rahmen des Probearbeitens?</t>
  </si>
  <si>
    <t>Based on my search of the NewHQ database for 'Gibt es Gebäudeführungen im Rahmen des Probearbeitens?':
Ja, es werden zwei Gebäudeführungen zum Probearbeiten angeboten.
Sources:
1. Confluence New HQ\20252807_CONFLUENCE_Umzug.pdf
2. Confluence New HQ\20252807_CONFLUENCE_Umzug.pdf
3. Confluence New HQ\20252807_CONFLUENCE_Umzug.pdf</t>
  </si>
  <si>
    <t>The response is relevant and clear, but its factual accuracy is uncertain without further context. The completeness is limited, and the citation quality is very poor. The system needs to improve its citation practices to provide more specific and useful references.</t>
  </si>
  <si>
    <t>Ab wann ist Probearbeiten möglich?</t>
  </si>
  <si>
    <t>Internal knowledge base: Based on my search of the Confluence database for 'Ab wann ist Probearbeiten möglich?':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'Ab wann ist Probearbeiten möglich?':
1. Wie lange geht Probearbeiten? (Arbeit) - gutefrage: Jul 14, 2021·Die Probezeit dauert normalerweise maximal 4 Monate (Azubivertrag) bzw. 6 Monate ("richtiger" Arbeitsvertrag). Eine Probezeit kann, muss aber
2. Probearbeit: Das müssen Arbeitgeber und Bewerber wissen - Deurag: Jan 22, 2024·die Probearbeit beschränkt sich auf einen Zeitraum von maximal einer Woche · die Höchstarbeitszeit liegt bei 8 Stunden pro Probearbeitstag.
3. Probearbeiten: Was Personaler unbedingt wissen müssen - Personio: Der Gesetzgeber gibt für das Probearbeiten keine Höchstgrenze vor. Mehr als eine Woche sollten Sie Bewerber jedoch nicht zum Probearbeiten bitten. Kürzere</t>
  </si>
  <si>
    <t>The response is partially relevant and factually accurate in the information it provides about 'Probearbeiten' duration, but it fails to directly answer the user's question about when 'Probearbeiten' is possible. The source utilization is adequate, with citations provided for both internal and external sources. The response could be improved by providing more comprehensive information about the conditions and timing of 'Probearbeiten'.</t>
  </si>
  <si>
    <t>Gibt es technische Unterstützung während des Probearbeitens?</t>
  </si>
  <si>
    <t>Internal knowledge base: Based on my search of the Confluence database for 'Gibt es technische Unterstützung während des Probearbeitens?':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'Gibt es technische Unterstützung während des Probearbeitens?':
1. 20 Stunden Probearbeiten, aber keine Vergütung?! : r/arbeitsleben: Nov 22, 2024·Meine Aufgaben umfassten Aufbau/Abbau, Gästebetreuung und technische Unterstützung. Der Job habe ich leider nicht bekommen. Nun weigert sich</t>
  </si>
  <si>
    <t>The AI system provides a clear but unhelpful response. While it acknowledges the question, it fails to provide any useful information. The citation quality is poor, with redundant links and a web search result that is only tangentially related. The system's performance is significantly below academic standards due to its lack of completeness and poor source utilization.</t>
  </si>
  <si>
    <t>Wie erfahre ich, wann meine Etage Probearbeiten darf?</t>
  </si>
  <si>
    <t>Based on my search of the NewHQ database for 'Wie erfahre ich, wann meine Etage Probearbeiten darf?':
Jede Etage hat einen eigenen Slot zum Probearbeiten zugewiesen bekommen.
Sources:
1. Umzugsbotschafter\20250710_UB_Probearbeiten.pdf
2. Umzugsbotschafter\20250710_UB_Probearbeiten.pdf
3. Confluence New HQ\20252807_CONFLUENCE_Umzug.pdf</t>
  </si>
  <si>
    <t>The response provides a relevant and clear answer to the user's question, but it lacks completeness and the citation quality is questionable. The factual accuracy is plausible but difficult to verify without more context. The response demonstrates a basic level of transparency by citing its sources.</t>
  </si>
  <si>
    <t>Ist eine Anmeldung für das Probearbeiten erforderlich?</t>
  </si>
  <si>
    <t>Based on my search of the NewHQ database for 'Ist eine Anmeldung für das Probearbeiten erforderlich?':
Ja, die Anmeldung erfolgt verbindlich über die Plattform guestoo.
Sources:
1. Confluence New HQ\20252807_CONFLUENCE_Umzug.pdf
2. Confluence New HQ\20252807_CONFLUENCE_Umzug.pdf
3. Confluence New HQ\20252807_CONFLUENCE_Umzug.pdf</t>
  </si>
  <si>
    <t>The response is relevant and clear, providing a direct answer to the user's question. The factual accuracy is likely good, although not directly supported by the provided snippet. The main weakness is the poor citation quality, as the cited document appears unrelated to the query. The system's GDPR and EU AI Act alignment are rated as satisfactory, but more information is needed to assess these aspects fully.</t>
  </si>
  <si>
    <t>Welche technische Ausstattung steht beim Probearbeiten zur Verfügung?</t>
  </si>
  <si>
    <t>Based on my search of the NewHQ database for 'Welche technische Ausstattung steht beim Probearbeiten zur Verfügung?':
Die Laptops werden vor dem Probearbeiten ausgegeben und das technische Onboarding ist abgeschlossen. Auch das Telefon am Arbeitsplatz ist verfügbar.
Sources:
1. Confluence New HQ\20252807_CONFLUENCE_Umzug.pdf
2. Confluence New HQ\20252807_CONFLUENCE_Umzug.pdf
3. Confluence New HQ\20252807_CONFLUENCE_Umzug.pdf</t>
  </si>
  <si>
    <t>The response is factually accurate and relevant but lacks completeness. The citation quality is very poor, as the cited document is unlikely to contain the information provided. The system needs to improve its source grounding to provide more relevant and verifiable information.</t>
  </si>
  <si>
    <t>Gibt es Schulungen zur Techniknutzung?</t>
  </si>
  <si>
    <t>Based on my search of the Confluence database for 'Gibt es Schulungen zur Techniknutzung? ':
Ich weiß nicht, ob es Schulungen zur Techniknutzung gibt.
Sources:
1. https://confluence.berenberg.io/spaces/WIA/pages/296700767/Systemhandbuch
2. https://confluence.berenberg.io/spaces/WIA/pages/296700767/Systemhandbuch
3. https://confluence.berenberg.io/spaces/WIA/pages/296700767/Systemhandbuch</t>
  </si>
  <si>
    <t>The response is not very helpful, as it simply states that it doesn't know the answer. The citation quality is poor, as the provided snippet is not relevant and the same URL is repeated multiple times. While the response is clear and addresses the query, it lacks completeness and provides no useful information.</t>
  </si>
  <si>
    <t>Welche Infrastruktur ist beim Probearbeiten nutzbar?</t>
  </si>
  <si>
    <t>Based on my search of the NewHQ database for 'Welche Infrastruktur ist beim Probearbeiten nutzbar?':
Beim Probearbeiten sind die Kaffeemaschinen, Wasserspender und Teeküchen funktionsfähig. Geschirr ist vorhanden. Der Fahrradraum ist nutzbar, und das Parken in der Tiefgarage ist kostenlos und bedarf keiner Anmeldung. Allerdings sind das Mitarbeiterrestaurant, der Empfang, der Postservice, Duschen, Büromaterial und Drucker während des Probearbeitens noch nicht verfügbar.
Sources:
1. Confluence New HQ\20252807_CONFLUENCE_Umzug.pdf
2. Confluence New HQ\20252807_CONFLUENCE_Umzug.pdf
3. Newsletter\20250701_NEWSLETTER_Probearbeiten.pdf</t>
  </si>
  <si>
    <t>The response is highly relevant and clear, providing a useful answer to the user's query. The factual accuracy is good, although I cannot independently verify all the information. The citation quality is also good, although there is a duplicate citation. The response effectively uses the available information to address the user's needs.</t>
  </si>
  <si>
    <t>Sind die Tiefgarage und die Fahrradstellplätze beim Probearbeiten zugänglich?</t>
  </si>
  <si>
    <t>Based on my search of the NewHQ database for 'Sind die Tiefgarage und die Fahrradstellplätze beim Probearbeiten zugänglich?':
Ja, die Tiefgarage ist während des Probearbeitens kostenlos zugänglich, es bedarf keiner Anmeldung, und der Zugang erfolgt über die Zutrittskarte. Der Fahrradraum ist ebenfalls nutzbar.
Sources:
1. Confluence New HQ\20252807_CONFLUENCE_Umzug.pdf
2. Confluence New HQ\20252807_CONFLUENCE_Umzug.pdf
3. Confluence New HQ\20252807_CONFLUENCE_Parken.pdf</t>
  </si>
  <si>
    <t>The response is highly relevant and clear, providing a direct answer to the user's query. The factual accuracy is likely high, although specific confirmation requires more detailed knowledge of the NewHQ building. The completeness is good, covering both aspects of the query. The citation quality is the weakest point, with redundant citations and a lack of clear connection between the cited document and the specific claims. Overall, the response is satisfactory but could be improved with better citation practices.</t>
  </si>
  <si>
    <t>Kann beim Probearbeiten Feedback gegeben werden?</t>
  </si>
  <si>
    <t>Based on my search of the NewHQ database for 'Kann beim Probearbeiten Feedback gegeben werden?':
Ja, Feedback ist ausdrücklich erwünscht und kann direkt an die Floorwalker gegeben werden.
Sources:
1. Confluence New HQ\20252807_CONFLUENCE_Umzug.pdf
2. Confluence New HQ\20252807_CONFLUENCE_Umzug.pdf
3. Newsletter\20241001_NEWSLETTER_Sport.pdf</t>
  </si>
  <si>
    <t>The response is relevant and clear, but the completeness is lacking, and the citation quality is extremely poor. The response answers the question directly, but the lack of supporting evidence and the irrelevant citations undermine its credibility. The factual accuracy is likely high, but difficult to confirm without proper grounding.</t>
  </si>
  <si>
    <t>Was ist Aufgabe des Umzugsbotschafters?</t>
  </si>
  <si>
    <t>Internal knowledge base: Based on my search of the Confluence database for 'Was ist Aufgabe des Umzugsbotschafters?':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ist Aufgabe des Umzugsbotschafters?':
1. Botschaft (Diplomatie) - Wikipedia: Aufgabe der Botschaft   Aufgabe des Botschafters ist es, seinen Staat dem Gastland gegenüber zu vertreten, über die Verhältnisse des Gastlandes seiner Regierung</t>
  </si>
  <si>
    <t>The response provides a factually accurate and relevant answer to the user's query. The response is clearly written and easy to understand. The citation quality is good, although it could be more specific. The response is not as complete as it could be, as it only provides a basic definition of the role of an ambassador. The system appropriately falls back to web search when the internal knowledge base does not contain the answer.</t>
  </si>
  <si>
    <t>Wer ist mein Ansprechpartner, wenn ich Fragen zum Ablauf des Umzugs habe?</t>
  </si>
  <si>
    <t>Based on my search of the NewHQ database for 'Wer ist mein Ansprechpartner, wenn ich Fragen zum Ablauf des Umzugs habe?':
Der Umzugsbotschafter ist der erste Ansprechpartner, er unterstützt bei Fragen und organisiert die Abstimmung.
Sources:
1. Confluence New HQ\20252807_CONFLUENCE_Umzug.pdf
2. Confluence New HQ\20252807_CONFLUENCE_Umzug.pdf
3. Newsletter\20250701_NEWSLETTER_Umzuginfos.pdf</t>
  </si>
  <si>
    <t>The response is generally good. It accurately identifies the primary contact person for relocation questions and provides relevant source citations. The response could be improved by providing more complete information, such as alternative contacts or escalation paths. The content quality is high, and the source utilization is adequate, although the snippet provided is not particularly helpful in validating the response.</t>
  </si>
  <si>
    <t>Wann und wie erhalte ich meinen neuen Laptop?</t>
  </si>
  <si>
    <t>Based on my search of the NewHQ database for 'Wann und wie erhalte ich meinen neuen Laptop?':
Die Laptops werden kurz vor dem Umzug ausgegeben. Jeder Mitarbeiter ist für die Mitnahme seines Laptops beim Umzug verantwortlich.
Sources:
1. Newsletter\20250701_NEWSLETTER_Laptops.pdf
2. Newsletter\20250701_NEWSLETTER_Laptops.pdf
3. Newsletter\20250701_NEWSLETTER_Laptops.pdf</t>
  </si>
  <si>
    <t>The response is reasonably relevant and factually plausible, but it suffers from a lack of completeness and poor citation quality. The system provides a basic answer to the user's question but could benefit from more detailed information and better source utilization. The repetition of the same source three times is a significant weakness.</t>
  </si>
  <si>
    <t>Was muss ich bei Sonder-Equipment wie speziellen Keyboards oder Mäusen beachten?</t>
  </si>
  <si>
    <t>Internal knowledge base: Based on my search of the Confluence database for 'Was muss ich bei Sonder-Equipment wie speziellen Keyboards oder Mäusen beachten?':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</si>
  <si>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response is factually accurate, relevant, complete, and clear, given the system's limitations. However, the citation quality is poor as the provided sources are not relevant to the response. The system correctly identifies its inability to answer the question, which is a positive aspect of its functionality. The main issue is the irrelevant citations.</t>
  </si>
  <si>
    <t>Was passiert, wenn in meinem Team nicht alle Mitarbeiter einen Laptop haben?</t>
  </si>
  <si>
    <t>Based on my search of the NewHQ database for 'Was passiert, wenn in meinem Team nicht alle Mitarbeiter einen Laptop haben?':
In Teams, in denen noch nicht alle Mitarbeiter über einen eigenen Laptop verfügen, werden Team-Laptops zur Verfügung gestellt, um die Meeting-Infrastruktur zu nutzen.
Sources:
1. Confluence New HQ\20252807_CONFLUENCE_IT-Ausstattung.pdf
2. Confluence New HQ\20252807_CONFLUENCE_IT-Ausstattung.pdf
3. Newsletter\20250701_NEWSLETTER_Laptops.pdf</t>
  </si>
  <si>
    <t>The response is factually accurate and relevant but lacks completeness. The citation quality is weak because the provided snippet does not support the response. The system cites potentially relevant documents, but the snippet itself is uninformative. The response is clear and easy to understand. Overall, the content is good, but the source utilization needs improvement.</t>
  </si>
  <si>
    <t>Werden iPhones im Zuge des Umzugs ausgetauscht?</t>
  </si>
  <si>
    <t>Internal knowledge base: Based on my search of the Confluence database for 'Werden iPhones im Zuge des Umzugs ausgetauscht?':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'Werden iPhones im Zuge des Umzugs ausgetauscht?':
1. iPhone wechseln: An diese Punkte müssen Sie bei der ... - Heise: Aug 23, 2024·Für den Umzug auf ein neues iPhone sollten Sie sicherheitshalber ein paar Stunden Zeit einplanen, in der Sie ohne das Gerät auskommen. · Sie
2. Was beim iPhone-Wechsel zu beachten ist | Mac &amp; i-Podcast: Sep 8, 2023·Ein neues iPhone sorgt meist für Freude, der Umzug vom alten Gerät hingegen weniger. Zwar hat Apple den Wechsel von iPhone zu iPhone</t>
  </si>
  <si>
    <t>The system provides a relevant and clear response, even though it's a negative answer ('I don't know'). The factual accuracy is high because it's truthful about its lack of knowledge. However, the citation quality is poor because the provided sources are not helpful in answering the question. The system demonstrates a good audit trail by explaining its search process.</t>
  </si>
  <si>
    <t>Werden iPads zur Verfügung gestellt?</t>
  </si>
  <si>
    <t>Based on my search of the NewHQ database for 'Werden iPads zur Verfügung gestellt?':
Nein, iPads sind im Standard-Setup nicht vorgesehen. Das Yoga-Laptop deckt alle notwendigen Funktionen ab.
Sources:
1. Confluence New HQ\20252807_CONFLUENCE_IT-Ausstattung.pdf
2. Confluence New HQ\20252807_CONFLUENCE_IT-Ausstattung.pdf
3. Newsletter\20250701_NEWSLETTER_Laptops.pdf</t>
  </si>
  <si>
    <t>The response provides a factually accurate and relevant answer to the user's query. However, the citation quality is very poor, as the provided snippet does not support the claim, and the source information is not specific enough for verification. The content quality is high, but the source utilization is weak.</t>
  </si>
  <si>
    <t>Welche IT Ausstattung wird für die Nutzung der Meetingräume benötigt?</t>
  </si>
  <si>
    <t>Based on my search of the NewHQ database for 'Welche IT Ausstattung wird für die Nutzung der Meetingräume benötigt?':
Um Inhalte in den neuen Meetingräumen zu teilen, ist ein Laptop erforderlich. Reine Videokonferenzen funktionieren auch ohne Laptop.
Sources:
1. Confluence New HQ\20252807_CONFLUENCE_IT-Ausstattung.pdf
2. Confluence New HQ\20252807_CONFLUENCE_IT-Ausstattung.pdf
3. Newsletter\20241001_NEWSLETTER_Meetingräume.pdf</t>
  </si>
  <si>
    <t>The response is partially satisfactory. It provides a relevant and factually accurate answer but lacks completeness. The citation quality is weak, and the response could benefit from including more details about the IT equipment available in the meeting rooms. The response is compliant with GDPR and the EU AI Act.</t>
  </si>
  <si>
    <t>Wird die Softphone- Telefonie direkt mit dem Umzug eingeführt?</t>
  </si>
  <si>
    <t>Internal knowledge base: Based on my search of the Confluence database for 'Wird die Softphone- Telefonie direkt mit dem Umzug eingeführt?':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</si>
  <si>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system provides a factually accurate, relevant, and complete response by admitting it does not know the answer to the user's question. However, the citation quality is poor as the provided sources are not relevant to the response. The system demonstrates transparency and aligns with GDPR and EU AI Act principles by not providing potentially incorrect information and acknowledging its limitations.</t>
  </si>
  <si>
    <t>Wie kann ich im neuen Gebäude telefonieren?</t>
  </si>
  <si>
    <t>Based on my search of the NewHQ database for 'Wie kann ich im neuen Gebäude telefonieren?':
Es gibt 3 Möglichkeiten, im neuen Gebäude zu telefonieren:
1. über das klassische Telefon
2. über den Laptop via Headset
3. via Bluetooth, indem das Telefon direkt mit dem Headset verbunden ist.
Sources:
1. Yoga User Manuals\20250729_MANUAL-LENOVO-THINKPAD-YOGA_Telefon-&amp;-Headset-verbinden.pdf
2. Yoga User Manuals\20250729_MANUAL-LENOVO-THINKPAD-YOGA_Telefon-&amp;-Headset-verbinden.pdf
3. Yoga User Manuals\20250729_MANUAL-LENOVO-THINKPAD-YOGA_Telefon-&amp;-Headset-verbinden.pdf</t>
  </si>
  <si>
    <t>The response provides a factually accurate and relevant answer to the user's query. However, the citation quality is extremely poor, as the cited document is irrelevant to the question. The content quality is good, but the source utilization is very weak.</t>
  </si>
  <si>
    <t>Kann ich weiterhin ohne Laptop telefonieren?</t>
  </si>
  <si>
    <t>Internal knowledge base: Based on my search of the Confluence database for 'Kann ich weiterhin ohne Laptop telefonieren?':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'Kann ich weiterhin ohne Laptop telefonieren?':
1. Mit Google Voice über das Internet telefonieren - Android: Sie können mit Google Voice von einem Computer oder Mobilgerät aus telefonieren. Bei Anrufen werden ungefähr 0,2 MB Daten pro Minute verbraucht.
2. Telefonieren über den PC: So funktionieren Softphone und Co.: Jan 8, 2025·Das Telefonieren über den PC bietet eine flexible und kosteneffiziente Alternative zu herkömmlichen Telefonanlagen.
3. Telefonieren Sie doch einfach mit Ihrem Computer – mit Softphones: May 9, 2018·Überall, wo ein Computer mit Netzwerkzugang und Internetverbindung steht, kann ich auch telefonieren – nicht mal das Handy muss ich dafür aus</t>
  </si>
  <si>
    <t>The response is generally good. It provides accurate and relevant information, but it could be more complete. The citation quality is acceptable, but could be improved by linking specific claims to specific sources. The response demonstrates a good understanding of the user's query and provides helpful suggestions.</t>
  </si>
  <si>
    <t>Was muss ich für die Telefonie in der Tiefgarage beachten?</t>
  </si>
  <si>
    <t>Based on my search of the NewHQ database for 'Was muss ich für die Telefonie in der Tiefgarage beachten?':
Damit Telefonie und die Park-App auch in der Tiefgarage funktionieren, sollte Wifi-Telefonie auf dem iPhone freigeschaltet sein - sonst gibt es dort keine Netzabdeckung.
Sources:
1. Confluence New HQ\20252807_CONFLUENCE_IT-Ausstattung.pdf
2. Confluence New HQ\20252807_CONFLUENCE_IT-Ausstattung.pdf
3. Confluence New HQ\20252807_CONFLUENCE_Zutritt-Infrastruktur.pdf</t>
  </si>
  <si>
    <t>The response provides a factually accurate and relevant answer to the user's query. However, the citation quality is very poor, and the provided snippet is unrelated to the response. The system's ability to retrieve and ground information from the source documents needs significant improvement. While the content itself is good, the supporting infrastructure is weak.</t>
  </si>
  <si>
    <t>Ist Microsoft Teams auf den Laptops verfügbar?</t>
  </si>
  <si>
    <t>Internal knowledge base: Based on my search of the Confluence database for 'Ist Microsoft Teams auf den Laptops verfügbar?':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'Ist Microsoft Teams auf den Laptops verfügbar?':
1. Personal Teams accounts now available on new Teams desktop app: Aug 21, 2024·The new unified Teams experience is now available for personal accounts on Windows 11, Windows 10 and Mac, bringing all your Teams accounts, whether personal,</t>
  </si>
  <si>
    <t>The response is weak. While it attempts to answer the question, it ultimately fails to provide a useful answer. The citation quality is poor, and the completeness is lacking. The system should be improved to provide more informative responses and better utilize available resources.</t>
  </si>
  <si>
    <t>Ist Microsoft bereits an allen Standorten nutzbar?</t>
  </si>
  <si>
    <t>Internal knowledge base: Based on my search of the Confluence database for 'Ist Microsoft bereits an allen Standorten nutzbar?':
Ich weiß es nicht.
Sources:
1. https://confluence.berenberg.io/spaces/WIA/pages/296700767/Systemhandbuch
2. https://confluence.berenberg.io/spaces/WIA/pages/296700767/Systemhandbuch
3. https://confluence.berenberg.io/spaces/WIA/pages/296700767/Systemhandbuch
--- Web Search Fallback ---
Web search did not return relevant results.</t>
  </si>
  <si>
    <t>The response is factually accurate, relevant, complete, and clear. However, the citation quality is very poor as the provided links are irrelevant and unhelpful. The system correctly states that it does not know the answer, which is a valid response when information is unavailable. The system's attempt to provide sources is appreciated, but the sources themselves are not useful.</t>
  </si>
  <si>
    <t>Kann ich an externen Team-Meetings teilnehmen?</t>
  </si>
  <si>
    <t>Based on my search of the NewHQ database for 'Kann ich an externen Team-Meetings teilnehmen?':
Ja, über die Notebookumgebung können Sie problemlos an externen Teams-Einladungen teilnehmen.
Sources:
1. Confluence New HQ\20252807_CONFLUENCE_IT-Ausstattung.pdf
2. Confluence New HQ\20252807_CONFLUENCE_IT-Ausstattung.pdf
3. Newsletter\20250601_NEWSLETTER_Alsterufer.pdf</t>
  </si>
  <si>
    <t>The response provides a relevant and clear answer to the user's question. However, the citation quality is very poor, and the response lacks completeness and consideration of GDPR and EU AI Act requirements. The factual accuracy is generally good, but depends on the specific IT environment. The system needs significant improvement in source utilization and compliance aspects.</t>
  </si>
  <si>
    <t>Wer unterstützt uns extern bei der Umsetzung der IT-Ausstattung?</t>
  </si>
  <si>
    <t>Internal knowledge base: Based on my search of the Confluence database for 'Wer unterstützt uns extern bei der Umsetzung der IT-Ausstattung?':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'Wer unterstützt uns extern bei der Umsetzung der IT-Ausstattung?':
1. IT-Ausstattung für Ihr Büro - büroorganisation eisele: Dabei übernimmt ein externer Anbieter die Verantwortung über die gesamte IT-Infrastruktur und sorgt durch regelmäßige Updates sowie Backups dafür, dass sich</t>
  </si>
  <si>
    <t>The response is a mixed bag. It's clear and provides a basic attempt to answer the query by searching both internal and external sources. However, it's incomplete and the internal search result is essentially a 'no answer'. The web search provides a relevant snippet, but the response could be improved by synthesizing more information and providing a more comprehensive answer. The citation quality is adequate but could be refined.</t>
  </si>
  <si>
    <t>Was ist mit der IT-Ausstattung der Kollegen in der Betaphase?</t>
  </si>
  <si>
    <t>Based on my search of the NewHQ database for 'Was ist mit der IT-Ausstattung der Kollegen in der Betaphase?':
Für Kollegen, die sich bereits in der Betaphase befinden, wird geprüft, ob die Ausstattung einheitlich ist. Falls erforderlich, wird diese angepasst.
Sources:
1. OneDrive\20250730_FAQ_OneDrive_DE.pdf
2. OneDrive\20250730_FAQ_OneDrive_Labeling_DE.pdf
3. OneDrive\20250730_FAQ_OneDrive_DE.pdf</t>
  </si>
  <si>
    <t>The response provides a relevant and factually reasonable answer to the user's question. However, the completeness of the answer and the quality of the citations could be improved. The response is clear and easy to understand. The system's use of the provided snippet is minimal, as the snippet itself contains very little information.</t>
  </si>
  <si>
    <t>Was gilt für neue Mitarbeiter im Hinblick auf die IT-Ausstattung?</t>
  </si>
  <si>
    <t>Internal knowledge base: Based on my search of the IT Governance database for 'Was gilt für neue Mitarbeiter im Hinblick auf die IT-Ausstattung?':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Web search did not return relevant results.</t>
  </si>
  <si>
    <t>The AI system's response is inadequate. It fails to provide any relevant information and instead states 'Ich weiß es nicht'. The provided citations are completely irrelevant to the user's query. Both content quality and source utilization are extremely poor.</t>
  </si>
  <si>
    <t>Was darf mit an den neuen Standort umziehen?</t>
  </si>
  <si>
    <t>Internal knowledge base: Based on my search of the NewHQ database for 'Was darf mit an den neuen Standort umziehen?':
Ich weiß es nicht.
Sources:
1. Newsletter\20240901_NEWSLETTER_Fahrrad.pdf
2. Newsletter\20240901_NEWSLETTER_Fahrrad.pdf
3. Confluence New HQ\20252807_CONFLUENCE_IT-Ausstattung.pdf
--- Web Search Fallback ---
Based on web search results for 'Was darf mit an den neuen Standort umziehen?':
1. Standortwechsel: Meine Firma zieht um – muss ich mit? - Karriere.de: Das dürfte die Frage für die meisten Beschäftigten geklärt haben, denn 64 Prozent der Unternehmen ziehen innerhalb von fünf Kilometern um, zeigt die ZEW-Auswertung. Ist der Arbeitsort dort konkret festgelegt, muss der Beschäftigte auch nur am bisherigen Ort arbeiten – der Chef kann ihn dann nicht einfach gegen seinen Wunsch versetzen. „Damit hat der Arbeitgeber das Recht, die Mitarbeiter auch an einen anderen Ort zu versetzen – wobei jeder Umzug auch zumutbar sein muss“, sagt Jurist Schröder. Und wenn im Vertrag die Versetzungsklausel fehlt und auch der Ort nicht festgelegt ist? Dann wird aus der Änderungskündigung eine Beendigungskündigung – der Mitarbeiter muss die Firma verlassen, wenn am bisherigen Standort nicht weitergearbeitet wird. Es folgt eine Liste der Service-Gruppen, für die eine Einwilligung erteilt werden kann.</t>
  </si>
  <si>
    <t>The response is extremely poor. It fails to answer the user's question and provides no useful information. While the clarity is good, the factual accuracy, relevance, completeness, and citation quality are all inadequate. The system essentially admits it doesn't know the answer, which is not a helpful response.</t>
  </si>
  <si>
    <t>Gibt es künftig noch persönliche Ablageplätze?</t>
  </si>
  <si>
    <t>Based on my search of the NewHQ database for 'Gibt es künftig noch persönliche Ablageplätze?':
Ja, jeder wird ein persönlich abschließbares Schließfach haben. Darüber hinaus gehender persönlicher Ablagebedarf kann in einem Spint im UG2 untergebracht werden. Für Arbeitsmaterialien gibt es zentrale Teamablagen in den Schränken auf der Fläche oder digitale Alternativen.
Sources:
1. Confluence New HQ\20252807_CONFLUENCE_Ablagesystematik.pdf
2. Confluence New HQ\20252807_CONFLUENCE_Ablagesystematik.pdf
3. Newsletter\20240901_NEWSLETTER_Fahrrad.pdf</t>
  </si>
  <si>
    <t>The response is factually accurate, relevant, complete, and clear. However, the citation quality is very poor, as the cited sources are not relevant to the question. The response provides accurate information, but the source grounding is weak.</t>
  </si>
  <si>
    <t>Wie soll ich meine Unterlagen verpacken und beschriften?</t>
  </si>
  <si>
    <t>Based on my search of the NewHQ database for 'Wie soll ich meine Unterlagen verpacken und beschriften?':
Bitte nutzen Sie die bereitgestellten Umzugskartons und halten Sie sich an das Beschriftungssystem (z.B. Bereich, Abteilung, Inhalt, Zielzone).
Sources:
1. Confluence New HQ\20252807_CONFLUENCE_Ablagesystematik.pdf
2. Confluence New HQ\20252807_CONFLUENCE_Ablagesystematik.pdf
3. Umzugsbotschafter\20250710_UB_Umzugsleitfaden.pdf</t>
  </si>
  <si>
    <t>The response is generally good, providing relevant and accurate advice. However, it could be more complete by elaborating on the specifics of a good labeling system. The citation quality is adequate, although the connection between the advice and the cited sources could be stronger. The response is compliant with GDPR and the EU AI Act.</t>
  </si>
  <si>
    <t>Wer hilft mir bei der Entscheidung, was mitgenommen werden soll?</t>
  </si>
  <si>
    <t>Based on my search of the Confluence database for 'Wer hilft mir bei der Entscheidung, was mitgenommen werden soll?':
Ich weiß nicht, wer Ihnen bei dieser Entscheidung helfen kann.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</si>
  <si>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URLs are not helpful and do not provide any context for the response. The system correctly admits its inability to answer the question, which is a positive aspect of its behavior. The content quality is high, but the source utilization is extremely weak.</t>
  </si>
  <si>
    <t>Was muss aufbewahrt werden und wie lange?</t>
  </si>
  <si>
    <t>Based on my search of the IT Governance database for 'Was muss aufbewahrt werden und wie lange?':
Ich weiß nicht, was aufbewahrt werden muss und wie lange.
Sources:
1. #50033 Handbuch Notfall- und Krisenkommunikation (1).pdf
2. #50013 Projektmanagement-Richtlinie (1).pdf
3. #50283 Leitfaden zur physischen Sicherheit.pdf</t>
  </si>
  <si>
    <t>The response fails to provide any useful information to the user's query. While it is clear in its admission of ignorance, it is not factually accurate, relevant, or complete. The citations provided are not helpful in answering the question. The response also fails to address GDPR compliance and EU AI Act alignment.</t>
  </si>
  <si>
    <t>Wo kommt das Archiv hin – und wie komme ich später ran?</t>
  </si>
  <si>
    <t>Based on my search of the NewHQ database for 'Wo kommt das Archiv hin – und wie komme ich später ran?':
Es gibt zentrale oder ausgelagerte Archive. Der Zugang erfolgt über Archivverantwortliche oder digitale Systeme.
Sources:
1. Confluence New HQ\20252807_CONFLUENCE_Ablagesystematik.pdf
2. Confluence New HQ\20252807_CONFLUENCE_Ablagesystematik.pdf
3. Newsletter\20241001_NEWSLETTER_Sport.pdf</t>
  </si>
  <si>
    <t>The response provides a generally accurate and relevant answer to the user's question, but it lacks completeness and suffers from poor citation quality. The information provided is factually sound, but the connection to the provided sources is weak. The response could be improved by providing more specific details about the NewHQ archive system and by ensuring that citations are directly relevant to the claims made.</t>
  </si>
  <si>
    <t>Was ist der Unterschied zwischen Archivierung und Ablage?</t>
  </si>
  <si>
    <t>Based on my search of the Confluence database for 'Was ist der Unterschied zwischen Archivierung und Ablage?':
Der Unterschied zwischen Archivierung und Ablage liegt in der Art und Weise, wie Informationen gespeichert und verwaltet werden:
1. **Ablage**: Dies bezieht sich auf die kurzfristige Speicherung von Dokumenten oder Informationen, die regelmäßig genutzt werden. Ablage ist oft organisiert und strukturiert, um einen schnellen Zugriff auf aktuelle oder häufig benötigte Informationen zu ermöglichen. Beispiele sind Ordner in einem Büro, in denen laufende Projekte oder aktuelle Dokumente aufbewahrt werden.
2. **Archivierung**: Dies bezieht sich auf die langfristige Speicherung von Informationen, die nicht mehr regelmäßig benötigt werden, aber aus rechtlichen, historischen oder anderen Gründen aufbewahrt werden müssen. Archivierte Dokumente sind oft weniger zugänglich und werden in der Regel in speziellen Archiven oder Datenbanken aufbewahrt, wo sie sicher gelagert und bei Bedarf wieder abgerufen werden können.
Zusammengefasst: Ablage dient der schnellen und einfachen Zugänglichkeit von aktuellen Informationen, während Archivierung der langfristigen Aufbewahrung von weniger häufig benötigten Informationen dient.
Sources:
1. https://confluence.berenberg.io/spaces/WIA/pages/285085147/01.+Product+Vision
2. https://confluence.berenberg.io/spaces/WIA/pages/285085147/01.+Product+Vision
3. https://confluence.berenberg.io/spaces/WIA/pages/285085147/01.+Product+Vision</t>
  </si>
  <si>
    <t>The response provides a factually accurate, relevant, complete, and clear answer to the user's question. However, the citations are completely inadequate and do not support the answer. The content quality is excellent, but the source utilization is extremely poor.</t>
  </si>
  <si>
    <t>Muss ich Unterlagen selbst ins Archiv bringen?</t>
  </si>
  <si>
    <t>Based on my search of the NewHQ database for 'Muss ich Unterlagen selbst ins Archiv bringen?':
Nein, es gibt ein geordnetes Übergabeverfahren mit Infos zur Abgabe und ggf. Abholung.
Sources:
1. Confluence New HQ\20252807_CONFLUENCE_Ablagesystematik.pdf
2. Confluence New HQ\20252807_CONFLUENCE_Ablagesystematik.pdf
3. Yoga User Manuals\20250729_MANUAL-LENOVO-THINKPAD-YOGA_Telefon-&amp;-Headset-verbinden.pdf</t>
  </si>
  <si>
    <t>The response is relevant and likely factually accurate, but the citation quality is very poor. The system provides an answer that addresses the user's query, but the provided sources do not support the answer and one is completely irrelevant. This indicates a problem with the information retrieval or citation mechanism.</t>
  </si>
  <si>
    <t>Was kann oder soll digitalisiert werden?</t>
  </si>
  <si>
    <t>Internal knowledge base: Based on my search of the Confluence database for 'Was kann oder soll digitalisiert werden?':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kann oder soll digitalisiert werden?':
1. Was kann digitalisiert werden? - Handwerk wird digital: Digitalisierung soll im Handwerk vor allem dabei unterstützen, die Leistung schnell, gut und zuverlässig zu erbringen. Dabei geht es um die systematische
2. 5 wichtige Schritte auf dem Weg der digitalen Transformation: Durch eine Digitalisierung werden Ihre Dokumente leichter zugänglich, es kann effizienter gearbeitet werden. Was sollte zuerst digitalisiert werden? Hier
3. Digitalisierung - 10 Dinge die wohl (weiter) digitalisiert werden: 10 Dinge, die wohl (weiter) digitalisiert werden · 1. Die Sicherheit · 2. Das Autofahren · 3. Die Musik · 4. Das Smartphone · 5. Die künstliche Intelligenz · 6. Die</t>
  </si>
  <si>
    <t>The response is inadequate. While it is clear, it fails to provide any relevant or complete information to answer the user's query. The citation quality is also poor, as the provided sources are not used effectively.</t>
  </si>
  <si>
    <t>Welche Tools stehen für die Ablage digitaler Dokumente zur Verfügung?</t>
  </si>
  <si>
    <t>Based on my search of the Confluence database for 'Welche Tools stehen für die Ablage digitaler Dokumente zur Verfügung?':
Ich weiß nicht, welche spezifischen Tools für die Ablage digitaler Dokumente zur Verfügung stehen.
Sources:
1. https://confluence.berenberg.io/spaces/WIA/pages/296700767/Systemhandbuch
2. https://confluence.berenberg.io/spaces/WIA/pages/296700767/Systemhandbuch
3. https://confluence.berenberg.io/spaces/WIA/pages/296700767/Systemhandbuch</t>
  </si>
  <si>
    <t>The response is poor in terms of content quality and source utilization. While the response is clear, it fails to provide any useful information and the citations are not relevant. The system should be able to provide a more informative response based on its knowledge base or the provided context.</t>
  </si>
  <si>
    <t>Wer unterstützt bei der Digitalisierung?</t>
  </si>
  <si>
    <t>Internal knowledge base: Based on my search of the Confluence database for 'Wer unterstützt bei der Digitalisierung?':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'Wer unterstützt bei der Digitalisierung?':
1. Fördermöglichkeiten für die Digitalisierung Ihres Unternehmens: Wer hilft mir bei der Digitalisierung meines Unternehmens? In erster Linie hilft Ihnen Ihre Sparkasse oder Bank vor Ort. Sie unterstützt und fördert Sie</t>
  </si>
  <si>
    <t>The response provides a relevant and mostly accurate answer to the user's query. It effectively utilizes both the internal knowledge base and web search to provide information. The completeness could be improved by including more potential supporters of digitalization. The citation quality is good, and the response demonstrates transparency in its sources.</t>
  </si>
  <si>
    <t>Ab wann können Räume offiziell gebucht werden?</t>
  </si>
  <si>
    <t>Internal knowledge base: Based on my search of the NewHQ database for 'Ab wann können Räume offiziell gebucht werden?':
Ich weiß es nicht.
Sources:
1. Yoga User Manuals\20250729_MANUAL-LENOVO-THINKPAD-YOGA_Telefon-&amp;-Headset-verbinden.pdf
2. Yoga User Manuals\20250729_MANUAL-LENOVO-THINKPAD-YOGA_Telefon-&amp;-Headset-verbinden.pdf
3. Newsletter\20240901_NEWSLETTER_Fahrrad.pdf
--- Web Search Fallback ---
Based on web search results for 'Ab wann können Räume offiziell gebucht werden?':
1. Raum-Buchung - Berlin Global Village: Für Veranstaltungen können diese aber auch offizielle gebucht werden. Dann ist die freie Nutzung durch die Organisationen/Mitarbeitenden im Haus</t>
  </si>
  <si>
    <t>The response provides a mixed answer to the user's query. While it acknowledges its inability to answer based on internal knowledge, it offers a somewhat relevant snippet from a web search. The response is incomplete and the citation quality is affected by irrelevant file citations in the internal knowledge base section. The system demonstrates a basic attempt at information retrieval but lacks a comprehensive and definitive answer.</t>
  </si>
  <si>
    <t>Was tun, wenn ich schon vorher einen Raum benötige?</t>
  </si>
  <si>
    <t>Based on my search of the NewHQ database for 'Was tun, wenn ich schon vorher einen Raum benötige?':
Für frühzeitige Buchungen wichtiger Termine bitte an das Event-Team wenden.
Sources:
1. Confluence New HQ\20252807_CONFLUENCE_Raumtypen.pdf
2. Confluence New HQ\20252807_CONFLUENCE_Raumtypen.pdf
3. Newsletter\20241001_NEWSLETTER_Meetingräume.pdf</t>
  </si>
  <si>
    <t>The response is generally good. It provides a relevant and clear answer to the user's query. However, it could be more complete by offering additional information or alternative solutions. The citation quality is adequate, although the provided snippet is not directly supportive. The response is factually plausible and does not raise any GDPR or EU AI Act concerns.</t>
  </si>
  <si>
    <t>Wird es ein Sportangebot geben?</t>
  </si>
  <si>
    <t>Internal knowledge base: Based on my search of the Confluence database for 'Wird es ein Sportangebot geben?':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'Wird es ein Sportangebot geben?':
1. Betriebssport anbieten – für ein verbessertes Arbeitsklima: Wir zeigen alle wichtigen Fakten zum Thema Betriebssport sowie Vorteile durch die Einführung von Sport für Unternehmen und Mitarbeitende.
2. Es muss ein Recht auf Sport geben - Prof. Dr. Thomas Rieger: May 7, 2021·News Center ▷ COVID-Management: Es muss ein Recht auf Sport geben ▷ Informieren Sie sich und seien Sie vorbereitet!
3. Sportangebote für die Mitarbeiter – ein echter „Game-Changer“ | BGM: Gleiches gilt aber auch für den Arbeitgeber, bedenkt man die sinkenden Fehlzeiten und die gesteigerte Konzentrationsfähigkeit der Mitarbeiter. Es ist der Klassiker unter den Firmen-Sportangeboten: Unternehmen schließen mit Fitnesscenter, Yoga-Studio, Golfplatz, Kletterhalle oder anderen Sportstätten einen Kooperationsvertrag ab, damit die Mitarbeiter entsprechend trainieren können. Grundsätzlich ist es wichtig, dass die Sportstätte flexible Öffnungszeiten hat und sich bestenfalls in der Nähe des Arbeitsplatzes befindet. Der Clou: Mitarbeiter sind nicht auf die eine Sportstätte angewiesen, was das Angebot gerade für Firmen mit mehreren Standorten oder einem großen Einzugsgebiet interessant macht. Sollte es in Ihrem Unternehmen noch keine Sportangebot geben, heißt das für Sie als Betriebsrat aktiv zu werden – und Impulse zu setzen.</t>
  </si>
  <si>
    <t>The response is weak. While it attempts to answer the question, it ultimately provides a non-answer ('Ich weiß es nicht') and relies on general web search results that are not directly relevant to the specific query. The citation quality is poor, and the response lacks completeness. The system could benefit from better internal knowledge base search capabilities and more effective use of web search results.</t>
  </si>
  <si>
    <t>Wie kann ich den Multifunktionsraum buchen?</t>
  </si>
  <si>
    <t>Based on my search of the NewHQ database for 'Wie kann ich den Multifunktionsraum buchen?':
Der Multifunktionsraum ist über Outlook buchbar und wird von HR koordiniert.
Sources:
1. Umzugsbotschafter\20250710_UB_Work-cafe.pdf
2. Umzugsbotschafter\20250710_UB_Work-cafe.pdf
3. Confluence New HQ\20252807_CONFLUENCE_Raumtypen.pdf</t>
  </si>
  <si>
    <t>The response is relevant and mostly accurate, but lacks completeness and strong source grounding. The citation quality is weak, as the provided snippet doesn't support the response, and the file names alone don't provide sufficient context. The response could be improved by providing more specific instructions and better linking the information to the source documents.</t>
  </si>
  <si>
    <t>Wird es einen Ruheraum und Arzt-Raum geben?</t>
  </si>
  <si>
    <t>Based on my search of the NewHQ database for 'Wird es einen Ruheraum und Arzt-Raum geben?':
Ja, es gibt einen Arzt-Raum, der auch als Ruheraum genutzt werden kann. Daneben befindet sich ein weiterer Ruheraum.
Sources:
1. Confluence New HQ\20252807_CONFLUENCE_Raumtypen.pdf
2. Confluence New HQ\20252807_CONFLUENCE_Raumtypen.pdf
3. Newsletter\20241001_NEWSLETTER_Meetingräume.pdf</t>
  </si>
  <si>
    <t>The response is relevant, clear, and likely factually accurate, but the citation quality is very poor. The provided sources do not appear to support the answer, which raises concerns about the system's ability to ground its responses in evidence. While the content itself is good, the lack of proper source grounding significantly detracts from the overall quality.</t>
  </si>
  <si>
    <t>Wie gelange ich ins Mitarbeiterrestaurant?</t>
  </si>
  <si>
    <t>Based on my search of the NewHQ database for 'Wie gelange ich ins Mitarbeiterrestaurant?':
Der Zugang zum Mitarbeiterrestaurant ist mit der Mitarbeiterkarte gesichert.
Sources:
1. Confluence New HQ\20252807_CONFLUENCE_IT-Ausstattung.pdf
2. Confluence New HQ\20252807_CONFLUENCE_IT-Ausstattung.pdf
3. Confluence New HQ\20252807_CONFLUENCE_Gastro.pdf</t>
  </si>
  <si>
    <t>The response is relevant and clear, providing a generally accurate answer to the user's question. However, the completeness is limited, and the citation quality is only satisfactory due to the unhelpful snippet and repeated citation. The response is factually accurate based on general knowledge, but could benefit from more specific information about NewHQ's access policies.</t>
  </si>
  <si>
    <t>Wie viele Sitzplätze gibt es im Mitarbeiterrestaurant?</t>
  </si>
  <si>
    <t>Based on my search of the NewHQ database for 'Wie viele Sitzplätze gibt es im Mitarbeiterrestaurant?':
Es stehen 199 Sitzplätze im Mitarbeiterrestaurant zur Verfügung.
Sources:
1. Confluence New HQ\20252807_CONFLUENCE_Gastro.pdf
2. Confluence New HQ\20252807_CONFLUENCE_Gastro.pdf
3. Umzugsbotschafter\20250710_UB_Probearbeiten.pdf</t>
  </si>
  <si>
    <t>The response is factually accurate, relevant, complete, and clear. However, the citation quality is weak as the provided snippet does not support the answer. The system provides the correct answer, but the source grounding is poor.</t>
  </si>
  <si>
    <t>Wie erfahre ich, wie voll es im Restaurant ist?</t>
  </si>
  <si>
    <t>Internal knowledge base: Based on my search of the Confluence database for 'Wie erfahre ich, wie voll es im Restaurant ist?':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'Wie erfahre ich, wie voll es im Restaurant ist?':
1. Restaurant: 10 Anzeichen, woran Sie ein gutes Lokal erkennen - Stern: Gutes Zeichen: Wenn es montags im Restaurant voll ist, der Tag, an dem normalerweise in der Woche, am wenigsten los ist.</t>
  </si>
  <si>
    <t>The response provides a limited answer to the user's query. While it acknowledges the lack of information in the internal knowledge base and attempts to provide an answer through web search, the resulting information is indirect and incomplete. The response is clear and well-organized, and the citation quality is acceptable. However, the overall usefulness of the response is limited by its incompleteness and the indirect nature of the web search result.</t>
  </si>
  <si>
    <t>Ist eine Vorbestellung von Gerichten möglich?</t>
  </si>
  <si>
    <t>Internal knowledge base: Based on my search of the Confluence database for 'Ist eine Vorbestellung von Gerichten möglich?':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</si>
  <si>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response is factually accurate, relevant, complete, and clear. However, the citation quality is very poor, as the system cites the same irrelevant document multiple times. While the system's inability to answer the question is acceptable, the citation practice needs significant improvement. The system demonstrates good GDPR compliance and EU AI Act alignment by not processing personal data and being transparent about its limitations.</t>
  </si>
  <si>
    <t>Können Geschäftspartner und Kunden im Restaurant essen?</t>
  </si>
  <si>
    <t>Based on my search of the Gifts &amp; Entertainment database for 'Können Geschäftspartner und Kunden im Restaurant essen?':
Ja, Geschäftspartner und Kunden können im Restaurant essen, solange das Geschäftsessen einen bankbezogenen, geschäftlichen Anlass hat und die Kosten der Bewirtung innerhalb eines üblichen und angemessenen Rahmens liegen.
Sources:
1. #50228 Anlage 04 Entscheidungspfade (1).pdf
2. #50228 Anlage 04 Entscheidungspfade (1).pdf
3. #50228 Anlage 04 Entscheidungspfade (1).pdf</t>
  </si>
  <si>
    <t>The response provides a relevant and generally accurate answer to the user's question. However, the citation quality is weak, and it fails to address GDPR compliance, EU AI Act alignment, and audit trail quality. The content is good, but the source utilization and system-level considerations are lacking.</t>
  </si>
  <si>
    <t>Dürfen Familie, Freunde und Bekannte zum Mittagessen mitgebracht werden?</t>
  </si>
  <si>
    <t>Internal knowledge base: Based on my search of the Gifts &amp; Entertainment database for 'Dürfen Familie, Freunde und Bekannte zum Mittagessen mitgebracht werden?':
Ich weiß es nicht.
Sources:
1. #50228 Anlage 04 Entscheidungspfade (1).pdf
2. #50228 Anlage 04 Entscheidungspfade (1).pdf
3. #50228 Leitsätze zur Verhinderung aller Formen von Korruption.pdf
--- Web Search Fallback ---
Based on web search results for 'Dürfen Familie, Freunde und Bekannte zum Mittagessen mitgebracht werden?':
1. Genuss im Alltag &amp; kulinarische Begleitung | Downtown Residence: Ja, wir freuen uns sehr, wenn Sie Familie, Freunde oder Bekannte mitbringen und wir diese bewirten dürfen. Gerne reservieren wir auch einen eigenen Tisch</t>
  </si>
  <si>
    <t>The response provides a relevant and mostly accurate answer to the user's query. While the initial internal knowledge base response was unhelpful, the web search fallback provided a correct answer. The response is clear, well-organized, and provides adequate citations. The system demonstrates a good fallback mechanism to web search when internal knowledge is insufficient.</t>
  </si>
  <si>
    <t>Darf ich mit meinem Tablett durch das Gebäude gehen?</t>
  </si>
  <si>
    <t>Based on my search of the NewHQ database for 'Darf ich mit meinem Tablett durch das Gebäude gehen?':
Nein, das ist nicht vorgesehen. Für To-Go-Gerichte gibt es ein Pfandsystem mit wiederverwendbarer Tupperware.
Sources:
1. Umzugsbotschafter\20250710_UB_Probearbeiten.pdf
2. Umzugsbotschafter\20250710_UB_Probearbeiten.pdf
3. Confluence New HQ\20252807_CONFLUENCE_Gastro.pdf</t>
  </si>
  <si>
    <t>The response misinterprets the user's query, leading to a factually inaccurate and incomplete answer. While the language is clear, the poor citation quality and lack of grounding in the provided snippet significantly detract from the overall quality. The system fails to understand the intended meaning of 'Tablett' and provides an irrelevant response related to food containers.</t>
  </si>
  <si>
    <t>Wird es eine Außenbestuhlung beim Restaurant geben?</t>
  </si>
  <si>
    <t>Internal knowledge base: Based on my search of the NewHQ database for 'Wird es eine Außenbestuhlung beim Restaurant geben?':
Ich weiß es nicht.
Sources:
1. Confluence New HQ\20252807_CONFLUENCE_Gastro.pdf
2. Confluence New HQ\20252807_CONFLUENCE_Gastro.pdf
3. Umzugsbotschafter\20250710_UB_Mitarbeiterrestaurant.pdf
--- Web Search Fallback ---
Web search did not return relevant results.</t>
  </si>
  <si>
    <t>The response is relevant and clear but lacks completeness and provides no useful information. While it cites sources, the sources do not appear to provide a direct answer to the question. The system correctly identifies that it does not know the answer, but it could have attempted to find the answer within the provided sources or through other means.</t>
  </si>
  <si>
    <t>Wie funktioniert der Marketplace?</t>
  </si>
  <si>
    <t>Internal knowledge base: Based on my search of the Confluence database for 'Wie funktioniert der Marketplace?':
Ich weiß es nicht.
Sources:
1. https://confluence.berenberg.io/spaces/WIA/pages/285085147/01.+Product+Vision
2. https://confluence.berenberg.io/spaces/WIA/pages/285085147/01.+Product+Vision
3. https://confluence.berenberg.io/spaces/WIA/pages/285085147/01.+Product+Vision
--- Web Search Fallback ---
Based on web search results for 'Wie funktioniert der Marketplace?':
1. Was ist Marketplace und wie funktioniert er? - Raise Your Sales: Jan 9, 2025·Marketplace funktioniert nach dem Prinzip eines virtuellen Einkaufszentrums. Jeder Verkäufer kann ein Konto erstellen, seine Produkte auflisten
2. Amazon Seller Marketplace: Was ist es, wie funktioniert es und ...: Der Amazon Marketplace ist ein Online-Shopping-Netzwerk, das in Amazon.de integriert ist. Über die Plattform können Drittanbieter neue oder gebrauchte Produkte auflisten und direkt an die Kunden von Amazon verkaufen . Der Marketplace beherbergt 1.9 Millionen aktive Verkäufer und verkauft 4000 Produkte pro Minute.
3. Was ist ein Marketplace? Definition, Vorteile und Best Practices: Mar 9, 2025·Wie funktioniert ein Marketplace? Verkäufer registrieren sich &amp; listen ihre Produkte Kunden kaufen direkt auf der Plattform Der</t>
  </si>
  <si>
    <t>The response is a mixed bag. It starts with a lack of information from the internal knowledge base but recovers somewhat by providing a basic definition of a marketplace from web search results. The response is partially relevant and incomplete but clearly structured and provides source citations. The initial 'Ich weiß es nicht' is a negative, but the fallback is a positive.</t>
  </si>
  <si>
    <t>Wo hole ich Pre-Order-Essen ab?</t>
  </si>
  <si>
    <t>Internal knowledge base: Based on my search of the Confluence database for 'Wo hole ich Pre-Order-Essen ab?':
Ich weiß es nicht.
Sources:
1. https://confluence.berenberg.io/spaces/WIA/pages/273805635/03.+Know+How
2. https://confluence.berenberg.io/spaces/WIA/pages/273805635/03.+Know+How
3. https://confluence.berenberg.io/spaces/WIA/pages/273805635/03.+Know+How
--- Web Search Fallback ---
Web search did not return relevant results.</t>
  </si>
  <si>
    <t>The response is a valid and relevant answer given the system's limitations. While the citation quality could be improved, the system is transparent about its inability to answer the question. The content quality is high because the response is accurate and clear in its statement of not knowing the answer.</t>
  </si>
  <si>
    <t>Wie bezahle ich am Snackautomaten?</t>
  </si>
  <si>
    <t>Based on my search of the NewHQ database for 'Wie bezahle ich am Snackautomaten?':
Das Essen an den Snackautomaten wird über die Restaurant-App bezahlt. Hierfür muss vorher Guthaben aufgeladen werden.
Sources:
1. Confluence New HQ\20252807_CONFLUENCE_Gastro.pdf
2. Confluence New HQ\20252807_CONFLUENCE_Gastro.pdf
3. Umzugsbotschafter\20250710_UB_Mitarbeiterrestaurant.pdf</t>
  </si>
  <si>
    <t>The response is factually accurate, relevant, and clear. The citation quality could be improved by avoiding duplicate citations and ensuring all citations are highly relevant. The completeness is good, but could be slightly improved by adding more details about loading credit onto the app.</t>
  </si>
  <si>
    <t>Was bietet das Work Café?</t>
  </si>
  <si>
    <t>Based on my search of the NewHQ database for 'Was bietet das Work Café?':
Das Work Café bietet denselben Service wie die Teeküchen, ist aber großzügiger ausgestattet und verfügt über mehr Sitzplätze.
Sources:
1. Confluence New HQ\20252807_CONFLUENCE_Gastro.pdf
2. Confluence New HQ\20252807_CONFLUENCE_Gastro.pdf
3. Umzugsbotschafter\20250710_UB_Work-cafe.pdf</t>
  </si>
  <si>
    <t>The response is relevant and clear but lacks completeness and strong factual grounding. The citation quality is weak because the provided snippet does not support the claim made in the response. GDPR compliance, EU AI Act alignment, and audit trail quality are not addressed, indicating significant deficiencies.</t>
  </si>
  <si>
    <t>Wann ist das Work Café zugänglich?</t>
  </si>
  <si>
    <t>Based on my search of the NewHQ database for 'Wann ist das Work Café zugänglich?':
Das Work Café ist dauerhaft zugänglich und liegt außerhalb der Vertraulichkeitsbereiche.
Sources:
1. Confluence New HQ\20252807_CONFLUENCE_Gastro.pdf
2. Confluence New HQ\20252807_CONFLUENCE_Gastro.pdf
3. Umzugsbotschafter\20250710_UB_Work-cafe.pdf</t>
  </si>
  <si>
    <t>The response is factually accurate, relevant, complete, and clear. The citation quality could be improved by providing more specific links between the claims and the sources. The response effectively answers the user's query, but the source utilization is weak, as the snippet provided does not contain the answer.</t>
  </si>
  <si>
    <t>Wo finde ich Gefrierfächer im Gebäude?</t>
  </si>
  <si>
    <t>Internal knowledge base: Based on my search of the NewHQ database for 'Wo finde ich Gefrierfächer im Gebäude?':
Ich weiß es nicht.
Sources:
1. Umzugsbotschafter\20250710_UB_Probearbeiten.pdf
2. Umzugsbotschafter\20250710_UB_Probearbeiten.pdf
3. Yoga User Manuals\20250729_MANUAL-LENOVO-THINKPAD-YOGA_Telefon-&amp;-Headset-verbinden.pdf
--- Web Search Fallback ---
Web search did not return relevant results.</t>
  </si>
  <si>
    <t>The response is factually accurate, relevant, complete, and clear, given its negative assertion. However, the citation quality is extremely poor, indicating a significant issue with the system's ability to select appropriate sources. The system correctly states that it doesn't know the answer, but the attempt to provide supporting documents is a complete failure.</t>
  </si>
  <si>
    <t>Welche Kaffeemaschinen stehen in den Teeküchen zur Verfügung?</t>
  </si>
  <si>
    <t>Based on my search of the NewHQ database for 'Welche Kaffeemaschinen stehen in den Teeküchen zur Verfügung?':
In allen Teeküchen stehen Franke-Kaffeemaschinen zur Verfügung. Es wird Kaffee- und Espressobohnen geben.
Sources:
1. Confluence New HQ\20252807_CONFLUENCE_Gastro.pdf
2. Confluence New HQ\20252807_CONFLUENCE_Gastro.pdf
3. Newsletter\20241101_NEWSLETTER_Teeküchen.pdf</t>
  </si>
  <si>
    <t>The response is relevant, clear, and likely factually accurate, although I lack specific domain knowledge to confirm. The citation quality is weak because the provided snippet does not support the answer. The response could be improved by providing more specific details about the coffee machines and by ensuring that the citations are relevant to the answer.</t>
  </si>
  <si>
    <t>Welche Milchsorten gibt es in den Teeküchen?</t>
  </si>
  <si>
    <t>Based on my search of the NewHQ database for 'Welche Milchsorten gibt es in den Teeküchen?':
In den Kühlschränken steht Hafermilch zur Verfügung. Aus der Kaffeemaschine kommt Kuhmilch.
Sources:
1. Umzugsbotschafter\20250710_UB_Reinigungskonzept.pdf
2. Umzugsbotschafter\20250710_UB_Reinigungskonzept.pdf
3. Confluence New HQ\20252807_CONFLUENCE_Gastro.pdf</t>
  </si>
  <si>
    <t>The response is relevant, clear, and reasonably complete. The factual accuracy is high based on general knowledge. However, the citation quality is low because the provided snippet does not support the response. The response is well-written and addresses the user's query effectively, even though the source grounding is weak.</t>
  </si>
  <si>
    <t>Wie oft werden die Teeküchen aufgefüllt und gereinigt?</t>
  </si>
  <si>
    <t>Based on my search of the NewHQ database for 'Wie oft werden die Teeküchen aufgefüllt und gereinigt?':
Die Teeküchen werden einmal täglich von einer Reinigungskraft aufgefüllt und gereinigt. Sollte zwischendurch Nachfülbedarf bestehen, muss dies eigenständig erledigt werden. Der Vorrat liegt in der Teeküche.
Sources:
1. Confluence New HQ\20252807_CONFLUENCE_Gastro.pdf
2. Confluence New HQ\20252807_CONFLUENCE_Gastro.pdf
3. Newsletter\20241101_NEWSLETTER_Teeküchen.pdf</t>
  </si>
  <si>
    <t>The response is factually accurate, relevant, and clear. It provides a good answer to the user's query. The main weakness is the citation quality, as the provided snippet does not directly support the claim made in the response. However, the content quality is high, making it a good response overall.</t>
  </si>
  <si>
    <t>Wie oft wird die Spülmaschine ausgeräumt?</t>
  </si>
  <si>
    <t>Internal knowledge base: Based on my search of the NewHQ database for 'Wie oft wird die Spülmaschine ausgeräumt?':
Ich weiß es nicht.
Sources:
1. Yoga User Manuals\20250729_MANUAL-LENOVO-THINKPAD-YOGA_Telefon-&amp;-Headset-verbinden.pdf
2. Yoga User Manuals\20250729_MANUAL-LENOVO-THINKPAD-YOGA_Telefon-&amp;-Headset-verbinden.pdf
3. OneDrive\20250730_FAQ_OneDrive_DE.pdf
--- Web Search Fallback ---
Based on web search results for 'Wie oft wird die Spülmaschine ausgeräumt?':
1. Spülmaschine ein- und ausräumen: Diese Fehler machen wir alle!: Jul 12, 2021·In fast jedem Haushalt gibt es heute eine Spülmaschine. Sie wird häufig jeden Tag ein- und ausgeräumt. Doch dabei passieren oft Fehler, die Sie
2. Spülmaschine ausräumen: So geht es richtig - Somat: Stattdessen ist es sinnvoll, etwa 20 bis 30 Minuten zu warten, bevor Sie die Spülmaschine ausräumen. So bleibt genug Zeit, um den Wasserdampf zu verringern und
3. Wie oft lassen Sie Ihre Spülmaschine laufen, wenn Sie eine besitzen?: Jun 6, 2024·Wahrscheinlich im Durchschnitt jeden zweiten Tag, wenn sie voll oder fast voll ist. Wir spülen große Dinge wie Töpfe von Hand. Wir sind 4</t>
  </si>
  <si>
    <t>The response is a mixed bag. While it acknowledges its initial lack of knowledge and attempts to provide relevant information from web search results, it falls short in synthesizing the information and providing a complete answer. The citation quality is extremely poor, with irrelevant initial sources and weak integration of web search results. The system needs to improve its ability to connect the query, sources, and final answer.</t>
  </si>
  <si>
    <t>Welche Möglichkeiten gibt es für Heißwasser in den Teeküchen?</t>
  </si>
  <si>
    <t>Based on my search of the NewHQ database for 'Welche Möglichkeiten gibt es für Heißwasser in den Teeküchen?':
Heißwasser steht in den Teeküchen über den Wasserspender oder über die Kaffeemaschine zur Verfügung.
Sources:
1. Confluence New HQ\20252807_CONFLUENCE_Gastro.pdf
2. Confluence New HQ\20252807_CONFLUENCE_Gastro.pdf
3. Newsletter\20241101_NEWSLETTER_Teeküchen.pdf</t>
  </si>
  <si>
    <t>The response is relevant and mostly accurate, but lacks completeness. The citation quality is weak due to the unhelpful snippet. The response could be improved by including more options for obtaining hot water and providing more specific citations.</t>
  </si>
  <si>
    <t>Gibt es auch Sprudelwasser?</t>
  </si>
  <si>
    <t>Based on my search of the NewHQ database for 'Gibt es auch Sprudelwasser?':
Ich weiß nicht, ob es Sprudelwasser gibt.
Sources:
1. Yoga User Manuals\20250729_MANUAL-LENOVO-THINKPAD-YOGA_Telefon-&amp;-Headset-verbinden.pdf
2. Yoga User Manuals\20250729_MANUAL-LENOVO-THINKPAD-YOGA_Telefon-&amp;-Headset-verbinden.pdf
3. OneDrive\20250730_FAQ_OneDrive_DE.pdf</t>
  </si>
  <si>
    <t>The response is factually accurate, relevant, complete, and clear. However, the citation quality is extremely poor as the provided sources are completely unrelated to the query. The system correctly admits its lack of knowledge, which is a positive aspect. The content quality is high, but the source utilization is very low.</t>
  </si>
  <si>
    <t>Wie sind die Teeküchen ausgestattet?</t>
  </si>
  <si>
    <t>Based on my search of the NewHQ database for 'Wie sind die Teeküchen ausgestattet?':
Die Teeküchen sind mit Franke-Kaffeemaschinen ausgestattet, die Kaffee- und Espressobohnen verwenden. Außerdem gibt es in den Kühlschränken Hafermilch und aus der Kaffeemaschine kommt Kuhmilch. Die Teeküchen verfügen über Mikrowellen und Kühlschränke, um mitgebrachtes Essen zu lagern und aufzuwärmen. Die technische Ausstattung ist auf allen Geschossen gleich, jedoch sind Farbe und Sitzkonzept unterschiedlich. Die Teeküchen werden einmal täglich gereinigt und aufgefüllt.
Sources:
1. Newsletter\20241101_NEWSLETTER_Teeküchen.pdf
2. Newsletter\20241101_NEWSLETTER_Teeküchen.pdf
3. Confluence New HQ\20252807_CONFLUENCE_Gastro.pdf</t>
  </si>
  <si>
    <t>The response is relevant, clear, and mostly complete in answering the user's query about the equipment in the tea kitchens. The factual accuracy is high, although specific details are difficult to verify without domain knowledge. The citation quality is the weakest aspect, with redundant citations and a lack of specific references within the documents. Overall, the response demonstrates good content quality but could improve its citation practices.</t>
  </si>
  <si>
    <t>Was muss ich bei privatem Geschirr beachten?</t>
  </si>
  <si>
    <t>Internal knowledge base: Based on my search of the Confluence database for 'Was muss ich bei privatem Geschirr beachten?':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muss ich bei privatem Geschirr beachten?':
1. Was Sie beim Kaufen von Geschirr beachten sollten - T-Online: Sie sollten die Teller und Schalen auf Makel untersuchen, bevor Sie das Geschirr kaufen. Es gilt, nicht zu geizig zu sein. Geschirr ist nämlich der tägliche</t>
  </si>
  <si>
    <t>The response is inadequate. It starts with a non-answer and provides a minimal and incomplete response based on a single point from a web search. The citation quality is poor, and the overall usefulness of the response is very low. The system fails to provide a comprehensive or helpful answer to the user's query.</t>
  </si>
  <si>
    <t>Wie funktioniert das Bewirtungskonzept für interne Meetings?</t>
  </si>
  <si>
    <t>Based on my search of the Gifts &amp; Entertainment database for 'Wie funktioniert das Bewirtungskonzept für interne Meetings?':
Ich weiß nicht, wie das Bewirtungskonzept für interne Meetings funktioniert.
Sources:
1. #50228 Leitsätze zur Verhinderung aller Formen von Korruption.pdf
2. #50228 Anlage 04 Entscheidungspfade (1).pdf
3. #50228 Anlage 01 Executive Summary.pdf</t>
  </si>
  <si>
    <t>The response is factually accurate, relevant, complete, and clear. However, the citation quality is poor as the listed sources do not seem to be related to the query. The system correctly identifies its inability to answer the question based on the provided information.</t>
  </si>
  <si>
    <t>Wo kann man im wohnlichen Rahmen mit Gästen essen?</t>
  </si>
  <si>
    <t>Internal knowledge base: Based on my search of the Confluence database for 'Wo kann man im wohnlichen Rahmen mit Gästen essen?':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</si>
  <si>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response is factually accurate, relevant, complete, and clear. However, the citation quality is poor due to the inclusion of irrelevant sources. The system appropriately acknowledges its limitations and provides a direct answer to the query. The response also demonstrates compliance with GDPR and aligns with the EU AI Act by being transparent about its capabilities.</t>
  </si>
  <si>
    <t>Wofür benötige ich die Restaurant-App?</t>
  </si>
  <si>
    <t>Based on my search of the Confluence database for 'Wofür benötige ich die Restaurant-App?':
Ich weiß nicht, wofür Sie die Restaurant-App benötigen.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</si>
  <si>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links do not offer any support for the statement made. The system correctly acknowledges its inability to answer the question based on the available information. The content quality is high, but the source utilization is weak.</t>
  </si>
  <si>
    <t>Wie funktioniert die Bezahlung?</t>
  </si>
  <si>
    <t>Based on my search of the Confluence database for 'Wie funktioniert die Bezahlung?':
Ich weiß nicht, wie die Bezahlung funktioniert.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</si>
  <si>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citations are not helpful and all point to the same document. The system correctly acknowledges its inability to answer the question. The response demonstrates good GDPR compliance and EU AI Act alignment by not processing personal data and being transparent about its limitations.</t>
  </si>
  <si>
    <t>Auf welchen Geräten kann ich die Restaurant-App nutzenß</t>
  </si>
  <si>
    <t>Internal knowledge base: Based on my search of the Confluence database for 'Auf welchen Geräten kann ich die Restaurant-App nutzenß':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'Auf welchen Geräten kann ich die Restaurant-App nutzenß':
1. ExpertOrder - Professionelle Kassensoftware für Restaurant: Die App ist sowohl für Android- als auch für Apple-Geräte verfügbar und somit auf den meisten gängigen mobilen Geräten einsetzbar. Und das Beste: Es ist kein
2. Wie richtet man eine Cloud-Restaurant-App ein und welche Formen ...: ... Restaurant-Cloud-App mit den Geräten Ihrer Server, beispielsweise Smartwatches oder Smartphones. 2. Installieren Sie das System an einem Ort, der für den
3. Kostenlose Restaurant-App für Android und iOS - GloriaFood: Installieren Sie das Gastro-Bestellsystem auf Ihrem iOS oder Android-Gerät, um Bestellungen über Ihre Website und Ihre Facebook-Seite anzunehmen.</t>
  </si>
  <si>
    <t>The response provides a relevant and mostly accurate answer to the user's query. It effectively uses web search to overcome the limitations of the internal knowledge base. However, it lacks completeness and fails to address important aspects like GDPR compliance and EU AI Act alignment. The citation quality is acceptable, but the audit trail quality is poor.</t>
  </si>
  <si>
    <t>Welche Parkmöglichkeiten gibt es am neuen Standort?</t>
  </si>
  <si>
    <t>Based on my search of the NewHQ database for 'Welche Parkmöglichkeiten gibt es am neuen Standort?':
Am neuen Standort gibt es 168 Parkplätze, davon 72 mit E-Ladesäulen. Zudem stehen 157 Indoor-Fahrradstellplätze zur Verfügung, von denen 12 ebenfalls mit E-Ladesäulen ausgestattet sind.
Sources:
1. Confluence New HQ\20252807_CONFLUENCE_Parken.pdf
2. Confluence New HQ\20252807_CONFLUENCE_Parken.pdf
3. Newsletter\20250301_NEWSLETTER_Parken_v2.pdf</t>
  </si>
  <si>
    <t>The response is excellent in terms of content quality, providing accurate, relevant, complete, and clear information about parking options. The citation quality is good, although there is a duplicate citation. The response is also compliant with GDPR and aligns with the EU AI Act. The audit trail is adequate.</t>
  </si>
  <si>
    <t>Wieviele Kundenparkplätze stehen zur Verfügung?</t>
  </si>
  <si>
    <t>Based on my search of the NewHQ database for 'Wieviele Kundenparkplätze stehen zur Verfügung?':
Insgesamt gibt es 10 Kundenparkplätze.
Sources:
1. Confluence New HQ\20252807_CONFLUENCE_Parken.pdf
2. Confluence New HQ\20252807_CONFLUENCE_Parken.pdf
3. Newsletter\20250301_NEWSLETTER_Parken_v2.pdf</t>
  </si>
  <si>
    <t>The response is factually accurate, relevant, complete, and clear. However, the citation quality is weak because the provided snippet does not support the answer. The system provides a direct answer to the question, but the grounding in the provided snippet is poor. The content quality is high, but the source utilization is low.</t>
  </si>
  <si>
    <t>Wie kann ich einen Parkplatz buchen?</t>
  </si>
  <si>
    <t>Based on my search of the NewHQ database for 'Wie kann ich einen Parkplatz buchen?':
Die Buchung erfolgt über eine zentrale Park-App.
Sources:
1. Confluence New HQ\20252807_CONFLUENCE_Parken.pdf
2. Confluence New HQ\20252807_CONFLUENCE_Parken.pdf
3. Newsletter\20240901_NEWSLETTER_Parken.pdf</t>
  </si>
  <si>
    <t>The response is relevant and likely factually accurate, but it lacks completeness and the citation quality is poor due to the snippet not supporting the claim. The system answers the question directly, but the grounding in the provided snippet is weak.</t>
  </si>
  <si>
    <t>Kann ich mehrere Kennzeichen in der App hinterlegen?</t>
  </si>
  <si>
    <t>Based on my search of the Confluence database for 'Kann ich mehrere Kennzeichen in der App hinterlegen?':
Ich weiß nicht, ob Sie mehrere Kennzeichen in der App hinterlegen können.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</si>
  <si>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URL is repeated and doesn't seem to directly support the response. The response correctly admits that it doesn't know the answer, which is a reasonable outcome given the limited information available. The content quality is high, but the source utilization is weak.</t>
  </si>
  <si>
    <t>Was passiert, wenn ich ohne Buchung in die Tiefgarage fahre?</t>
  </si>
  <si>
    <t>Based on my search of the NewHQ database for 'Was passiert, wenn ich ohne Buchung in die Tiefgarage fahre?':
Ich weiß nicht, was passiert, wenn Sie ohne Buchung in die Tiefgarage fahren.
Sources:
1. Newsletter\20250301_NEWSLETTER_Parken_v2.pdf
2. Newsletter\20250301_NEWSLETTER_Parken_v2.pdf
3. Newsletter\20240901_NEWSLETTER_Parken.pdf</t>
  </si>
  <si>
    <t>The response is factually accurate, relevant, complete, and clear. However, the citation quality is poor because the cited sources do not provide information to support the response. The system correctly acknowledges its inability to answer the question based on the available information. The content quality is high, but the source utilization is weak.</t>
  </si>
  <si>
    <t>Wie komme ich in die Tiefgarage?</t>
  </si>
  <si>
    <t>Based on my search of the NewHQ database for 'Wie komme ich in die Tiefgarage?':
Der Zutritt zur Tiefgarage erfolgt entweder mit der App oder der Mitarbeiter-Zutrittskarte.
Sources:
1. Newsletter\20250301_NEWSLETTER_Parken_v2.pdf
2. Newsletter\20250301_NEWSLETTER_Parken_v2.pdf
3. Newsletter\20240901_NEWSLETTER_Parken.pdf</t>
  </si>
  <si>
    <t>The response is relevant, clear, and likely accurate in providing information about accessing the underground parking garage. The citation quality could be improved by providing more context on how the cited documents support the response. The response effectively answers the user's query, but the grounding in the provided snippet is weak, as the snippet itself contains no relevant information.</t>
  </si>
  <si>
    <t>Wann kann ich mein Fahrrad im Gebäude abstellen oder abholen?</t>
  </si>
  <si>
    <t>Based on my search of the NewHQ database for 'Wann kann ich mein Fahrrad im Gebäude abstellen oder abholen?':
Fahrräder können nur während der Öffnungszeiten ins Gebäude gebracht oder abgeholt werden.
Sources:
1. Confluence New HQ\20252807_CONFLUENCE_Parken.pdf
2. Confluence New HQ\20252807_CONFLUENCE_Parken.pdf
3. Confluence New HQ\20252807_CONFLUENCE_Umzug.pdf</t>
  </si>
  <si>
    <t>The response is factually accurate and relevant but lacks completeness due to the absence of specific opening hours. The citation quality is poor because the provided snippet doesn't support the answer. The response also fails to address GDPR compliance, EU AI Act alignment, and audit trail quality.</t>
  </si>
  <si>
    <t>Wie funktioniert die Mülltrennung im neuen Gebäude?</t>
  </si>
  <si>
    <t>Internal knowledge base: Based on my search of the NewHQ database for 'Wie funktioniert die Mülltrennung im neuen Gebäude?':
Ich weiß es nicht.
Sources:
1. Umzugsbotschafter\20250710_UB_Probearbeiten.pdf
2. Umzugsbotschafter\20250710_UB_Probearbeiten.pdf
3. Confluence New HQ\20252807_CONFLUENCE_IT-Ausstattung.pdf
--- Web Search Fallback ---
Based on web search results for 'Wie funktioniert die Mülltrennung im neuen Gebäude?':
1. Mülltrennung leicht gemacht: So entsorgen Sie Ihren Abfall richtig: Oct 24, 2024·Wie trennt man Müll richtig? ✓ Mülltrennung leicht gemacht ✓ Tipps &amp; Wissenswertes ✓ Ressourcen sparen &amp; zum Klimaschutz beitragen ➧ Jetzt
2. Müll trennen – aber richtig! - NABU: Der NABU setzt Cookies &amp; Drittdienste ein, um Themen an Ihre Interessen anzupassen, unsere Infos &amp; Angebote zu verbessern, die Webseitennutzung zu erleichtern &amp; externe Medien einzubinden. + Mit dem Google Tag Manager können wir steuern, welche Dienste und Cookies auf unserer Webseite geladen werden + Dienst, um die Webseitennutzung statistisch auszuwerten, Erfolge zu messen &amp; Angebote zu verbessern + Dienst, um den Erfolg unserer Anzeigen bei Google zu messen und diese zu verbessern + Dienst, um den Erfolg unserer Anzeigen bei Meta (Facebook &amp; Instagram) zu messen, verbessern &amp; personalisieren + Dienst, um den Erfolg unserer Anzeigen bei TikTok zu messen, verbessern &amp; personalisieren + Videos von YouTube (Google) anzeigen und abspielen + Videos von öffentlich-rechtlichen Medien anzeigen und abspielen
3. Mülltrennung wirkt! Eine Initiative der dualen Systeme: Wie funktioniert Mülltrennung? Und warum ist Müllsortierung wichtig für unsere Umwelt? Wir haben Antworten, Trennlisten, Download uvm.</t>
  </si>
  <si>
    <t>The response is extremely poor. While it is clear, it fails to provide any relevant or accurate information. The system acknowledges the query but provides no answer, despite having potential sources. This indicates a significant failure in information retrieval and processing.</t>
  </si>
  <si>
    <t>Wo befinden sich die Tonnen für Nassmüll und Biomüll?</t>
  </si>
  <si>
    <t>Based on my search of the NewHQ database for 'Wo befinden sich die Tonnen für Nassmüll und Biomüll?':
Die Tonnen für Bio- und Nassmüll befinden sich unter der Spüle in den Teeküchen.
Sources:
1. Umzugsbotschafter\20250710_UB_Reinigungskonzept.pdf
2. Umzugsbotschafter\20250710_UB_Reinigungskonzept.pdf
3. OneDrive\20250730_FAQ_OneDrive_DE.pdf</t>
  </si>
  <si>
    <t>The response is relevant, clear, and reasonably accurate based on general knowledge. However, the citation quality is very poor, as the provided sources seem unrelated to the answer. The system needs to improve its source grounding to provide more reliable and verifiable information.</t>
  </si>
  <si>
    <t>Wird es noch Papierkörbe unter den Schreibtischen geben?</t>
  </si>
  <si>
    <t>Based on my search of the NewHQ database for 'Wird es noch Papierkörbe unter den Schreibtischen geben?':
Nein, unter den Schreibtischen wird es keine Papierkörbe mehr geben.
Sources:
1. Confluence New HQ\20252807_CONFLUENCE_Service.pdf
2. Confluence New HQ\20252807_CONFLUENCE_Service.pdf
3. Umzugsbotschafter\20250710_UB_Mitarbeiterrestaurant.pdf</t>
  </si>
  <si>
    <t>The response is factually accurate, relevant, complete, and clear. However, the citation quality is weak because the provided snippet does not support the answer. The system correctly answers the question, but the grounding in the provided snippet is poor. The response is a good example of a correct answer with weak snippet support.</t>
  </si>
  <si>
    <t>Wo stehen die Datentonnen für sensible Dokumente?</t>
  </si>
  <si>
    <t>Internal knowledge base: Based on my search of the NewHQ database for ' Wo stehen die Datentonnen für sensible Dokumente?':
Ich weiß es nicht.
Sources:
1. OneDrive\20250730_FAQ_OneDrive_DE.pdf
2. OneDrive\20250730_FAQ_OneDrive_DE.pdf
3. OneDrive\20250730_FAQ_OneDrive_DE.pdf
--- Web Search Fallback ---
Web search did not return relevant results.</t>
  </si>
  <si>
    <t>The response provides a factually accurate and relevant answer given the system's limitations. However, the citation quality is poor, and there is no evidence of GDPR compliance or alignment with the EU AI Act. The audit trail quality is also inadequate. While the content itself is acceptable, the supporting mechanisms are weak.</t>
  </si>
  <si>
    <t>Wann bekomme ich die neue Zutrittskarte?</t>
  </si>
  <si>
    <t>Based on my search of the NewHQ database for 'Wann bekomme ich die neue Zutrittskarte?':
Mitte August erfolgt die persönliche Ausgabe der Zutrittskarten, zusammen mit den Spindschlüsseln.
Sources:
1. Confluence New HQ\20252807_CONFLUENCE_Zutritt-Infrastruktur.pdf
2. Confluence New HQ\20252807_CONFLUENCE_Zutritt-Infrastruktur.pdf
3. Newsletter\20250701_NEWSLETTER_Zutrittskarten.pdf</t>
  </si>
  <si>
    <t>The response is factually accurate, relevant, complete, and clear. It effectively answers the user's question. The citation quality is good, but the provided snippet does not directly support the answer. The response also demonstrates good audit trail quality by indicating the source of the information and listing the specific documents used.</t>
  </si>
  <si>
    <t>Was passiert mit meiner alten Zutrittskarte?</t>
  </si>
  <si>
    <t>Based on my search of the NewHQ database for 'Was passiert mit meiner alten Zutrittskarte?':
Die alte Karte wird ab dem Umzugsdatum deaktiviert. Sie soll aber als Fallback für die anderen Standorte aufbewahrt werden.
Sources:
1. Confluence New HQ\20252807_CONFLUENCE_Zutritt-Infrastruktur.pdf
2. Confluence New HQ\20252807_CONFLUENCE_Zutritt-Infrastruktur.pdf
3. Confluence New HQ\20252807_CONFLUENCE_Umzug.pdf</t>
  </si>
  <si>
    <t>The response is excellent in terms of content quality. It is factually accurate, relevant, complete, and clear. The citation quality is good, although there is a duplicate citation. The response also demonstrates good compliance with GDPR and alignment with the EU AI Act, as applicable. The audit trail quality is also good.</t>
  </si>
  <si>
    <t>Wie viele Zutrittsanlagen gibt es im Foyer?</t>
  </si>
  <si>
    <t>Based on my search of the NewHQ database for 'Wie viele Zutrittsanlagen gibt es im Foyer?':
Es gibt 6 Vereinzelungsanlagen im Foyer.
Sources:
1. Confluence New HQ\20252807_CONFLUENCE_Zutritt-Infrastruktur.pdf
2. Confluence New HQ\20252807_CONFLUENCE_Zutritt-Infrastruktur.pdf
3. Confluence New HQ\20252807_CONFLUENCE_Parken.pdf</t>
  </si>
  <si>
    <t>The response is factually accurate, relevant, complete, and clear. The citation quality is acceptable, although the provided snippet is not directly relevant to the answer. The system demonstrates good audit trail quality by providing a list of sources.</t>
  </si>
  <si>
    <t>Werden meine bisherigen Zutrittsrechte übernommen?</t>
  </si>
  <si>
    <t>Based on my search of the NewHQ database for 'Werden meine bisherigen Zutrittsrechte übernommen?':
Ja, die bestehenden Zutrittsrechte sollen übernommen werden.
Sources:
1. Confluence New HQ\20252807_CONFLUENCE_Zutritt-Infrastruktur.pdf
2. Confluence New HQ\20252807_CONFLUENCE_Zutritt-Infrastruktur.pdf
3. Confluence New HQ\20252807_CONFLUENCE_Umzug.pdf</t>
  </si>
  <si>
    <t>The response is factually accurate, relevant, complete, and clear. The citation quality could be improved by providing more specific references within the source documents. The response does not raise any GDPR or EU AI Act compliance issues. The audit trail quality is adequate but could be enhanced with more precise document references.</t>
  </si>
  <si>
    <t>Wann ist der Zutritt zum Gebäude möglich?</t>
  </si>
  <si>
    <t>Based on my search of the NewHQ database for 'Wann ist der Zutritt zum Gebäude möglich?':
Der Zutritt ist zwischen 6 und 19 Uhr möglich. Danach kann das Gebäude über definierte Wege verlassen werden.
Sources:
1. Confluence New HQ\20252807_CONFLUENCE_Zutritt-Infrastruktur.pdf
2. Confluence New HQ\20252807_CONFLUENCE_Zutritt-Infrastruktur.pdf
3. Confluence New HQ\20252807_CONFLUENCE_Parken.pdf</t>
  </si>
  <si>
    <t>The response is factually accurate, relevant, and clear. The completeness is good, but could be improved by adding information about exceptions to the access times. The citation quality is weak because the snippet does not support the answer. The response is well-aligned with GDPR and EU AI Act principles due to the nature of the query and response.</t>
  </si>
  <si>
    <t>Wo befinden sich die Eingänge für Mitarbeiter und Gäste?</t>
  </si>
  <si>
    <t>Based on my search of the NewHQ database for 'Wo befinden sich die Eingänge für Mitarbeiter und Gäste?':
Der Mitarbeitereingang befindet sich seitlich am Gebäude. Gäste kommen über die Tiefgarage ins Foyer. Der Haupteingang kann von Mitarbeitern genutzt werden, hier sollte aber angemessene Kleidung getragen werden während der Öffnungszeiten.
Sources:
1. Confluence New HQ\20252807_CONFLUENCE_Zutritt-Infrastruktur.pdf
2. Confluence New HQ\20252807_CONFLUENCE_Zutritt-Infrastruktur.pdf
3. Confluence New HQ\20252807_CONFLUENCE_Gastro.pdf</t>
  </si>
  <si>
    <t>The response is relevant and generally accurate, providing useful information about the location of entrances. However, the citation quality is questionable, as the same document is cited multiple times, and the relevance of the gastronomy document is unclear. The response could be improved by providing more specific details about each entrance and ensuring accurate and relevant citations.</t>
  </si>
  <si>
    <t>Was muss ich in Vertraulichkeitsbereichen beachten?</t>
  </si>
  <si>
    <t>Based on my search of the IT Governance database for 'Was muss ich in Vertraulichkeitsbereichen beachten?':
In Vertraulichkeitsbereichen sollten Sie insbesondere folgende Punkte beachten:
1. **Verfügbarkeit, Integrität und Vertraulichkeit**: Diese Schutzziele sind entscheidend im Umgang mit Informationen.
2. **Diebstahl von vertraulichen Daten**: Seien Sie sich der Risiken bewusst, insbesondere in Bezug auf den Diebstahl von Kundendaten oder vertraulichen Modellen durch Mitarbeiter.
3. **Beaufsichtigung**: Achten Sie darauf, dass die wirksame Beaufsichtigung nicht behindert wird und dass keine aufsichtlichen Einschränkungen für Dienstleistungen und Tätigkeiten verletzt werden.
4. **Zusammenarbeit mit Behörden**: IKT-Drittdienstleister sollten mit den zuständigen Behörden kooperieren, um die Sicherheit und Vertraulichkeit zu gewährleisten.
Es ist wichtig, diese Aspekte zu berücksichtigen, um die Vertraulichkeit und Sicherheit von Informationen zu gewährleisten.
Sources:
1. #50204 Sicherheitsrichtlinie IDV.pdf
2. #50082 Informationssicherheits-Strategie.pdf
3. #50104 OpRisk - Szenarioanalyse.pdf</t>
  </si>
  <si>
    <t>The response provides relevant and generally accurate information regarding considerations in confidentiality areas. However, it lacks depth and completeness. The citation quality is acceptable, but the connection between the claims and the sources could be improved. The response does not address GDPR compliance, EU AI Act alignment, or audit trail quality.</t>
  </si>
  <si>
    <t>Welche Sicherheitszertifizierung hat das neue Gebäude?</t>
  </si>
  <si>
    <t>Based on my search of the NewHQ database for 'Welche Sicherheitszertifizierung hat das neue Gebäude?':
Das Gebäude verfügt über die höchste Sicherheitszertifizierung, die möglich ist.
Sources:
1. Confluence New HQ\20252807_CONFLUENCE_Zutritt-Infrastruktur.pdf
2. Confluence New HQ\20252807_CONFLUENCE_Zutritt-Infrastruktur.pdf
3. Umzugsbotschafter\20250710_UB_Probearbeiten.pdf</t>
  </si>
  <si>
    <t>The response is relevant and clear but lacks specificity and strong source support. The claim about the highest security certification is difficult to verify without more details. The citation quality is poor due to the lack of specific references within the cited documents. The response could be improved by providing more details about the certification and better grounding in the source materials.</t>
  </si>
  <si>
    <t>Kann ich meine Mitarbeiterkarte mehrfach direkt hintereinander nutzen?</t>
  </si>
  <si>
    <t>Based on my search of the NewHQ database for 'Kann ich meine Mitarbeiterkarte mehrfach direkt hintereinander nutzen?':
Nein, nach einer Nutzung am Haupteingang ist die Karte für einige Minuten gesperrt. Eine Mehrfachnutzung wie früher ist nicht mehr möglich.
Sources:
1. Confluence New HQ\20252807_CONFLUENCE_IT-Ausstattung.pdf
2. Confluence New HQ\20252807_CONFLUENCE_IT-Ausstattung.pdf
3. Confluence New HQ\20252807_CONFLUENCE_Zutritt-Infrastruktur.pdf</t>
  </si>
  <si>
    <t>The response is factually accurate, relevant, complete, and clear. The citation quality could be improved by citing more diverse sources and providing more specific information about the cited documents. The response effectively answers the user's question based on the provided information.</t>
  </si>
  <si>
    <t>Was muss ich beachten, wenn ich abends länger im Gebäude bin?</t>
  </si>
  <si>
    <t>Based on my search of the NewHQ database for 'Was muss ich beachten, wenn ich abends länger im Gebäude bin?':
Bitte informieren Sie die Security, wenn Sie abends länger im Gebäude bleiben, da Bewegungsmelder und Sicherheitssystem aktiv sind.
Sources:
1. Confluence New HQ\20252807_CONFLUENCE_Zutritt-Infrastruktur.pdf
2. Confluence New HQ\20252807_CONFLUENCE_Zutritt-Infrastruktur.pdf
3. Newsletter\20250401_NEWSLETTER_Müllstationen.pdf</t>
  </si>
  <si>
    <t>The response provides a relevant and mostly complete answer to the user's query. The factual accuracy is high based on general knowledge. However, the citation quality is weak, as the provided sources are not particularly relevant to the response. The response is clear and concise.</t>
  </si>
  <si>
    <t>Based on my search of the IT Governance database for 'Was muss ich in Vertraulichkeitsbereichen beachten?':
In Vertraulichkeitsbereichen sollten Sie insbesondere folgende Punkte beachten:
1. **Verfügbarkeit, Integrität und Vertraulichkeit**: Diese Schutzziele sind entscheidend im Umgang mit Informationen.
2. **Diebstahl von vertraulichen Daten**: Seien Sie sich der Risiken bewusst, insbesondere in Bezug auf den Diebstahl von Kundendaten oder vertraulichen Modellen durch Mitarbeiter.
3. **Beaufsichtigung**: Achten Sie darauf, dass die wirksame Beaufsichtigung nicht verhindert wird und dass keine aufsichtlichen Einschränkungen für Dienstleistungen und Tätigkeiten verletzt werden.
4. **Zusammenarbeit mit Behörden**: IKT-Drittdienstleister müssen mit den zuständigen Behörden kooperieren.
Es ist wichtig, dass alle Mitarbeiter in diesen Bereichen geschult sind und die entsprechenden Richtlinien und Sicherheitsmaßnahmen befolgen.
Sources:
1. #50204 Sicherheitsrichtlinie IDV.pdf
2. #50082 Informationssicherheits-Strategie.pdf
3. #50104 OpRisk - Szenarioanalyse.pdf</t>
  </si>
  <si>
    <t>The response provides a relevant and generally accurate overview of considerations for confidentiality areas. However, it lacks completeness and could benefit from more specific details and examples. The citation quality is satisfactory, but the connection between the claims and the sources could be more explicit. The response does not adequately address GDPR compliance and EU AI Act alignment.</t>
  </si>
  <si>
    <t>Was ändert sich bei der Hauspost?</t>
  </si>
  <si>
    <t>Based on my search of the NewHQ database for 'Was ändert sich bei der Hauspost?':
Die Hauspost bleibt wie gehabt.
Sources:
1. Confluence New HQ\20252807_CONFLUENCE_Zutritt-Infrastruktur.pdf
2. Confluence New HQ\20252807_CONFLUENCE_Zutritt-Infrastruktur.pdf
3. Yoga User Manuals\20250729_MANUAL-LENOVO-THINKPAD-YOGA_Telefon-&amp;-Headset-verbinden.pdf</t>
  </si>
  <si>
    <t>The response provides a direct and clear answer to the user's query. However, the completeness is limited, and the citation quality is very poor, as the cited sources are not relevant to the question. The factual accuracy is plausible but not definitively confirmed by the provided snippets or domain knowledge. The response is strong in clarity and adherence to GDPR and EU AI Act, primarily because the query and response do not involve sensitive data or high-risk AI applications.</t>
  </si>
  <si>
    <t>Wo befindet sich die DHL-Packstation?</t>
  </si>
  <si>
    <t>Based on my search of the NewHQ database for 'Wo befindet sich die DHL-Packstation?':
Die DHL-Packstation befindet sich außen am Gebäude am Seiteneingang.
Sources:
1. Newsletter\20250401_NEWSLETTER_Müllstationen.pdf
2. Newsletter\20250401_NEWSLETTER_Müllstationen.pdf
3. Confluence New HQ\20252807_CONFLUENCE_Zutritt-Infrastruktur.pdf</t>
  </si>
  <si>
    <t>The response is partially relevant but lacks sufficient context and has questionable factual accuracy. The citations are not well-supported by the provided snippets. The system needs to improve its ability to provide context-aware and factually accurate information, as well as improve its citation practices.</t>
  </si>
  <si>
    <t>Was ist beim Aufzug in Bezug auf Vertraulichkeit zu beachten?</t>
  </si>
  <si>
    <t>Based on my search of the IT Governance database for 'Was ist beim Aufzug in Bezug auf Vertraulichkeit zu beachten?':
Ich weiß nicht, was beim Aufzug in Bezug auf Vertraulichkeit zu beachten ist.
Sources:
1. #50104 OpRisk - Szenarioanalyse.pdf
2. #50024 Aufsichtsrechtliche Steuerung von Dienstleistern.pdf
3. #50104 OpRisk - Szenarioanalyse.pdf</t>
  </si>
  <si>
    <t>The system correctly identifies its inability to answer the question, which is a valid and factually accurate response. However, the citation quality, GDPR compliance, EU AI Act alignment, and audit trail quality are all inadequate. The system fails to utilize the provided sources effectively and does not demonstrate any awareness of data protection or AI regulation principles.</t>
  </si>
  <si>
    <t>Können alternativ zu den Aufzügen auch Treppen genutzt werden?</t>
  </si>
  <si>
    <t>Internal knowledge base: Based on my search of the NewHQ database for 'Können alternativ zu den Aufzügen auch Treppen genutzt werden?':
Ich weiß es nicht.
Sources:
1. Confluence New HQ\20252807_CONFLUENCE_Parken.pdf
2. Confluence New HQ\20252807_CONFLUENCE_Parken.pdf
3. Confluence New HQ\20252807_CONFLUENCE_Umzug.pdf
--- Web Search Fallback ---
Based on web search results for 'Können alternativ zu den Aufzügen auch Treppen genutzt werden?':
1. Der Treppenlift: eine Alternative zu Aufzügen - EnableMe: Treppenlifte, auch Treppenaufzüge genannt, werden zwar fest verbaut, sind aber günstiger als ein Aufzug und können selbstständig sowie gefahrlos verwendet
2. Kostengünstige Alternativen zu herkömmlichen Aufzügen - Stannah: Plattformlifte sind eine weitere kostengünstige Alternative zu Aufzügen. Sie bieten bei Aussen- und Innentreppen freien Zugang zu öffentlichen und priva- ten
3. Treppenlift Alternativen - So finden Sie den richtigen Lift: Jun 1, 2023·Falls die Treppen zu eng oder die Steigung zu steil sind, empfehlen sich als Alternative zum Treppenlift Senkrechtaufzüge wie Homelift,</t>
  </si>
  <si>
    <t>The response is excellent. It effectively addresses the user's query by first checking the internal knowledge base and then, finding no answer, leveraging web search to provide relevant information. The response is clear, well-organized, and provides appropriate citations.</t>
  </si>
  <si>
    <t>Wie und wann kann ich einen Spind im 2. Untergeschoss beantragen?</t>
  </si>
  <si>
    <t>Based on my search of the NewHQ database for 'Wie und wann kann ich einen Spind im 2. Untergeschoss beantragen?':
Sie können einen Spind im UG2 beantragen, indem Sie sich bei Interesse unter der E-Mail-Adresse NewHQ@berenberg.com melden. Die Zuteilung der Spinde erfolgt auf Basis der Rückmeldungen. Die Schlüssel für die Spinde werden gemeinsam mit den neuen Zutrittskarten am 14. und 15. August im NJ ausgegeben. Auch nachträgliche Anfragen sind möglich, falls Sie sich später für einen Spind entscheiden.
Sources:
1. Umzugsbotschafter\20250710_UB_Konzept-Locker-UG2.pdf
2. Umzugsbotschafter\20250710_UB_Konzept-Locker-UG2.pdf
3. Newsletter\20250701_NEWSLETTER_Zutrittskarten.pdf</t>
  </si>
  <si>
    <t>The response is excellent in terms of content quality, providing accurate, relevant, complete, and clear information. The citation quality is acceptable, although the direct link between the response content and the provided snippet is weak. The response also demonstrates good compliance with GDPR and the EU AI Act.</t>
  </si>
  <si>
    <t>Wofür sind die Spinde im 2. UG gedacht?</t>
  </si>
  <si>
    <t>Based on my search of the NewHQ database for 'Wofür sind die Spinde im 2. UG gedacht?':
Die Spinde im 2. UG sind gedacht für die Aufbewahrung von Anzügen, Kleidung und ähnlichen Gegenständen.
Sources:
1. Umzugsbotschafter\20250710_UB_Konzept-Locker-UG2.pdf
2. Umzugsbotschafter\20250710_UB_Konzept-Locker-UG2.pdf
3. Newsletter\20250701_NEWSLETTER_Zutrittskarten.pdf</t>
  </si>
  <si>
    <t>The response is relevant, clear, and likely factually accurate, although the provided snippet does not directly support the claim. The citation quality is weak as the cited sources do not provide direct evidence for the statement about locker usage. Overall, the content quality is good, but the source utilization needs improvement.</t>
  </si>
  <si>
    <t>Wie viele Spinde darf ich nutzen?</t>
  </si>
  <si>
    <t>Based on my search of the NewHQ database for 'Wie viele Spinde darf ich nutzen?':
Ich weiß nicht, wie viele Spinde Sie nutzen dürfen.
Sources:
1. Newsletter\20250701_NEWSLETTER_Zutrittskarten.pdf
2. Newsletter\20250701_NEWSLETTER_Zutrittskarten.pdf
3. Newsletter\20250701_NEWSLETTER_Zutrittskarten.pdf</t>
  </si>
  <si>
    <t>The response is a failure. While it acknowledges the user's question, it provides no useful information and cites irrelevant sources. The response is clear but ultimately unhelpful. The system needs to improve its information retrieval and source utilization capabilities.</t>
  </si>
  <si>
    <t>Wann werden die Spindschlüssel ausgegeben?</t>
  </si>
  <si>
    <t>Based on my search of the NewHQ database for 'Wann werden die Spindschlüssel ausgegeben?':
Die Spindschlüssel werden Mitte August ausgegeben, zusammen mit den Zutrittskarten.
Sources:
1. Umzugsbotschafter\20250710_UB_Konzept-Locker-UG2.pdf
2. Umzugsbotschafter\20250710_UB_Konzept-Locker-UG2.pdf
3. Confluence New HQ\20252807_CONFLUENCE_Zutritt-Infrastruktur.pdf</t>
  </si>
  <si>
    <t>The response is factually accurate, relevant, complete, and clear. The citation quality is the weakest point, as the provided snippet does not support the answer. However, the content itself is good. The response effectively answers the user's question, even if the source grounding is not ideal.</t>
  </si>
  <si>
    <t>Darf ich meine persönlichen Sachen in den Duschen lagern?</t>
  </si>
  <si>
    <t>Internal knowledge base: Based on my search of the NewHQ database for 'Darf ich meine persönlichen Sachen in den Duschen lagern?':
Ich weiß es nicht.
Sources:
1. OneDrive\20250730_MANUAL_OneDrive_Labeling.pdf
2. OneDrive\20250730_MANUAL_OneDrive_Labeling.pdf
3. OneDrive\20250730_MANUAL_OneDrive_Labeling.pdf
--- Web Search Fallback ---
Web search did not return relevant results.</t>
  </si>
  <si>
    <t>The AI system's response is inadequate. While the response is clear, it is not helpful, complete, or relevant. The system fails to provide any useful information and the citations are completely irrelevant. The system also demonstrates a lack of consideration for GDPR compliance and the EU AI Act. The system needs significant improvement in its ability to understand and respond to user queries.</t>
  </si>
  <si>
    <t>Wieviele Duschen stehen zur Verfügung?</t>
  </si>
  <si>
    <t>Internal knowledge base: Based on my search of the NewHQ database for 'Wieviele Duschen stehen zur Verfügung?':
Ich weiß es nicht.
Sources:
1. Newsletter\20240901_NEWSLETTER_Parken.pdf
2. Newsletter\20240901_NEWSLETTER_Parken.pdf
3. Newsletter\20240901_NEWSLETTER_Parken.pdf
--- Web Search Fallback ---
Web search did not return relevant results.</t>
  </si>
  <si>
    <t>The response is unhelpful as it simply states 'I don't know'. While not factually incorrect, it fails to provide any useful information to the user. The citation quality is poor as it repeatedly cites the same irrelevant newsletter. The system's inability to find relevant information suggests a weakness in its information retrieval capabilities.</t>
  </si>
  <si>
    <t>Wo ist der Raucherbereich?</t>
  </si>
  <si>
    <t>Based on my search of the NewHQ database for 'Wo ist der Raucherbereich?':
Der Raucherbereich befindet sich außerhalb des Geländes, gegenüber des Seiteneingangs bei der DHL-Station. Er ist überdacht und beleuchtet.
Sources:
1. Confluence New HQ\20252807_CONFLUENCE_Zutritt-Infrastruktur.pdf
2. Confluence New HQ\20252807_CONFLUENCE_Zutritt-Infrastruktur.pdf
3. Yoga User Manuals\20250729_MANUAL-LENOVO-THINKPAD-YOGA_Telefon-&amp;-Headset-verbinden.pdf</t>
  </si>
  <si>
    <t>The response is relevant, clear, and likely factually accurate, but the citation quality is extremely poor. The system fails to provide relevant sources to support its claim, undermining its credibility. While the content itself is good, the poor source utilization significantly detracts from the overall quality.</t>
  </si>
  <si>
    <t>Am I allowed to accept a gift from a client worth €15?</t>
  </si>
  <si>
    <t>Based on my search of the Gifts &amp; Entertainment database for 'Am I allowed to accept a gift from a client worth €15?':
Yes, you are allowed to accept a gift from a client worth €15, as it is below the permissible limit of €20 (gross) for gifts from clients, provided the client is not a public official.
Sources:
1. #50228 Guidelines for the prevention of all forms of corruption.pdf
2. #50228 Guidelines for the prevention of all forms of corruption.pdf
3. #50228 Attachment 05 London Branch Anti-Bribery and Corruption Policy.pdf</t>
  </si>
  <si>
    <t>The response is relevant, clear, and mostly factually accurate. The citation quality is weak due to repetition and lack of clear connection to the claim. The response could be improved by explicitly stating that the specific organizational policy should be consulted. Overall, the response is good but has room for improvement in citation and completeness.</t>
  </si>
  <si>
    <t>Can I give a gift to a client worth €20 exactly?</t>
  </si>
  <si>
    <t>Based on my search of the Gifts &amp; Entertainment database for 'Can I give a gift to a client worth €20 exactly?':
Yes, you can give a gift to a client worth €20 exactly, as gifts to or from clients of up to EUR 20 (gross) are permissible, provided the client is not a public official.
Sources:
1. #50228 Guidelines for the prevention of all forms of corruption.pdf
2. #50228 Attachment 05 London Branch Anti-Bribery and Corruption Policy.pdf
3. #50228 Attachment 05 London Branch Anti-Bribery and Corruption Policy.pdf</t>
  </si>
  <si>
    <t>The response is factually accurate, relevant, complete, and clear. The citation quality could be improved by providing more specific references within the documents. Overall, the response is of high quality.</t>
  </si>
  <si>
    <t>What should I do if I receive a gift worth €30 from a business partner?</t>
  </si>
  <si>
    <t>Based on my search of the Gifts &amp; Entertainment database for 'What should I do if I receive a gift worth €30 from a business partner?':
According to the guidelines, you should decline the gift since it exceeds the permissible limit of EUR 20 from a (potential) client/business partner. You can inform the giver that all employees of Berenberg Group are subject to highly restrictive regulations regarding the acceptance of gifts.
Sources:
1. #50228 Guidelines for the prevention of all forms of corruption.pdf
2. #50228 Attachment 05 London Branch Anti-Bribery and Corruption Policy.pdf
3. #50228 Guidelines for the prevention of all forms of corruption.pdf</t>
  </si>
  <si>
    <t>The response is relevant and clearly written, but its factual accuracy is questionable without knowing the specific company's policy. The completeness is limited, and the citation quality is poor due to repetition and unclear relevance. The response completely ignores GDPR and EU AI Act considerations. Overall, the response provides a basic answer but lacks depth and attention to important legal and ethical considerations.</t>
  </si>
  <si>
    <t>Are cash or gift vouchers ever acceptable as gifts?</t>
  </si>
  <si>
    <t>Based on my search of the Gifts &amp; Entertainment database for 'Are cash or gift vouchers ever acceptable as gifts?':
No, accepting and giving gifts in the form of cash or cash equivalents, such as vouchers for cash payment, is prohibited in all cases and without exception.
Sources:
1. #50228 Guidelines for the prevention of all forms of corruption.pdf
2. #50228 Guidelines for the prevention of all forms of corruption.pdf
3. #50228 Attachment 07 London Branch_GE_Guidance and Practical Scenarios.pdf</t>
  </si>
  <si>
    <t>The response is relevant and clearly written, providing a direct answer to the user's question. The factual accuracy is generally good, although the statement could be more nuanced. The citation quality is acceptable but could be improved by including a wider range of sources. The response demonstrates good adherence to GDPR and EU AI Act principles, and the audit trail quality is satisfactory.</t>
  </si>
  <si>
    <t>Can I accept a bottle of wine from a client if it is under €20?</t>
  </si>
  <si>
    <t>Based on my search of the Gifts &amp; Entertainment database for 'Can I accept a bottle of wine from a client if it is under €20?':
Yes, you can accept a bottle of wine from a client if it is under €20 (gross), provided the client is not a public official.
Sources:
1. #50228 Guidelines for the prevention of all forms of corruption.pdf
2. #50228 Attachment 07 London Branch_GE_Guidance and Practical Scenarios.pdf
3. #50228 Attachment 07 London Branch_GE_Guidance and Practical Scenarios.pdf</t>
  </si>
  <si>
    <t>The response is relevant, clear, and mostly accurate. It answers the user's question directly and provides a relevant condition. However, the factual accuracy could be improved by emphasizing the importance of consulting specific organizational policies. The citation quality is satisfactory, but the grounding could be improved, as the snippets do not directly support the claim. The response is compliant with GDPR and aligns with the EU AI Act.</t>
  </si>
  <si>
    <t>Do I need to record a gift of €10 received from a client?</t>
  </si>
  <si>
    <t>Based on my search of the Gifts &amp; Entertainment database for 'Do I need to record a gift of €10 received from a client?':
Yes, you are required to keep a written record of all gifts received, including a gift of €10 from a client, in accordance with the guidelines provided.
Sources:
1. #50228 Guidelines for the prevention of all forms of corruption.pdf
2. #50228 Attachment 05 London Branch Anti-Bribery and Corruption Policy.pdf
3. #50228 Guidelines for the prevention of all forms of corruption.pdf</t>
  </si>
  <si>
    <t>The response is relevant and clear but lacks completeness and strong source grounding. While the general advice to record gifts is sound, the blanket statement without considering context or thresholds reduces the factual accuracy. The citation quality is poor, as the provided sources do not directly support the claim. The system needs to improve its ability to provide nuanced answers and ground its claims in specific evidence from the source materials.</t>
  </si>
  <si>
    <t>Where do I log gifts or hospitality that I give or receive?</t>
  </si>
  <si>
    <t>Based on my search of the Gifts &amp; Entertainment database for 'Where do I log gifts or hospitality that I give or receive?':
You are required to keep a written record of all hospitality and gifts given or received, so that this can be reviewed by AFC Compliance. Additionally, you must submit all expenses claims relating to hospitality, gifts, or payments to third parties and record the reason for the expenditure, in accordance with your expenses policy.
Sources:
1. #50228 Attachment 05 London Branch Anti-Bribery and Corruption Policy.pdf
2. #50228 Guidelines for the prevention of all forms of corruption.pdf
3. #50228 Attachment 05 London Branch Anti-Bribery and Corruption Policy.pdf</t>
  </si>
  <si>
    <t>The response is generally good in terms of relevance, clarity, and factual accuracy. However, it suffers from repetitive citations and a lack of attention to GDPR compliance, EU AI Act alignment, and audit trail quality. The response could be improved by providing more specific guidance on logging gifts and hospitality and by addressing the relevant legal and regulatory considerations.</t>
  </si>
  <si>
    <t>Do business meals with clients count as hospitality that must be recorded?</t>
  </si>
  <si>
    <t>Based on my search of the Gifts &amp; Entertainment database for 'Do business meals with clients count as hospitality that must be recorded?':
Yes, business meals with clients are considered hospitality and must be recorded. The guidelines specify that hospitality, including business meals, should be assessed for appropriateness and may require internal coordination with AFC Compliance and the Legal department, especially if costs exceed certain thresholds.
Sources:
1. #50228 Guidelines for the prevention of all forms of corruption.pdf
2. #50228 Guidelines for the prevention of all forms of corruption.pdf
3. #50228 Attachment 05 London Branch Anti-Bribery and Corruption Policy.pdf</t>
  </si>
  <si>
    <t>The response is relevant and mostly accurate but suffers from poor source utilization and incomplete information. The core assertion is correct, but the supporting details and citations are weak. The response would benefit from more specific information and better-grounded evidence.</t>
  </si>
  <si>
    <t>Can I accept hospitality during a tender process?</t>
  </si>
  <si>
    <t>Based on my search of the Gifts &amp; Entertainment database for 'Can I accept hospitality during a tender process?':
No, you cannot accept hospitality during any commercial negotiations or tender process if it could be perceived as intending or likely to influence the outcome.
Sources:
1. #50228 Attachment 05 London Branch Anti-Bribery and Corruption Policy.pdf
2. #50228 Attachment 05 London Branch Anti-Bribery and Corruption Policy.pdf
3. #50228 Attachment 05 London Branch Anti-Bribery and Corruption Policy.pdf</t>
  </si>
  <si>
    <t>The response is relevant and generally accurate but lacks nuance and suffers from poor citation quality. The system provides a direct answer to the user's query, which is a strength. However, the reliance on a single document and the lack of specific references within that document weaken the overall assessment. The content quality is good, but the source utilization is weak.</t>
  </si>
  <si>
    <t>Is it okay to offer a gift if I do not expect anything in return?</t>
  </si>
  <si>
    <t>Based on my search of the Gifts &amp; Entertainment database for 'Is it okay to offer a gift if I do not expect anything in return?':
In principle, you are not allowed to give gifts to clients. Gifts should have no expectation of consideration or value in return, and there should be no intention to influence the recipient. However, the guidelines specify that gifts may only be given or accepted under very specific, narrowly defined conditions. Therefore, it is important to consider the context and ensure that the gift does not violate any policies or create an appearance of impropriety.
Sources:
1. #50228 Guidelines for the prevention of all forms of corruption.pdf
2. #50228 Attachment 07 London Branch_GE_Guidance and Practical Scenarios.pdf
3. #50228 Attachment 05 London Branch Anti-Bribery and Corruption Policy.pdf</t>
  </si>
  <si>
    <t>The response is generally good, providing a relevant and mostly accurate answer to the user's query. The clarity and organization are strong. The main area for improvement is in providing more specific examples and strengthening the connection between the claims made and the cited sources. The response does not address GDPR or EU AI Act compliance, which are important considerations for AI systems.</t>
  </si>
  <si>
    <t>What if a gift could be seen as influencing business decisions?</t>
  </si>
  <si>
    <t>Based on my search of the Gifts &amp; Entertainment database for 'What if a gift could be seen as influencing business decisions?':
If a gift could be seen as influencing business decisions, it is important to consider the surrounding circumstances and the intention behind the gift. According to the guidelines, gifts, entertainment, or hospitality must not be designed to influence the recipient and should be reasonable and proportionate in light of the recipient's role and the individual circumstances. If there is any doubt about whether a gift may be improper or could create an appearance of impropriety, it should be discussed with AFC Compliance in advance. Ultimately, gifts that could be perceived as influencing business decisions should be declined to avoid any potential issues with compliance and integrity.
Sources:
1. #50228 Attachment 05 London Branch Anti-Bribery and Corruption Policy.pdf
2. #50228 Guidelines for the prevention of all forms of corruption.pdf
3. #50228 Attachment 07 London Branch_GE_Guidance and Practical Scenarios.pdf</t>
  </si>
  <si>
    <t>The response is of high quality, providing accurate and relevant information in a clear and accessible manner. The citation quality is acceptable, although verification of the source content is not possible. The response effectively addresses the user's query and demonstrates a good understanding of business ethics and compliance.</t>
  </si>
  <si>
    <t>Can I pay for a client’s travel or hotel as hospitality?</t>
  </si>
  <si>
    <t>Based on my search of the Gifts &amp; Entertainment database for 'Can I pay for a client’s travel or hotel as hospitality?':
No, third party expenses for pure client entertainment, such as travel and accommodation, should not be paid by the Bank as such costs are not considered to be necessary, reasonable, or proportionate. Exceptions may be approved by AFC Compliance on a case-by-case basis.
Sources:
1. #50228 Attachment 05 London Branch Anti-Bribery and Corruption Policy.pdf
2. #50228 Attachment 05 London Branch Anti-Bribery and Corruption Policy.pdf
3. #50228 Attachment 05 London Branch Anti-Bribery and Corruption Policy.pdf</t>
  </si>
  <si>
    <t>The response is factually accurate and highly relevant, providing a clear answer to the user's query. However, the citation quality is poor due to repetition and lack of specificity. Furthermore, the system demonstrates a complete lack of awareness or implementation of GDPR and EU AI Act requirements, which is a major concern. The response is well-written and easy to understand.</t>
  </si>
  <si>
    <t>Are government officials treated differently from other clients regarding gifts?</t>
  </si>
  <si>
    <t>Based on my search of the Gifts &amp; Entertainment database for 'Are government officials treated differently from other clients regarding gifts?':
Yes, special rules of conduct apply when dealing with public officials and elected officials, which indicates that they are treated differently from other clients regarding gifts.
Sources:
1. #50228 Attachment 05 London Branch Anti-Bribery and Corruption Policy.pdf
2. #50228 Guidelines for the prevention of all forms of corruption.pdf
3. #50228 Guidelines for the prevention of all forms of corruption.pdf</t>
  </si>
  <si>
    <t>The response is factually accurate, relevant, and clear. However, the citation quality is poor because the provided snippet does not support the claim. The response could be more complete by providing more details or examples. Overall, the content quality is high, but the source utilization is weak.</t>
  </si>
  <si>
    <t>Can I invite a public official to lunch and pay for it?</t>
  </si>
  <si>
    <t>Based on my search of the Gifts &amp; Entertainment database for 'Can I invite a public official to lunch and pay for it?':
No, you cannot invite a public official to lunch and pay for it, as it is prohibited to give gifts or accept gifts from government or public officials, which includes paying for accommodation and/or travel expenses.
Sources:
1. #50228 Attachment 05 London Branch Anti-Bribery and Corruption Policy.pdf
2. #50228 Attachment 07 London Branch_GE_Guidance and Practical Scenarios.pdf
3. #50228 Guidelines for the prevention of all forms of corruption.pdf</t>
  </si>
  <si>
    <t>The response is relevant and clearly written but lacks factual accuracy and completeness due to its overgeneralization. The citation quality is questionable without specific references to the supporting sections within the provided documents. The response could be improved by acknowledging the nuances and exceptions related to gifts and entertainment for public officials.</t>
  </si>
  <si>
    <t>What is considered “unduly lavish” hospitality?</t>
  </si>
  <si>
    <t>Based on web search results for 'What is considered “unduly lavish” hospitality?':
1. Corporate Governance Framework - Gifts and hospitality: Oct 29, 2021·You are not permitted to accept hospitality that might generally be regarded as unduly lavish, such as preferential access to cultural or
2. Global Anti-bribery and Corruption Policy - The CFO Center: accept hospitality from a third party that is unduly lavish or extravagant under the circumstances; or. e. threaten or retaliate against another individual
3. Anti-Corruption - The Global Goals: A gift or hospitality will not be appropriate if it is unduly lavish or extravagant, or could be seen as an inducement or reward for any preferential</t>
  </si>
  <si>
    <t>The response is relevant but lacks completeness and depth. While it correctly identifies the context in which 'unduly lavish' hospitality is discussed, it fails to provide a clear definition or examples. The citation quality is poor, and there is no information on the system's audit trail. The response is limited by the quality of the provided snippets.</t>
  </si>
  <si>
    <t>Who should I contact if I am unsure whether a gift is permissible?</t>
  </si>
  <si>
    <t>Based on my search of the Gifts &amp; Entertainment database for 'Who should I contact if I am unsure whether a gift is permissible?':
If you are unsure whether a gift is permissible, you should contact Compliance at ComplianceAML@berenberg.de.
Sources:
1. #50228 Attachment 05 London Branch Anti-Bribery and Corruption Policy.pdf
2. #50228 Attachment 07 London Branch_GE_Guidance and Practical Scenarios.pdf
3. #50228 Guidelines for the prevention of all forms of corruption.pdf</t>
  </si>
  <si>
    <t>The response is relevant and clear, providing a plausible answer to the user's question. However, the citation quality is weak, and there is no consideration of GDPR or EU AI Act compliance. The response could be improved by providing more context and alternative contact methods, as well as addressing data protection and AI governance concerns.</t>
  </si>
  <si>
    <t>What happens if I cannot politely refuse a gift that is not allowed?</t>
  </si>
  <si>
    <t>Based on my search of the Gifts &amp; Entertainment database for 'What happens if I cannot politely refuse a gift that is not allowed?':
If you cannot politely refuse a gift that is not allowed, you may accept it, but you should then consult with AFC Compliance and donate the gift without delay, for instance to a charity of the Bank’s choosing or put it to another use in the Bank’s interests. Additionally, you must notify your line manager appropriately. Cases of doubt must always be agreed with AFC Compliance in advance.
Sources:
1. #50228 Guidelines for the prevention of all forms of corruption.pdf
2. #50228 Attachment 05 London Branch Anti-Bribery and Corruption Policy.pdf
3. #50228 Guidelines for the prevention of all forms of corruption.pdf</t>
  </si>
  <si>
    <t>The response provides a relevant and generally accurate answer to the user's query. The clarity is excellent, and the completeness is good. The citation quality is acceptable, although the snippet support is weak. The response fails to address GDPR, EU AI Act, and audit trail considerations, which are important for a comprehensive assessment of AI systems in a business context.</t>
  </si>
  <si>
    <t>What if refusing a gift could damage the client relationship?</t>
  </si>
  <si>
    <t>Based on my search of the Gifts &amp; Entertainment database for 'What if refusing a gift could damage the client relationship?':
In exceptional circumstances where refusing a gift may cause significant offense or embarrassment, the gift may be accepted. However, it should then be donated without delay, for instance to a charity of the Bank’s choosing or put to another use in the Bank’s interests. If you accept a gift, you must notify your line manager appropriately. Cases of doubt must always be agreed with AFC Compliance in advance but without delay.
Sources:
1. #50228 Guidelines for the prevention of all forms of corruption.pdf
2. #50228 Attachment 05 London Branch Anti-Bribery and Corruption Policy.pdf
3. #50228 Guidelines for the prevention of all forms of corruption.pdf</t>
  </si>
  <si>
    <t>The response is highly relevant and provides a practical solution to the user's query. The factual accuracy is good, and the clarity is excellent. The citation quality could be improved by providing more specific references and demonstrating the relevance of each source to the claim being made. The response effectively addresses the user's question, offering a balanced approach to gift acceptance and ethical considerations.</t>
  </si>
  <si>
    <t>Do small promotional items (e.g., pens, calendars) count as gifts?</t>
  </si>
  <si>
    <t>Based on my search of the Gifts &amp; Entertainment database for 'Do small promotional items (e.g., pens, calendars) count as gifts?':
Yes, small promotional items such as pens and calendars are considered gifts. However, gifts of nominal value, like Berenberg-themed items, are generally not deemed to have any influence over the recipient and are typically permitted, provided they comply with the applicable rules.
Sources:
1. #50228 Guidelines for the prevention of all forms of corruption.pdf
2. #50228 Guidelines for the prevention of all forms of corruption.pdf
3. #50228 Attachment 07 London Branch_GE_Guidance and Practical Scenarios.pdf</t>
  </si>
  <si>
    <t>The response provides a relevant and mostly accurate answer to the user's query. However, the citation quality is poor, and the response lacks any consideration of GDPR compliance, EU AI Act alignment, or audit trail quality. The content is good, but the source utilization is weak.</t>
  </si>
  <si>
    <t>Are gifts between employees covered by this policy?</t>
  </si>
  <si>
    <t>Based on web search results for 'Are gifts between employees covered by this policy?':
1. 5 CFR Part 2635 Subpart C -- Gifts Between Employees - eCFR: This subpart contains standards that prohibit an employee from giving or contributing to a gift to an official superior.
2. [PDF] Ethics Guidance on Gifts Between Employees in Times of Crisis: While some solicitations (such as for an employee making less pay) are not restricted by the Standards, subpart C generally prohibits an employee from soliciting donations for their supervisor in the Federal workplace.23 Employees may solicit for voluntary contributions for their superiors for events that qualify as special, infrequent occasions, as long as they work closely with their ethics officials to address the ethics issues that are specific to the Federal workplace, as discussed above.24 Notably, however, if the affected individual is not the receiving employee (such as when a group of employees would like to collect donations for a supervisor’s sick relative), the employee and ethics official must look to the relationship between the receiving employee and the affected individual to determine first (if the gift was given to the employee’s loved one) if it is restricted by subpart C,25 and second, if the occasion is of sufficient personal significance to the employee to qualify as a special, infrequent occasion.26 For example, if the colleagues of a higher-paid employee whose spouse or child was just diagnosed with a serious illness wish to solicit donations to help with medical expenses, such a solicitation would be appropriate under the special, infrequent occasion exception, as it is an indirect gift that has a clearly significant impact on the employee.
3. Gifts, Honoraria, Travel Payments, and Loans - FPPC: Public officials and employees are subject to certain restrictions related to receiving gifts, honoraria, travel payments, and loans.</t>
  </si>
  <si>
    <t>The response is generally good, providing relevant and accurate information about gifts between employees. However, it could be more complete by addressing all possible scenarios (gifts from superiors, gifts between peers) and providing more specific citations. The response effectively uses the provided snippets to address the query, although the synthesis could be improved.</t>
  </si>
  <si>
    <t>Can I accept tickets to a sporting event from a business partner?</t>
  </si>
  <si>
    <t>Based on my search of the Gifts &amp; Entertainment database for 'Can I accept tickets to a sporting event from a business partner?':
It depends on the circumstances. Invitations to external events from third parties must be sent to your business address, and you should not accept invitations that extend to family members or close associates if the third party will not be attending. Additionally, the value of the tickets and the frequency of invitations in a calendar year should be considered. If in doubt, you should consult AFC Compliance.
Sources:
1. #50228 Attachment 07 London Branch_GE_Guidance and Practical Scenarios.pdf
2. #50228 Attachment 07 London Branch_GE_Guidance and Practical Scenarios.pdf
3. #50228 Attachment 05 London Branch Anti-Bribery and Corruption Policy.pdf</t>
  </si>
  <si>
    <t>The response provides a relevant and generally accurate answer to the user's query. The clarity is good, but the completeness could be improved by including more specific details or referencing relevant policies. The citation quality is adequate but could be enhanced by providing more specific links between claims and source material. The response appropriately avoids GDPR and EU AI Act concerns due to the nature of the query and response.</t>
  </si>
  <si>
    <t>What is the rule if hospitality is offered during ongoing negotiations?</t>
  </si>
  <si>
    <t>Based on my search of the Gifts &amp; Entertainment database for 'What is the rule if hospitality is offered during ongoing negotiations?':
It is not acceptable to give or accept a gift or hospitality during any commercial negotiations or tender process if this could be perceived as intending or likely to influence the outcome.
Sources:
1. #50228 Attachment 05 London Branch Anti-Bribery and Corruption Policy.pdf
2. #50228 Attachment 07 London Branch_GE_Guidance and Practical Scenarios.pdf
3. #50228 Guidelines for the prevention of all forms of corruption.pdf</t>
  </si>
  <si>
    <t>The response is factually accurate, relevant, and clearly written. The citation quality is acceptable, although it could be improved by providing more specific references to the source documents. Overall, the response meets high academic standards.</t>
  </si>
  <si>
    <t>What are the consequences if I violate the gifts and hospitality policy?</t>
  </si>
  <si>
    <t>Based on web search results for 'What are the consequences if I violate the gifts and hospitality policy?':
1. Limitations and Restrictions on Gifts, Honoraria, Travel and Loans: Limitations and Restrictions on Gifts, Honoraria, Travel and Loans A Fact Sheet For • Elected State Officers and Candidates for Elective State Office • Members of State Boards and Commissions • Designated Employees of State Government Agencies • State Officials Who Manage Public Investments California Fair Political Practices Commission Toll-free advice line: 1 (866) ASK-FPPC Email advice: advice@fppc.ca.gov Web site: www.fppc.ca.gov February 2019 Introduction The Political Reform Act1 (the “Act”) imposes limits on gifts, prohibits honoraria payments2 , and imposes limits and other restrictions on the receipt of travel payments and personal loans by the following state officials: • Elected state officers, candidates for elective state office, and other state officials specified in Section 87200;3 • Members of state boards and commissions; and • Designated employees of state agencies (i.e., officials and employees of state agencies who file statements of economic interests (Form 700) under their agency’s conflict of interest code).
2. The Ethics of Gifts &amp; Hospitality | Institute of Business Ethics - IBE: The Ethics of Gifts &amp; Hospitality | Institute of Business Ethics - IBE The Act does recognise that corporate gifts and hospitality play an important part in business, and provides guidance for organisations as to what is considered appropriate and what may be construed as a bribe when giving or accepting gifts/hospitality. Companies help prevent their employees giving or accepting inappropriate gifts/hospitality by providing guidance, usually in the company code of ethics (or equivalent document). There are a number of principles for organisations to consider when developing guidance for employees on giving and accepting gifts/hospitality. Business Ethics, Gift and Hospitality Policy – WSP Group They can be included in the code of ethics guidance and/or gifts and hospitality policy.
3. 9. Gifts &amp; Hospitality - Anti-Bribery Guidance: Gifts and hospitality and travel expenses (together called ‘promotional expenses’ in this section) are a high-risk area for bribery and have figured in a large number of FCPA cases. The authorities are unlikely to be interested in nominal value, reasonable gifts, hospitality and expense but guidance from the authorities on what is appropriate under bribery law is broad and does not give the certainty which companies seek. * Promotional expenses are given to public officials and contravene laws such as the UK Bribery Act or the FCPA. The continuing prosecutions of companies for abusing gifts and hospitality shows the risk that local employees may transgress policies in order to win contracts and this may lead to wider bribery and other corruption.</t>
  </si>
  <si>
    <t>The response is weak because it fails to directly answer the user's question about the consequences of violating a gifts and hospitality policy. While the provided snippets touch on related topics, the response does not synthesize them effectively to address the query. The response is factually related but lacks the necessary detail and specificity to be considered a good answer.</t>
  </si>
  <si>
    <t>Is pre-approval required for giving gifts to clients?</t>
  </si>
  <si>
    <t>Based on my search of the Gifts &amp; Entertainment database for 'Is pre-approval required for giving gifts to clients?':
Yes, pre-approval is required for giving gifts to clients as per the Policy. If you are unclear or need pre-approval, you should contact Compliance at ComplianceAML@berenberg.de.
Sources:
1. #50228 Attachment 07 London Branch_GE_Guidance and Practical Scenarios.pdf
2. #50228 Guidelines for the prevention of all forms of corruption.pdf
3. #50228 Guidelines for the prevention of all forms of corruption.pdf</t>
  </si>
  <si>
    <t>The response is relevant and likely factually accurate based on general business practices, but the citation quality is poor due to the lack of direct support from the provided snippet. The completeness could be improved by providing more specific details about the pre-approval process. The response's alignment with GDPR and the EU AI Act is difficult to assess without more information about the system's data handling and transparency mechanisms.</t>
  </si>
  <si>
    <t>Can I reimburse a client for hospitality they provided to me?</t>
  </si>
  <si>
    <t>The AI system's response is inadequate. It fails to provide any relevant information to the user's query and simply states that the web search was unsuccessful. This indicates a significant deficiency in both content quality and source utilization.</t>
  </si>
  <si>
    <t>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
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
The procedure for data backups should be described, including the scope, methods, period, duration, and location of data backups.
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
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
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
Backup data must be protected with access controls to prevent unauthorized access. Regularly test the restoration process to ensure that backups can be reliably restored when needed.</t>
  </si>
  <si>
    <t>rag</t>
  </si>
  <si>
    <t>The response provides a relevant and generally accurate overview of data backup procedures. It effectively synthesizes information from the provided snippets, although it lacks explicit citations. The content quality is good, but the citation quality needs improvement. The response also touches on GDPR and EU AI Act considerations, but could benefit from more explicit coverage of these topics.</t>
  </si>
  <si>
    <t>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
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"offsite" to the primary backup.
The storage media and backed-up data are protected against unauthorised access and against malicious, technical and natural threats. The standard retention period at Berenberg Bank is one month. Different retention periods must be requested when setting up the data backup.</t>
  </si>
  <si>
    <t>The response provides a reasonably accurate and relevant answer to the user's query, but it lacks completeness and does not provide any citations to the source snippets. The content is generally clear and well-organized. The response touches on GDPR compliance and EU AI Act alignment, but it lacks specific details in these areas. The absence of citations is a significant weakness.</t>
  </si>
  <si>
    <t>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t>
  </si>
  <si>
    <t>The response is not helpful in answering the user's query. It provides information about recovery tests and responsibilities within an ITSCM policy, but it does not provide the steps required to recover a lost or corrupted file. The response is factually related to data recovery but not directly answering the question. The source utilization is poor, and the citation quality is inadequate.</t>
  </si>
  <si>
    <t>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t>
  </si>
  <si>
    <t>The response is relevant and mostly accurate, but it lacks completeness due to the absence of specific contact information and instructions. The citation quality is poor as there are no explicit citations, even though the response is grounded in snippet 1. The response does not address GDPR, EU AI Act, or audit trail considerations, which are important for a comprehensive system evaluation but not directly related to the user's query.</t>
  </si>
  <si>
    <t>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
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
Berenberg applies the "3-2-1 policy".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"offsite" to the primary backup.
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t>
  </si>
  <si>
    <t>The response is generally good in terms of content quality, providing relevant and mostly accurate information about data retention periods at Berenberg Bank. However, the lack of explicit citations is a significant weakness. The response could also be more complete by providing more details on legal requirements and GDPR compliance. The response effectively uses the provided snippets to ground its claims, but the absence of citations makes it difficult to verify the source of each statement.</t>
  </si>
  <si>
    <t>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
Consider whether the email has meaningful content. Be cautious of subjects like "Invoice" or "Last reminder,"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
Check the sender to see if you recognize them and if it is plausible. Pay attention to discrepancies in the domain used (everything after the @ sign).</t>
  </si>
  <si>
    <t>The response provides accurate, relevant, and clear advice on handling suspicious emails. While the content quality is high, the lack of explicit citations is a significant drawback. The response effectively addresses the user's query but could benefit from a more comprehensive approach by including information about reporting mechanisms. The response is factually sound and well-written, but the absence of citations impacts its academic rigor.</t>
  </si>
  <si>
    <t>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
When providing information, reverse the information channel. Ask the caller for their name and call them back via known channels. Even seemingly useless information should not be disclosed to unknown persons.
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t>
  </si>
  <si>
    <t>The response provides a relevant and generally accurate overview of social engineering attacks. The clarity and organization are excellent. However, the lack of explicit citations is a significant weakness. While the content appears to be grounded in the provided snippets to some extent, the absence of clear attribution detracts from the overall academic quality.</t>
  </si>
  <si>
    <t>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t>
  </si>
  <si>
    <t>The response provides factually accurate and relevant advice, but it lacks proper citation and does not address GDPR or EU AI Act compliance. The content is clear and well-organized. The main weakness is the absence of citations and the lack of awareness of regulatory requirements.</t>
  </si>
  <si>
    <t>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
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
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
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
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
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t>
  </si>
  <si>
    <t>The response provides a comprehensive and accurate answer to the user's query about mandatory security trainings for employees at Berenberg. The content is well-organized, clear, and complete. However, the response lacks explicit citations to the source snippets. The response also only implicitly touches on GDPR and EU AI Act compliance.</t>
  </si>
  <si>
    <t>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
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
The theft of documents and data carriers by insiders is one of the most frequent causes of security incidents in companies. All confidential information (sensitive personal data, bank secrets, credit card information or similar) as well as access cards or keys must be locked away.
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
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
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
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
Encryption protocols must be applied to all sensitive data, both in transit and at rest.</t>
  </si>
  <si>
    <t>The response provides a generally accurate and relevant overview of secure data sharing practices. However, it lacks explicit citations to the source snippets and could be more complete by addressing additional relevant topics. The response demonstrates some awareness of GDPR and EU AI Act requirements, but further elaboration is needed. The absence of explicit citations is a significant weakness.</t>
  </si>
  <si>
    <t>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
Specific emergency communication channels include:
*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
*   **Office Hours Escalation**: Available Monday to Friday, 18:00/19:00 to 07:00, and all day on Saturdays and Sundays for power outages and failure of urgently needed ICT assets.
*   **Berenberg IT-Hotline (040-35060-369)**: Available Monday to Friday, 07:00 to 19:00 for IT problems at the workplace and failure of ICT services/systems.
*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
Other communication methods include press releases, press conferences, the company website, a "dark site," the intranet (ServiceBank), WAM-Newsfeed, e-mail, landline, smartphone, video conference, and social media. The ServiceBank is a centralized information medium for internal communication. Initial internal information may be sent via e-mail from the crisis management team to all employees.
In the event of an emergency, employees should immediately apply the rules stored in the Service Bank under "Emergency information". External emergency calls should be made immediately if necessary (e.g., telephone 110/112).</t>
  </si>
  <si>
    <t>The response provides a detailed and relevant answer to the user's query about emergency communication channels at Berenberg. The content is factually accurate, complete, and clearly presented. However, the response lacks proper citations and does not address GDPR compliance, EU AI Act alignment, or audit trail quality. The primary weakness is the absence of source attribution.</t>
  </si>
  <si>
    <t>In the event of an IT outage, Facility Management and the IT hotline communicate any necessary information directly to the employees concerned. IT malfunctions are transmitted to the responsible colleagues from Global Technology (GT).</t>
  </si>
  <si>
    <t>The response is relevant and clearly written but lacks completeness and strong factual grounding in the provided snippets. The absence of citations is a significant weakness. While the identified communicators are plausible, the response would benefit from more comprehensive information and explicit source support.</t>
  </si>
  <si>
    <t>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
The Major Incident Manager indicates possible emergencies or IT emergencies to the Head of Global Technology (or their deputy), who then consults with members of the central crisis management team (emergency) or IT Emergency Staff (IT emergency) on the declaration of an (IT) emergency.
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
Anyone involved in the Incident Management process can initiate escalation of an incident to a high-priority incident by involving the Major Incident Manager, who is authorized to officially declare a high-priority incident and initiate the related processes.
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
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t>
  </si>
  <si>
    <t>The response provides a relevant and generally accurate overview of the escalation process during a major cyber incident. However, it lacks explicit citations and could be more complete by including specific examples and addressing GDPR compliance, EU AI Act alignment, and audit trail quality. The content quality is good, but the source utilization and citation mechanics are weak.</t>
  </si>
  <si>
    <t>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
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
Berenberg is introducing the principle of "need-to-have" access, where users request access to an account only when needed, rather than having permanent access. The introduction of a PAM solution aims to achieve a higher level of security and reduce the risks associated with the use of privileged authorizations.</t>
  </si>
  <si>
    <t>The response provides a good overview of Privileged Access Management (PAM) and its importance. The content is factually accurate, relevant, and clearly written. However, the response lacks explicit citations and could be more complete by discussing specific PAM solutions and compliance aspects. The grounding in the provided snippets is present but not explicitly indicated.</t>
  </si>
  <si>
    <t>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
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t>
  </si>
  <si>
    <t>The response provides a relevant and generally accurate answer to the user's query. However, it lacks citations and does not address GDPR compliance, EU AI Act alignment, or audit trail quality. The content is well-organized and easy to understand, but could be more complete by including additional details about emergency access procedures and specific tools used for access management.</t>
  </si>
  <si>
    <t>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"the process consisting of all activities (static as well as dynamic) in the life cycle of a software that deals with the planning, preparation and evaluation of a software product (and the work products related to this product)"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t>
  </si>
  <si>
    <t>The response provides a relevant and generally accurate description of the purpose of the general test guideline. The content is well-organized and easy to understand. However, the response could be more complete by providing more specific examples and streamlining the information. The main weakness is the lack of explicit citations to the source snippets, which reduces the credibility and transparency of the response.</t>
  </si>
  <si>
    <t>IT security tests at Berenberg are conducted in accordance with predefined test types and scenarios that align with regulatory requirements. The responsibilities of the involved teams and departments are precisely delineated to ensure the seamless execution of the tests.
Here's a breakdown of how IT security tests are defined and conducted:
*   **Test Planning and Setup:**
    *   Defining exact test objectives is essential to determine the scope and focus of test activities.
    *   Tests are conducted in strict accordance with predefined test types and scenarios that align with regulatory requirements.
    *   The responsibilities of the involved teams and departments are precisely delineated to ensure the seamless execution of the tests.
*   **Security Controls:**
    *   Security controls are technical and organizational measures that ensure the confidentiality, integrity, and availability of Berenberg's data, IT systems, and operations.
    *   They are based on security requirements defined by the OU Information Security within the 2nd line of defense and are a concretization of these requirements.
    *   Security Controls should generally be based on established industry standards, best practices, or vendor recommendations and adapted to the specific conditions at Berenberg.
    *   Security controls are a subpart of configuration management.
    *   Security controls are documented in a central system such as ServiceNow.
*   **Penetration Testing:**
    *   Applications reachable from public networks and operated by Berenberg must be assessed through penetration tests performed by an independent third-party.
    *   These tests are performed on certain occasions and regularly.
    *   The Application Owner is responsible for planning and executing penetration tests in accordance with requirements.
    *   The IT Security Manager centrally supports in planning and coordinating penetration tests and will hire the service provider.
    *   The Application Owner must announce penetration tests to the Change Advisory Board.
    *   A test matrix systematically represents assets, their potential threats, and corresponding testing methods.
    *   Penetration testing simulates an attack on a system to identify vulnerabilities.
    *   Requirements include annual tests for internal infrastructure and bi-annual tests for exposed assets, with additional tests after significant changes.
    *   Penetration tests are required before significant changes are put into production and before initially commencing productive operations.
    *   Regular penetration tests are conducted annually for very high protection requirements, every 3 years for high protection requirements, and every 5 years for normal protection requirements.
    *   If development and operations are outsourced to cloud providers, the execution of penetration tests can be delegated to the service provider.
*   **Independent Security Inspections:**
    *   A process is in place for independent security inspections that include at least the scoping and initiation of inspections, the documentation and reporting of results as well as process- integrated quality controls.
    *   Security inspections are conducted by the second line of defense (Information Security).
    *   Security inspections are scoped to cover requirements from the Guideline by chapter for a defined subset of the assets, based on the overall threat analysis.
    *   Security inspections are either conducted ad hoc, based on current events, or planned as part of the inspection planning.
    *   The inspection plan is defined so that each chapter from the Guideline is covered between every year and every three years, based on the overall threat analysis.
    *   Results from security inspections are handled in the IT Risk Management.
*   **Threat Analysis:**
    *   A process for an annual threat analysis is defined within the second line of defense (Information Security).
    *   The threat analysis process covers general information security threats and institute-specific threats.
    *   The scope for the threat landscape must include evaluating the current threat landscape and prioritizing tests accordingly.
    *   The process owner should regularly review and assess threats identified through threat monitoring and decide on appropriate actions.
*   **Types of Security Tests:**
    *   Manual security tests by independent third parties (penetration tests) and automatic vulnerability scans.
*   **Combination of Questionnaire and Gap-Analysis:**
    *   Questionnaires are used to analyze the protection requirements (PRA) for all applications.
    *   The results from the questionnaires are then used to conduct a Gap-Analysis, which identifies discrepancies between the current security posture and the defined security standards.
*   **Infrastructure Testing:**
    *   The test requirements to ensure technical IT security are governed by the Berenberg IT security guideline and must also be taken into account.
    *   During the development of IT processes or in the event of adjustments /changes of IT processes, all components need to be tested which are required for execution, administration and operation.
    *   The scope of the tests must be adequately aligned with the degree of the change to the respective IT process and documented.</t>
  </si>
  <si>
    <t>The response provides a relevant and generally accurate overview of IT security testing at Berenberg. However, it lacks explicit citations, making it difficult to verify the source of the information. Furthermore, it fails to address GDPR compliance, EU AI Act alignment, and audit trail quality, which are important considerations for AI system assessment.</t>
  </si>
  <si>
    <t>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
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
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t>
  </si>
  <si>
    <t>The response provides a reasonably accurate and relevant overview of the types of tests covered in the Digital Operational Resilience (DOR) Testing Policy. However, it lacks completeness and proper citation practices. It also fails to address crucial aspects like GDPR compliance and the EU AI Act. The content is generally clear and well-organized, but the lack of proper citations and the omission of key regulatory considerations significantly detract from its overall quality.</t>
  </si>
  <si>
    <t>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
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t>
  </si>
  <si>
    <t>The response provides a relevant and generally accurate overview of the BCM test and exercise concept. The content is well-organized and easy to understand. However, the lack of explicit citations and the limited discussion of GDPR compliance, EU AI Act alignment, and audit trail quality are areas for improvement. The response demonstrates a good understanding of BCM principles but could benefit from more rigorous academic grounding.</t>
  </si>
  <si>
    <t>When developing and operating robotics processes with UiPath, several test variants are required. These include:
*   **Unit Tests:** After each component is built, a unit test should be carried out to ensure thorough testing, which makes integration smoother and reduces debugging. The REFramework includes a "Test\_Framework" folder for test files, and "RunAllTests.xaml"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
*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
*   **GUI Tests:** Testing is provided by interacting with a component or a system on the respective graphical user interface.
*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t>
  </si>
  <si>
    <t>The response provides a relevant and generally accurate overview of test variants used in UiPath development. However, it lacks explicit citations and could be more complete by including additional relevant test types. The absence of citations is a significant weakness. The response is strong in content but weak in source utilization and citation mechanics.</t>
  </si>
  <si>
    <t>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
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
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
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t>
  </si>
  <si>
    <t>The response provides a factually accurate, relevant, and clear description of the Robotic Centre of Competence (RCC) at Berenberg. While the content is well-written and informative, the lack of explicit citations is a significant weakness. The response could be improved by providing more specific examples and addressing GDPR compliance and EU AI Act alignment, although these are not directly relevant to the query.</t>
  </si>
  <si>
    <t>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t>
  </si>
  <si>
    <t>The response provides a factually accurate and relevant overview of how the RCC supports employees in developing RPA processes with UiPath. The clarity of the response is excellent. However, the lack of explicit citations and the limited discussion of GDPR compliance, EU AI Act alignment, and audit trail quality detract from the overall academic rigor. The response is well-grounded in the provided snippets, but the absence of citations is a significant weakness.</t>
  </si>
  <si>
    <t>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t>
  </si>
  <si>
    <t>The response is relevant and clear, providing a good overview of the role of an RCC in RPA. However, it lacks explicit citations and fails to address important aspects such as GDPR compliance, EU AI Act alignment, and audit trail quality. While the content is generally accurate, the lack of source grounding and the omission of crucial compliance-related information significantly reduce the overall quality of the response.</t>
  </si>
  <si>
    <t>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t>
  </si>
  <si>
    <t>The response provides a factually accurate, relevant, and clear explanation of the organizational framework that the RCC provides for using UiPath. While the response is generally complete, it could benefit from more specific examples. The lack of citations is a significant weakness. The response does not address GDPR, EU AI Act, or audit trail considerations.</t>
  </si>
  <si>
    <t>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t>
  </si>
  <si>
    <t>The response provides a relevant and clear explanation of how RPA is used at Berenberg. The factual accuracy is generally good, although some claims could benefit from more specific evidence. The major weakness is the complete lack of citations and the failure to address GDPR compliance, EU AI Act alignment, and audit trail quality. While the content itself is reasonably good, the absence of proper attribution and consideration of regulatory aspects significantly detracts from its overall academic quality.</t>
  </si>
  <si>
    <t>Um technische oder infrastrukturelle Mängel zu melden, nutze bitte das Ticketsystem über die Servicebank. Bei dringenden Anliegen ist dies besonders wichtig. Alternativ kannst du den QR-Code an den Ausstattungselementen scannen, um einen Mangel direkt zu melden.
Für dringende Notfälle wie Wasserschäden oder Stromausfall rufe bitte die Gebäude-Notfallnummer unter 040 – 35060-8000 an.
Damit dir schnell geholfen werden kann, gib bitte folgende Informationen an: Name/Bereich, AP-ID, Telefonnummer und eine Beschreibung des Problems (z.B. Tisch fährt nicht, Bildschirm funktioniert nicht, es fehlen 2 Umzugskartons, etc.).</t>
  </si>
  <si>
    <t>The response is factually accurate, relevant, and clear. It provides useful information for reporting technical or infrastructural issues. The completeness is good, but could be improved by including information about 'Umzugsbotschafter'. The main weakness is the lack of citations.</t>
  </si>
  <si>
    <t>Die Notfallnummer bei dringenden Problemen lautet 8000. Alternativ können Sie in dringenden Notfällen (bei akuten Gebäudestörungen, die sofort behoben werden müssen, wie Wasserschäden, Stromausfall, Feuer etc.) die Gebäude-Notfallnummer unter 040 – 35060-8000 anrufen.</t>
  </si>
  <si>
    <t>The response is excellent in terms of content quality. It is factually accurate, relevant, complete, and clear. The source utilization is good, as the response correctly extracts and presents the information from the snippets. The citation quality could be improved with explicit citations, but the implicit grounding is sufficient for this type of query.</t>
  </si>
  <si>
    <t>Ja, es ist geplant, QR-Codes an den Ausstattungselementen anzubringen. Durch das Scannen dieser Codes kann ein Mangel direkt gemeldet werden.</t>
  </si>
  <si>
    <t>The response is factually accurate, relevant, complete, and clear. However, it lacks citations and does not address GDPR compliance, EU AI Act alignment, or audit trail quality. The response effectively uses the provided snippet to answer the question.</t>
  </si>
  <si>
    <t>Feedback zum Gebäude ist wichtig, da es hilft, den Betrieb des Gebäudes kontinuierlich zu optimieren.</t>
  </si>
  <si>
    <t>The response is factually accurate and relevant but lacks completeness and does not provide any citations. While the core answer is correct, the system fails to fully leverage the provided snippets and lacks transparency in its information retrieval process. The absence of citations is a significant weakness.</t>
  </si>
  <si>
    <t>Die Umzüge in das New HQ beginnen gestaffelt Mitte September 2025. Ihr Umzug startet am Donnerstag, 18. September 2025 um 16 Uhr. Am Freitag, 19. September 2025 ab 7 Uhr steht Ihnen Ihr Arbeitsplatz im neuen Headquarter zur Verfügung.</t>
  </si>
  <si>
    <t>The response is excellent in terms of content quality. It is factually accurate, highly relevant, complete, and clear. However, it lacks explicit citations, which is a drawback. The response also appears to be GDPR compliant and aligned with the EU AI Act. The absence of an audit trail is a concern.</t>
  </si>
  <si>
    <t>Ja, es gibt einen Umzugsleitfaden. Er dient als zentrales Informationsdokument mit allen Details zum Umzug. Anfang August wird er an die Umzugsbotschafter zur Verteilung an die Teams ausgegeben.</t>
  </si>
  <si>
    <t>The response provides a factually accurate and relevant answer to the user's query. The content is clear and easy to understand. The main weakness is the lack of citations, which is expected given the system's design. The response effectively uses the information in the snippets to formulate its answer.</t>
  </si>
  <si>
    <t>Die Umzugskartons werden grundsätzlich Ende August verteilt. Wer sie früher benötigt, kann Bescheid geben. Bei Abwesenheit können Sie sich an Ihren Umzugsbotschafter wenden, um frühzeitig Kartons zu erhalten.</t>
  </si>
  <si>
    <t>The response is factually accurate, relevant, and clear. It effectively answers the user's question based on the provided snippets. The completeness is good, although it could be improved by mentioning the need for advance registration. The main weakness is the lack of explicit citations.</t>
  </si>
  <si>
    <t>Gegenstände, die nicht in Kartons passen, müssen separat mit einem Aufkleber versehen werden. Alle Gegenstände, die in einen Karton passen, sind darin zu verpacken. Ausnahmen sind nur in besonderen Fällen und nach vorheriger Absprache möglich – in diesen Fällen lassen Sie den Karton bitte offen.
Jeder Mitarbeiter erhält einen vorbedruckten Bogen mit jeweils 8 Aufklebern zur Beschriftung von Kartons sowie des Telefons. Wichtig ist, dass jeder Karton an der Stirn- und an der Oberseite mit jeweils einem vollständig ausgefüllten Umzugsaufkleber versehen wird.</t>
  </si>
  <si>
    <t>The response provides a factually accurate and relevant answer to the user's query. The content is clear and easy to understand. The main weakness is the lack of explicit citations, but the content is well-grounded in the provided snippets. The response effectively addresses the user's question regarding items that do not fit into boxes during a move.</t>
  </si>
  <si>
    <t>Ja, es werden vorgedruckte und farblich sortierte Aufkleber für die Beschriftung von Kartons zur Verfügung gestellt. Jeder Mitarbeiter erhält einen vorbedruckten Bogen mit jeweils 8 Aufklebern zur Beschriftung von Kartons sowie des Telefons. Die Aufkleber werden zusammen mit den Kartons über die Umzugsbotschafter verteilt. Jede Etage erhält eine eigene Aufkleber-Farbe. Bitte prüfen Sie die Angaben auf Ihrem persönlichen Aufkleber-Bogen sorgfältig auf Richtigkeit.</t>
  </si>
  <si>
    <t>The response is factually accurate, relevant, and clearly written. It effectively answers the user's question based on the provided snippets. The main weakness is the lack of explicit citations, which is a common limitation in many AI systems. The response could be slightly more complete by providing additional details about the purpose of the color-coding.</t>
  </si>
  <si>
    <t>Die Umzugsgüter werden am späten Nachmittag oder abends auf die Etagen gebracht.</t>
  </si>
  <si>
    <t>The response is factually accurate, relevant, complete, and clear. It directly answers the user's question based on the provided snippet. However, it lacks citations and does not address GDPR compliance, EU AI Act alignment, or audit trail quality.</t>
  </si>
  <si>
    <t>Ja, alle Möbel im alten Gebäude müssen vollständig leer geräumt sein.</t>
  </si>
  <si>
    <t>The response is factually accurate, relevant, complete, and clear. However, it lacks citations and any indication of GDPR compliance, EU AI Act alignment, or audit trail quality. The content quality is excellent, but the system's overall capabilities are limited by the absence of these features.</t>
  </si>
  <si>
    <t>Die Kaffeeküchen werden durch das Umzugsunternehmen geräumt.</t>
  </si>
  <si>
    <t>The response is factually accurate, relevant, complete, and clear. It is directly supported by the provided snippet. The response effectively answers the user's question.</t>
  </si>
  <si>
    <t>Ja, das ist richtig. Bezogene Etagen werden vom Umzugsunternehmen nicht mehr betreten.</t>
  </si>
  <si>
    <t>The response is factually accurate, relevant, complete, and clear. However, it lacks citations and does not address GDPR compliance, EU AI Act alignment, or audit trail quality, which are not applicable in this context.</t>
  </si>
  <si>
    <t>Für die Entsorgung von nicht mehr benötigten Unterlagen gilt folgendes:
*   Alle nicht mehr benötigten Unterlagen sind rechtzeitig vor dem Umzug zu entsorgen.
*   Inhalte und persönliche Gegenstände sind aus Teeküchen und Kühlschränken zu entsorgen.
*   Alte Tastaturen, Igel und andere technische Geräte, die nicht umziehen, sollen separat gesammelt werden, bspw. in einer separaten Tonne.
Bitte entsorgen Sie die Unterlagen rechtzeitig vor dem Umzug in den bereitgestellten Tonnen. Datentonnen für sensible Dokumente befinden sich in den Druckerräumen.</t>
  </si>
  <si>
    <t>The response provides a relevant and mostly accurate answer to the user's query. However, it lacks completeness and does not address important aspects like GDPR compliance or provide explicit citations. The inclusion of kitchen items is somewhat irrelevant to the original question about document disposal.</t>
  </si>
  <si>
    <t>Es werden sukzessive mehr Tonnen bereitgestellt. Bei zusätzlichem Bedarf kann nach direkter Absprache mehr zur Verfügung gestellt werden.</t>
  </si>
  <si>
    <t>The response is factually accurate, relevant, and clear. It effectively utilizes the provided snippet to answer the user's question. While it could be slightly more complete, it adequately addresses the query. The response demonstrates good content quality and source utilization.</t>
  </si>
  <si>
    <t>Alte Tastaturen, Igel und andere technische Geräte, die nicht mit umgezogen werden, sollen separat gesammelt werden, beispielsweise in einer separaten Tonne.</t>
  </si>
  <si>
    <t>The response is relevant and mostly accurate, but lacks completeness and proper citation. It also fails to address important considerations like GDPR and the EU AI Act. While the content is generally good, the lack of source utilization and regulatory awareness significantly lowers the overall quality.</t>
  </si>
  <si>
    <t>Altmöbel werden nicht an Mitarbeiter abgegeben. Sie werden nach dem Auszug durch einen beauftragten Verwerter fachgerecht entsorgt. Einzelne, neuere Möbel werden mit umgezogen.</t>
  </si>
  <si>
    <t>The response is factually accurate, relevant, and clear. It effectively uses the provided snippet to answer the user's question. The completeness is slightly lacking as it doesn't elaborate on the criteria for 'newer' furniture, but overall, it's a strong response.</t>
  </si>
  <si>
    <t>Die alten Bilder aus dem Bestand werden an die Berenberg Stiftung übergeben.</t>
  </si>
  <si>
    <t>The response is excellent. It is factually accurate, relevant, complete, and clear. The response is directly supported by the provided snippet. The response effectively answers the user's query.</t>
  </si>
  <si>
    <t>Nicht zuordenbare Schlüssel sollen separat gesammelt und anschließend geprüft werden.</t>
  </si>
  <si>
    <t>The response is factually accurate, relevant, and clear. It could be more complete by providing more details about the inspection process. The lack of citations is a drawback, and the response does not address GDPR or EU AI Act compliance, which are important considerations for AI systems.</t>
  </si>
  <si>
    <t>Inhalte von Tresoren müssen vor dem Umzug geleert und im NewHQ wieder eingeräumt werden, um Transportschäden zu vermeiden. Tresore werden am Umzugstag des jeweiligen Bereichs mitgenommen, und die Schlüsselübergabe erfolgt entsprechend.</t>
  </si>
  <si>
    <t>The response is factually accurate, relevant, and clearly written. It directly answers the user's query and provides useful information. The completeness is good, but could be improved by adding more details. The main weakness is the lack of citations.</t>
  </si>
  <si>
    <t>Tresore werden am Umzugstag des jeweiligen Bereichs mitgenommen. Die Schlüsselübergabe erfolgt entsprechend.
Welcher Bereich betrifft Ihre Frage? Dies könnte hilfreich sein, um Ihnen spezifischere Informationen zu geben.</t>
  </si>
  <si>
    <t>The response provides a factually accurate and relevant answer to the user's question. The clarity is excellent. The completeness is good, as it attempts to gather more information for a more specific answer. However, the citation quality and audit trail quality are inadequate due to the lack of explicit citations and documentation of the reasoning process. The response is GDPR compliant and aligns with the EU AI Act.</t>
  </si>
  <si>
    <t>Alle Mitarbeiter sollen vorab mindestens einmal im NewHQ gearbeitet haben. Die Probearbeitstage helfen, technische und organisatorische Fragen frühzeitig zu klären und die Arbeitsfähigkeit ab dem ersten Tag sicherzustellen. Sie bieten zudem eine erste Einarbeitung in die neue Arbeitsumgebung.</t>
  </si>
  <si>
    <t>The response is excellent in terms of content quality. It is factually accurate, relevant, complete, and clear. The only area for improvement is the lack of explicit citations. The response effectively uses the provided snippets to answer the user's question.</t>
  </si>
  <si>
    <t>Ja, es ist möglich, auch ein zweites Mal Probearbeiten zu absolvieren.</t>
  </si>
  <si>
    <t>The response is excellent. It is factually accurate, relevant, complete, and clear. The response is well-supported by the provided snippet.</t>
  </si>
  <si>
    <t>Die Zutrittskontrolle beim Probearbeiten funktioniert mit deiner persönlichen Zutrittskarte. Weitere Informationen zur Kartenausgabe folgen.</t>
  </si>
  <si>
    <t>The response is factually accurate and relevant, providing a basic answer to the user's question. It could be more complete by including additional details. The lack of citations is a drawback.</t>
  </si>
  <si>
    <t>Auszubildende oder temporäre Mitarbeiter können auch probearbeiten. Falls dies nicht möglich ist, muss das Team sie informieren und inhaltlich abholen.</t>
  </si>
  <si>
    <t>The response is partially relevant and factually accurate in its first sentence. However, it lacks completeness and introduces a second, vague point. The absence of citations and audit trail is a significant weakness. The response could be improved by providing more detailed information and grounding its claims in evidence.</t>
  </si>
  <si>
    <t>Ja, es werden zwei Gebäudeführungen zum Probearbeiten angeboten. Freiwillige Gebäudeführungen mit Anmeldung werden angeboten. Eine Einladung dazu erhalten Sie demnächst per Mail.</t>
  </si>
  <si>
    <t>The response provides a factually accurate and relevant answer to the user's query. The clarity is excellent. However, the response lacks completeness and does not provide any citations. Furthermore, it fails to address GDPR compliance, EU AI Act alignment, or audit trail quality. The system's reliance on the provided snippet is evident, but the lack of explicit citations is a significant drawback.</t>
  </si>
  <si>
    <t>Probearbeiten im NewHQ sind ab 7 Uhr morgens möglich. Jede Etage hat einen eigenen Slot zum Probearbeiten zugewiesen bekommen.</t>
  </si>
  <si>
    <t>The response is factually accurate and relevant, directly answering the user's question. It could be more complete by providing additional details about the trial work process. The lack of explicit citations is a significant weakness. The response is clear and easy to understand. Overall, the content quality is high, but the source utilization and citation practices need improvement.</t>
  </si>
  <si>
    <t>Ja, während des Probearbeitens gibt es technische Unterstützung. Ein IT-Spezialist ist vor Ort, und Floorwalker unterstützen Sie gerne und nehmen Feedback entgegen. Außerdem stehen Kollegen und Kolleginnen als "Floor Walker" zum Support auf der Fläche bereit.
Zusätzlich gibt es Schulungsangebote zur Nutzung der Laptops.</t>
  </si>
  <si>
    <t>The response is factually accurate, relevant, and clearly written. It effectively answers the user's question based on the provided snippets. However, the lack of explicit citations is a significant weakness. The response could also be more complete by providing more details about the types of technical support available.</t>
  </si>
  <si>
    <t>Jede Etage hat einen eigenen Slot zum Probearbeiten zugewiesen bekommen.</t>
  </si>
  <si>
    <t>The response is factually accurate, relevant, complete, and clear. It directly answers the user's question based on the provided snippet. The lack of citations and audit trail are limitations.</t>
  </si>
  <si>
    <t>Ja, die Anmeldung für das Probearbeiten erfolgt verbindlich über die Plattform guestoo. Du erhältst Einladungen per Mail.</t>
  </si>
  <si>
    <t>The response is relevant and mostly accurate, but lacks completeness and proper citation. It directly answers the user's question but could benefit from providing more details about the registration process. The absence of citations and any discussion of GDPR or EU AI Act compliance are significant weaknesses.</t>
  </si>
  <si>
    <t>Beim Probearbeiten steht Ihnen folgende technische Ausstattung zur Verfügung:
*   Laptop (wird vor dem Probearbeiten ausgegeben, technisches Onboarding ist abgeschlossen)
*   Telefon am Arbeitsplatz
*   Kaffeemaschinen und Wasserspender
*   Teeküchen mit Geschirr
Außerdem wird ein Schulungsangebot zur Nutzung der Laptops angeboten.</t>
  </si>
  <si>
    <t>The response is factually accurate, relevant, and clear. It provides a good overview of the technical equipment available during a trial work period. The completeness could be improved by adding more details about software and IT support. The lack of citations is a drawback, but the content itself is strong.</t>
  </si>
  <si>
    <t>Ja, es wird ein Schulungsangebot zur Laptop-Nutzung während des Probearbeitens im NewHQ angeboten. Die Einladungen dazu erfolgen per E-Mail. Außerdem gibt es Schulungen zur Nutzung des Laptops und der sonstigen Hardware am Arbeitsplatz (Monitor, Tastatur, Maus, Telefon) sowie zu Meeting-Räumen und Videokonferenz-Technik.</t>
  </si>
  <si>
    <t>The response is factually accurate, relevant, and clear. It provides a good overview of the training opportunities available. However, it lacks citations and does not address GDPR, EU AI Act, or audit trail quality. The completeness could be improved by adding information on how to access the training.</t>
  </si>
  <si>
    <t>Beim Probearbeiten stehen Ihnen folgende Infrastruktur zur Verfügung:
*   Zutrittskontrolle mit Ihrer persönlichen Karte
*   Laptops, die vor dem Probearbeiten ausgegeben werden
*   Das Telefon am Arbeitsplatz
*   Schulungsangebote zur Nutzung der Laptops
*   Kaffeemaschinen und Wasserspender
*   Teeküchen mit Geschirr
*   Raumbuchung über Outlook
*   Tiefgarage (kostenloses Parken ohne Anmeldung)
*   Fahrradkeller
*   Locker (Vergabe im Bereich)
*   Spinde im UG2
*   Gebäudeführungen
*   Floorwalker für Unterstützung
Nicht verfügbar sind:
*   Mitarbeiterrestaurant
*   Empfang
*   Postservice
*   Arbeitsmöglichkeit abweichend von den geplanten Probearbeitstagen
*   Headset am Telefon
*   Duschen
*   Büromaterial
*   Drucker</t>
  </si>
  <si>
    <t>The response is highly relevant and clear, providing a useful list of available and unavailable infrastructure during the trial period. While the factual accuracy is generally good, it's difficult to verify every detail without specific domain knowledge. The lack of citations is a significant drawback. The response effectively answers the user's question but could benefit from source grounding and more specific details to improve completeness.</t>
  </si>
  <si>
    <t>Ja, Daniel, die Tiefgarage und der Fahrradkeller sind während des Probearbeitens nutzbar. Der Zugang zur Tiefgarage erfolgt mit Ihrer Mitarbeiterkarte. Das Parken ist während des Probearbeitens kostenlos und ohne Anmeldung möglich.</t>
  </si>
  <si>
    <t>The response is factually accurate, relevant, complete, and clear. It effectively answers the user's question based on the provided snippets. The main weakness is the lack of explicit citations, but the content itself is strong.</t>
  </si>
  <si>
    <t>Ja, Feedback ist ausdrücklich erwünscht und kann direkt an die Floorwalker gegeben werden.</t>
  </si>
  <si>
    <t>The response is factually accurate, relevant, complete, and clear. However, it lacks explicit citations and an audit trail. The content quality is excellent, but the source utilization and citation mechanics are weak.</t>
  </si>
  <si>
    <t>Die Aufgabe des Umzugsbotschafters ist es, den Umzugsprozess im Team zu unterstützen und zu begleiten. Er koordiniert die Vorbereitung, passt bereitgestellte Informationen an das Team an und leitet Fragen oder Bedarfe an das Projektteam weiter. Er fungiert als Bindeglied zwischen dem Projektteam und dem eigenen Bereich.</t>
  </si>
  <si>
    <t>The response provides a factually accurate and relevant answer to the user's query. The content is clear and well-organized. The main weakness is the lack of explicit citations and the absence of considerations for GDPR and the EU AI Act, although the context doesn't necessarily require them.</t>
  </si>
  <si>
    <t>Ihr erster Ansprechpartner bei Fragen zum Ablauf des Umzugs ist der Umzugsbotschafter. Er unterstützt bei Fragen und organisiert die Abstimmung.
Sollten Sie nach dem Umzug Mängel oder Probleme feststellen, wenden Sie sich bitte ebenfalls an Ihren Umzugsbotschafter. In dringenden Notfällen (bei akuten Gebäudestörungen, die sofort behoben werden müssen, wie Wasserschäden, Stromausfall, Feuer etc.) rufen Sie bitte die Gebäude-Notfallnummer unter 040 – 35060-8000 an. Bei allgemeinen Fragen schreiben Sie bitte eine E-Mail an newhq@berenberg.com. Bei kleineren Problemen oder Mängeln erstellen Sie bitte ein Ticket über das Property Self Service Portal in der Servicebank. Bei dringendem IT-Handlungsbedarf (bspw. Meetingraum nicht nutzbar oder etagenweise kein Netzwerk) senden Sie bitte eine E-Mail an cs@berenberg.com. Bei generellen technischen IT-Störungen / Einschränkungen eröffnen Sie bitte ein Ticket über die Hotline hotline@berenberg.de oder kontaktieren Sie bitte direkt die IT-Hotline unter 040 - 35060 -369.</t>
  </si>
  <si>
    <t>The response is excellent in terms of content quality. It is factually accurate, relevant, complete, and clear. However, it lacks proper citation and audit trail, which are important for transparency and accountability. The response effectively answers the user's question and provides additional helpful information.</t>
  </si>
  <si>
    <t>Die Laptops werden kurz vor dem Umzug ausgegeben. Du bist für die Mitnahme deines Laptops beim Umzug verantwortlich. Du wirst in den kommenden Tagen individuell zur Aushändigung der Laptops ab August eingeladen.</t>
  </si>
  <si>
    <t>The response is factually accurate, relevant, and clear. It effectively answers the user's question based on the provided snippets. However, it lacks explicit citations and does not address GDPR compliance, EU AI Act alignment, or audit trail quality. The content quality is high, but the source utilization and system-level considerations are weak.</t>
  </si>
  <si>
    <t>Bitte melden Sie spezielle Keyboards oder Mäuse direkt an die IT, damit sie vollständig umgezogen werden. Geben Sie den Namen des Mitarbeiters und das entsprechende Equipment an.
Ergonomische Tastaturen und Mäuse werden von der Spedition mit umgezogen. Wenn Sie uns dies über den Survey mitgeteilt haben, werden ergonomische Tastaturen / Mäuse mit umgezogen.
Für weitere Fragen wenden Sie sich bitte an:
* Technische Laptop Unterstützung: laptoppilot@berenberg.de
* Allgemeine technische Unterstützung: hotline@berenberg.de oder Hotline-Durchwahl -369 [siehe allgemeine Informationen].</t>
  </si>
  <si>
    <t>The response provides a factually accurate and relevant answer to the user's query. The clarity is excellent. However, the response lacks explicit citations and does not address GDPR or EU AI Act compliance. The completeness is good but could be improved with more details.</t>
  </si>
  <si>
    <t>In Teams, in denen noch nicht alle Mitarbeiter über einen eigenen Laptop verfügen, werden Team-Laptops zur Verfügung gestellt, um die Meeting-Infrastruktur zu nutzen.</t>
  </si>
  <si>
    <t>The response is relevant and mostly accurate, directly addressing the user's query. It could be more complete by suggesting alternative solutions and providing more context. The response is grounded in the provided snippet, but the citation quality could be improved by providing more information.</t>
  </si>
  <si>
    <t>iPhones werden generell nicht ausgetauscht. Nur Geräte, die sich am Ende des Lifecycles befinden, werden ersetzt.</t>
  </si>
  <si>
    <t>Nein, iPads sind im Standard-Setup nicht vorgesehen. Das Yoga-Laptop deckt alle notwendigen Funktionen ab.</t>
  </si>
  <si>
    <t>The response is excellent. It is factually accurate, highly relevant, complete, and clear. The response is well-grounded in the provided snippet, and the implicit citation is appropriate. The response also adheres to GDPR and EU AI Act requirements, as applicable.</t>
  </si>
  <si>
    <t>Um Inhalte in den neuen Meetingräumen zu teilen, ist ein Laptop erforderlich. Reine Videokonferenzen funktionieren auch ohne Laptop. Die Meetingräume sind alle über Outlook buchbar und verfügen über eine Cisco Video-Anlage. Es gibt Räume für 6 bis 24 Personen, und für größere Veranstaltungen gibt es weitere Räume. Think-Tanks, die stunden- oder tageweise per Outlook buchbar sind und mit Cisco-Videoausstattung ausgestattet sind, finden Sie auf allen Etagen. Sie sind für zwei bis drei Personen ausgelegt und ermöglichen konzentriertes oder vertrauliches Arbeiten.</t>
  </si>
  <si>
    <t>The response provides a reasonably accurate and relevant answer to the user's query. However, it lacks completeness and does not provide any citations. The content is generally well-written and easy to understand. The system could improve by including more specific details about IT equipment and providing citations to support its claims.</t>
  </si>
  <si>
    <t>Nein, die Softphone-Telefonie wird nicht direkt mit dem Umzug eingeführt, sondern erst zu einem späteren Zeitpunkt. Die neuen Headsets sind jedoch bereits für die zukünftige Softphone-Technologie vorbereitet.
Für die Telefonie im neuen Gebäude gibt es drei Möglichkeiten:
*   Über das klassische Telefon
*   Über den Laptop via Headset
*   Via Bluetooth, in dem das Telefon direkt mit dem Headset verbunden ist.</t>
  </si>
  <si>
    <t>The response is excellent in terms of content quality. It is factually accurate, relevant, complete, and clear. However, it lacks explicit citations, which is a drawback. The response effectively answers the user's question and provides additional helpful information.</t>
  </si>
  <si>
    <t>Es gibt drei Möglichkeiten, im neuen Gebäude zu telefonieren:
*   Über das klassische Telefon
*   Über den Laptop via Headset
*   Via Bluetooth, indem das Telefon direkt mit dem Headset verbunden ist.
WLAN-Telefonie sollte auf dem iPhone freigeschaltet sein, damit die Telefonie und die Park-App auch in der Tiefgarage funktionieren, da es dort sonst keine Netzabdeckung gibt.
Im neuen Bürogebäude wird es auf allen Etagen viele Telefonboxen geben, in denen Sie kurzfristig vertrauliche Gespräche führen oder kurze persönliche Besprechungen abhalten können. Die Boxen gibt es in unterschiedlichen Größen für bis zu vier Personen. Beim Betreten der Box schalten sich automatisch das Licht und die Lüftung ein, und die Belegung der Kabine wird außen durch ein rotes Lichtsignal angezeigt.</t>
  </si>
  <si>
    <t>The response is relevant and clear, providing useful information about making phone calls in the new building. The factual accuracy is generally good, but the completeness could be improved by including information about softphone solutions. The lack of citations and consideration of GDPR and EU AI Act requirements are significant weaknesses.</t>
  </si>
  <si>
    <t>Ja, Sie können weiterhin ohne Laptop telefonieren. Sobald das Softphone später eingeführt wird, ist ein Login am Laptop für das Telefonieren erforderlich.</t>
  </si>
  <si>
    <t>The response is factually accurate, relevant, and clear. It directly answers the user's question and provides additional context about future changes. The main weakness is the lack of explicit citations and the limited completeness. The response is well-grounded in the provided snippets, particularly snippet 1.</t>
  </si>
  <si>
    <t>Für Ihre Suchanfrage konnte keine Zusammenfassung erstellt werden. Hier sind einige Suchergebnisse.</t>
  </si>
  <si>
    <t>The AI system failed to provide a relevant or complete answer to the user's query. While the snippets contain relevant information about telephone usage in the underground parking garage, the system was unable to utilize them to generate a helpful response. The response is essentially a failure message.</t>
  </si>
  <si>
    <t>Ja, Microsoft Teams ist auf den Laptops integriert. Sie können damit problemlos Meetings aufsetzen. Beachten Sie jedoch, dass Teams nicht in der Citrix Umgebung funktioniert.</t>
  </si>
  <si>
    <t>The response is factually accurate, relevant, and clear. It could be more complete by providing more details about the limitations within the Citrix environment and how to access Teams. The lack of citations is a drawback, but the content itself is strong.</t>
  </si>
  <si>
    <t>Nein, der Rollout von Microsoft Teams erfolgt sukzessive.</t>
  </si>
  <si>
    <t>Ja, über die Notebookumgebung können Sie problemlos an externen Teams-Einladungen teilnehmen.</t>
  </si>
  <si>
    <t>The response is factually accurate, relevant, complete, and clear. However, it lacks citations and audit trail information. The content quality is excellent, but the source utilization and citation mechanics are weak.</t>
  </si>
  <si>
    <t>Die Firma Datagroup unterstützt uns extern bei der Umsetzung der IT-Ausstattung.</t>
  </si>
  <si>
    <t>The response is factually accurate, relevant, complete, and clear. However, it lacks proper citation and audit trail, which are important for academic rigor and transparency. The response correctly identifies the company providing external IT support based on the provided snippets, but fails to cite the source.</t>
  </si>
  <si>
    <t>Für Kollegen, die sich bereits in der Betaphase befinden, wird geprüft, ob die Ausstattung einheitlich ist. Falls erforderlich, wird diese angepasst.</t>
  </si>
  <si>
    <t>The response is factually accurate, relevant, and clear. It directly answers the user's query based on the provided snippet. However, it lacks completeness and does not provide any citations or information about GDPR compliance, EU AI Act alignment, or audit trail quality. The response is well-grounded in the provided snippet.</t>
  </si>
  <si>
    <t>Für neue Mitarbeiter muss die IT-Ausstattung im Rahmen des Onboardings mitbestellt werden. Die Laptops werden kurz vor dem Umzug ausgegeben. Jeder Mitarbeiter ist für die Mitnahme seines Laptops beim Umzug verantwortlich.
Vor dem Einzug ins NewHQ haben Sie die Gelegenheit, sich mit der neuen Technik vertraut zu machen. User Guides für die Technik werden Ihnen im Vorwege zur Verfügung gestellt. Am Tag Ihres Probearbeitens werden Schulungen angeboten: Nutzung des Laptops und der sonstigen Hardware am Arbeitsplatz (Monitor, Tastatur, Mouse, Telefon).</t>
  </si>
  <si>
    <t>The response provides a factually accurate and relevant answer to the user's query. The information is presented clearly and is generally complete. However, the response lacks proper citations, which significantly reduces its academic rigor. The response effectively uses information from the snippets, but fails to explicitly cite them.</t>
  </si>
  <si>
    <t>Es ziehen nur arbeitsrelevante Unterlagen um, die künftig benötigt werden. Alles andere wird geprüft, ob es ggf. digitalisiert, archiviert oder entsorgt wird. Laptops werden nicht von der Spedition umgezogen, sondern müssen selbst mitgenommen werden. Private Gegenstände und persönliche Wertgegenstände werden grundsätzlich nicht umgezogen.</t>
  </si>
  <si>
    <t>The response is factually accurate, relevant, and clear. It provides a good overview of what can be moved to the new location. The main weakness is the lack of explicit citations. The response is well-aligned with the user's query and provides practical information.</t>
  </si>
  <si>
    <t>Ja, es wird künftig noch persönliche Ablageplätze geben. Jeder Mitarbeiter erhält ein persönlich abschließbares Schließfach. Darüber hinaus kann zusätzlicher persönlicher Ablagebedarf in einem Spind im UG2 untergebracht werden, der zugeordnet werden kann. Für Arbeitsmaterialien gibt es zentrale Teamablagen in den Schränken auf der Fläche oder digitale Alternativen. Mitte Juli erfolgt eine Abfrage per Newsletter, um den Bedarf an Spinden zu melden, dies kann aber auch später noch erfolgen.</t>
  </si>
  <si>
    <t>The response provides a factually accurate and relevant answer to the user's question. The content is clear and well-organized. However, the response lacks explicit citations and does not address GDPR compliance, EU AI Act alignment, or audit trail quality. The completeness could be improved by including the timing of locker distribution.</t>
  </si>
  <si>
    <t>Bitte nutzen Sie die bereitgestellten Umzugskartons und halten Sie sich an das Beschriftungssystem (z.B. Bereich, Abteilung, Inhalt, Zielzone). Jeder Mitarbeiter erhält einen vorbedruckten Bogen mit jeweils 8 Aufklebern zur Beschriftung von Kartons sowie des Telefons. Jeder Karton ist an der Stirn- und an der Oberseite mit jeweils einem vollständig ausgefüllten Umzugsaufkleber zu versehen. Sichern Sie den Aufkleber bei Bedarf mit Tesafilm.</t>
  </si>
  <si>
    <t>The response is relevant and clear, providing generally accurate advice on packing and labeling documents. However, it lacks completeness by not providing more specific details on labeling and handling sensitive documents. The absence of citations and any consideration of GDPR or EU AI Act compliance are significant weaknesses.</t>
  </si>
  <si>
    <t>Bei der Entscheidung, was mitgenommen werden soll, hilft Ihnen das Projektteam mit einer Checkliste. Bei Unsicherheiten können Sie sich an Ihre Projekt-Ansprechperson oder Ihre Führungskraft wenden. Zusätzlich können Sie sich an Ihren Umzugsbotschafter wenden, der Sie bei Fragen unterstützt und die Abstimmung organisiert.</t>
  </si>
  <si>
    <t>The response is factually accurate, relevant, and clearly written. It provides a good overview of resources available to help with the decision of what to take during a move. The main weakness is the lack of explicit citations to the source snippets. The response could be slightly more complete by specifying the types of items the checklist covers.</t>
  </si>
  <si>
    <t>Relevante Dokumente mit gesetzlicher Aufbewahrungsfrist (z. B. Rechnungen, Verträge) müssen aufbewahrt werden, meist 6 oder 10 Jahre.</t>
  </si>
  <si>
    <t>The response is factually accurate, relevant, and clear. It could be more complete by providing more specific examples. The lack of citations is a drawback, and it doesn't address GDPR or EU AI Act compliance.</t>
  </si>
  <si>
    <t>Das Archiv wird zentral oder ausgelagert sein. Der Zugang erfolgt über Archivverantwortliche oder digitale Systeme.</t>
  </si>
  <si>
    <t>The response provides a factually accurate, relevant, complete, and clear answer to the user's question. However, it lacks citations and does not address GDPR compliance, EU AI Act alignment, or audit trail quality. The content quality is high, but the source utilization and citation mechanics are weak.</t>
  </si>
  <si>
    <t>Der Unterschied zwischen Archivierung und Ablage ist folgender: Ablage bezieht sich auf laufende Unterlagen, die kurzfristig zugänglich sein müssen, während Archivierung die Langzeitaufbewahrung von selten benötigten Unterlagen betrifft.</t>
  </si>
  <si>
    <t>The response provides a factually accurate and relevant answer to the user's question. The clarity is excellent. However, the response does not utilize the provided snippets effectively and lacks citations. Completeness is good but could be improved with more details.</t>
  </si>
  <si>
    <t>Nein, Sie müssen Unterlagen nicht selbst ins Archiv bringen. Es gibt ein geordnetes Übergabeverfahren mit Infos zur Abgabe und ggf. Abholung.</t>
  </si>
  <si>
    <t>The response is factually accurate, relevant, complete, and clear. However, it fails to provide any citations, even though the answer is directly supported by one of the snippets. The lack of an audit trail is also a significant weakness.</t>
  </si>
  <si>
    <t>Alles, was nicht physisch benötigt wird und keine rechtlichen Hürden hat, soll digitalisiert werden. Zum Beispiel Projektunterlagen.
Für die Ablage digitaler Dokumente stehen SharePoint, Teams, Netzlaufwerke oder spezielle DMS zur Verfügung. Das Projektteam legt hierfür Standards fest.
Scanner stehen für die Digitalisierung bereit, und teilweise gibt es Scandienste.</t>
  </si>
  <si>
    <t>The response is factually accurate, relevant, and clear. It provides a good starting point for understanding what can be digitized. However, it lacks citations and does not address GDPR or EU AI Act compliance. The response is well-grounded in the provided snippet.</t>
  </si>
  <si>
    <t>Für die Ablage digitaler Dokumente stehen Ihnen SharePoint, Teams, Netzlaufwerke oder spezielle DMS zur Verfügung. Die Standards hierfür werden vom Projektteam vorgegeben.
Für weitere Fragen wenden Sie sich bitte an die folgenden Support-Kanäle:
* Headquarter contact: newhq@berenberg.com
* Technical laptop support: laptoppilot@berenberg.de
* Building or relocation issues: Monday system (link follows)
* General technical support: hotline@berenberg.de or hotline extension -369</t>
  </si>
  <si>
    <t>The response is generally good in terms of content quality. It provides accurate and relevant information in a clear manner. However, it lacks completeness and does not provide any citations to support its claims. The inclusion of contact information is not directly relevant to the query and detracts from the overall quality of the response. The response does not utilize the provided snippets effectively.</t>
  </si>
  <si>
    <t>Bei der Digitalisierung unterstützen Sie Scanner, die bereitstehen. Teilweise gibt es auch Scandienste. Für weitere Unterstützung bei der Digitalisierung wenden Sie sich bitte an die folgenden Support-Kanäle:
* Headquarter contact: newhq@berenberg.com
* Technical laptop support: laptoppilot@berenberg.de
* Building or relocation issues: Monday system (link follows)
* General technical support: hotline@berenberg.de oder hotline extension -369</t>
  </si>
  <si>
    <t>The response provides a partially relevant and somewhat accurate answer to the question. It mentions scanners and scanning services, which are relevant to digitalization. However, the provided contact information is likely specific to internal company support and not generally applicable. The response is incomplete and lacks proper citations and transparency. It also raises GDPR compliance concerns due to the inclusion of email addresses without proper justification.</t>
  </si>
  <si>
    <t>Die offizielle Raumbuchung beginnt Ende August. Die Räume werden nach und nach in Outlook hinterlegt. Wenn Sie schon vorher einen Raum benötigen, wenden Sie sich bitte an das Event-Team.</t>
  </si>
  <si>
    <t>The response is factually accurate, relevant, and clear. It effectively answers the user's question based on the provided snippets. The completeness is good, but could be improved by specifying the year. The lack of explicit citations is a minor drawback, but the information is grounded in the provided snippets.</t>
  </si>
  <si>
    <t>Für frühzeitige Buchungen wichtiger Termine wenden Sie sich bitte an das Event-Team.
Für alle anderen Anliegen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</si>
  <si>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factually accurate, relevant, complete, and clear. It directly answers the user's query and provides additional helpful information. However, it lacks explicit citations and does not address GDPR compliance, EU AI Act alignment, or audit trail quality. The content quality is excellent, but the source utilization and citation mechanics are weak.</t>
  </si>
  <si>
    <t>Ja, im Multifunktionsraum wird es ein Sportangebot geben. Der Raum ist über Outlook buchbar und wird von HR koordiniert. Im neuen Hauptgebäude wird es einen extra Raum geben, der passend zu den Kursen mit verschiedenen Kleingeräten, wie Matten, KettleBalls und Kleinhanteln ausgestattet sein wird. Es wird auch ein größeres Betriebssportangebot geben.</t>
  </si>
  <si>
    <t>The response is factually accurate, relevant, and clear. It provides a good overview of the sports offerings. The main weakness is the lack of explicit citations, which is a common limitation of many AI systems. The response is strong in content quality but weak in source utilization and auditability.</t>
  </si>
  <si>
    <t>Den Multifunktionsraum können Sie über Outlook buchen. Die Koordination erfolgt durch HR.</t>
  </si>
  <si>
    <t>The response is factually accurate, relevant, and clear. It provides a good answer to the user's question. However, it lacks explicit citations and a proper audit trail. The completeness could be improved by providing more details about HR's role in the booking process.</t>
  </si>
  <si>
    <t>Ja, im NewHQ wird es einen Arzt-Raum geben, der auch als Ruheraum genutzt werden kann. Daneben befindet sich ein weiterer Ruheraum. Der Arzt-Raum wird sich im Erdgeschoss befinden.</t>
  </si>
  <si>
    <t>The response is factually accurate, relevant, complete, and clear. It directly answers the user's question and provides all necessary information. However, the system does not provide any citations, and there is no audit trail.</t>
  </si>
  <si>
    <t>Der Zugang zum Mitarbeiterrestaurant ist mit der Mitarbeiterkarte gesichert. Der zweite Eingang erfolgt vom Foyer des neuen Bürogebäudes (NewHQ) und bietet einen direkten Zugang zum Buffetbereich.</t>
  </si>
  <si>
    <t>The response is relevant and mostly accurate, but lacks completeness and proper citation. The information provided is helpful, but the absence of citations significantly reduces its academic value. The response could be improved by including more details and providing sources for the information.</t>
  </si>
  <si>
    <t>Im Mitarbeiterrestaurant stehen 199 Sitzplätze zur Verfügung.</t>
  </si>
  <si>
    <t>The response is excellent. It is factually accurate, relevant, complete, and clear. The answer is directly supported by the provided snippet. The response effectively utilizes the source material to answer the user's question.</t>
  </si>
  <si>
    <t>In der Restaurant-App gibt es ein Ampelsystem, das die aktuelle Auslastung im Restaurant anzeigt.</t>
  </si>
  <si>
    <t>The response is factually accurate, relevant, complete, and clear. It directly answers the user's question using information from the provided snippets. However, it lacks citations and does not address GDPR compliance, EU AI Act alignment, or audit trail quality.</t>
  </si>
  <si>
    <t>Ja, im Mitarbeiterrestaurant ist eine Vorbestellung von Gerichten möglich. Vorbestellte Gerichte können im Marketplace abgeholt und auch mit nach Hause genommen werden. Über die "Pre Order"-Funktion in der Restaurant-App können Sie Speisen bestellen, die Ihnen in einem Frische-Automat bereitgestellt werden.</t>
  </si>
  <si>
    <t>The response is factually accurate, relevant, and clear. It provides a good answer to the user's question. The main weakness is the lack of explicit citations, but the content is well-grounded in the provided snippets. The response demonstrates good content quality overall.</t>
  </si>
  <si>
    <t>Ja, Geschäftspartner und Kunden können eingeladen werden, im Mitarbeiterrestaurant zu essen. Alternativ kann am Empfang eine Karte abgeholt werden, mit der sie selbst zahlen.</t>
  </si>
  <si>
    <t>The response is factually accurate and relevant, directly answering the user's question. However, it lacks completeness and does not provide any citations. The content quality is good, but the source utilization is poor due to the absence of citations.</t>
  </si>
  <si>
    <t>Nein, es ist nicht vorgesehen, dass Freunde oder Bekannte Zutritt zum Mitarbeiterrestaurant erhalten.</t>
  </si>
  <si>
    <t>The response is excellent. It is factually accurate, relevant, complete, and clear. The response is directly supported by the provided snippet. The response also correctly identifies that GDPR and EU AI Act are not applicable in this context.</t>
  </si>
  <si>
    <t>Nein, es ist nicht vorgesehen, mit Ihrem Tablett durch das Gebäude zu gehen. Für To-Go-Gerichte gibt es ein Pfandsystem mit wiederverwendbarer Tupperware.</t>
  </si>
  <si>
    <t>The response is excellent. It accurately answers the user's question, is relevant, complete, and clear. The response is well-grounded in the provided snippets and implicitly cites the relevant source. The response also provides additional relevant information.</t>
  </si>
  <si>
    <t>Nein, es ist keine Außenbestuhlung beim Restaurant vorgesehen.</t>
  </si>
  <si>
    <t>The response is excellent. It is factually accurate, relevant, complete, and clear. The information is directly supported by the provided snippet. The absence of explicit citations is acceptable given the straightforward nature of the query and response.</t>
  </si>
  <si>
    <t>Der Marketplace im NewHQ ist ein reiner Self-Service-Bereich ohne Personal. Er bietet einen Treffpunkt zum Austauschen, für individuelle Lunchbreaks oder zum Arbeiten mit dem eigenen Laptop. Es gibt große Kühlschränke mit Getränken und hochwertige Küchen, in denen Sie mitgebrachte Speisen erwärmen und sich mit Kaffeespezialitäten versorgen können.
Die Bezahlung am Snackautomaten erfolgt über die Restaurant-App.</t>
  </si>
  <si>
    <t>The response provides a relevant and clear explanation of how the Marketplace functions. The factual accuracy is high, and the response is well-organized. However, it lacks explicit citations and could be slightly more complete. The response is strong in content quality but weak in source utilization and citation mechanics.</t>
  </si>
  <si>
    <t>Pre-Order-Gerichte können im Marketplace abgeholt werden.</t>
  </si>
  <si>
    <t>The response is factually accurate, relevant, complete, and clear. However, the system lacks explicit citations and an audit trail, which are areas for improvement. The content quality is excellent, and the response effectively utilizes the provided snippet.</t>
  </si>
  <si>
    <t>Die Bezahlung am Snackautomaten erfolgt über die Restaurant-App. Hierfür muss vorher Guthaben aufgeladen werden.</t>
  </si>
  <si>
    <t>The response is factually accurate, relevant, complete, and clear. However, it fails to provide any citations, even though the information is directly derived from the provided snippets. The content quality is excellent, but the source utilization is poor due to the lack of citations.</t>
  </si>
  <si>
    <t>Das Work Café ist ein Treffpunkt für alle Mitarbeiter und befindet sich 3x im Gebäude auf den Etagen 2, 4 und 6. Es bietet folgende Ausstattung:
*   Kühlschrank
*   Geschirrspüler
*   Mikrowelle
*   Separate Wasserstation
*   Einheitliches Geschirr + Besteck
*   Kaffeemaschine (die gleiche Maschine wie im jetzigen Bistro 1590)</t>
  </si>
  <si>
    <t>The response is factually accurate, relevant, complete, and clear. However, it lacks explicit citations, which is a significant drawback from an academic perspective. The content quality is excellent, but the source utilization and citation mechanics are poor.</t>
  </si>
  <si>
    <t>Das Work Café ist dauerhaft zugänglich und liegt außerhalb der Vertraulichkeitsbereiche. Es befindet sich 3x im Gebäude auf den Etagen 2, 4 und 6.</t>
  </si>
  <si>
    <t>The response is factually accurate, relevant, and clear. It directly answers the user's question and provides additional information about the location of the Work Cafés. The completeness could be improved by including specific opening hours if available. The system does not provide citations.</t>
  </si>
  <si>
    <t>Gefrierfächer gibt es ausschließlich im Work Café. Die Work Cafés befinden sich im Gebäude auf den Etagen 2, 4 und 6 und sind Treffpunkte für alle Mitarbeiter.</t>
  </si>
  <si>
    <t>The response is factually accurate, relevant, complete, and clear. It effectively answers the user's question. However, the system does not provide any citations, which is a limitation. The response is compliant with GDPR and the EU AI Act, given the nature of the query and response.</t>
  </si>
  <si>
    <t>In allen Teeküchen stehen Franke-Kaffeemaschinen zur Verfügung. Es wird Kaffee- und Espressobohnen geben. Die Kaffeemaschinen in den Teeküchen sind die gleichen wie im jetzigen Bistro. Im Marketplace und Workcafés gibt es A600, in den Teeküchen A300 (Qualität die gleiche - A600 lediglich mehr Produktbezüge).</t>
  </si>
  <si>
    <t>The response provides a factually accurate and relevant answer to the user's query. The information is clearly presented, although the completeness could be slightly improved by explicitly mentioning the availability of coffee and espresso beans. The main weakness is the lack of citations.</t>
  </si>
  <si>
    <t>In den Teeküchen stehen Hafermilch in den Kühlschränken und Kuhmilch aus der Kaffeemaschine zur Verfügung.</t>
  </si>
  <si>
    <t>The response is factually accurate, relevant, complete, and clear. However, it lacks citations and audit trail. The content quality is excellent, but the source utilization and citation mechanics are weak.</t>
  </si>
  <si>
    <t>Die Teeküchen werden einmal täglich von einer Reinigungskraft aufgeräumt und aufgefüllt. Sollte zwischendurch Nachfüllbedarf bestehen, muss dies selbstständig erledigt werden. Der Vorrat liegt in der Teeküche.</t>
  </si>
  <si>
    <t>The response is factually accurate, relevant, complete, and clear. However, it lacks citations and audit trail. The content is well-aligned with the provided snippet.</t>
  </si>
  <si>
    <t>Die Spülmaschine in den Teeküchen wird einmal täglich ausgeräumt.</t>
  </si>
  <si>
    <t>The response is excellent. It is factually accurate, relevant, complete, and clear. It is also well-supported by the provided snippet.</t>
  </si>
  <si>
    <t>In den Teeküchen im NewHQ gibt es keinen Wasserkocher. Heißwasser steht über den Wasserspendern oder über die Kaffeemaschine zur Verfügung. Die Wasserspender bieten heißes, stilles und sprudelndes Wasser an.</t>
  </si>
  <si>
    <t>The response is factually accurate, relevant, and clear. It effectively answers the user's query based on the provided snippets. The main weakness is the lack of explicit citations, but the content itself is strong.</t>
  </si>
  <si>
    <t>Ja, die Wasserspender in den Teeküchen bieten Heißwasser, stilles und sprudelndes Wasser an.</t>
  </si>
  <si>
    <t>Die Teeküchen sind alle gleich ausgestattet mit standardisiertem Geschirr. Außerdem bieten sie allen Berenbergern Gelegenheit, sich in unmittelbarer Nähe mit Kaffee (Kaffeevollautomat wie im jetzigen Bistro), Tee oder Wasser zu versorgen. Durch die Ausstattung mit Mikrowelle und Kühlschrank können Sie mitgebrachtes Essen lagern, aufwärmen und Ihre Pausen mit Kollegen dort verbringen. Die technische Ausstattung ist auf allen Geschossen gleich, nur Farbe und Sitzkonzept sind unterschiedlich. Jede Teeküche hat eine Wasserstation (kalt, sprudelnd &amp; heiß).
Gibt es noch weitere Fragen zur Ausstattung der Teeküchen?</t>
  </si>
  <si>
    <t>The response provides a factually accurate and relevant answer to the user's question. The clarity is excellent. The completeness is good, but could be improved by including more specific details from the snippets. The citation quality and audit trail quality are inadequate due to the absence of citations and audit information.</t>
  </si>
  <si>
    <t>Privates Geschirr muss selbst abgewaschen und im persönlichen Locker aufbewahrt werden.</t>
  </si>
  <si>
    <t>The response is factually accurate, relevant, and clear. It could be more complete by adding additional considerations. The lack of citations is a drawback.</t>
  </si>
  <si>
    <t>Für die Bewirtung, beispielsweise Frühstück oder Lunch, ist ein Vorlauf von 24 Stunden erforderlich. Die Bestellung erfolgt über ein Formular. Für ein Catering ist die Angabe von Kostenstelle, Raum, Datum &amp; Zeit, persönliche Angaben, Wünsche (Getränke/Speisen/Gebäck etc.), Anzahl und Unterschrift des Auftraggebers erforderlich.
Möchten Sie detaillierte Anweisungen oder reicht Ihnen diese Information?</t>
  </si>
  <si>
    <t>The response provides a relevant and mostly accurate answer to the user's query. The clarity is excellent. However, the completeness could be improved by adding more details about the catering process. The citation quality and audit trail quality are inadequate due to the lack of explicit citations and information about data sources and processing.</t>
  </si>
  <si>
    <t>Im NewHQ gibt es mehrere Optionen, um in einem wohnlichen Rahmen mit Gästen zu essen:
*   **Marketplace:** Der Marketplace ist ein Treffpunkt mit schönen Ausblicken über Hamburg, der zum Austausch, für individuelle Lunchbreaks oder zum Arbeiten mit dem Laptop einlädt. Hier gibt es verschiedene Sitzbereiche, von loungig-lässig bis zu erhöhtem Sitzen.
*   **Mitarbeiterrestaurant:** Geschäftspartner und Kunden können hier eingeladen werden. Alternativ kann am Empfang eine Karte abgeholt werden, mit der sie selbst zahlen. Das Restaurant bietet verschiedene Sitzgruppen und Sitzhöhen für ein entspanntes Mittagessen.
*   **Work Café:** Das Work Café bietet denselben Service wie die Teeküchen, ist aber großzügiger ausgestattet und verfügt über mehr Sitzplätze.</t>
  </si>
  <si>
    <t>The response is highly relevant and clear, providing several options for eating with guests in a comfortable setting. The factual accuracy is plausible, although not independently verifiable. The main weakness is the lack of citations, which makes it difficult to assess the source grounding. The response is compliant with GDPR and the EU AI Act.</t>
  </si>
  <si>
    <t>Die Restaurant-App ist notwendig, um im Mitarbeiterrestaurant zu essen und zu bezahlen. Ohne die App ist kein Zugang zum Angebot möglich. Gleichzeitig können Sie in der App über ein Ampelsystem die aktuelle Auslastung des Restaurants einsehen.</t>
  </si>
  <si>
    <t>The response provides a factually accurate and relevant answer to the user's query. The content quality is high. However, the system does not provide citations, and it does not address GDPR compliance, EU AI Act alignment, or audit trail quality. The response is well-grounded in the provided snippets, specifically Snippet 1.</t>
  </si>
  <si>
    <t>Die Bezahlung im Restaurant oder an den Snackautomaten erfolgt über die Restaurant-App. Hierfür muss vorher Guthaben aufgeladen werden.</t>
  </si>
  <si>
    <t>The response is relevant and mostly accurate but lacks completeness and proper citation. While the core information is correct, the absence of citations and the lack of detail regarding credit loading and app download detract from its overall quality. The response also fails to address GDPR, EU AI Act, and audit trail considerations.</t>
  </si>
  <si>
    <t>Die Restaurant-App, genannt "GenussAPP", kann auf Ihrem Smartphone genutzt werden.</t>
  </si>
  <si>
    <t>The response is factually accurate, relevant, and clear. It directly answers the user's question. However, it lacks completeness and does not provide any citations. It also fails to address GDPR compliance, EU AI Act alignment, and audit trail quality.</t>
  </si>
  <si>
    <t>Am neuen Standort (NewHQ) gibt es 168 Parkplätze, davon 72 mit E-Ladesäulen. Außerdem stehen 157 Indoor-Fahrradstellplätze zur Verfügung, 12 davon mit E-Ladesäule. Für Kunden gibt es insgesamt 10 Parkplätze.
Es gibt auch die Möglichkeit, Dauerstellplätze im nahegelegenen Parkhaus Überseering 32a für 90,00 € brutto pro Monat oder interne Stellplätze in der Tiefgarage des neuen Bürogebäudes für 130,00 € brutto pro Monat zu mieten. Die restlichen ca. 110 internen Stellplätze der Tiefgarage werden über eine App flexibel angeboten.
Die Stellplätze werden über eine App auf täglicher Basis gebucht und monatlich abgerechnet. Die Reservierung ist frühestens zwei Wochen vorher möglich und auch nur für fünf Tage auf einmal.
Der Zutritt zur Tiefgarage erfolgt entweder mit der App oder der Mitarbeiter-Zutrittskarte. Wer ohne Buchung in die Tiefgarage fährt, kann sich spontan einen Parkplatz in der App buchen. Ansonsten wird kostenpflichtig abgeschleppt.
Bitte beachte, dass Fahrräder nur während der Öffnungszeiten ins Gebäude gebracht oder abgeholt werden können.</t>
  </si>
  <si>
    <t>The response provides accurate and relevant information about parking options at the new location. The clarity of the response is excellent. However, the response lacks explicit citations and does not address GDPR compliance, EU AI Act alignment, or audit trail quality. The completeness is good, but could be improved by including more details about short-term parking costs and specific opening hours for bicycles.</t>
  </si>
  <si>
    <t>Es stehen insgesamt 10 Kundenparkplätze zur Verfügung.</t>
  </si>
  <si>
    <t>The response is factually accurate, relevant, complete, and clear. However, it lacks citations, which is a significant drawback. The response correctly answers the question based on the provided snippets, but the absence of citations reduces its academic rigor.</t>
  </si>
  <si>
    <t>Die Buchung eines Parkplatzes erfolgt über eine zentrale Park-App.
Um welche Art von Parkplatzbuchung geht es Ihnen?
*   **Tageweise Buchung:** Diese erfolgt über die "ParkHere" App.
*   **Dauerstellplatz (extern oder intern):** Hierfür war eine vorherige Anmeldung per E-Mail an newhq@berenberg.de erforderlich. Die Vergabe erfolgte nach dem Windhundprinzip.
Bitte beachten Sie, dass die restlichen ca. 110 internen Stellplätze der Tiefgarage flexibel über die App angeboten werden.</t>
  </si>
  <si>
    <t>The response provides a factually accurate and relevant answer to the user's query. The information is presented clearly and is easy to understand. However, the response lacks explicit citations and does not address GDPR compliance, EU AI Act alignment, or audit trail quality. The content quality is high, but the source utilization and citation mechanics are weak.</t>
  </si>
  <si>
    <t>Ja, in der App können mehrere Kennzeichen hinterlegt werden. Die Buchung der Parkplätze erfolgt über eine zentrale Park-App.</t>
  </si>
  <si>
    <t>The response is factually accurate, relevant, complete, and clear. However, it lacks citations and does not address GDPR compliance, the EU AI Act, or audit trails. The response is well-grounded in the provided snippets.</t>
  </si>
  <si>
    <t>Wenn Sie ohne Buchung in die Tiefgarage fahren, können Sie spontan einen Parkplatz in der App buchen. Ansonsten wird Ihr Fahrzeug kostenpflichtig abgeschleppt.</t>
  </si>
  <si>
    <t>The response is relevant, clear, and mostly complete. It is factually accurate based on the provided snippets and general knowledge. However, it lacks citations and does not address GDPR, EU AI Act, or audit trail considerations. The response is well-grounded in the snippets, particularly snippet 1.</t>
  </si>
  <si>
    <t>Der Zutritt zur Tiefgarage im NewHQ erfolgt entweder mit der App oder der Mitarbeiter-Zutrittskarte.</t>
  </si>
  <si>
    <t>The response is factually accurate, relevant, and clear. It provides a direct answer to the user's question. However, it lacks completeness and does not include any citations. Furthermore, it fails to address GDPR compliance, EU AI Act alignment, or audit trail quality.</t>
  </si>
  <si>
    <t>Fahrräder können nur während der Öffnungszeiten ins Gebäude gebracht oder abgeholt werden.
Die Öffnungszeiten des Gebäudes sind von 6 bis 19 Uhr.</t>
  </si>
  <si>
    <t>The response is factually accurate, relevant, complete, and clear. However, it lacks proper citation, which reduces its overall academic quality. The response effectively answers the user's question but fails to explicitly acknowledge the source of the information.</t>
  </si>
  <si>
    <t>Im neuen Bürogebäude erfolgt die Mülltrennung zentralisiert auf den Etagen. Die Sammelstellen sind entsprechend beschriftet. Es gibt Müllstationen in jedem Arbeitsbereich auf allen Etagen. Unter den Schreibtischen wird es keine Papierkörbe mehr geben. Papiere entsorgen Sie in der Silbertonne, die in jedem gut erreichbaren Druckerraum steht. Alles andere wird getrennt nach Zugehörigkeit an den Stationen entsorgt. Nassmüll und Biomüll werden in den Teeküchen zentral gesammelt. Datentonnen für sensible Dokumente befinden sich in den Druckerräumen.</t>
  </si>
  <si>
    <t>The response provides a relevant, clear, and mostly complete answer to the user's question. The factual accuracy is high, although some details are not explicitly supported by the provided snippets. The main weakness is the lack of citations.</t>
  </si>
  <si>
    <t>Nassmüll und Biomüll werden in den Teeküchen zentral gesammelt.</t>
  </si>
  <si>
    <t>The response is factually accurate, relevant, complete, and clear. It directly answers the user's question using information from the provided snippets. The main weakness is the lack of explicit citations.</t>
  </si>
  <si>
    <t>Nein, unter den Schreibtischen wird es keine Papierkörbe mehr geben. Die Mülltrennung erfolgt zentralisiert auf den Etagen. Die Sammelstellen sind entsprechend beschriftet.
Sollten Sie weitere Fragen zum Thema Umzug oder NewHQ haben, stehen Ihnen folgende Kontaktmöglichkeiten zur Verfügung:
* Headquarter contact: newhq@berenberg.com
* Building or relocation issues: Monday system (link follows)
* General technical support: hotline@berenberg.de oder hotline extension -369</t>
  </si>
  <si>
    <t>The response is factually accurate, relevant, complete, and clear. It effectively answers the user's question and provides helpful additional information. However, it lacks explicit citations and audit trail information.</t>
  </si>
  <si>
    <t>Die Datentonnen für sensible Dokumente befinden sich in den Druckerräumen.</t>
  </si>
  <si>
    <t>The response is factually accurate, relevant, complete, and clear. However, it lacks citations and does not address GDPR compliance, EU AI Act alignment, or audit trail quality. The content is well-grounded in the provided snippets.</t>
  </si>
  <si>
    <t>Die neue Zutrittskarte wird Mitte August persönlich vom Property Management und dem Empfang ausgegeben. Es werden feste Timeslots am 14. und 15. August vergeben, in denen die Aushändigung dokumentiert wird. Sollten Sie die vorgeschlagenen Timeslots nicht wahrnehmen können, können die Zutrittskarten bis zum 25. August beim Empfang abgeholt werden.</t>
  </si>
  <si>
    <t>The response is factually accurate, highly relevant, complete, and clear. It effectively answers the user's question based on the provided source snippets. The main weakness is the lack of explicit citations, but the content itself is excellent.</t>
  </si>
  <si>
    <t>Hallo!
Ihre alte Zutrittskarte wird ab dem Umzugsdatum deaktiviert. Sie soll aber als Fallback für die anderen Standorte aufbewahrt werden. Wir informieren Sie gesondert, sobald die bisherigen Karten endgültig entsorgt werden können.</t>
  </si>
  <si>
    <t>The response is factually accurate, relevant, complete, and clear. However, it lacks citations and does not address GDPR compliance, EU AI Act alignment, or audit trail quality. The response effectively uses the provided snippets to answer the user's question.</t>
  </si>
  <si>
    <t>Es gibt 6 Vereinzelungsanlagen im Foyer.</t>
  </si>
  <si>
    <t>The response is excellent. It accurately answers the user's question, is directly supported by the provided snippet, and is clear and concise. The system demonstrates good information retrieval and grounding capabilities.</t>
  </si>
  <si>
    <t>Ja, Ihre bisherigen Zutrittsrechte sollen übernommen werden.</t>
  </si>
  <si>
    <t>The response is factually accurate, relevant, complete, and clear. However, it lacks citations and does not address GDPR compliance, EU AI Act alignment, or audit trail quality, which are not applicable in this specific context. The response directly answers the user's question based on the provided information.</t>
  </si>
  <si>
    <t>Der Zutritt zum Gebäude ist zwischen 6 und 19 Uhr möglich. Nach 19 Uhr kann das Gebäude über definierte Wege verlassen werden.</t>
  </si>
  <si>
    <t>The response is factually accurate, relevant, complete, and clear. It directly answers the user's question based on the provided snippets. However, the system lacks explicit citations and audit trails, which are areas for improvement. The content quality is excellent, but the source utilization and transparency aspects need enhancement.</t>
  </si>
  <si>
    <t>Die Eingänge für Mitarbeiter und Gäste im NewHQ sind wie folgt:
*   **Mitarbeitereingang:** Seitlich am Gebäude.
*   **Gäste:** Über die Tiefgarage ins Foyer.
*   **Haupteingang:** Kann von Mitarbeitern genutzt werden, wobei während der Öffnungszeiten angemessene Kleidung getragen werden sollte.
Zusätzlich gibt es einen direkten Zugang zum Mitarbeiterrestaurant links des Gebäudehaupteingangs und einen weiteren vom Foyer. Aus der Tiefgarage gibt es zwei Zugänge zum Gebäude: den Süd-Zugang (1), farblich in Dunkelrot, und den Nord-Zugang (2), farblich in einem hellen Orange gekennzeichnet.</t>
  </si>
  <si>
    <t>The response is factually accurate, relevant, and clear. It effectively answers the user's question about the location of employee and guest entrances. The completeness is good, but could be improved by mentioning all entrances to the building. The system does not provide citations.</t>
  </si>
  <si>
    <t>In Vertraulichkeitsbereichen gelten besondere Zutrittsregelungen und Wegeführungen, die einzuhalten sind. Bitte wählen Sie die Nord- und Südkern-Aufzüge bewusst aus, insbesondere mit Blick auf Vertraulichkeitsbereiche.</t>
  </si>
  <si>
    <t>The response is factually accurate, relevant, and clear. It directly answers the user's question. Completeness could be improved by providing more specific examples. The system does not provide citations, GDPR compliance information, EU AI Act alignment information, or audit trail information.</t>
  </si>
  <si>
    <t>Das Gebäude verfügt über die höchste Sicherheitszertifizierung, die möglich ist.</t>
  </si>
  <si>
    <t>The response is factually accurate, relevant, complete, and clear. However, it lacks citations and audit trail information.</t>
  </si>
  <si>
    <t>Nein, nach einer Nutzung am Haupteingang ist die Karte für einige Minuten gesperrt. Eine Mehrfachnutzung wie früher ist nicht mehr möglich.</t>
  </si>
  <si>
    <t>The response is excellent. It is factually accurate, relevant, complete, and clear. It is directly supported by the provided snippet. The response also adheres to GDPR and EU AI Act requirements, as it does not involve personal data processing or high-risk AI applications.</t>
  </si>
  <si>
    <t>The AI system failed to provide a relevant or complete answer to the user's query. It simply stated that it could not generate a summary. The system should have been able to extract information from the provided snippets to address the user's question about what to consider when staying longer in the building in the evening. The response is inadequate.</t>
  </si>
  <si>
    <t>In Vertraulichkeitsbereichen gelten besondere Zutrittsregelungen und Wegeführungen, die einzuhalten sind.
Für weitere Fragen zu diesem Thema wenden Sie sich bitte an newhq@berenberg.com, Monday System (Link folgt), hotline@berenberg.de oder die Hotline-Durchwahl -369.</t>
  </si>
  <si>
    <t>The response is factually accurate and relevant, directly answering the user's question. However, it lacks completeness and doesn't provide sufficient detail. The absence of citations and any consideration of GDPR or EU AI Act compliance are significant weaknesses. The response relies heavily on a single snippet but fails to provide a comprehensive answer or proper attribution.</t>
  </si>
  <si>
    <t>Die Hauspost wird es weiterhin geben. Im NewHQ wird das Team, das sich liebevoll "Poststelle" nennt, wieder einen festen Ort im Erdgeschoss haben. Zu den Aufgaben gehören u.a. die Verteilung der Hauspost. Zusätzlich wird es eine Paketstation gegenüber des Seiteneingangs geben, an die Sie Ihre privaten Pakete schicken lassen können.</t>
  </si>
  <si>
    <t>The response provides a factually accurate and relevant answer to the user's query. The clarity is excellent. However, the system lacks any citation mechanism and fails to address GDPR compliance, EU AI Act alignment, or audit trail quality. The content quality is high, but the system's overall design needs significant improvement in terms of transparency and accountability.</t>
  </si>
  <si>
    <t>The AI system's response is inadequate. It fails to provide a relevant answer to the user's query and does not utilize the provided snippets effectively. The response lacks factual accuracy, relevance, completeness, and clarity. The system's performance is significantly deficient.</t>
  </si>
  <si>
    <t>Bei der Nutzung der Aufzüge im NewHQ ist zu beachten, dass die Nord- und Südkern-Aufzüge bewusst gewählt werden sollten, insbesondere im Hinblick auf Vertraulichkeitsbereiche. Alternativ können auch die Treppenhäuser genutzt werden.</t>
  </si>
  <si>
    <t>The response provides a relevant and clear answer to the user's query, suggesting practical solutions for maintaining confidentiality in elevators. However, it lacks completeness by not elaborating on the reasons behind the suggestions or the specific confidentiality concerns. The absence of citations and any consideration of GDPR or EU AI Act compliance are significant weaknesses.</t>
  </si>
  <si>
    <t>Ja, Treppenhäuser können als Alternative zu den Aufzügen genutzt werden.</t>
  </si>
  <si>
    <t>The response is excellent. It is factually accurate, relevant, complete, and clear. The response is also well-supported by the provided snippet.</t>
  </si>
  <si>
    <t>Sie können einen Spind im 2. Untergeschoss (UG2) beantragen, indem Sie Mitte Juli auf den entsprechenden Newsletter achten. In diesem Newsletter wird eine Abfrage zum Bedarf an Spinden erfolgen. Sie können Ihren Bedarf aber auch später noch melden. Alternativ können Sie sich bei Interesse unter NewHQ@berenberg.com melden. Auch nachträgliche Anfragen sind möglich: Wer sich erst später für einen Spind entscheidet, kann diesen künftig über das Team Office Services Hamburg beantragen. Die Schlüssel werden voraussichtlich Mitte August zusammen mit den Zutrittskarten ausgegeben.</t>
  </si>
  <si>
    <t>The response is factually accurate, relevant, and clear. It provides a good overview of the process for requesting a locker. The main weakness is the lack of explicit citations. The response effectively uses the provided snippets to answer the user's question.</t>
  </si>
  <si>
    <t>Die Spinde im 2. Untergeschoss (UG2) sind z.B. zur Aufbewahrung von Anzügen, Sporttaschen oder Motorradhelmen gedacht. Jeder Mitarbeiter kann maximal einen Spind nutzen. Bei Bedarf können Sie sich unter NewHQ@berenberg.com melden. Nachträgliche Anfragen sind ebenfalls möglich; diese können künftig über das Team Office Services Hamburg beantragt werden. Die Verwaltung der Spinde erfolgt künftig über die Poststelle im neuen Gebäude.</t>
  </si>
  <si>
    <t>The response provides a factually accurate and relevant answer to the user's question. The clarity is excellent. Completeness is good but could be improved with more details. The system does not provide citations, and it does not address GDPR, EU AI Act, or audit trail considerations.</t>
  </si>
  <si>
    <t>Du darfst maximal einen Spind pro Person nutzen.</t>
  </si>
  <si>
    <t>The response is factually accurate, relevant, complete, and clear. However, it fails to provide any citations, even though the answer is directly supported by one of the provided snippets. The absence of citations is a significant weakness.</t>
  </si>
  <si>
    <t>Hallo,
die Spindschlüssel werden Mitte August zusammen mit den Zutrittskarten persönlich ausgegeben. Die Ausgabe erfolgt am 14. und 15. August. Solltest du die vorgeschlagenen Timeslots nicht wahrnehmen können, können die Zutrittskarten bis zum 25. August beim Empfang abgeholt werden.</t>
  </si>
  <si>
    <t>The response is factually accurate, relevant, and clear. It directly answers the user's question and provides additional helpful information. The completeness is good, but could be improved by adding the location of the key distribution. The main weakness is the lack of citations.</t>
  </si>
  <si>
    <t>Nein, es ist nicht erlaubt, persönliche Sachen in den Duschen zu lagern. Die Duschen sind in Zukunft frei von persönlichen Gegenständen zu halten. Handtücher und andere Gegenstände gehören in den Spind.</t>
  </si>
  <si>
    <t>The response is excellent in terms of content quality and source utilization. It accurately answers the user's question based on the provided snippet and provides a complete and clear answer. The response is factually accurate, relevant, complete, and clear.</t>
  </si>
  <si>
    <t>Im NewHQ stehen insgesamt 11 Unisex-Duschen mit temporären Spinden zur Verfügung.</t>
  </si>
  <si>
    <t>The response is excellent. It accurately and completely answers the user's question based on the provided snippet. The clarity is high, and the information is presented in a straightforward manner. The citation quality is good, although implicit.</t>
  </si>
  <si>
    <t>Der Raucherbereich befindet sich außerhalb des Geländes, gegenüber des Seiteneingangs bei der DHL-Station. Er ist überdacht und beleuchtet.</t>
  </si>
  <si>
    <t>The response is factually accurate, relevant, complete, and clear. It directly answers the user's question with a comprehensive description. However, the system does not provide any citations, which is a significant drawback.</t>
  </si>
  <si>
    <t>Um technische oder infrastrukturelle Mängel zu melden, beachte bitte Folgendes:
*   **Technische Störungen am Gebäude:** Erstelle vorerst ein Ticket über die Servicebank. Zukünftig wird es ein neues CAFM-Tool geben, das ähnlich zu bedienen ist.
*   **Notfälle (z.B. Stromausfall, Wasserschaden, Gefahr in Verzug):** Melde diese umgehend über die globale Notfall-Nummer des Property Management: 040 35060-8000 (24/7 erreichbar).
Für weitere Unterstützung stehen dir folgende Kanäle zur Verfügung:
*   Headquarter Kontakt: newhq@berenberg.com
*   Technischer Laptop Support: laptoppilot@berenberg.de
*   Bau- oder Umzugsprobleme: Monday System (Link folgt)
*   Allgemeiner technischer Support: hotline@berenberg.de oder Hotline Extension -369</t>
  </si>
  <si>
    <t>The response is factually accurate, highly relevant, and clearly written. It provides practical information for reporting technical and infrastructural issues. The main weakness is the lack of explicit citations, although the information provided seems to be derived from the snippets. The response could be more complete by including information about reporting issues related to the Lockerkonzept UG2.</t>
  </si>
  <si>
    <t>Die Notfallnummer für dringende Probleme (z.B. Stromausfall, Wasserschaden, Gefahr in Verzug) lautet 040 35060-8000. Diese Nummer ist rund um die Uhr erreichbar.</t>
  </si>
  <si>
    <t>The response is factually accurate, relevant, complete, and clear. However, it lacks citations and does not address GDPR compliance, EU AI Act alignment, or audit trail quality. The content quality is excellent, but the source utilization and compliance aspects need improvement.</t>
  </si>
  <si>
    <t>Ja, es wird eine vereinfachte Möglichkeit zur Mängelmeldung geben. Zukünftig sollen QR-Codes gescannt werden können, um direkt einen Mangel zu melden.
Für den Fall, dass es schnell gehen soll, oder für ein besseres Monitoring und Tracking, nutze bitte das Ticketsystem über die Servicebank.
Sollte es sich um technische Störungen am Gebäude handeln, erstelle vorerst ein Ticket über die Servicebank. In naher Zukunft soll dies über ein neues CAFM-Tool möglich sein, welches für Anwender analog zu verwenden ist. Bei Notfällen (z.B. Stromausfall, Wasserschaden, Gefahr in Verzug, etc.) kontaktiere bitte umgehend die globale Notfall-Nummer des Property Management unter 040 35060-8000.
Für weitere Fragen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</si>
  <si>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excellent in terms of content quality. It is factually accurate, relevant, complete, and clear. However, it lacks citations, which is a significant drawback from an academic perspective. The response effectively answers the user's question and provides helpful information about defect reporting procedures.</t>
  </si>
  <si>
    <t>Feedback ist wichtig für die Optimierung des Gebäudebetriebs. Um den Übergang in das NewHQ so reibungslos und angenehm wie möglich zu gestalten, ist es wichtig, offene Fragen frühzeitig zu klären.</t>
  </si>
  <si>
    <t>The response provides a basic, accurate, and relevant answer to the user's query. However, it lacks completeness and does not utilize the provided snippets to provide a more detailed and well-supported explanation. The absence of citations is a significant weakness.</t>
  </si>
  <si>
    <t>Der Umzug aller Hamburger Berenberger in das neue Hauptgebäude findet vom 22. bis 26. September 2025 statt. Ab dem 18.09.2025 startet der Staffelumzug in das neue NewHQ. Die Umzugstermine für die einzelnen Bereiche sind im Newsletter #16 aufgelistet.</t>
  </si>
  <si>
    <t>The response provides a factually accurate and relevant answer to the user's query. The clarity is excellent. However, the response lacks proper citation and does not address GDPR compliance, EU AI Act alignment, or audit trail quality. The content quality is high, but the source utilization and system-level considerations are weak.</t>
  </si>
  <si>
    <t>Ja, es gibt einen Umzugsleitfaden. Dieser soll alle relevanten Informationen kompakt, verständlich und transparent zur Verfügung stellen, von der Vorbereitung über den Umzugstag bis zum Ankommen im neuen Arbeitsumfeld. Er dient als Nachschlagewerk für wichtige Ansprechpersonen, Zeitpläne und praktische Hinweise zum Packen, Einrichten und dem Start im neuen Gebäude.
Der Umzugsleitfaden wird Anfang August durch Ihren Umzugsbotschafter verteilt. Dort finden Sie alle wichtigen Details rund um den Umzug, sowie Ansprechpartner, Daten und Uhrzeiten.</t>
  </si>
  <si>
    <t>The response provides a factually accurate, relevant, and clear answer to the user's question. While it could be slightly more complete, it offers a good overview of the relocation guide. The lack of citations and audit trail is a significant weakness.</t>
  </si>
  <si>
    <t>Um den Umzug vorzubereiten, beachte bitte folgende Punkte:
1.  **Umzugsleitfaden:** Jeder Berenberger erhält Anfang August einen Umzugsleitfaden von seinem Umzugsbotschafter mit allen wichtigen Details, Ansprechpartnern, Daten und Uhrzeiten.
2.  **Umzugskartons:** Umzugskartons für persönliche Gegenstände gibt es Ende August. Bei Abwesenheit wende dich bitte an deinen Umzugsbotschafter, um frühzeitig Kartons zu erhalten. Falls Kollegen für die geplante Umzugsvorbereitung nicht vor Ort sind, schreibe eine E-Mail an NewHQ_Sellenthin@berenberg.de, um die frühere Lieferung von Umzugskartons zu organisieren.
3.  **Verpacken:** Alle Unterlagen, Akten und lose Ablagen, die mit ins neue Gebäude übernommen werden, sind in die bereitgestellten Kartons zu verpacken. Sorge dafür, dass sämtliche Unterlagen und Gegenstände am Umzugstag vollständig verpackt sind. Das gilt auch für nicht belegte Arbeitsplätze und gemeinschaftlich genutztes Mobiliar. Container, Schränke etc. müssen vollständig geräumt sein.
4.  **Aktenrollwagen und Securityboxen:** Für vertrauliche Umzugsgüter bzw. große Aktenmengen wird es Aktenrollwagen und Securityboxen geben. Diese müssen im Voraus angemeldet werden. Sprich mit deinem Umzugsbotschafter, um sicherzustellen, dass diese bereits erfasst und organisiert wurden.
5.  **IT-Sonderbedarfe:** Kläre IT-Sonderbedarfe (z.B. ergonomische Mäuse, Bloomberg Tastaturen etc.) mit der IT und melde diese an das Umzugsteam.
6.  **Probearbeiten:** Koordiniere die Mitarbeiter für das Probearbeiten, verteile sie auf die verfügbaren Termine und melde dies über das Template im Workshop-Protokoll an das Umzugsteam zurück.
7.  **Nicht umgezogen wird:** Privatsachen, der Großteil des Mobiliars, Pflanzen, Geschirr, Küchenutensilien, Arbeitsmaterialien, Bilder, Dekoration und überzähliges Büromaterial.
8.  **Mit umgezogen wird:** Kuratierte Möbel, Telefone, Drucker, Schlüsselkästen und Tresore.
9.  **Leere Möbel:** Die Möbel im alten Gebäude sind absolut leer zu räumen.
10. **Inhalte aus Tresoren:** Inhalte aus Tresoren müssen ggf. vorher geräumt und im NewHQ wieder eingeräumt werden, um Transportschäden zu vermeiden.
11. **Abwesenheit von Kollegen:** Achte darauf, dass auch abwesende Kollegen über den Umzugsablauf informiert sind.
Für weitere Fragen wende dich bitte an die entsprechenden Support-Kanäle:
*   Bei Fragen zum Gebäude oder zum Umzug nutze bitte den Monday System Link.
*   Bei technischen Fragen zu Laptops wende dich bitte an laptoppilot@berenberg.de.
*   Allgemeiner technischer Support ist unter hotline@berenberg.de oder der Hotline-Durchwahl -369 erreichbar.
*   Für sonstige Fragen zum Headquarter steht dir newhq@berenberg.com zur Verfügung.</t>
  </si>
  <si>
    <t>The response is excellent in terms of content quality, providing accurate, relevant, complete, and clear instructions for preparing for the move. However, it lacks explicit citations, which is a significant drawback. The response effectively synthesizes information from the snippets to provide a comprehensive guide. The absence of citations is the only major area for improvement.</t>
  </si>
  <si>
    <t>Hallo Nutzer,
die Umzugskartons für Ihre persönlichen Gegenstände werden voraussichtlich Ende August verteilt. Falls Sie früher Kartons benötigen, wenden Sie sich bitte an Ihren Umzugsbeauftragten oder senden Sie eine E-Mail an NewHQ_Sellenthin@berenberg.de.</t>
  </si>
  <si>
    <t>The response is factually accurate, relevant, complete, and clear. It directly answers the user's question and provides additional helpful information. However, it lacks citations, which is a significant drawback.</t>
  </si>
  <si>
    <t>Für Dinge, die nicht in die Kartons passen, versehen Sie diese bitte gesondert mit einem Aufkleber. Vordrucke für die Aufkleber werden bereitgestellt.
Bitte beachte, dass Privatsachen und private Wertgegenstände, der Großteil des Mobiliars, Pflanzen, Geschirr und Küchenutensilien, Arbeitsmaterialien (z.B. Schreibtischunterlagen, Flipcharts, Whiteboards, Pinnwände etc.) sowie Bilder und Dekoration nicht mit umgezogen werden.
Sollten Sie größere Aktenmengen oder eine Bibliothek haben, die durch die Spedition gepackt werden müssen, melden Sie dies bitte an. Für vertrauliche Umzugsgüter bzw. große Aktenmengen wird es Aktenrollwagen und Securityboxen geben. Diese müssen im Voraus angemeldet werden.</t>
  </si>
  <si>
    <t>The response provides relevant and mostly accurate information, but it fails to utilize the provided source snippets and lacks proper citations. It also neglects important considerations related to GDPR compliance and the EU AI Act. While the content is clear and easy to understand, the overall quality is diminished by the lack of source grounding and regulatory awareness.</t>
  </si>
  <si>
    <t>Ja, es gibt vorbedruckte Aufkleber für die Beschriftung der Umzugskartons. Jede Etage hat ihre eigene Farbe, identisch mit den Etagenfarben im NewHQ.</t>
  </si>
  <si>
    <t>The response is relevant and mostly accurate, but it suffers from a lack of completeness and, critically, a complete absence of citations. While the content is grounded in the provided snippets, the system fails to attribute the information to its sources. The focus on 'NewHQ' also limits the general applicability of the response.</t>
  </si>
  <si>
    <t>Die Umzugsgüter werden vornehmlich abends / am späten Nachmittag auf die Etagen gebracht. Der Staffelumzug ins neue NewHQ startet ab dem 18.09.2025. Vom 22. bis 26. September 2025 wird der Umzug aller Hamburger Berenberger in das neue Hauptgebäude stattfinden.</t>
  </si>
  <si>
    <t>The response is excellent in terms of content quality. It is factually accurate, relevant, complete, and clear. However, the system lacks explicit citations, which is a significant drawback from an academic perspective. The response effectively uses the information present in the snippets to answer the question.</t>
  </si>
  <si>
    <t>Ja, die Möbel im alten Gebäude sind absolut leer zu räumen. Bitte sorge dafür, dass sämtliche Unterlagen und Gegenstände am Umzugstag vollständig verpackt sind. Das gilt auch für nicht belegte Arbeitsplätze und gemeinschaftlich genutztes Mobiliar. Container, Schränke, Schreibtische etc. müssen vollständig geräumt sein.</t>
  </si>
  <si>
    <t>The response is factually accurate, relevant, complete, and clear. It directly answers the user's question and provides additional helpful information. The only area for improvement is the lack of citations.</t>
  </si>
  <si>
    <t>Das Umzugsunternehmen räumt die Kaffeeküchen.</t>
  </si>
  <si>
    <t>The response is factually accurate, relevant, complete, and clear. However, it lacks citations and an audit trail.</t>
  </si>
  <si>
    <t>Ja, bezogene Etagen werden vom Umzugsunternehmen nach dem Bezug nicht mehr betreten.</t>
  </si>
  <si>
    <t>The response is factually accurate, relevant, complete, and clear. However, it lacks explicit citations and audit trail information. The content quality is excellent, but the source utilization and citation mechanics are weak.</t>
  </si>
  <si>
    <t>Für die Entsorgung von nicht mehr benötigten Unterlagen stehen Ihnen Datentonnen in den Druckerräumen in jedem Quadranten zur Verfügung. In vielen Bereichen wird durchgeschaut, geprüft, entsorgt und archiviert, um den Umzug besser planbar zu machen.
Beachten Sie bitte, dass alle Unterlagen und Gegenstände am Umzugstag vollständig verpackt sein müssen, auch an nicht belegten Arbeitsplätzen und gemeinschaftlich genutztem Mobiliar. Alle Unterlagen, Akten und lose Ablage, die mit in das neue Gebäude übernommen werden, sind in den dafür bereitgestellten Kartons zu verpacken.
Für vertrauliche Unterlagen bzw. große Aktenmengen gibt es Aktenrollwagen und Securityboxen, die im Voraus angemeldet werden müssen. Melden Sie dies bitte bei NewHQ_Sellenthin@berenberg.de an.</t>
  </si>
  <si>
    <t>The response provides accurate and relevant information about document disposal during the move. However, it lacks proper citation and fails to address data protection regulations and compliance with the EU AI Act. While the content is good, the lack of source attribution and regulatory considerations significantly lowers the overall assessment.</t>
  </si>
  <si>
    <t>The AI system failed to provide a relevant or informative response to the user's query. The response simply states that it could not generate a summary. This indicates a significant deficiency in the system's ability to understand and process the query.</t>
  </si>
  <si>
    <t>Im Vorfeld des Umzugs sollten Sie Ihre Privatsachen und Wertgegenstände aus dem Büro entfernen. Möbel, Schlüssel, Pflanzen, Geschirr, Küchenutensilien, Arbeitsmaterialien, Bilder, Dekoration und überzähliges Büromaterial werden nicht mit umgezogen.
Spezielle Keyboards und Mäuse sollen bitte an die IT weitergegeben werden, damit diese auch vollständig umgezogen werden. Bitte geben Sie den Namen des Mitarbeiters und die Sonderausstattung an Andreas weiter.</t>
  </si>
  <si>
    <t>The response is partially relevant and factually acceptable but incomplete. It lacks citations and does not address GDPR or EU AI Act considerations. The response provides a general overview of items not moved during an office relocation but fails to fully address the user's specific question about old technology.</t>
  </si>
  <si>
    <t>Die alten Möbel können aus verschiedenen Gründen nicht an die Mitarbeiter abgegeben werden. Nach dem Auszug werden die Altmöbel über den beauftragten Verwerter koordiniert und verwertet. Einige, noch neue Möbel werden auch mit umgezogen.</t>
  </si>
  <si>
    <t>The response is factually accurate, relevant, complete, and clear. However, it lacks any citations, which significantly reduces its academic rigor. The response provides a reasonable answer to the question, but it would be improved by providing sources to support its claims.</t>
  </si>
  <si>
    <t>Was mit den alten Bildern und Dekorationen geschieht, ist, dass diese nicht mit umgezogen werden. Bitte entfernen Sie diese im Vorfeld vollständig aus dem Büro.</t>
  </si>
  <si>
    <t>The response is factually accurate, relevant, complete, and clear. It directly answers the user's question. However, it lacks citations, even though the information is present in the provided snippets. The response is good overall, but the lack of citations is a significant drawback.</t>
  </si>
  <si>
    <t>Bitte bilde einen Haufen mit Schlüsseln, die nicht zugeordnet werden können. Diese werden dann geprüft.</t>
  </si>
  <si>
    <t>The response is a basic and somewhat obvious suggestion for dealing with unassignable keys. While factually plausible and relevant, it lacks completeness and provides no source grounding. The absence of citations and audit trail further detracts from its academic quality. The response could be significantly improved by providing more specific and actionable advice, supported by relevant information from the provided snippets.</t>
  </si>
  <si>
    <t>Hallo,
Inhalte aus Tresoren müssen gegebenenfalls vorher geräumt werden und im NewHQ wieder eingeräumt werden, um Transportschäden zu vermeiden. Die Tresore ziehen am Umzugstag des Bereichs mit um. Die Schlüsselübergabe erfolgt entsprechend.</t>
  </si>
  <si>
    <t>The response is generally helpful and relevant, providing practical advice about moving safe contents. However, it lacks completeness by omitting crucial details about liability, insurance, and specific procedures. The absence of citations is a major drawback, given the availability of source snippets.</t>
  </si>
  <si>
    <t>Die Tresore werden am Umzugstag des jeweiligen Bereichs mit umgezogen. Inhalte aus Tresoren müssen gegebenenfalls vorher geräumt und im NewHQ wieder eingeräumt werden, um Transportschäden zu vermeiden. Die Schlüsselübergabe erfolgt entsprechend.
Die Umzugstermine der einzelnen Bereiche sind wie folgt:
*   GT (ohne WAMT und TT), BR: Letzter Arbeitstag am NJ 20: Donnerstag, 18.09., erster Tag im NewHQ: Freitag, 19.09.
*   Zentralbereich Corporate Banking: Letzter Arbeitstag am NJ 20: Freitag, 19.09., erster Tag im NewHQ: Montag, 22.09.
*   Internal Audit: Letzter Arbeitstag am NJ 20: Freitag, 19.09., erster Tag im NewHQ: Montag, 22.09.
*   Trading Part 1: Letzter Arbeitstag am NJ 20: Freitag, 19.09., erster Tag im NewHQ: Montag, 22.09.
*   Zentralbereich Compliance &amp; Client Services, Risk &amp; Finance: Letzter Arbeitstag am NJ 20: Montag, 22.09., erster Tag im NewHQ: Dienstag, 23.09.
*   Human Resources: Letzter Arbeitstag am NJ 20: Montag, 22.09., erster Tag im NewHQ: Dienstag, 23.09.
*   Transaction Services: Letzter Arbeitstag am NJ 20: Dienstag, 23.09., erster Tag im NewHQ: Mittwoch, 24.09.
*   GT TT: Letzter Arbeitstag am NJ 20: Dienstag, 23.09., erster Tag im NewHQ: Mittwoch, 24.09.
*   Tax: Letzter Arbeitstag am NJ 20: Dienstag, 23.09., erster Tag im NewHQ: Mittwoch, 24.09.
*   Legal: Letzter Arbeitstag am NJ 20: Dienstag, 23.09., erster Tag im NewHQ: Mittwoch, 24.09.
*   WAM/AM: Letzter Arbeitstag am NJ 20: Mittwoch, 24.09., erster Tag im NewHQ: Donnerstag, 25.09.
*   GT WAM: Letzter Arbeitstag am NJ 20: Mittwoch, 24.09., erster Tag im NewHQ: Donnerstag, 25.09.
*   Trading Part 2: Letzter Arbeitstag am NJ 20: Freitag, 26.09., erster Tag im NewHQ: Donnerstag, 29.09.</t>
  </si>
  <si>
    <t>The response is excellent in terms of content quality. It is factually accurate, relevant, complete, and clear. However, it lacks citations, which is a significant drawback. The response effectively uses the provided snippets to answer the question, particularly Snippet 1 and Snippet 2, which directly address the timing of the safe moves and the department-specific schedules.</t>
  </si>
  <si>
    <t>Alle Mitarbeiter müssen verpflichtend einen Tag vor dem offiziellen Einzug im neuen Gebäude ein Probearbeiten absolvieren. Ziel ist es, sich mit der neuen Umgebung vertraut zu machen, Arbeitswege, Technik und Infrastruktur im Alltag zu erproben und offene Fragen frühzeitig zu klären.</t>
  </si>
  <si>
    <t>The response is factually accurate, relevant, complete, and clear. However, it lacks explicit citations, which is a significant drawback. The content quality is excellent, but the source utilization and citation mechanics are poor.</t>
  </si>
  <si>
    <t>Die Probearbeitstage sollen Ihnen die Möglichkeit geben, sich mit dem neuen Gebäude und der Technik vertraut zu machen. Es gibt zwei abgestimmte Probearbeitstermine im NewHQ je Bereich. Sollten Sie an den abgestimmten Terminen verhindert sein, gibt es ein Back-up Arbeiten am 15. und 16.09.2025.
Um Ihre Frage abschließend zu beantworten, benötige ich weitere Informationen. Beziehen Sie sich auf die Teilnahme an mehreren einzelnen Probearbeitstagen oder auf die Teilnahme an mehreren der genannten Back-up Termine?
Für weitere Fragen zu den Probearbeitstagen wenden Sie sich bitte an newhq@berenberg.com.</t>
  </si>
  <si>
    <t>The response provides some relevant information about 'Probearbeiten' and scheduled dates, but it fails to directly answer the user's question and lacks completeness. The clarity is good, but the absence of citations and any consideration of GDPR or EU AI Act compliance are significant weaknesses. The response could be improved by providing a more direct answer, explicitly stating whether multiple 'Probearbeiten' are allowed, and including citations to support its claims.</t>
  </si>
  <si>
    <t>Die Zutrittskontrolle ist für Ihre Home-Etage an den Probearbeitstagen eingerichtet und personalisiert. Ihre persönliche Karte wird für die Zutrittskontrolle verwendet. Bitte beachten Sie, dass eine mehrfache Nutzung der Mitarbeiterkarte beim Zutritt nicht mehr möglich ist, da diese nach einer Nutzung am Hauseingang für einige Minuten gesperrt ist.</t>
  </si>
  <si>
    <t>The response is factually accurate, relevant, and clear. It provides a good overview of the access control process for trial work. The completeness could be improved by adding more details. The system does not provide citations, which is a limitation.</t>
  </si>
  <si>
    <t>Auszubildende und temporäre Mitarbeiter, die nicht zum Probearbeiten ins NewHQ kommen können, müssen von ihrem Team informiert und inhaltlich abgeholt werden. Es ist auch möglich, zweimal Probe zu arbeiten. Das Probearbeiten ist ab 7 Uhr möglich.
Beachten Sie, dass während des Probearbeitens nicht alle Services und Angebote im NewHQ verfügbar sein werden. Zum Beispiel sind das Mitarbeiterrestaurant, der Empfang und der Postservice noch nicht einsatzbereit.
Für weitere Fragen wenden Sie sich bitte an:
* Headquarter contact: newhq@berenberg.com
* Technical laptop support: laptoppilot@berenberg.de
* Building or relocation issues: Monday system (link follows)
* General technical support: hotline@berenberg.de or hotline extension -369</t>
  </si>
  <si>
    <t>The response is weak in terms of content quality and source utilization. It fails to adequately address the user's query about 'Probearbeiten' for trainees and temporary employees. The factual accuracy is questionable, and the completeness is very low. The response also lacks proper citations and demonstrates no awareness of GDPR or EU AI Act requirements. The response provides some general information about the new headquarters, but this is not the primary focus of the query.</t>
  </si>
  <si>
    <t>Ja, im Rahmen des Probearbeitens werden zwei Gebäudeführungen angeboten. Die freiwillige Gebäudeführung mit Anmeldung wird angeboten. Jeder soll vorab einmal im NewHQ gearbeitet haben. Das Probearbeiten ist erst ab 7 Uhr möglich.</t>
  </si>
  <si>
    <t>The response is relevant and mostly accurate, providing useful information about building tours during trial work. However, it lacks explicit citations and could be more complete with additional details. The content quality is good, but the source utilization is weak due to the absence of citations.</t>
  </si>
  <si>
    <t>Probearbeiten im NewHQ sind ab 7 Uhr möglich. Jeder Mitarbeiter soll vorab einmal im NewHQ gearbeitet haben. Es wird zwei abgestimmte Probearbeitstermine im NewHQ je Bereich geben. Über zwei Wochen werden jeweils zwei Etagen zum Arbeiten freigegeben. Sollte jemand an den abgestimmten Terminen verhindert sein, gibt es ein Back-up Arbeiten am 15. und 16.09.2025.
Zum Probearbeiten werden zwei Gebäudeführungen angeboten. Laptops werden bereits ausgegeben sein und das technische On-Boarding abgeschlossen. Schulungsangebote für Laptops werden an den Tagen geplant.
Bitte beachten Sie, dass das Mitarbeiterrestaurant noch nicht einsatzbereit ist.</t>
  </si>
  <si>
    <t>The response is highly relevant and generally accurate, providing a good overview of the trial work arrangements. However, it lacks any form of citation or attribution, and it fails to address GDPR compliance, EU AI Act alignment, or audit trail quality. The content quality is good, but the source utilization and compliance aspects are severely lacking.</t>
  </si>
  <si>
    <t>Ja, während des Probearbeitens gibt es technische Unterstützung.
Folgende Unterstützungsangebote stehen Ihnen zur Verfügung:
*   **Technische Ausstattung:** Laptops werden vor dem Probearbeiten ausgegeben, und das technische Onboarding wird abgeschlossen sein.
*   **Schulungsangebot:** Es wird ein Schulungsangebot zur Nutzung der Laptops geben. Einladungen dazu folgen per Mail.
*   **Floorwalker:** Kollegen und Kolleginnen stehen als "Floorwalker" zum Support auf der Fläche bereit. Diese sind deutlich erkennbar.
*   **Ticketsysteme:** Sie können während der Probearbeitstage das ServiceNow- und Monday-Ticketsystem für Ihre Anfragen nutzen.
*   **LocalService:** Der LocalService wird durch externes IT-Fachpersonal unterstützt.
*   **IT-Hotline:** Bei IT-Problemen können Sie die Hotline per Mail bzw. per Telefon oder über das SSP (SelfServicePortal) erreichen.
Sollten Sie weitere Fragen haben, stehen Ihnen folgende Support-Kanäle zur Verfügung:
*   Technische Laptop Unterstützung: laptoppilot@berenberg.de
*   Allgemeiner technischer Support: hotline@berenberg.de oder Hotline-Durchwahl -369</t>
  </si>
  <si>
    <t>The response is excellent in terms of content quality, providing accurate, relevant, complete, and clear information about technical support during the trial work period. However, it lacks explicit citations, which is a significant drawback from an academic perspective. The response effectively synthesizes information from the snippets to provide a comprehensive answer.</t>
  </si>
  <si>
    <t>Um zu erfahren, wann Ihre Etage Probearbeiten darf, beachten Sie bitte folgende Punkte:
*   Jede Etage hat einen eigenen Slot zum Probearbeiten erhalten.
*   Über zwei Wochen werden jeweils zwei Etagen zum Arbeiten freigegeben.
*   Sollten Sie an den abgestimmten Terminen verhindert sein, gibt es ein Back-up Arbeiten am 15. und 16.09.2025. Dies findet auf vorgegebenen Etagen statt und damit nicht am zugewiesenen eigenen Arbeitsplatz / Etage.
*   Bitte verteilen Sie die Mitarbeiter auf die verfügbaren Termine und melden Sie dies über das Template im Workshop-Protokoll an das Umzugsteam zurück.
Für weitere Informationen wenden Sie sich bitte an newhq@berenberg.com, nutzen Sie das Monday System für Gebäude- oder Umzugsprobleme oder kontaktieren Sie die IT-Hotline unter hotline@berenberg.de oder der Durchwahl -369.</t>
  </si>
  <si>
    <t>The response is relevant and generally accurate, providing useful information to the user. However, it lacks completeness and does not provide any citations. The response could be improved by providing more details and explicitly citing the sources of information.</t>
  </si>
  <si>
    <t>Ja, für die freiwillige Gebäude-Führung im NewHQ ist eine Anmeldung erforderlich. Eine Einladung dazu erhalten Sie demnächst per Mail.</t>
  </si>
  <si>
    <t>The response is relevant and clear, but it lacks completeness and proper citation. While the factual accuracy is likely good, it's not definitively supported by the provided snippets. The absence of citations and audit trail information is a significant weakness.</t>
  </si>
  <si>
    <t>Beim Probearbeiten kannst du folgende technische Ausstattung erwarten:
*   Laptops, die bereits ausgegeben wurden und deren technisches Onboarding abgeschlossen ist.
*   Dein Telefon am Arbeitsplatz steht dir zum Probearbeiten zur Verfügung.
Zusätzlich gibt es ein Schulungsangebot zur Nutzung der Laptops. Einladungen dazu folgen per Mail.
Bitte beachte, dass Drucker zum Probearbeiten noch nicht verfügbar sind.</t>
  </si>
  <si>
    <t>The response is relevant and mostly accurate, providing a clear answer to the user's question. However, it lacks completeness and does not provide any citations. The response also fails to address GDPR, EU AI Act, and audit trail considerations. The content quality is good, but the lack of source utilization and compliance considerations significantly lowers the overall score.</t>
  </si>
  <si>
    <t>Ja, es wird ein Schulungsangebot zur Nutzung der Laptops geben. Diese Schulungen werden am Tag Ihres Probearbeitens im NewHQ angeboten. Die Einladungen dazu folgen per Mail.</t>
  </si>
  <si>
    <t>The response is factually accurate and relevant, directly addressing the user's query about technology training. It is clear and concise. However, it fails to utilize the provided snippets to support its claims and lacks any form of citation. The content quality is good, but the source utilization is poor.</t>
  </si>
  <si>
    <t>Beim Probearbeiten im NewHQ können Sie folgende Infrastruktur nutzen:
*   Zutrittskontrolle mit personalisierter Mitarbeiterkarte
*   Laptop (Ausgabe und technisches Onboarding erfolgen vorab)
*   Schulungsangebote für Laptops
*   Tiefgarage (Zugang mit Mitarbeiterkarte, kostenloses Parken ohne Anmeldung)
*   Fahrradkeller
*   Kaffeemaschinen und Wasserspender
*   Teeküchen mit Geschirr
*   Raumbuchung über Outlook
*   Locker (Vergabe im Bereich)
*   Spinde im UG2 (Schlüsselausgabe mit der Zutrittskarte)
*   Gebäudeführung (Anmeldung erforderlich)
*   Floorwalker für Unterstützung
*   ServiceNow- und Monday-Ticketsystem
Folgende Services stehen noch nicht zur Verfügung:
*   Mitarbeiterrestaurant
*   Empfang
*   Postservice
*   Headset am Telefon
*   Duschen
*   Büromaterial
*   Drucker</t>
  </si>
  <si>
    <t>The response is highly relevant and clear, providing a good overview of the infrastructure available during the trial period. The factual accuracy is generally good, although some details would need verification. The main weakness is the lack of citations. The response effectively answers the user's question, but the absence of source attribution detracts from its academic rigor.</t>
  </si>
  <si>
    <t>Ja, Daniel, die Tiefgarage und der Fahrradkeller sind während des Probearbeitens nutzbar. Der Zugang zur Tiefgarage erfolgt mit Ihrer Mitarbeiterkarte. Die Zufahrt für Fahrräder erreichen Sie neben dem Seiteneingang über die Sydneystraße.</t>
  </si>
  <si>
    <t>The response is factually accurate, relevant, complete, and clear. It effectively answers the user's question based on the provided snippets. However, the system does not provide any citations.</t>
  </si>
  <si>
    <t>Während der Probearbeitstage im NewHQ können Sie Ihren neuen Arbeitsbereich kennenlernen und technische oder organisatorische Fragen frühzeitig identifizieren und ansprechen. Die Probearbeitstage dienen dazu, die Arbeitsfähigkeit direkt am ersten Arbeitstag im neuen Hauptquartier sicherzustellen. Der Ablauf ist so gestaltet, dass technische und organisatorische Themen vorab getestet werden, um den Übergang ins neue Gebäude zu optimieren.
Beachten Sie bitte, dass nicht alle Services und Angebote im NewHQ zum Probearbeiten verfügbar sein werden. Zum Beispiel ist das Mitarbeiterrestaurant noch nicht einsatzbereit.</t>
  </si>
  <si>
    <t>The response is partially relevant and factually acceptable but incomplete as it doesn't answer the core question about feedback during trial work. The absence of citations and any alignment with EU AI Act or audit trails are significant weaknesses. The response focuses on describing the trial workdays rather than directly addressing the user's query.</t>
  </si>
  <si>
    <t>Ein Umzugsbotschafter unterstützt und begleitet den Umzugsprozess im Team. Er ist das Bindeglied zwischen dem Projektteam und dem eigenen Team/Bereich. Er passt die vom Projektteam bereitgestellten Informationen an sein Team an und leitet gesammelte Fragen oder Bedarfe weiter. Innerhalb Ihres Teams ist er der Ansprechpartner bei der Vorbereitung des Umzugs, koordiniert Absprachen im Team und bei der Organisation des Umzugs in Abstimmung mit dem Projektteam.</t>
  </si>
  <si>
    <t>The response provides a factually accurate and relevant answer to the user's question. The clarity is excellent. Completeness is good but could be improved with more details. The main weakness is the lack of citations.</t>
  </si>
  <si>
    <t>Für Fragen zum Ablauf des Umzugs wende dich bitte an NewHQ_Sellenthin@berenberg.de.
Solltest du weitere Fragen haben,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</si>
  <si>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highly accurate and relevant, providing the correct contact information and additional support channels. The lack of explicit citations is a minor weakness, but the information is grounded in the provided snippets. Overall, the response is excellent.</t>
  </si>
  <si>
    <t>Die Laptopausgabe befindet sich aktuell in der Vorbereitung. Du wirst individuell zu einem Termin ab August eingeladen, um deinen neuen Laptop zu erhalten. Vorab werden dir User Guides für die Technik zur Verfügung gestellt.
Solltest du weitere Fragen haben, kannst du dich an folgende Stellen wenden:
* Headquarter contact: newhq@berenberg.com
* Technical laptop support: laptoppilot@berenberg.de
* Building or relocation issues: Monday system (Link folgt)
* General technical support: hotline@berenberg.de oder hotline extension -369</t>
  </si>
  <si>
    <t>The response provides a factually accurate and relevant answer to the user's query. The information is clearly presented and easy to understand. The main weakness is the lack of explicit citations to the source snippets. While the content is grounded in the snippets, the absence of citations makes it difficult to verify the information and trace it back to its origin. The response is strong in content quality but weak in source utilization and citation mechanics.</t>
  </si>
  <si>
    <t>Wenn Sie spezielle Keyboards oder Mäuse benötigen (z. B. ergonomische Mäuse oder Bloomberg-Tastaturen), müssen Sie dies der IT mitteilen, damit diese vollständig umgezogen werden können. Bitte geben Sie den Namen des Mitarbeiters und die spezielle Ausrüstung an die IT weiter.
Wenn Sie diese über den Survey mitgeteilt haben, werden ergonomische Tastaturen/Mäuse mit umgezogen. Die Umzugsbotschafter werden gebeten, den Sonderbedarf für den jeweiligen Bereich zu identifizieren/verifizieren.
Für weitere Fragen wenden Sie sich bitte an die folgenden Support-Kanäle:
* Technischer Laptop-Support: laptoppilot@berenberg.de
* Allgemeine technische Unterstützung: hotline@berenberg.de oder Hotline-Durchwahl -369</t>
  </si>
  <si>
    <t>The response is highly relevant and clear, providing useful information about handling special equipment. The factual accuracy is good, based on general knowledge. However, the lack of citations is a significant weakness. The response could be improved by providing more specific details and a more robust audit trail.</t>
  </si>
  <si>
    <t>Wenn in Ihrem Team nicht alle Mitarbeiter einen Laptop haben, werden Team-Laptops zur Verfügung gestellt, um die Infrastruktur in den Meetingräumen zu nutzen.</t>
  </si>
  <si>
    <t>The response provides a partially relevant and somewhat accurate answer to the user's query. However, it lacks completeness and doesn't provide any citations to support its claim. The response could be improved by offering a more comprehensive set of solutions and grounding the information in the provided snippets.</t>
  </si>
  <si>
    <t>iPhones werden nicht generell ausgetauscht, nur jene, die End-of-Lifecycle sind.</t>
  </si>
  <si>
    <t>The response is factually accurate, relevant, and clear. It directly answers the user's question. The completeness is good, but could be improved by adding more details. The main weakness is the lack of citations.</t>
  </si>
  <si>
    <t>iPads sind im Standard-Setup nicht vorgesehen. Das Yoga-Laptop kann die Funktionalitäten ähnlich abbilden.</t>
  </si>
  <si>
    <t>The response is factually accurate, relevant, complete, and clear. However, it lacks explicit citations and audit trail information. The content quality is excellent, but the source utilization and citation mechanics are weak due to the absence of explicit citations.</t>
  </si>
  <si>
    <t>Für die Nutzung der Meetingräume benötigen Sie einen Laptop, um Inhalte zu teilen. Eine reine Videokonferenz ist auch ohne Laptop möglich. Jeder Raum verfügt über eine Cisco Video-Anlage. Die Meeting-Räume sind über Outlook buchbar.
WLAN ist in den Meetingräumen verfügbar.
Benötigen Sie detailliertere Informationen zur Nutzung der Cisco-Anlagen? Wenn ja, kann ich Ihnen die entsprechenden Quellen nennen.
Sollten Sie weitere Fragen haben, stehen Ihnen folgende Support-Kanäle zur Verfügung:
*   Headquarter Kontakt: newhq@berenberg.com
*   Technischer Laptop Support: laptoppilot@berenberg.de
*   Gebäude- oder Umzugsprobleme: Monday System (Link folgt)
*   Allgemeiner technischer Support: hotline@berenberg.de oder Hotline Extension -369</t>
  </si>
  <si>
    <t>The response provides a factually accurate and relevant answer to the user's query. The content is clear and well-organized. The main weakness is the lack of explicit citations. The response effectively uses the information from the snippets to provide a comprehensive overview of the IT equipment available in the meeting rooms and support channels.</t>
  </si>
  <si>
    <t>Nein, die Softphone-Telefonie wird nicht direkt mit dem Umzug eingeführt, sondern erst später. Das neue Headset ist jedoch für die zukünftige Softphone-Technologie vorbereitet. Es wird aber die Möglichkeit geben, entweder über den Telefonhörer oder über den Laptop zu telefonieren (um mit Headset zu telefonieren) oder als dritte Variante via Bluetooth das Telefon direkt mit dem Headset zu verbinden.
Es wird auch die Möglichkeit des Softphones geben, bei der die Telefon-Funktionen komplett softwareseitig über WebEx abgebildet werden. Standardmäßig bekommen Sie automatisch Ihr Tisch-Telefon, während Sie sich parallel bei den ersten Softphone-Nutzern von den Vorteilen einer mobilen Erreichbarkeit überzeugen können.</t>
  </si>
  <si>
    <t>The response provides a factually accurate and relevant answer to the user's question. The clarity is excellent. The main weakness is the lack of citations. The response is well-grounded in the snippets, particularly snippet 3, which directly addresses the question.</t>
  </si>
  <si>
    <t>Es gibt verschiedene Möglichkeiten, im neuen Bürogebäude zu telefonieren.
*   **Tischtelefone:** Es wird weiterhin die bewährten smarten Tisch-Telefone von Cisco mit Videotelefoniefunktion geben.
*   **Softphone:** Für IT-begeisterte Nutzer gibt es die Möglichkeit des Softphones über WebEx.
*   **Telefonboxen:** Auf allen Etagen wird es viele Telefonboxen für vertrauliche Gespräche oder kurze Besprechungen geben.
*   **Mobiltelefon:** Aktivieren Sie die WLAN-Telefonie auf Ihrem iPhone, um auch in der Tiefgarage telefonieren zu können.
Zusätzlich ist folgendes zu beachten:
*   Es gibt Team-Laptops für Teams, in denen nicht alle einen Laptop haben.
*   Das neue Headset ist für die zukünftige Softphone-Technologie vorbereitet.
*   Sie können entweder über den Telefonhörer oder über den Laptop telefonieren (um mit Headset zu telefonieren) oder als dritte Variante via Bluetooth das Telefon direkt mit dem Headset verbinden.
Bitte beachten Sie, dass die Softphone-Telefonie nicht direkt zum Umzug eingeführt wird, sondern erst später. Wenn die Softphone-Funktion eingeführt ist, müssen Sie am Laptop eingeloggt sein, um telefonieren zu können.</t>
  </si>
  <si>
    <t>The response is factually accurate, relevant, and clear. It provides a good overview of the different ways to make phone calls in the new building. The completeness could be improved by adding more details. The lack of citations is a significant weakness.</t>
  </si>
  <si>
    <t>Ja, Sie können zunächst weiterhin ohne Laptop telefonieren.
Es gibt folgende Möglichkeiten zu telefonieren:
*   Über den Telefon-Hörer
*   Über den Laptop (um mit Headset zu telefonieren)
*   Via Bluetooth das Telefon direkt mit dem Headset verbinden
Beachten Sie, dass in Zukunft das Softphone eingeführt wird, wodurch Sie am Laptop eingeloggt sein müssen, um telefonieren zu können.
Für den Übergang ins NewHQ stehen Ihnen folgende Optionen zur Verfügung:
*   Bewährte smarte Tisch-Telefone von Cisco mit Videotelefoniefunktion
*   Softphone über WebEx (Telefon-Funktionen komplett softwareseitig)
Für IT-begeisterte Nutzer gibt es die Möglichkeit des Softphones, bei der die Telefon-Funktionen komplett softwareseitig über WebEx abgebildet werden. Zukünftig wird es möglich sein, durch eine in Webex integrierte Softphone-Lizenz das Headset unabhängig vom physischen Telefon zu nutzen oder sogar vollständig auf das klassische Telefon zu verzichten.
Wenn Sie Ihr Telefon aus Webex heraus steuern möchten, müssen Sie eine Verbindung herstellen:
1.  Öffnen Sie Webex.
2.  Klicken Sie dann (rechts oben) auf „Mit einem Gerät verbinden”.
3.  Wählen Sie das angezeigte Telefon aus, die Verbindung wird dann hergestellt.
4.  Gehen Sie über die Webex Seitennavigation auf „Anrufe", um über das Webex Ziffernblock Ihr Telefon zu steuern.
Hinweis: Jetzt können Sie auch aus Webex heraus telefonieren. Achten Sie darauf, dass Sie vorweg eine 0 wählen müssen (bei externen Anrufen).</t>
  </si>
  <si>
    <t>The response provides a relevant and clear answer to the user's question, outlining various options for making phone calls. The factual accuracy is generally good, although some additional details could enhance the completeness. The main weakness is the lack of citations to the source snippets and the absence of any discussion regarding GDPR compliance, EU AI Act alignment, or audit trail quality.</t>
  </si>
  <si>
    <t>Um in der Tiefgarage des NewHQ telefonieren zu können, ist es wichtig, die WLAN-Telefonie auf Ihrem iPhone zu aktivieren. Andernfalls kann der Telefonempfang dort gestört sein, da keine Netzabdeckung für Telefonie besteht. Dies ist auch wichtig, um die Park-App zu nutzen.</t>
  </si>
  <si>
    <t>The response is factually accurate, relevant, and clear. It effectively addresses the user's query by highlighting the importance of WLAN-Telefonie in the Tiefgarage. The completeness is good, but could be improved by adding more details. The lack of explicit citations is a drawback, but the content is well-grounded in the provided snippets.</t>
  </si>
  <si>
    <t>Ja, Microsoft Teams ist auf den neuen Laptops integriert. Du kannst auch ohne Probleme an Teams-Meetings teilnehmen, wenn du von extern eine Einladung erhältst. Microsoft Teams New ist auf den neuen Laptops installiert.</t>
  </si>
  <si>
    <t>The response is factually accurate, relevant, and clear. It directly answers the user's question. The main weakness is the lack of citations. The response could be improved by providing more details about the specific version of Teams installed and any limitations.</t>
  </si>
  <si>
    <t>Microsoft Teams ist auf den neuen Laptops integriert. Teams funktioniert jedoch nicht auf der Citrix-Umgebung. Teams ist noch nicht auf die anderen Standorte ausgerollt, der Rollout erfolgt sukzessive.</t>
  </si>
  <si>
    <t>The response is relevant and generally accurate, providing a good overview of the Microsoft Teams deployment status. However, it lacks explicit citations and does not address GDPR or EU AI Act compliance. The absence of an audit trail also limits its verifiability.</t>
  </si>
  <si>
    <t>Ja, Sie können problemlos über die Notebookumgebung an externen Teams-Meetings teilnehmen. Microsoft Teams ist auf den neuen Laptops integriert. Wenn Sie eine Teams-Einladung von extern erhalten, können Sie problemlos über die Notebookumgebung teilnehmen.</t>
  </si>
  <si>
    <t>Die Firma Datagroup bietet externe Unterstützung bei der Umsetzung der IT-Ausstattung. Um den Umzug und die Einweisung in das neue Arbeitsequipment so einfach wie möglich zu gestalten, wird der LocalService durch externes IT-Fachpersonal unterstützt.</t>
  </si>
  <si>
    <t>The response is relevant and clear but lacks completeness and strong factual grounding within the provided snippets. The absence of citations makes it difficult to verify the information and assess the system's reliance on the source material. The response identifies a company that *might* be involved, but this is not explicitly stated in the provided snippets. The response also fails to provide a comprehensive overview of external support options.</t>
  </si>
  <si>
    <t>Für Kollegen, die bereits in der Betaphase sind, wird geprüft, ob die IT-Ausstattung einheitlich ist und gegebenenfalls ausgetauscht. Neue Mitarbeiter müssen ihre Ausstattung über das Onboarding bestellen, die Onboarding-Mail wird angepasst.
Zusätzlich hier noch ein paar Informationen zu den Laptops und der IT-Ausstattung im NewHQ:
*   Die Laptops werden vor dem Probearbeiten ausgegeben, inklusive abgeschlossenem technischen Onboarding.
*   Es wird Schulungen zur Nutzung der Laptops geben.
*   Während des Probearbeitstages kannst du das ServiceNow- und Monday-Ticketsystem für Anfragen nutzen. Außerdem werden "Floorwalker" vor Ort sein.
*   Es wird neue Headsets für die Notebooks geben, sofern diese im Survey bestellt wurden.
*   Ergonomische Tastaturen/Mäuse werden mit umgezogen, wenn dies im Survey mitgeteilt wurde.</t>
  </si>
  <si>
    <t>The response provides a relevant and mostly accurate answer to the user's query. The content is clear and well-organized. However, the lack of citations is a significant weakness. The response could also be more complete by providing more specific details about the IT equipment and processes.</t>
  </si>
  <si>
    <t>Für neue Mitarbeiter muss die IT-Ausstattung über das Onboarding bestellt werden. Die Onboarding-Mail wird dafür nochmals angepasst.
Gibt es noch weitere Fragen zum Thema IT-Ausstattung oder betrifft Ihre Frage ein anderes Thema im Zusammenhang mit dem Umzug?</t>
  </si>
  <si>
    <t>The response is factually accurate, relevant, and clear. It could be more complete by providing more details about the onboarding process. The lack of explicit citations is a weakness.</t>
  </si>
  <si>
    <t>Guten Tag, Herr Fuhrmann!
Beim Umzug in das NewHQ können Sie folgende Gegenstände mitnehmen:
*   Kuratierte Möbel
*   Telefone
*   Drucker
*   Schlüsselkästen
*   Tresore
*   Alle Unterlagen, Akten und lose Ablage, die mit in das neue Gebäude übernommen werden, sind in den dafür bereitgestellten Kartons zu verpacken.
*   Spezielle Keyboards und Mäuse sollen bitte an die IT weitergegeben werden, damit diese auch vollständig umgezogen werden.
*   Laptops werden kurzfristig ausgegeben und müssen auch selbst mit umgezogen werden.
Folgende Gegenstände werden nicht mit umgezogen:
*   Privatsachen und private Wertgegenstände
*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alle Unterlagen und Gegenstände am Umzugstag vollständig verpackt sein müssen. Das gilt auch für nicht belegte Arbeitsplätze und gemeinschaftlich genutztes Mobiliar. Container, Schränke, Schreibtische etc. müssen vollständig geräumt sein.</t>
  </si>
  <si>
    <t>The response is relevant, clear, and mostly accurate. It provides a useful list of items that can and cannot be moved. However, it lacks citations and could be more complete by providing more specific examples. The response is well-organized and easy to understand.</t>
  </si>
  <si>
    <t>Im neuen Bürogebäude wird es keine Papierkörbe mehr unter den Schreibtischen geben. Stattdessen gibt es auf allen Etagen in jedem Arbeitsbereich eine Müllstation.</t>
  </si>
  <si>
    <t>The response is factually accurate and relevant to the user's query. It is clearly written and easy to understand. However, it lacks completeness and does not provide any citations. The response effectively uses the provided snippets to answer the question, focusing on the information about the removal of trash cans and the introduction of waste stations.</t>
  </si>
  <si>
    <t>Für den Umzug in das NewHQ sind folgende Punkte beim Verpacken und Beschriften Ihrer Unterlagen zu beachten:
1.  **Verpackung:** Alle Unterlagen, Akten und lose Ablagen, die mit in das neue Gebäude übernommen werden, müssen in den dafür bereitgestellten Kartons verpackt werden.
2.  **Umzugskartons:** Sie erhalten Umzugskartons in weiß. Die Größe der Umzugskartons beträgt 39x60x35cm (BxLxH). Jeder Mitarbeiter erhält einen Umzugskarton. Ende August erhalten Sie die Umzugskartons für Ihre persönlichen Gegenstände. Wenn Sie abwesend sind, wenden Sie sich bitte an Ihren Umzugsbotschafter, um frühzeitig Kartons zu erhalten.
3.  **Beschriftung:** Die Aufkleber für die Kartons sind vorbedruckt. Jede Etage hat ihre eigene Farbe, identisch mit den Etagenfarben im NewHQ.
4.  **Größere Aktenmengen/Bibliotheken:** Wenn große Mengen an Akten oder eine Bibliothek durch die Spedition gepackt werden müssen, melden Sie dies bitte an. Für vertrauliche Umzugsgüter bzw. große Aktenmengen wird es Aktenrollwagen und Securityboxen geben. Diese müssen im Voraus angemeldet werden. Die Anmeldung ist zwingend erforderlich bis Ende Juli 2025 per Mail an das Umzugsteam NewHQ_Sellenthin@berenberg.de.
Bitte sorgen Sie dafür, dass sämtliche Unterlagen und Gegenstände am Umzugstag vollständig verpackt sind. Das gilt auch für nicht belegte Arbeitsplätze und gemeinschaftlich genutztes Mobiliar. Container, Schränke, Schreibtische etc. müssen vollständig geräumt sein.</t>
  </si>
  <si>
    <t>The response provides accurate and relevant information for packing and labeling documents for a move. The clarity and organization are excellent. However, the response lacks citations and fails to address GDPR compliance, EU AI Act alignment, and audit trail quality. While the content is good, the lack of source utilization and compliance considerations significantly lowers the overall assessment.</t>
  </si>
  <si>
    <t>Hallo,
Bei der Entscheidung, was mitgenommen werden soll, kann Ihnen Folgendes helfen:
*   **Umzugsleitfaden:** Jeder Berenberger erhält Anfang August einen Umzugsleitfaden von seinem Umzugsbotschafter. Dieser enthält alle wichtigen Details rund um den Umzug sowie Ansprechpartner, Daten und Uhrzeiten.
*   **Teamkoordination:** Falls jemand keine Möglichkeit hat, seine persönlichen Dinge selbst zu packen, bitte dies im Team untereinander koordinieren.
*   **Umzugsgüter:**
    *   Verpackt werden alle Unterlagen, Akten und lose Ablagen, die mit in das neue Gebäude übernommen werden, in den dafür bereitgestellten Kartons. Bei größeren Aktenmengen oder Bibliotheken melden Sie dies bitte an.
    *   Nicht umgezogen werden Privatsachen und private Wertgegenstände, der Großteil des Mobiliars, Pflanzen, Geschirr und Küchenutensilien, Arbeitsmaterialien (z.B. Schreibtischunterlagen, Flipcharts, Whiteboards, Pinnwände etc.) sowie Bilder und Dekoration.
Für weitere Fragen stehen Ihnen folgende Support-Kanäle zur Verfügung:
*   Headquarter Kontakt: newhq@berenberg.com
*   Building oder Relocation issues: Monday system (Link folgt)</t>
  </si>
  <si>
    <t>The response provides a factually accurate and relevant answer to the user's query. The information is presented clearly and is well-organized. The main weakness is the lack of explicit citations. The response could be more complete by including information about IT equipment and laptop distribution.</t>
  </si>
  <si>
    <t>Umzugsrelevante Unterlagen, Akten und lose Ablagen, die mit in das neue Gebäude übernommen werden, müssen in den dafür bereitgestellten Kartons verpackt werden.
Was nicht mit umgezogen wird: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Was mit umgezogen wird:
*   Kuratierte Möbel
*   Telefone
*   Drucker
*   Schlüsselkästen
*   Tresore
Bitte sorge dafür, dass sämtliche Unterlagen und Gegenstände am Umzugstag vollständig verpackt sind. Das gilt auch für nicht belegte Arbeitsplätze und gemeinschaftlich genutztes Mobiliar. Container, Schränke, Schreibtische etc. müssen vollständig geräumt sein.
Eine Angabe zur Aufbewahrungsdauer konnte ich in den Dokumenten leider nicht finden. Bitte wende dich an newhq@berenberg.com, laptoppilot@berenberg.de, den Monday System (Link folgt), hotline@berenberg.de oder die Hotline unter der Durchwahl -369.</t>
  </si>
  <si>
    <t>The response is partially relevant and factually accurate in listing items to be moved or kept. However, it fails to address the 'how long' aspect of the query, making it incomplete. The lack of citations and any consideration of GDPR or EU AI Act significantly lowers the overall quality. The response is clear and well-organized, but the content is limited.</t>
  </si>
  <si>
    <t>Wo das Archiv hinkommt und wie du später darauf zugreifen kannst, kann ich dir leider nicht sagen.
Bitte wende dich an die entsprechenden Support-Kanäle:
*   Hauptquartier Kontakt: newhq@berenberg.com
*   Technischer Laptop-Support: laptoppilot@berenberg.de
*   Gebäude- oder Umzugsprobleme: Monday System (Link folgt)
*   Allgemeiner technischer Support: hotline@berenberg.de oder Hotline-Durchwahl -369</t>
  </si>
  <si>
    <t>The response is a good example of how an AI system can handle situations where it lacks specific information. It is factually accurate, relevant, complete, and clear. The main weakness is the lack of any citation or audit trail, but this is understandable given the nature of the response. The system appropriately directs the user to relevant support channels.</t>
  </si>
  <si>
    <t>The AI system failed to provide a relevant or accurate response to the user's query. It simply stated that it could not create a summary. The content quality is extremely poor, and there is no effective utilization of the provided source snippets. The system's inability to answer the question renders it inadequate in terms of content and relevance.</t>
  </si>
  <si>
    <t>The AI system fails to provide a relevant or complete answer to the user's query. While the statement that no summary could be created is factually accurate in the context of the system's limitations, the response is ultimately unhelpful and doesn't utilize the provided snippets effectively. The system needs significant improvement in its ability to understand and respond to user queries, as well as in its utilization of source materials.</t>
  </si>
  <si>
    <t>The AI system failed to provide a meaningful response to the user's query. It simply stated that it could not generate a summary. This indicates a significant deficiency in the system's ability to understand and respond to the query. The response lacks factual accuracy, relevance, and completeness.</t>
  </si>
  <si>
    <t>Für die Ablage digitaler Dokumente stehen Ihnen folgende Tools zur Verfügung:
*   **Microsoft OneNote:** Perfekt für Mitschriften, To-Do-Listen oder schnelle Ideen. Handgeschriebene Notizen lassen sich per OCR in Maschinenschrift umwandeln.
*   **PDF Apps:** Adobe Acrobat und Microsoft Edge können für PDF-Kommentare und Unterschriften genutzt werden.
*   **OneDrive for Business:** Geschäftliche Daten auf dem Laptop werden automatisch synchronisiert, sodass Daten jederzeit auf einem neuen Gerät wiederhergestellt werden können.</t>
  </si>
  <si>
    <t>The response provides a partially accurate and relevant answer to the query. While the listed tools are valid examples, the response lacks completeness and fails to provide any citations. The content is clear and easy to understand, but the lack of source grounding is a major weakness.</t>
  </si>
  <si>
    <t>Für die Umsetzung der Digitalisierung gibt es externe Unterstützung durch die Firma Datagroup. Bei IT-Problemen können Sie die Hotline per Mail, Telefon oder über das SSP (SelfServicePortal) erreichen. Die Adresse des SelfServicePortals ist: https://berenbergitsmprod.service-now.com/esc.</t>
  </si>
  <si>
    <t>The response is partially relevant and factually accurate but lacks completeness and proper citation. It identifies a company that supports digitalization but doesn't provide a comprehensive answer or proper sourcing. The response is clear and easy to understand.</t>
  </si>
  <si>
    <t>Die offizielle Raumbuchung beginnt Ende August. Falls Sie wichtige, große Termine bereits vorher planen müssen, wenden Sie sich bitte an dennis.jaeger.ext@berenberg.com.</t>
  </si>
  <si>
    <t>The response is relevant and mostly accurate, providing a specific timeframe for room bookings and an alternative contact. However, it lacks explicit citations and provides no information about GDPR compliance, EU AI Act alignment, or audit trail quality. The content quality is good, but the source utilization and transparency aspects are weak.</t>
  </si>
  <si>
    <t>Gerne helfe ich dir weiter.
Da die offizielle Raumbuchung erst Ende August beginnt, solltest du dich an dennis.jaeger.ext@berenberg.com wenden, wenn du bereits vorher wichtige, große Termine planen musst.
Für Lunch mit Kunden im 11. OG ist Angela Kluge deine Ansprechpartnerin für die Koordination mit Genuss &amp; Harmonie (Caterer). Hier ist ein Vorlauf von 24 Stunden erforderlich.
Solltest du weitere Fragen haben, stehen dir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</si>
  <si>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highly relevant, accurate, and complete. It directly addresses the user's query and provides useful information. The lack of explicit citations is a minor drawback, but the overall quality of the response is excellent.</t>
  </si>
  <si>
    <t>Ja, es wird ein Sportangebot im Multifunktionsraum im NewHQ geben. Der Multifunktionsraum kann über Outlook gebucht werden und wird von HR koordiniert.
Zusätzlich wird es ab dem 10. Februar 2025 über 8 Wochen ein Probeangebot an Sport- und Fitnesskursen im BeGo Public Space geben, um Inhalte, Zeiten und Formate zu testen. Die Kurse umfassen verschiedene Formate wie Power Functional Xpress Fusion, Yoga, Tabata, Fil Body Bootcamp Burner und High Intensity Sport. Im neuen Gebäude wird es einen extra Raum mit Kleingeräten wie Matten, Kettlebells und Kleinhanteln geben.
Die achtwöchige Testphase der Sportkurse ist abgeschlossen. Besonders beliebt waren Pilates, Yoga, Tabata und Bootcamp. Zukünftig sollen auch Angebote für Sporteinsteiger und eine Leveleinteilung angeboten werden. Es besteht Interesse an Mittagsangeboten, die in Zukunft ins Programm aufgenommen werden sollen.</t>
  </si>
  <si>
    <t>The response provides a factually accurate, relevant, and clear answer to the user's question. It effectively summarizes the available information about the sports offerings. The main weakness is the lack of explicit citations, which makes it difficult to verify the source of each piece of information. However, the content itself is of high quality.</t>
  </si>
  <si>
    <t>Die Buchung des Multifunktionsraums im NewHQ erfolgt über Outlook und wird von HR koordiniert.
Gibt es weitere Fragen zum NewHQ oder den neuen Laptops, bei denen ich Ihnen behilflich sein kann?</t>
  </si>
  <si>
    <t>The response is factually accurate, relevant, and clear. It could be more complete by providing more details about the booking process. The lack of citations and audit trail are weaknesses.</t>
  </si>
  <si>
    <t>Ja, im NewHQ wird es einen Arzt-Raum geben, der auch als Ruheraum genutzt werden kann. Daneben befindet sich ein weiterer Ruheraum. Der Arzt-Raum wird sich im Erdgeschoss befinden. Unsere Betriebsärztin, Dr. Uta Hermann, wird dort regelmäßig Sprechstunden abhalten.
Möchten Sie detailliertere Informationen zum Arzt-Raum oder den Sprechstunden von Frau Dr. Hermann?</t>
  </si>
  <si>
    <t>The response is factually accurate, relevant, and clear. It effectively answers the user's question based on the provided snippets. The main weakness is the lack of explicit citations, which makes it difficult to verify the source of the information. The response could also be slightly more complete by providing more details about the additional quiet room.</t>
  </si>
  <si>
    <t>Das Mitarbeiterrestaurant im NewHQ befindet sich im Erdgeschoss. Es gibt zwei Eingänge: einen von außen, links vom Gebäudehaupteingang, ideal für einen schnellen Besuch an der Kaffeebar vor Arbeitsbeginn, und einen zweiten vom Foyer, der direkten Zugang zum Buffetbereich bietet.
In der Restaurant-App findest du die aktuellen Tagesmenüs und ein Ampelsystem, das die Auslastung anzeigt. Du kannst auch Speisen zur Abholung im Marketplace vorbestellen. Die Bezahlung erfolgt über die App.
Das Restaurant ist von Montag bis Freitag von 11:30 bis 14:00 Uhr geöffnet. Die Kaffeebar und Patisserie sind von 7:30 bis 15:30 Uhr geöffnet.</t>
  </si>
  <si>
    <t>The response is factually accurate, relevant, and clear. It provides a good overview of how to access and use the employee restaurant. However, it lacks citations and does not address GDPR compliance, EU AI Act alignment, or audit trail quality. The content quality is high, but the source utilization and compliance aspects are weak.</t>
  </si>
  <si>
    <t>Im Mitarbeiterrestaurant stehen 199 Sitzplätze zur Verfügung. Über das Ampelsystem in der App ist ersichtlich, wie hoch die Auslastung ist.</t>
  </si>
  <si>
    <t>The response is factually accurate, relevant, complete, and clear. However, it lacks explicit citations and does not address GDPR compliance, EU AI Act alignment, or audit trail quality. The content quality is excellent, but the source utilization and system-level considerations are weak.</t>
  </si>
  <si>
    <t>Sie können in der App über ein Ampelsystem sehen, wie frequentiert das Restaurant gerade ist.</t>
  </si>
  <si>
    <t>The response is factually accurate, relevant, complete, and clear. It effectively answers the user's question. The system does not provide citations, which is a design choice, but the content is well-grounded in the provided snippets.</t>
  </si>
  <si>
    <t>Ja, im Mitarbeiterrestaurant NewHQ ist eine Vorbestellung von Speisen möglich.
Sie können die "Pre Order"-Funktion in der Restaurant-App nutzen, um Speisen zu bestellen, die Ihnen in einem Frische-Automat bereitgestellt werden. Dies ist auch zur Mitnahme nach Hause möglich.</t>
  </si>
  <si>
    <t>The response is relevant and clear, providing a direct answer to the user's question. The factual accuracy is good, assuming the details about the 'Pre Order' function and vending machine are correct. Completeness is also good, although more details could be provided. The main weaknesses are the lack of citations and the absence of any discussion of GDPR compliance, EU AI Act alignment, or audit trail quality.</t>
  </si>
  <si>
    <t>Ja, Geschäftspartner können im Restaurant eingeladen werden bzw. über eine Karte, die man am Empfang erhalten, selbst zahlen. Es ist jedoch nicht vorgesehen, dass Freunde/Bekannte für ein Lunch-Date Zutritt zum Mitarbeiterrestaurant haben. Mittagessen mit Kunden ist im 11. OG möglich, Angela Kluge ist hier Ansprechpartnerin für die Koordination mit Genuss &amp; Harmonie (Caterer). 24 Stunden Vorlauf ist erforderlich.</t>
  </si>
  <si>
    <t>The response is highly relevant and mostly accurate. It provides a clear and concise answer to the user's query. The main weakness is the lack of explicit citations. The response could be improved by including information about the app requirement for payment and providing citations to the relevant snippets.</t>
  </si>
  <si>
    <t>The AI system failed to provide a relevant or useful response to the user's query. It simply stated that it could not generate a summary. This indicates a significant deficiency in the system's ability to understand and respond to user requests.</t>
  </si>
  <si>
    <t>Es ist nicht vorgesehen, mit Essenstabletts durch das Gebäude zu gehen. Für To-Go-Gerichte wird es eine Tupperware mit Pfandsystem geben. Ob dies auch für Tablets gilt, ist nicht explizit erwähnt.
Da ich hierzu keine eindeutige Aussage in den Dokumenten finden kann, empfehle ich dir, dich an die entsprechenden Support-Kanäle zu wenden:
*   Headquarter contact: newhq@berenberg.com
*   Building or relocation issues: Monday system (Link folgt).</t>
  </si>
  <si>
    <t>The response is factually accurate, relevant, and clear. It effectively uses the provided snippets to answer the user's question, although the citation could be more explicit. The response also provides helpful contact information for further inquiries. Overall, the response is of high quality.</t>
  </si>
  <si>
    <t>Nein, im Mitarbeiterrestaurant wird es keine Außenbestuhlung geben.</t>
  </si>
  <si>
    <t>The response is factually accurate, relevant, complete, and clear. It effectively utilizes the provided snippet to answer the user's question. The system correctly identifies and extracts the relevant information from the source material.</t>
  </si>
  <si>
    <t>Der Marketplace im NewHQ ist als zentraler Treffpunkt für alle Mitarbeiter gedacht. Er soll den kollegialen Austausch fördern und individuelle Lunchbreaks oder das Arbeiten mit dem eigenen Laptop ermöglichen.
Hier sind einige Details zum Marketplace:
*   **Ort:** 10. OG
*   **Ausstattung:** Der Raum ist mit hochwertigen Küchen ausgestattet, in denen Sie mitgebrachte Speisen erwärmen und sich mit Kaffeespezialitäten versorgen können. Es gibt große Kühlschränke mit Getränken zum Kauf und Getränkeautomaten. Snack-Automaten, die über die App bezahlt werden können, sind ebenfalls vorhanden.
*   **Sitzbereiche:** Es gibt unterschiedliche Sitzbereiche, sowohl loungig-lässig als auch erhöhtes Sitzen zum Arbeiten am Laptop mit Blick über Hamburg.
*   **Dachterrasse:** Eine möblierte Dachterrasse lädt zum Verweilen ein.
*   **Self-Service:** Es gibt kein Personal im Marketplace, es ist reiner Self-Service.
*   **Pre-Order:** Essen kann zur Abholung in den Marketplace geliefert werden, um es auch mit nach Hause zu nehmen.</t>
  </si>
  <si>
    <t>The response provides a clear, relevant, and mostly complete description of the Marketplace. The factual accuracy is high, and the clarity is excellent. The main area for improvement is the lack of explicit citations to the source snippets. The response effectively synthesizes information from multiple snippets to provide a comprehensive overview.</t>
  </si>
  <si>
    <t>Hallo,
Sie können Ihr vorbestelltes Essen an der Abhol-Station für die Pre-Order-Essen abholen. Diese befindet sich im Market-Place.
Bei weiteren Fragen stehen Ihnen folgende Support-Kanäle zur Verfügung:
* Headquarter Kontakt: newhq@berenberg.com
* Technischer Laptop-Support: laptoppilot@berenberg.de
* Gebäude- oder Umzugsprobleme: Monday System (Link folgt)
* Allgemeiner technischer Support: hotline@berenberg.de oder Hotline-Durchwahl -369</t>
  </si>
  <si>
    <t>The response is relevant and clear but lacks completeness and proper citation. The inclusion of support channel information, while potentially helpful, detracts from the core question. The absence of citations and potential GDPR concerns significantly lower the overall assessment. The response is factually plausible but not definitively supported by the provided snippets.</t>
  </si>
  <si>
    <t>Um am Snackautomaten im Market-Place zu bezahlen, können Sie die App nutzen.
Für weitere Fragen stehen Ihnen folgende Support-Kanäle zur Verfügung:
* Headquarter contact: newhq@berenberg.com
* Technical laptop support: laptoppilot@berenberg.de
* Building or relocation issues: Monday system (link follows)
* General technical support: hotline@berenberg.de oder hotline extension -369</t>
  </si>
  <si>
    <t>The response is factually accurate and relevant, providing a direct answer to the user's question. However, it lacks completeness and does not provide any citations. The inclusion of support contact information is somewhat irrelevant to the initial query.</t>
  </si>
  <si>
    <t>Das Work Café im NewHQ ist ein Treffpunkt für alle Mitarbeiter und befindet sich dreimal im Gebäude auf den Etagen 2, 4 und 6.
Zur Ausstattung gehören:
*   Kühlschrank
*   Geschirrspüler
*   Mikrowelle
*   Separate Wasserstation
*   Einheitliches Geschirr + Besteck
*   Kaffeemaschine (die gleiche Maschine wie im jetzigen Bistro 1590)</t>
  </si>
  <si>
    <t>The response provides a relevant and clear answer to the user's question. The content appears to be factually accurate and reasonably complete. However, the lack of citations is a significant weakness. While the information seems to be grounded in the provided snippets, there is no way to verify this without explicit references. The response is compliant with GDPR and the EU AI Act, as it does not handle personal data or present any high-risk AI applications.</t>
  </si>
  <si>
    <t>Das Work Café im NewHQ ist immer zugänglich und liegt außerhalb der Vertraulichkeitsbereiche. Es bietet den gleichen Service wie in den Teeküchen, ist aber großzügiger ausgestattet und verfügt über mehr Sitzmöglichkeiten. Du findest Work Cafés auf den Etagen 2, 4 und 6.</t>
  </si>
  <si>
    <t>The response provides a factually accurate and relevant answer to the user's question. The clarity is excellent. The completeness is good but could be improved by including information about the ampelsystem and opening hours. The lack of citations is a significant weakness. The response is compliant with GDPR and aligns with the EU AI Act.</t>
  </si>
  <si>
    <t>Gefrierfächer im NewHQ finden Sie nur im Market Place. In den Teeküchen sind keine Gefrierfächer vorhanden.</t>
  </si>
  <si>
    <t>The response is factually accurate, relevant, complete, and clear. However, it lacks citations, which is a significant drawback from an academic perspective. The response correctly identifies the location of freezers within the building, addressing the user's query effectively. The absence of citations impacts the overall academic rigor.</t>
  </si>
  <si>
    <t>In den Teeküchen im NewHQ stehen Franke Kaffeemaschinen zur Verfügung. Alle Teeküchen sind mit Franke A300 ausgestattet, während der Marketplace und die Work Cafés mit A600 ausgestattet sind. Die Qualität ist die gleiche, die A600 hat lediglich mehr Produktbezüge.</t>
  </si>
  <si>
    <t>The response is factually accurate, relevant, complete, and clear. It effectively answers the user's question based on the provided snippets. However, it lacks explicit citations, which is a drawback.</t>
  </si>
  <si>
    <t>In den Teeküchen im NewHQ wird es Hafermilch in den Kühlschränken geben. Aus der Kaffeemaschine kommt Kuhmilch, da es nur ein Milchfach gibt.</t>
  </si>
  <si>
    <t>The response is excellent in terms of content quality. It is factually accurate, relevant, complete, and clear. However, it lacks explicit citations, which is a minor drawback. The response effectively utilizes the provided snippets to answer the user's question.</t>
  </si>
  <si>
    <t>Die Teeküchen im NewHQ werden einmal täglich von der Reinigungskraft gereinigt und aufgefüllt. Falls zwischendurch Nachfüllbedarf besteht, muss dies selbstständig erledigt werden. Der Vorrat befindet sich in der Küche.</t>
  </si>
  <si>
    <t>The response is relevant, clear, and reasonably complete. The factual accuracy is likely correct based on general knowledge, although not explicitly supported by the provided snippets. The main weakness is the lack of citations.</t>
  </si>
  <si>
    <t>The response is excellent. It is factually accurate, relevant, complete, and clear. It effectively utilizes the provided snippet to answer the user's question. The response also adheres to GDPR and EU AI Act principles, as it does not involve personal data or high-risk AI applications.</t>
  </si>
  <si>
    <t>In den Teeküchen im NewHQ gibt es zwei Optionen für Heißwasser:
*   Aus der Kaffeemaschine. Alle Teeküchen sind mit Franke Kaffeemaschinen ausgestattet.
*   Über die Wasserstation (kalt, sprudelnd &amp; heiß). Es gibt keine Wasserkocher in den Küchen.</t>
  </si>
  <si>
    <t>The response is factually accurate, relevant, complete, and clear. It effectively answers the user's question based on the provided snippets. The main weakness is the lack of explicit citations, but this is likely due to the system's design rather than a failure to utilize the source material. The response is compliant with GDPR and the EU AI Act.</t>
  </si>
  <si>
    <t>Ja, in jeder Teeküche gibt es eine Wasserstation, die kaltes, sprudelndes und heißes Wasser bietet. Heißes Wasser ist zusätzlich auch über die Kaffeemaschinen erhältlich.</t>
  </si>
  <si>
    <t>The response is factually accurate, relevant, complete, and clear. However, it lacks citations and an audit trail. The content quality is excellent, but the source utilization is poor due to the lack of relevant snippets.</t>
  </si>
  <si>
    <t>Hallo,
die Teeküchen im NewHQ sind wie folgt ausgestattet:
*   **Allgemein:** Es gibt 29 Teeküchen im NewHQ, drei auf jeder Etage. Die technische Ausstattung ist auf allen Geschossen gleich, nur Farbe und Sitzkonzept sind unterschiedlich. Die Teeküchen dienen als Treffpunkt für alle Mitarbeiter.
*   **Ausstattung:** Jede Teeküche verfügt über eine Kaffeemaschine (Franke, wie im jetzigen Bistro), eine separate Wasserstation (kalt, sprudelnd &amp; heiß), eine Mikrowelle und einen Kühlschrank. Außerdem gibt es einheitliches Geschirr und Besteck.
*   **Kaffee:** Es gibt Kaffee- und Espressobohnen. Kuhmilch ist in der Kaffeemaschine verfügbar, Hafermilch steht in den Kühlschränken bereit.
*   **Sonstiges:** Die Teeküchen sind mit Geschirr ausgestattet. Es gibt keine Gefrierfächer in den Kühlschränken.
Die Teeküchen werden täglich gereinigt und die Spülmaschine wird einmal täglich ausgeräumt.</t>
  </si>
  <si>
    <t>The response is factually accurate, relevant, and clear. It provides a good overview of the equipment in the NewHQ kitchenettes. The completeness is good, but could be improved by mentioning the dishwasher. The main weakness is the lack of citations.</t>
  </si>
  <si>
    <t>Privates Geschirr muss selbst abgewaschen und im Locker verwahrt werden. Es ist standardisiertes Geschirr in den Teeküchen vorhanden.</t>
  </si>
  <si>
    <t>The response is factually accurate, relevant, and clear. It could be slightly more complete. The lack of citations and audit trail are weaknesses.</t>
  </si>
  <si>
    <t>Für interne Meetings gibt es im NewHQ verschiedene Bewirtungsoptionen:
*   **Lunch im 11. OG:** Für ein wohnlicheres Setup ohne Meeting-Charakter können Sie Lunch im 11. OG einnehmen. Angela Kluge ist Ihre Ansprechpartnerin für die Koordination mit Genuss &amp; Harmonie (Caterer). Eine Vorlaufzeit von 24 Stunden ist erforderlich.
*   **Mitarbeiterrestaurant:** Das Mitarbeiterrestaurant bietet 199 Sitzplätze. Die Auslastung können Sie über das Ampelsystem in der App einsehen. Es ist von Montag bis Freitag von 11:30 bis 14:00 Uhr geöffnet.
*   **Frühstück:** Für eine Gruppe kann Frühstück vorab über Outlook und das Bestellsystem bestellt werden.
*   **Marketplace:** Hier gibt es Snack-Automaten, die über die App bezahlt werden können, sowie eine Abholstation für vorbestellte Speisen.
*   **Bewirtungskonzept allgemein:** Bestellungen für Catering müssen mindestens 24 Stunden im Voraus über ein Bestellformular erfolgen.
Bitte beachten Sie, dass es nicht vorgesehen ist, Essenstabletts durch das Gebäude zu tragen. Für To-Go-Gerichte wird es Tupperware mit einem Pfandsystem geben.
Für weitere Fragen oder spezielle Wünsche bezüglich der Bewirtung wenden Sie sich bitte an newhq@berenberg.com.</t>
  </si>
  <si>
    <t>The response provides a relevant and clear answer to the user's query about catering options for internal meetings. The content appears to be factually accurate, although external validation is not possible. The main weaknesses are the lack of citations, the absence of GDPR and EU AI Act considerations, and the absence of an audit trail. The response would benefit from improved source grounding and adherence to data protection and AI governance principles.</t>
  </si>
  <si>
    <t>Im NewHQ können Sie im 11. OG in einem wohnlicheren Rahmen mit Gästen zu Mittag essen. Angela Kluge ist Ihre Ansprechpartnerin für die Koordination mit "Genuss &amp; Harmonie" (Caterer). Bitte beachten Sie, dass eine Vorlaufzeit von 24 Stunden erforderlich ist.</t>
  </si>
  <si>
    <t>The response is highly relevant and clear, providing a specific answer to the user's query. The factual accuracy is likely high, although it's difficult to verify without internal knowledge. The completeness is good, but could be improved with additional details. The lack of citations is a significant weakness. Overall, the response is good but could be improved with better source grounding and citation practices.</t>
  </si>
  <si>
    <t>Du benötigst die Restaurant-App im NewHQ, um im Mitarbeiterrestaurant etwas zu essen und zu bezahlen. In der App findest du die aktuellen Tagesmenüs, ein Ampelsystem zur Anzeige der Auslastung, die Möglichkeit zur Vorbestellung und Bezahlung sowie eine Funktion für Bewertungen und Feedback. Du kannst die App sowohl auf deinem Firmen- als auch auf deinem Privathandy nutzen.</t>
  </si>
  <si>
    <t>The response provides a factually accurate and relevant answer to the user's question. The clarity is excellent. However, the response lacks citations and does not address GDPR compliance, EU AI Act alignment, or audit trail quality. The content quality is high, but the source utilization and compliance aspects are weak.</t>
  </si>
  <si>
    <t>Die Bezahlung im Restaurant erfolgt über eine App, in die du Geld aufladen musst. Geschäftspartner können eingeladen werden oder mit einer Karte bezahlen, die am Empfang erhältlich ist.
Für die Nutzung des Mobilitätsbudgets wird dir von Berenberg eine digitale Kreditkarte in der Navit-App zur Verfügung gestellt, die monatlich mit 30 Euro aufgeladen wird. Du kannst dann mit dieser Karte in der jeweiligen App dein gewünschtes Verkehrsmittel bezahlen.</t>
  </si>
  <si>
    <t>The response provides some relevant information about payment methods, but it is incomplete and lacks citations. The factual accuracy is satisfactory, but the response could be improved by providing a more comprehensive overview of payment options and including proper citations. The response also fails to address GDPR and EU AI Act compliance.</t>
  </si>
  <si>
    <t>Die Restaurant-App kann sowohl auf Ihrem Firmen- als auch auf Ihrem Privat-Handy genutzt werden. Sie benötigen die App, um im Restaurant zu bezahlen und zu essen.</t>
  </si>
  <si>
    <t>The response is factually accurate, relevant, complete, and clear. However, it lacks citations and does not address GDPR compliance, EU AI Act alignment, or audit trail quality. The content quality is excellent, but the source utilization and citation mechanics are weak.</t>
  </si>
  <si>
    <t>Im neuen Headquarter stehen den Mitarbeitern 168 Stellplätze zur Verfügung. Davon sind 46 mit E-Wallboxen ausgestattet. Es gibt zwei behindertengerechte Stellplätze direkt neben dem Süd-Aufzugskern und vier Stellplätze für Motorräder. Die Stellplätze werden über eine App auf täglicher Basis gebucht und monatlich abgerechnet. Der genaue Preis für den Stellplatz steht noch nicht fest, soll aber maximal sieben Euro pro Tag betragen.
Zusätzlich gibt es zehn farblich orange gekennzeichnete Gästestellplätze, davon sechs mit E-Wallboxen und ein behindertengerechter Stellplatz. Am Wochenende können Mitarbeiter kostenlos auf den Gästestellplätzen parken.
Es gab auch die Möglichkeit, Dauerstellplätze im nahegelegenen Parkhaus Überseering 32a für 90,00 € brutto pro Monat oder interne Stellplätze in der Tiefgarage für 130,00 € brutto pro Monat zu mieten. Die restlichen ca. 110 internen Stellplätze der Tiefgarage werden über die App flexibel angeboten.
Die Standardstellplätze haben eine Breite von 2,5 m und eine Tiefe/Länge von 5 m. Die Tiefgarage ist mit 2,10 m 10 cm höher als die gesetzlich vorgeschriebene Höhe für Tiefgaragen. Aus der Tiefgarage gibt es zwei Zugänge zum Gebäude: den Süd-Zugang (1), farblich in Dunkelrot, und den Nord-Zugang (2), farblich in einem hellen Orange gekennzeichnet.</t>
  </si>
  <si>
    <t>The response provides a comprehensive and accurate overview of the parking options at the new location. The content is highly relevant and clearly presented. However, the lack of citations and information regarding GDPR compliance, EU AI Act alignment, and audit trail quality are significant weaknesses.</t>
  </si>
  <si>
    <t>Im neuen Hauptgebäude stehen Ihnen 168 Parkplätze zur Verfügung. Davon sind 46 mit E-Ladesäulen ausgestattet. Für Gäste gibt es zusätzlich zehn farblich orange gekennzeichnete Stellplätze, von denen sechs mit E-Wallboxen und einer behindertengerecht sind.</t>
  </si>
  <si>
    <t>The response is excellent in terms of content quality. It is factually accurate, relevant, complete, and clear. However, the system does not provide explicit citations, which is a drawback from an academic perspective. The response effectively synthesizes information from multiple snippets to provide a comprehensive answer.</t>
  </si>
  <si>
    <t>Um einen Parkplatz im NewHQ zu buchen, laden Sie bitte die "ParkHere" App auf Ihr Telefon. Melden Sie sich über Single-Sign-On (SSO) mit Ihren Berenberg Log-In Daten an. Hinterlegen Sie Ihr Kennzeichen und ein SEPA-Lastschriftmandat.
Sie können einen Wunsch-Stellplatz und einen Wunsch-Sektor in Ihrem Profil hinterlegen. Sie können ebenfalls hinterlegen, ob Sie einen Standard-Stellplatz, einen E-Stellplatz oder einen Behindertenstellplatz benötigen. Die Reservierung ist mit nur einem Klick in der App möglich und Sie erhalten sofort die Bestätigung. Sie können maximal 5 Tage auf einmal buchen. Am Buchungstag fahren Sie mit Ihrem Auto in die Tiefgarage, der Zugang erfolgt über Ihre allgemeine Zutrittskarte. Es gibt eine In-App-Navigationskarte, die das Finden des Stellplatzes erleichtert. Die Abrechnung der Stellplatznutzung erfolgt automatisch am Ende des Monats.
Bitte beachten Sie, dass die Reservierung frühestens zwei Wochen vorher möglich ist.
Es gibt auch die Möglichkeit, Dauerstellplätze anzumieten. Interne Stellplätze in der Tiefgarage des neuen Bürogebäudes kosten 130,00 € brutto pro Monat, externe Stellplätze im nahegelegenen Parkhaus Überseering 32a (ca. 3 Minuten Gehweg) kosten 90,00 € brutto pro Monat. Bei Interesse an einem Dauerstellplatz wenden Sie sich bitte an newhq@berenberg.de.</t>
  </si>
  <si>
    <t>The response provides a comprehensive and accurate answer to the user's query. The content is well-organized and easy to understand. However, the response lacks explicit citations and does not adequately address GDPR compliance, EU AI Act alignment, or audit trail quality. While the information provided is factually correct and relevant, the absence of proper citations and compliance considerations lowers the overall score.</t>
  </si>
  <si>
    <t>Ja, Sie können in der App mehrere Kennzeichen hinterlegen.
Für weitere Fragen zu der App oder zum Parken im NewHQ, können Sie sich an folgende Stellen wenden:
* Building oder Relocation issues: Monday system (Link folgt)
* Headquarter contact: newhq@berenberg.com
* General technical support: hotline@berenberg.de oder hotline extension -369</t>
  </si>
  <si>
    <t>The response is factually accurate and relevant, directly answering the user's question. However, it lacks completeness as it doesn't provide further details on how to add multiple license plates. The response does not include any citations and does not address GDPR compliance, EU AI Act alignment, or audit trail quality.</t>
  </si>
  <si>
    <t>Wenn Sie ohne Buchung in die Tiefgarage fahren, werden Sie kostenpflichtig abgeschleppt.</t>
  </si>
  <si>
    <t>The response is factually accurate, relevant, complete, and clear. The system does not provide citations, and does not address GDPR compliance, EU AI Act alignment, or audit trail quality.</t>
  </si>
  <si>
    <t>Die Zufahrt zur Tiefgarage ist trotz der davor liegenden Baustelle jederzeit erreichbar und zugänglich. Es gibt zwei Zugänge zum Gebäude aus der Tiefgarage: den Süd-Zugang (1), farblich in Dunkelrot, und den Nord-Zugang (2), farblich in einem hellen Orange gekennzeichnet.
Für die Tiefgarage stehen Ihnen folgende Möglichkeiten zur Verfügung:
*   115 interne Parkplätze, die flexibel gebucht werden können.
*   Mitarbeiter können mehrere Kennzeichen in der App hinterlegen oder mit der Mitarbeiterkarte in die Tiefgarage kommen.
*   Wer ohne Buchung in die Tiefgarage fährt, wird kostenpflichtig abgeschleppt.
*   Die restlichen ca. 110 internen Stellplätze der Tiefgarage werden über die App flexibel angeboten.
*   Die Stellplätze werden über eine App auf täglicher Basis gebucht und monatlich abgerechnet.
*   Die Reservierung ist frühestens zwei Wochen vorher möglich und auch nur für fünf Tage auf einmal.
*   Am Buchungstag erfolgt der Zugang über Ihre allgemeine Zutrittskarte.
Möchten Sie eine detaillierte Anleitung zur Nutzung der App oder reicht Ihnen diese Information?</t>
  </si>
  <si>
    <t>The response is factually accurate, relevant, and clear. It provides a good overview of how to access the underground parking garage. However, it lacks explicit citations and does not address GDPR compliance, EU AI Act alignment, or audit trail quality. The completeness could be improved by adding more specific instructions and mentioning bicycle parking.</t>
  </si>
  <si>
    <t>Fahrräder können nur während der Öffnungszeiten in NewHQ abgestellt oder abgeholt werden. Es wird noch geprüft, ob dies angepasst werden könnte. Die generellen Öffnungszeiten des Gebäudes sind zwischen 6 und 19 Uhr.
Für weitere Fragen wenden Sie sich bitte an die folgenden Support-Kanäle:
* Headquarter contact: newhq@berenberg.com
* Technical laptop support: laptoppilot@berenberg.de
* Building or relocation issues: Monday system (Link folgt)
* General technical support: hotline@berenberg.de oder hotline extension -369</t>
  </si>
  <si>
    <t>The response is relevant, clear, and mostly complete. The factual accuracy is good, although it relies on plausible assumptions rather than direct snippet support. The main weakness is the lack of citations and transparency regarding AI system governance. The response effectively answers the user's question but fails to demonstrate proper source grounding and AI governance practices.</t>
  </si>
  <si>
    <t>Im neuen Bürogebäude gibt es auf allen Etagen in jedem Arbeitsbereich eine Müllstation. Es gibt keine Mülleimer an den Arbeitsplätzen. Papier kann wie gewohnt in der Silbertonne entsorgt werden, die in jedem gut erreichbaren Druckerraum steht. Alles andere wird getrennt nach Zugehörigkeit an den Müllstationen entsorgt. Auch Pfandflaschen können hier retourniert werden.
Die Müllstationen haben 2-3 verschiedene Sortierungen. Bio-/Nassmüll befindet sich unter der Spüle in den Teeküchen.</t>
  </si>
  <si>
    <t>The response provides a clear and accurate description of the waste separation system in the new building. It is highly relevant to the user's query and generally complete. The main weakness is the lack of explicit citations.</t>
  </si>
  <si>
    <t>Die Tonnen für Bio-/Nassmüll befinden sich unter der Spüle in den Teeküchen. Müllstationen für verschiedene Sortierungen gibt es in den Quadranten. In jedem Arbeitsbereich auf allen Etagen im neuen Bürogebäude gibt es eine Müllstation. Dort können Sie, getrennt nach Zugehörigkeit, Ihren Müll entsorgen.</t>
  </si>
  <si>
    <t>The response provides a relevant and clear answer to the user's query. The factual accuracy is generally good, although there is a minor inaccuracy regarding the specific location of the 'Bio-/Nassmüll' bins. The response does not provide any citations, which is a significant weakness. The response is strong in relevance and clarity but weak in citation quality.</t>
  </si>
  <si>
    <t>The system fails to provide a useful answer to the user's query, despite the presence of a relevant snippet. While the response itself is factually accurate in its statement of inability to summarize, it demonstrates poor information retrieval and synthesis capabilities. The absence of citations and audit trails further detracts from the system's overall performance.</t>
  </si>
  <si>
    <t>Hallo! Die Datentonnen für sensible Dokumente befinden sich in den Druckerräumen in jedem Quadranten im NewHQ.</t>
  </si>
  <si>
    <t>The response is factually accurate, relevant, complete, and clear. It directly answers the user's question based on the provided snippets. However, it lacks explicit citations, and there is no audit trail. The content quality is excellent, but the source utilization and citation mechanics are weak.</t>
  </si>
  <si>
    <t>Die neuen Zutrittskarten für das NewHQ werden ab Mitte August ausgegeben. Die Übergabe erfolgt persönlich durch das Property Management und den Empfang. Für die Übergabe werden feste Timeslots am 14. und 15. August vergeben. Wenn Sie die vorgeschlagenen Timeslots nicht wahrnehmen können, können die Zutrittskarten bis zum 25. August beim Empfang abgeholt werden.</t>
  </si>
  <si>
    <t>The response is highly relevant and clear, providing specific information about the distribution of the new access cards. The factual accuracy seems good, although it cannot be independently verified. The completeness is also good, covering the key aspects of the distribution process. However, the response lacks any citations and does not address GDPR compliance, EU AI Act alignment, or audit trail quality. The system needs to incorporate proper citation mechanisms and address data protection and AI governance requirements.</t>
  </si>
  <si>
    <t>Ihre derzeitige Zutrittskarte verliert mit dem Umzug ihre Gültigkeit, muss jedoch weiterhin aufbewahrt werden. Für den Fall unerwarteter Einschränkungen im NewHQ dient der Standort Neuer Jungfernstieg als Fallback – in diesem Fall würden die alten Karten reaktiviert. Sie werden gesondert informiert, sobald die bisherigen Karten endgültig entsorgt werden können.</t>
  </si>
  <si>
    <t>The response is factually accurate, relevant, complete, and clear. However, it lacks explicit citations and does not address GDPR compliance, EU AI Act alignment, or audit trail quality. The content quality is excellent, but the system needs improvement in terms of transparency and compliance.</t>
  </si>
  <si>
    <t>Im Foyer des NewHQ gibt es 6 Vereinzelungsanlagen.</t>
  </si>
  <si>
    <t>The response is factually accurate, relevant, complete, and clear. However, it lacks citations, which is a significant drawback. The response effectively answers the user's question based on the provided snippets, but the absence of citations hinders verification and transparency.</t>
  </si>
  <si>
    <t>Ihre bisherigen Zutrittsrechte sollen übernommen werden. Es erfolgt jedoch noch eine detaillierte Prüfung. Die EMA wird aktuell technisch angepasst, damit dies weniger aufwändig ist.
Beachten Sie, dass die neue Zutrittskarte zunächst deaktiviert ist und während der Probetage vorübergehend und ab dem offiziellen Umzug dauerhaft aktiviert wird. Ihre derzeitige Zutrittskarte verliert mit dem Umzug ihre Gültigkeit, muss aber weiterhin aufbewahrt werden.</t>
  </si>
  <si>
    <t>The response provides a factually accurate and relevant answer to the user's query. The clarity is excellent. Completeness is good but could be improved with more details. The system lacks explicit citations and does not address GDPR compliance, EU AI Act alignment, or audit trail quality.</t>
  </si>
  <si>
    <t>Der Zutritt zum Gebäude ist grundsätzlich zwischen 6 und 19 Uhr möglich. Das Verlassen des Gebäudes nach 19 Uhr ist ebenfalls erlaubt, wobei die vorgegebenen Wege genutzt werden sollten.</t>
  </si>
  <si>
    <t>The response is relevant, clear, and likely factually accurate, although not explicitly supported by the provided snippets. The lack of citations is a significant weakness. The response is good overall, but the absence of source grounding impacts the overall score.</t>
  </si>
  <si>
    <t>Im NewHQ gibt es folgende Eingänge:
*   Der Mitarbeitereingang befindet sich seitlich am Gebäude.
*   Der Haupteingang kann mit genutzt werden.
*   Gäste, die aus der Tiefgarage kommen, erreichen das Foyer mit dem Aufzug in Sichtachse des Empfangs.
*   Das Mitarbeiterrestaurant ist über zwei Eingänge zugänglich: Einer führt von außen, links des Gebäudehaupteingangs, der andere vom Foyer.
*   In der Tiefgarage gibt es einen Süd-Zugang (1) und einen Nord-Zugang (2) zum Gebäude.</t>
  </si>
  <si>
    <t>The response provides a factually accurate and relevant answer to the user's query about the entrances to the NewHQ building. The clarity and organization of the response are excellent. The main weakness is the lack of explicit citations to the source snippets. While the information is generally grounded in the snippets, the absence of citations makes it difficult to verify the source of each claim. The response could also be slightly more complete by explicitly mentioning all relevant entrances mentioned in the snippets.</t>
  </si>
  <si>
    <t>In Vertraulichkeitsbereichen sind spezielle Wege einzuhalten und diese Bereiche sind zutrittsgesichert.</t>
  </si>
  <si>
    <t>The response is factually accurate and relevant but lacks completeness. It provides a basic answer but doesn't delve into the specifics of what one needs to consider in Vertraulichkeitsbereichen. The absence of citations is a significant drawback.</t>
  </si>
  <si>
    <t>Das neue Gebäude hat die höchste Sicherheitszertifizierung, die man für ein Gebäude erhalten kann.</t>
  </si>
  <si>
    <t>The response is factually accurate, relevant, complete, and clear. It directly answers the user's question. However, it lacks citations.</t>
  </si>
  <si>
    <t>Nein, eine mehrfache Nutzung der Mitarbeiterkarte beim Zutritt ist nicht mehr möglich, da sie nach einer Nutzung am Hauseingang für mehrere Minuten gesperrt ist.</t>
  </si>
  <si>
    <t>The response is factually accurate, relevant, complete, and clear. However, it lacks citations, which is expected given the nature of the query and the provided snippets. The snippets do not contain information directly related to the question, so the response relies on general knowledge.</t>
  </si>
  <si>
    <t>Wenn Sie abends länger im NewHQ bleiben, beachten Sie bitte Folgendes: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
*   Die Einbruchmeldeanlage kann erst aktiviert werden, wenn alle das Gebäude verlassen haben.
Aktuell wird an einer technischen Lösung gearbeitet, um die Abläufe künftig noch einfacher und weniger aufwändig zu gestalten.</t>
  </si>
  <si>
    <t>The response provides relevant and clear information regarding building access and security procedures for staying late in the evening. The factual accuracy is high, although it could benefit from external validation. The completeness is good, but could be improved by including additional details such as emergency exits. The major weakness is the lack of citation and the failure to address GDPR, EU AI Act, and audit trail considerations.</t>
  </si>
  <si>
    <t>Im NewHQ wird es weiterhin Hauspost geben. Das Team, das liebevoll als "Poststelle" betitelt wird, wird im Erdgeschoss des NewHQ einen festen Ort haben. Zu den Aufgaben gehören die Verteilung der Hauspost, die Versorgung der Datenschutz-Container und der Scan-Service für bestimmte Dokumente.
Außerdem wird es eine Paketstation gegenüber des Seiteneingangs geben, an die Sie Ihre privaten Pakete schicken lassen können.</t>
  </si>
  <si>
    <t>The response provides a factually accurate, relevant, and clear answer to the user's query. While it could be slightly more complete, it adequately addresses the question. The main weakness is the lack of citations, which is expected given the system's design. The response is strong in content quality but weak in source utilization and citation mechanics.</t>
  </si>
  <si>
    <t>Die DHL-Packstation befindet sich außen am Gebäude, am Seiteneingang. Es wird auch eine Paketstation gegenüber des Seiteneingangs geben, an die Sie in Zukunft Ihre privaten Pakete schicken lassen können.</t>
  </si>
  <si>
    <t>The response is factually accurate, relevant, and clear. It effectively answers the user's question based on the provided snippets. The main weakness is the lack of explicit citations, which makes it difficult to verify the source of the information. The response is good overall.</t>
  </si>
  <si>
    <t>In Bezug auf die Aufzüge im NewHQ ist es wichtig zu wissen, dass die Nord- und Südkernaufzüge bewusst gewählt wurden, insbesondere im Hinblick auf Vertraulichkeitsbereiche. Vertraulichkeitsbereiche sind zutrittsgesichert, und es sind spezielle Wege einzuhalten.
Benötigen Sie weitere Informationen zu diesem Thema? Wenn nicht,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</si>
  <si>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factually accurate and relevant to the user's query. It clearly states the importance of the North and South core elevators in relation to confidentiality areas. However, it lacks completeness as it doesn't provide specific details about the confidentiality measures in place. The absence of citations and any indication of EU AI Act alignment or audit trail also detracts from the overall quality.</t>
  </si>
  <si>
    <t>Ja, alternativ zu den Aufzügen können die Treppenhäuser genutzt werden.</t>
  </si>
  <si>
    <t>The response is factually accurate, relevant, complete, and clear. However, it fails to cite the source snippet that supports the answer. The response is compliant with GDPR and the EU AI Act.</t>
  </si>
  <si>
    <t>Gerne unterstütze ich Sie bei Ihrer Anfrage bezüglich der Spinde im 2. Untergeschoss des NewHQ.
Mitte Juli wird es im Newsletter eine Abfrage geben, wer einen festen Spind im 2. UG benötigt. Sie können sich bei Interesse unter NewHQ@berenberg.com melden. Die Schlüssel für die Spinde werden zusammen mit den neuen Zutrittskarten Mitte August ausgegeben. Auch nach der ersten Zuteilung können Sie weiterhin einen Spind bei OS anfragen. Die Verwaltung der Spinde erfolgt künftig über die Poststelle im neuen Gebäude.</t>
  </si>
  <si>
    <t>The response is factually accurate, relevant, complete, and clear. However, it lacks explicit citations and does not address GDPR compliance, EU AI Act alignment, or audit trail quality. The content is well-grounded in the provided snippets, specifically Snippet 2 and Snippet 4.</t>
  </si>
  <si>
    <t>Die Spinde im 2. Untergeschoss (UG2) im NewHQ sind für verschiedene Zwecke gedacht.
*   Sie können dort z.B. Anzüge, Sporttaschen, Motorradhelme oder Fahrradkleidung und Helme sicher aufbewahren.
*   Die Spinde ergänzen die bereits vorhandenen Lockerfächer in den Arbeitsbereichen.
*   Es ist maximal 1 Spind pro Person vorgesehen.
Mitte Juli wird es eine Abfrage geben, wer einen festen Spind benötigt. Die Schlüssel für die Spinde werden Mitte August zusammen mit den Zutrittskarten ausgegeben. Nachträgliche Anfragen sind weiterhin möglich. Die Verwaltung der Spinde erfolgt künftig über die Poststelle im neuen Gebäude.</t>
  </si>
  <si>
    <t>The response provides a factually accurate and relevant answer to the user's query. The content is clear and well-organized. However, the response lacks explicit citations and does not address GDPR compliance, EU AI Act alignment, or audit trail quality. The response effectively uses the information provided in the snippets to answer the question.</t>
  </si>
  <si>
    <t>Du darfst maximal einen Spind pro Person nutzen. Mitte Juli wird es im Newsletter eine Abfrage geben, wer einen festen Spind im 2. UG benötigt. Der Bedarf kann auch später angemeldet werden. Mitte August werden die Schlüssel für den Spind zusammen mit den Zutrittskarten ausgegeben.</t>
  </si>
  <si>
    <t>The response is highly relevant and clear, providing a direct answer to the user's question. The factual accuracy is good, although not directly supported by the snippets. The completeness is also good, but could be improved by including the location of the lockers. The main weakness is the lack of citations. The response effectively answers the question, but the lack of source grounding is a significant limitation.</t>
  </si>
  <si>
    <t>Die Spindschlüssel im UG2 werden zusammen mit den Zutrittskarten am 14. und 15. August im NewHQ ausgegeben. Die Übergabe wird protokolliert. Sollten Sie die vorgeschlagenen Timeslots nicht wahrnehmen können, können die Zutrittskarten bis zum 25. August beim Empfang abgeholt werden.</t>
  </si>
  <si>
    <t>The response is factually accurate, relevant, and clearly written. It effectively answers the user's question based on the provided snippets. The completeness is good, but could be improved by explicitly mentioning the UG2 location of the lockers. The system does not provide citations, nor does it address GDPR, EU AI Act, or audit trail quality.</t>
  </si>
  <si>
    <t>The AI system failed to provide a relevant or complete answer to the user's query. It simply stated that it could not generate a summary. The response lacks factual accuracy, relevance, completeness, and clarity. It also fails to provide any citations or address GDPR compliance or the EU AI Act.</t>
  </si>
  <si>
    <t>Im NewHQ stehen Ihnen 11 Duschen zur Verfügung. Bitte beachten Sie, dass persönliche Gegenstände in den Duschen nicht erlaubt sind und in Ihrem Spind aufbewahrt werden müssen.</t>
  </si>
  <si>
    <t>The response is relevant and clear, directly answering the user's question. However, the factual accuracy is questionable as the number of showers provided (11) does not perfectly align with the numbers mentioned in the snippets (8 and 10). The response lacks citations, which is a significant drawback. The additional information about personal items is a positive aspect, enhancing the completeness of the answer.</t>
  </si>
  <si>
    <t>Der Raucherbereich befindet sich außerhalb des Gebäudes gegenüber des Seiteneingangs, neben der DHL-Station. Der Bereich ist überdacht und beleuchtet.</t>
  </si>
  <si>
    <t>The response is factually accurate, relevant, complete, and clear. It effectively answers the user's question based on the provided information. The main weakness is the lack of explicit citations, but the content itself is excellent.</t>
  </si>
  <si>
    <t>Um technische oder infrastrukturelle Mängel im NewHQ zu melden, haben Sie folgende Möglichkeiten:
*   **Für kleinere/Standard-Störungen:** Erstellen Sie vorerst ein Ticket über die Servicebank. Zukünftig wird es ein neues CAFM-Tool geben, das ähnlich zu bedienen sein wird.
*   **Für Notfälle (z.B. Stromausfall, Wasserschaden, Gefahr in Verzug):** Melden Sie diese umgehend über die globale Notfallnummer des Property Managements: 040 35060-8000 (24/7 erreichbar).
Für ein besseres Monitoring und Tracking nutzen Sie bitte das Ticketsystem über die Servicebank.
Bitte beachten Sie, dass ein Prozess für defekte Ausstattungselemente in Arbeit ist. Zukünftig soll es möglich sein, Mängel direkt über QR-Codes zu melden.
Für weitere Fragen stehen Ihnen folgende Support-Kanäle zur Verfügung:
*   Headquarter Kontakt: newhq@berenberg.com
*   Technical laptop support: laptoppilot@berenberg.de
*   Building or relocation issues: Monday system (Link folgt)
*   General technical support: hotline@berenberg.de oder hotline extension -369</t>
  </si>
  <si>
    <t>The response provides accurate and relevant information in a clear and organized manner. However, it lacks citations and does not address GDPR compliance, EU AI Act alignment, or audit trail quality. The content quality is high, but the source utilization and citation mechanics are weak.</t>
  </si>
  <si>
    <t>Die globale Notfallnummer des Property Managements für dringende Probleme (z.B. Stromausfall, Wasserschaden, Gefahr in Verzug) lautet 040 35060-8000. Diese Nummer ist 24/7 erreichbar.
Für technische Störungen am Gebäude kannst du ein Ticket über die Servicebank erstellen. In naher Zukunft soll dies über ein neues CAFM-Tool möglich sein.
Für allgemeine technische Unterstützung steht dir die Hotline unter hotline@berenberg.de oder der Durchwahl -369 zur Verfügung.</t>
  </si>
  <si>
    <t>The response is factually accurate, relevant, and clear. It effectively answers the user's query and provides additional helpful information. However, it lacks explicit citations and an audit trail, which reduces its overall academic rigor. The content quality is high, but the source utilization and citation mechanics need improvement.</t>
  </si>
  <si>
    <t>Ja, es wird eine vereinfachte Möglichkeit zur Mängelmeldung geben.
*   **Ticketsystem:** Kleinere Störungen können vorerst über die Servicebank gemeldet werden.
*   **Neues CAFM-Tool:** In naher Zukunft wird es ein neues CAFM-Tool geben, das analog zur Servicebank zu verwenden ist.
*   **QR-Codes:** Zukünftig sollen Mängel direkt durch Scannen von QR-Codes gemeldet werden können.
Für dringende Notfälle wie Stromausfall oder Wasserschaden nutze bitte die globale Notfallnummer des Property Managements: 040 35060-8000.</t>
  </si>
  <si>
    <t>The response is factually accurate, relevant, and clear. It provides a good overview of the planned methods for reporting defects. The main weakness is the lack of explicit citations. The response could also be more complete by providing more details on how to use the different methods.</t>
  </si>
  <si>
    <t>Feedback zum Gebäude ist wichtig, um den Gebäudebetrieb zu optimieren.</t>
  </si>
  <si>
    <t>The response is factually accurate and relevant but lacks completeness. It provides a single reason for the importance of building feedback, while multiple reasons exist. The absence of citations is a significant drawback.</t>
  </si>
  <si>
    <t>Der Umzug aller Hamburger Berenberger in das neue Hauptgebäude findet vom 22. bis 26. September statt. In dieser Woche werden nach und nach alle Kollegen umziehen. Ab dem 18.09.2025 startet der Staffelumzug in das neue NewHQ.</t>
  </si>
  <si>
    <t>The response is relevant and clearly written, but its factual accuracy is questionable due to the potentially incorrect year provided. The lack of citations and consideration for GDPR and EU AI Act compliance are significant weaknesses. The response could be improved by verifying the accuracy of the dates and providing more context about the move.</t>
  </si>
  <si>
    <t>Ja, es gibt einen Umzugsleitfaden, der Sie auf dem Weg in das neue Bürogebäude begleitet. Ziel ist es, alle relevanten Informationen kompakt, verständlich und transparent zur Verfügung zu stellen. Er soll Orientierung geben, Abläufe verständlich machen und Klarheit darüber schaffen, was wann zu tun ist. Gleichzeitig dient er als Nachschlagewerk für wichtige Ansprechpersonen, Zeitpläne und praktische Hinweise zum Packen, Einrichten und dem Start im neuen Gebäude. Der Umzugsleitfaden wird Anfang August an Umzugsbotschafter verteilt, die die Verteilung an das Team übernehmen. Konkretere Informationen zum Umzug wird es im nächsten Newsletter geben.</t>
  </si>
  <si>
    <t>The response is factually accurate, relevant, complete, and clear. It effectively answers the user's query about the existence of a moving guide. The main weakness is the lack of explicit citations, but this is likely due to the system's design rather than a failure to ground the response in the source material. The response is well-written and provides a good overview of the moving guide.</t>
  </si>
  <si>
    <t>Um die Umzüge vorzubereiten, sind folgende Punkte zu beachten:
1.  **Umzugsleitfaden:** Ein Umzugsleitfaden wird Sie auf dem Weg in das neue Gebäude begleiten und alle relevanten Informationen kompakt, verständlich und transparent zur Verfügung stellen. Er dient als Nachschlagewerk für Ansprechpersonen, Zeitpläne und praktische Hinweise zum Packen, Einrichten und dem Start im neuen Gebäude.
2.  **Umzugskartons:** Ende August werden grundsätzlich die Umzugskartons verteilt. Falls Sie diese früher benötigen, geben Sie bitte Bescheid. Es gibt einen Umzugskarton pro Person.
3.  **Verpackung:** Verpacken Sie alle Unterlagen, Akten und lose Ablagen, die in das neue Gebäude übernommen werden sollen, in die bereitgestellten Kartons. Sorgen Sie dafür, dass sämtliche Unterlagen und Gegenstände am Umzugstag vollständig verpackt sind, auch an nicht belegten Arbeitsplätzen und gemeinschaftlich genutztem Mobiliar.
4.  **Was nicht umgezogen wird:** Entfernen Sie Privatsachen und private Wertgegenstände vollständig aus dem Büro. Lassen Sie alle vorhandenen Schlüssel bitte stecken oder legen Sie sie in den Schrank, falls mehrere vorhanden sind.
5.  **IT-Equipment:** Klären Sie IT-Sonderbedarfe für den Umzug mit der IT (z.B. ergonomische Mäuse, Bloomberg Tastaturen) und melden Sie diese dem Umzugsteam.
6.  **Probearbeiten:** Nutzen Sie die Gelegenheit, im Rahmen des Probearbeitstages den neuen Arbeitsplatz zu begutachten bzw. zu testen.
Für weitere Fragen oder spezielle Anliegen im Zusammenhang mit dem Umzug stehen Ihnen folgende Support-Kanäle zur Verfügung:
*   **Headquarter contact:** newhq@berenberg.com
*   **Building or relocation issues:** Monday system (Link folgt)</t>
  </si>
  <si>
    <t>The response provides relevant and clear information on preparing for a move. The content is generally accurate and well-organized. However, the lack of citations and any consideration of GDPR or EU AI Act compliance are significant weaknesses. The response effectively uses some of the provided snippets, but the absence of explicit citations makes it difficult to assess the extent of source grounding.</t>
  </si>
  <si>
    <t>Die Umzugskartons werden grundsätzlich Ende August verteilt. Wenn Sie diese früher benötigen, geben Sie bitte Bescheid.</t>
  </si>
  <si>
    <t>The response is factually accurate, relevant, complete, and clear. It directly answers the user's question and provides additional helpful information. However, it lacks citations.</t>
  </si>
  <si>
    <t>Für Dinge, die nicht in die Kartons passen, versehen Sie diese bitte gesondert mit einem Aufkleber. Vordrucke für die Aufkleber werden bereitgestellt.
Sollten Sie weitere Fragen zum Umzug haben, wenden Sie sich bitte an folgende Stellen:
* Headquarter contact: newhq@berenberg.com
* Building or relocation issues: Monday system (Link folgt)</t>
  </si>
  <si>
    <t>The response provides a generally accurate and relevant answer to the user's question, but it lacks completeness and proper source citation. The response is clear and easy to understand. The absence of an audit trail and transparency measures raises concerns about GDPR compliance and alignment with the EU AI Act.</t>
  </si>
  <si>
    <t>Ja, es gibt vorgedruckte Aufkleber für die Beschriftung der Umzugskartons. Jede Etage hat ihre eigene Farbe, identisch mit den Etagenfarben im NewHQ.</t>
  </si>
  <si>
    <t>The response is relevant but lacks factual accuracy and completeness. While it confirms the existence of pre-printed labels, the added detail about floor colors in NewHQ is unsubstantiated and detracts from the overall quality. The absence of citations is a major weakness.</t>
  </si>
  <si>
    <t>Die Umzugsgüter werden vornehmlich abends/am späten Nachmittag auf die Etagen gebracht. Ab dem 18.09.2025 beginnt der Staffelumzug in das neue NewHQ. Vom 22. bis 26. September 2025 findet der Umzug aller Hamburger Berenberger in das neue Hauptgebäude statt.</t>
  </si>
  <si>
    <t>The response is excellent in terms of content quality. It is factually accurate, highly relevant, complete, and clear. However, it lacks citations and does not address GDPR or EU AI Act compliance, which are not directly relevant to the query but should be considered in a broader system evaluation. The response effectively answers the user's question using information likely derived from the provided snippets, although explicit citations are missing.</t>
  </si>
  <si>
    <t>Ja, die Möbel im alten Gebäude sind absolut leer zu räumen. Bitte sorge dafür, dass sämtliche Unterlagen und Gegenstände am Umzugstag vollständig verpackt sind. Das gilt auch für nicht belegte Arbeitsplätze und gemeinschaftlich genutztes Mobiliar. Alle Unterlagen, Akten und lose Ablage, die mit in das neue Gebäude übernommen werden, sind in den dafür bereitgestellten Kartons zu verpacken.</t>
  </si>
  <si>
    <t>The response is factually accurate, relevant, and clear. It directly answers the user's question and provides helpful additional information. The main weakness is the lack of explicit citations. The response is compliant with GDPR and the EU AI Act.</t>
  </si>
  <si>
    <t>The response is factually accurate, relevant, complete, and clear. However, it lacks citations and does not address GDPR or EU AI Act compliance, which are not directly applicable to the query but should be considered in a comprehensive AI system assessment. The response correctly answers the question based on the provided snippets.</t>
  </si>
  <si>
    <t>Für die Entsorgung von nicht mehr benötigten Unterlagen im NewHQ gibt es folgende Informationen:
*   **Was verpackt wird:** Alle Unterlagen, Akten und lose Ablage, die mit in das neue Gebäude übernommen werden, sind in den dafür bereitgestellten Kartons zu verpacken.
*   **Was nicht umgezogen wird:** Entfernen Sie Privatsachen und private Wertgegenstände vollständig aus dem Büro.
*   **Mülltrennung:** Es gibt Müllstationen auf allen Etagen in jedem Arbeitsbereich. Es gibt keine Papierkörbe mehr unter den Schreibtischen. Papier wird in der Silbertonne in den Druckerräumen entsorgt. Datentonnen befinden sich in den Druckerräumen. Bio-/Nassmüll kommt unter die Spüle in den Teeküchen.
*   **Alte Geräte:** Alte Tastaturen, Igel und technische Geräte, die nicht mit umziehen, sollen auf einen separaten Haufen oder in eine gesonderte Tonne gelegt werden.
Bitte beachte, dass sukzessive mehr Tonnen zur Verfügung gestellt werden.
Benötigst du weitere Details zur Mülltrennung oder Entsorgung bestimmter Materialien?</t>
  </si>
  <si>
    <t>The response provides accurate and relevant information regarding the disposal of unwanted documents and items. The clarity and organization are excellent. However, the response lacks explicit citations and does not address GDPR compliance or EU AI Act alignment, which are important considerations for document disposal, especially in a professional setting. The response is well-grounded in the snippets, but the lack of citations is a significant drawback.</t>
  </si>
  <si>
    <t>The AI system failed to provide a relevant or informative response to the user's query. It simply stated that it could not generate a summary. This indicates a significant deficiency in the system's ability to understand and address the user's question based on the provided source snippets.</t>
  </si>
  <si>
    <t>Hallo!
Was mit alter Technik passiert, die nicht mit ins NewHQ umzieht, hängt von der Art des Equipments ab:
*   **Möbel:** Der Großteil des Mobiliars wird nicht umgezogen.
*   **Schlüssel:** Bitte lasse alle vorhandenen Schlüssel stecken oder lege sie in den Schrank, falls mehrere vorhanden sind.
*   **Spezielle Keyboards und Mäuse:** Diese sollen bitte an die IT weitergegeben werden, damit diese auch vollständig umgezogen werden. Bitte gib den Namen des Mitarbeiters und die Art des Sonder-Equipments an Andreas.
*   **Überzähliges Büromaterial:**  Überzähliges Büromaterial von den Arbeitsplätzen (z.B. Locher, Tracker, Büroklammern etc.) wird nicht mit umgezogen.
Ich hoffe, das hilft dir weiter. Wenn du weitere Fragen hast, wende dich bitte an die entsprechenden Support-Kanäle:
*   Headquarter Kontakt: newhq@berenberg.com
*   Technischer Laptop Support: laptoppilot@berenberg.de
*   Building oder Relocation Issues: Monday System (Link folgt)
*   Allgemeiner technischer Support: hotline@berenberg.de oder Hotline Extension -369</t>
  </si>
  <si>
    <t>The response is highly relevant and clear, providing useful information about the relocation process. The factual accuracy is good, although it could benefit from more specific details. The major weakness is the lack of citations to the provided snippets. While the content is generally accurate, the system fails to demonstrate how it utilized the source materials to generate the response.</t>
  </si>
  <si>
    <t>Die Altmöbel können aus verschiedenen Gründen nicht an die Mitarbeiter abgegeben werden. Sie werden nach dem Auszug über den beauftragten Verwerter koordiniert und verwertet.</t>
  </si>
  <si>
    <t>The response is factually accurate and relevant, but lacks completeness and proper citation. The content is clear and easy to understand. The absence of citations and audit trail is a significant weakness.</t>
  </si>
  <si>
    <t>Es tut mir leid, Daniel, aber die Dokumente enthalten keine Informationen darüber, was mit alten Bildern aus dem Bestand geschieht.
Bitte wende dich an die entsprechenden Support-Kanäle:
* Headquarter contact: newhq@berenberg.com
* Building or relocation issues: Monday system (Link folgt)</t>
  </si>
  <si>
    <t>The response is factually accurate, relevant, complete, and clear. However, it lacks citations and an audit trail. The system correctly identifies that the provided snippets do not contain the answer to the user's question and provides alternative contact information. The absence of citations and audit trail are the main weaknesses.</t>
  </si>
  <si>
    <t>Für nicht zuordenbare Schlüssel bilden Sie bitte einen Haufen. Dies wird dann geprüft.
Falls Sie weitere Fragen zum Umzug haben, können Sie sich an folgende Stellen wenden:
*   Headquarter contact: newhq@berenberg.com
*   Building or relocation issues: Monday system (Link folgt) [nicht in den Dokumenten enthalten]</t>
  </si>
  <si>
    <t>The response provides a basic and somewhat generic answer to the user's query. While the suggestion to create a pile for unassignable keys is not incorrect, it lacks depth and specific guidance. The inclusion of contact information is helpful but not directly related to the key issue. The response suffers from a lack of completeness and, most notably, a complete absence of source citations, despite the availability of relevant snippets.</t>
  </si>
  <si>
    <t>Inhalte aus Tresoren müssen vor dem Umzug geräumt und im NewHQ wieder eingeräumt werden, um Transportschäden zu vermeiden. Die Tresore ziehen am Umzugstag des Bereichs mit um. Die Schlüsselübergabe erfolgt entsprechend.</t>
  </si>
  <si>
    <t>The response is relevant and clear, providing a basic answer to the user's query. However, it lacks completeness and does not provide any citations to support its claims. The factual accuracy is generally good, but the response could benefit from more specific details and considerations. The absence of citations and audit trail information is a significant weakness.</t>
  </si>
  <si>
    <t>Die Tresore ziehen am Umzugstag Ihres Bereichs mit um. Inhalte aus Tresoren müssen gegebenenfalls vorher geräumt und im NewHQ wieder eingeräumt werden, um Transportschäden der Inhalte zu vermeiden. Die Schlüsselübergabe erfolgt entsprechend.
Der Staffelumzug ins neue NewHQ startet ab dem 18.09.2025.</t>
  </si>
  <si>
    <t>The response provides a relevant and mostly accurate answer to the user's query. The content is clear and well-organized. However, the lack of explicit citations is a significant weakness. The response effectively uses information from the snippets but fails to properly attribute the source.</t>
  </si>
  <si>
    <t>Alle Mitarbeiter sollen verpflichtend einen Tag vor dem offiziellen Einzug im neuen Gebäude probearbeiten. Ziel ist es, sich mit der neuen Umgebung vertraut zu machen, Arbeitswege, Technik und Infrastruktur im Alltag zu erproben und offene Fragen frühzeitig zu klären. Es wird zwei abgestimmte Probearbeitstermine im NewHQ je Bereich über zwei Wochen geben, wobei jeweils zwei Etagen zum Arbeiten freigegeben werden. Falls jemand an den abgestimmten Terminen verhindert sein sollte, gibt es ein Back-up Arbeiten am 15. und 16.09.2025.
Azubis/temporäre Mitarbeiter, die zum Probearbeiten nicht können, müssen vom eigenen Team bitte informiert und inhaltlich abgeholt werden.</t>
  </si>
  <si>
    <t>The response is factually accurate, relevant, and clear. It provides a good overview of the trial work period before the move to the new building. The main weakness is the lack of citations.</t>
  </si>
  <si>
    <t>Das Dokument besagt, dass alle Mitarbeiter verpflichtend einen Tag vor dem offiziellen Einzug im neuen Gebäude probearbeiten. Sollten Sie an den abgestimmten Terminen verhindert sein, gibt es ein Back-up Arbeiten am 15. und 16.09.2025. Dies findet auf vorgegebenen Etagen statt und damit nicht am zugewiesenen eigenen Arbeitsplatz / Etage.
Um Ihre Frage abschließend zu beantworten, benötige ich weitere Informationen. Beziehen Sie sich auf die verpflichtende Proberarbeit oder auf die zusätzlichen Termine?</t>
  </si>
  <si>
    <t>The response provides some relevant information extracted from the snippets but fails to fully answer the user's question about the possibility of doing 'Probearbeiten' more than once. The lack of explicit citations is a significant weakness. While the response is clear, its factual accuracy is questionable due to the absence of direct snippet support for some claims. The response is incomplete as it requires further clarification from the user to provide a complete answer.</t>
  </si>
  <si>
    <t>Beim Probearbeiten ist die Zutrittskontrolle für die Home-Etage eingerichtet und personalisiert. Die Mitarbeiterkarte wird für den Zugang benötigt. Bitte beachte, dass eine mehrfache Nutzung der Mitarbeiterkarte beim Zutritt nicht mehr möglich ist. Nach einer Nutzung am Hauseingang ist sie für einige Minuten gesperrt. Der Zutritt zum Gebäude ist grundsätzlich zwischen 6 und 19 Uhr möglich.</t>
  </si>
  <si>
    <t>The response is relevant and generally accurate, providing some useful information about access control during trial work. However, it lacks completeness and does not provide any citations. Furthermore, it fails to address GDPR compliance, EU AI Act alignment, and audit trail quality. The response could be improved by providing more details and including citations to support its claims.</t>
  </si>
  <si>
    <t>Auszubildende und temporäre Mitarbeiter, die nicht am Probearbeiten im NewHQ teilnehmen können, müssen von ihrem eigenen Team informiert und inhaltlich abgeholt werden. Es werden zwei Gebäudeführungen zum Probearbeiten angeboten. Das Probearbeiten ist ab 7 Uhr möglich, wobei jede Etage einen eigenen Slot bekommen hat.
Bitte beachte, dass während des Probearbeitens nicht alle Services und Angebote im NewHQ verfügbar sein werden. Informiere dein Team vorab, damit diese den Tagesablauf und ihre Tätigkeiten entsprechend planen können.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t>
  </si>
  <si>
    <t>The response fails to address the user's query about the legal aspects of 'Probearbeiten' for trainees or temporary employees. It provides irrelevant information about logistics and internal procedures. The response is clear but lacks factual accuracy and relevance to the query. The absence of citations further weakens the response.</t>
  </si>
  <si>
    <t>Ja, im Rahmen des Probearbeitens werden Gebäudeführungen angeboten. Die Teilnahme an den Gebäudeführungen ist freiwillig und erfordert eine Anmeldung.
Bitte beachte, dass das Probearbeiten erst ab 7 Uhr möglich ist.
Solltest du weitere Fragen haben,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</si>
  <si>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factually accurate, relevant, and clear. It answers the user's question effectively and provides additional helpful information. The main weakness is the lack of explicit citations. The response is well-grounded in the provided snippets, particularly snippet 11.</t>
  </si>
  <si>
    <t>Probearbeiten im NewHQ sind an zwei abgestimmten Terminen je Bereich über zwei Wochen möglich, wobei jeweils zwei Etagen zum Arbeiten freigegeben werden. Die möglichen Arbeitszeiten sind von 7 bis 18 Uhr. Sollten Sie an den abgestimmten Terminen verhindert sein, gibt es ein Back-up am 15. und 16.09.2025. Beachten Sie, dass dies auf vorgegebenen Etagen stattfindet und nicht an Ihrem zugewiesenen eigenen Arbeitsplatz bzw. Etage.
Probearbeiten sind ab 7 Uhr möglich. Jede Etage hat einen eigenen Slot zum Probearbeiten bekommen.
Bitte geben Sie vorab Bescheid an dennis.jaeger.ext@berenberg.com, wenn wichtige, große Termine bereits vorher zu planen sind.
Wünschen Sie detailliertere Informationen zu den Rahmenbedingungen während des Probearbeitens oder reicht Ihnen diese Zusammenfassung?</t>
  </si>
  <si>
    <t>The response is relevant and provides accurate information about the 'Probearbeiten' schedule. However, it lacks proper citations and raises concerns about GDPR compliance and alignment with the EU AI Act. The absence of an audit trail further reduces the overall quality of the response.</t>
  </si>
  <si>
    <t>Ja, während des Probearbeitens wird es technische Unterstützung geben. Laptops werden bereits ausgegeben sein und das technische On-Boarding wird abgeschlossen sein. Floorwalker werden unterwegs sein, um bei Fragen zu unterstützen.</t>
  </si>
  <si>
    <t>The response is relevant, clear, and mostly complete. It accurately describes the technical support provided during the trial work period. However, it lacks citations and an audit trail.</t>
  </si>
  <si>
    <t>Jede Etage hat einen eigenen Slot zum Probearbeiten bekommen. Die Probearbeiten finden über zwei Wochen statt, wobei jeweils zwei Etagen zum Arbeiten freigegeben werden. Die möglichen Arbeitszeiten sind von 7 bis 18 Uhr.
Um herauszufinden, wann Ihre Etage Probearbeiten darf, empfehle ich Ihnen, sich an das Umzugsteam zu wenden und die Mitarbeiter auf die verfügbaren Termine zu verteilen. Sie können sich auch an newhq@berenberg.com wenden [siehe Einleitung].</t>
  </si>
  <si>
    <t>The response provides a reasonably good answer to the user's query. It is factually accurate and relevant, but it could be more complete by providing more specific instructions or resources for finding the exact trial work schedule. The citation quality is weak, and the response relies on implicit grounding in the snippets rather than explicit citations.</t>
  </si>
  <si>
    <t>Ja, für die Teilnahme an der freiwilligen Gebäudeführung während des Probearbeitens ist eine Anmeldung erforderlich. Für die Besichtigung am 13.11.2024 ist eine Anmeldung über den Link https://app.guestoo.de/public/event/13317bff-2394-43ed-aefe-de76b27794fd/frame erforderlich.</t>
  </si>
  <si>
    <t>The response is factually accurate, relevant, complete, and clear. However, it fails to utilize the provided snippets and does not provide any citations. The response answers the question directly and provides all necessary information for the user.</t>
  </si>
  <si>
    <t>Beim Probearbeiten kannst du folgende technische Ausstattung erwarten:
*   Zugang zur Home-Etage mit personalisierter Zutrittskontrolle
*   Laptop mit abgeschlossenem technischen On-Boarding
*   Raumbuchung über Outlook
*   Tiefgarage (Zugang per Mitarbeiterkarte)
*   Fahrradkeller
*   Kaffeemaschinen und Wasserspender
*   Teeküchen mit Geschirr
Zusätzlich werden moderne, leistungsstarke Laptops zur Verfügung stehen. Dein neuer Arbeitsplatz wird mit einem 34-Zoll-Curved-Monitor ausgestattet sein, der über USB-C mit dem Laptop verbunden wird. Außerdem gibt es eine kabelgebundene Maus und Tastatur von Cherry.</t>
  </si>
  <si>
    <t>The response is highly relevant and clear, providing a good overview of the technical equipment and amenities available during the trial work period. The factual accuracy is good, although not all claims are explicitly supported by the provided snippets. The major weakness is the lack of any citations to the source snippets.</t>
  </si>
  <si>
    <t>Ja, es wird Schulungsangebote für die neuen Laptops geben.
Gibt es noch weitere Fragen zum NewHQ, dem Umzug oder den neuen Laptops? Wenn du technische Probleme mit dem Laptop hast, wende dich bitte an laptoppilot@berenberg.de. Bei Bau- oder Umzugsproblemen nutze bitte das Montags-System. Für allgemeine technische Unterstützung wende dich bitte an hotline@berenberg.de oder die Hotline-Durchwahl -369.</t>
  </si>
  <si>
    <t>The response is factually accurate and relevant, directly addressing the user's query about technology training. However, it lacks completeness by not providing specific details about the training programs. The absence of citations is a significant weakness. The response is clear and well-organized. Overall, the content quality is good, but the source utilization and citation practices are poor.</t>
  </si>
  <si>
    <t>Beim Probearbeiten im NewHQ kannst du folgende Infrastruktur nutzen:
*   Zutrittskontrolle zur Home-Etage ist personalisiert.
*   Laptops werden ausgegeben und das technische On-Boarding ist abgeschlossen. Schulungsangebote für Laptops sind geplant.
*   Die Tiefgarage ist mit der Mitarbeiterkarte nutzbar.
*   Der Fahrradkeller ist nutzbar. Fahrräder können nur während der Öffnungszeiten abgestellt und abgeholt werden. Ob dies angepasst wird, ist noch in Prüfung.
*   Kaffeemaschinen und Wasserspender sind funktionsfähig, Teeküchen sind mit Geschirr ausgestattet. Alle Teeküchen sind gleich ausgestattet. Privates Geschirr muss selbst abgewaschen und im Locker verwahrt werden.
*   Raumbuchung erfolgt über Outlook.
*   Locker können vergeben werden und Spinde sind im UG2 nutzbar.
*   Floorwalker unterstützen bei Fragen.
Nicht nutzbar sind:
*   Mitarbeiter Restaurant
*   Empfang
*   Postservice
*   Arbeiten am zukünftigen Arbeitsplatz abweichend von den geplanten Tagen
*   Headset am Telefon
*   Duschen
*   Büromaterial vorrätig / vorhanden
*   Drucker</t>
  </si>
  <si>
    <t>The response is excellent in terms of content quality, providing accurate, relevant, complete, and clear information about the infrastructure available during the trial work period. However, it lacks explicit citations, which is a significant drawback from an academic perspective. The response effectively synthesizes information from the snippets to provide a comprehensive answer.</t>
  </si>
  <si>
    <t>Ja, während des Probearbeitens sind die Tiefgarage und die Fahrradstellplätze zugänglich.
Für die Tiefgarage gilt:
*   Die Zufahrt zur Tiefgarage ist jederzeit erreichbar und zugänglich.
*   Die Tiefgarage ist bereits nutzbar, der Zugang erfolgt per Mitarbeiterkarte.
*   Für den Zugang zur Tiefgarage während des Probearbeitens sende dein Kennzeichen an pm.global@berenberg.de.
*   Nach dem Parken melde dich bitte im Aufzugskern Nord im Erdgeschoss an.
Für die Fahrradstellplätze gilt:
*   Der Fahrradkeller ist nutzbar.
*   Es gibt mehrere Parkmöglichkeiten für Fahrräder vor dem Gebäude.
*   Der Zugang zum Fahrradraum ist derzeit noch nicht gewährleistet.</t>
  </si>
  <si>
    <t>The response is relevant, clear, and mostly factually accurate. However, it lacks proper citation, which significantly reduces its academic quality. The information is presented well, but the absence of source attribution is a major drawback. The response effectively answers the user's question but fails to meet academic standards for referencing.</t>
  </si>
  <si>
    <t>Es gibt Informationen zum Probearbeiten im NewHQ. Ziel des Probearbeitstages ist es, sich mit der neuen Umgebung vertraut zu machen, Arbeitswege, Technik und Infrastruktur im Alltag zu erproben, offene Fragen frühzeitig zu klären und einen sicheren, gut vorbereiteten Start für das gesamte Team zu ermöglichen.
Ob beim Probearbeiten Feedback gegeben werden kann, ist den Dokumenten nicht zu entnehmen. Bitte wende dich an die entsprechenden Support-Kanäle:
* Headquarter contact: newhq@berenberg.com
* Technical laptop support: laptoppilot@berenberg.de
* Building or relocation issues: Monday system (Link folgt)
* General technical support: hotline@berenberg.de oder hotline extension -369</t>
  </si>
  <si>
    <t>The response is factually accurate, relevant, complete, and clear. It effectively addresses the user's query by providing the available information and acknowledging the limitations. The main weakness is the lack of citations and audit trail, which hinders transparency and traceability. The response demonstrates good alignment with GDPR and EU AI Act principles by avoiding personal data handling and promoting transparency.</t>
  </si>
  <si>
    <t>Die Aufgabe des Umzugsbotschafters ist es, als erster Ansprechpartner für Fragen zum neuen Standort fundiert Auskunft geben zu können. Außerdem übernehmen Umzugsbotschafter die Verteilung des Umzugsleitfadens an das Team. Der Umzugsleitfaden soll Orientierung geben, Abläufe verständlich machen und Klarheit darüber schaffen, was wann zu tun ist.</t>
  </si>
  <si>
    <t>The response provides a relevant and accurate answer to the user's query. The content quality is good. However, the response fails to properly utilize the provided snippets and does not include any citations, which significantly lowers the overall score. The absence of an audit trail is also a concern.</t>
  </si>
  <si>
    <t>Wenn Sie Fragen zum Ablauf des Umzugs haben, schreiben Sie bitte eine E-Mail an NewHQ_Sellenthin@berenberg.de. Maja Hilbert koordiniert den kompletten Umzug. Der Umzugsleitfaden wird Sie auf dem Weg in das neue Gebäude begleiten und Ihnen alle relevanten Informationen kompakt, verständlich und transparent zur Verfügung stellen.
Falls Sie weitere Fragen haben, stehen Ihnen folgende Support-Kanäle zur Verfügung:
* Headquarter Kontakt: newhq@berenberg.com
* Technischer Laptop Support: laptoppilot@berenberg.de
* Gebäude- oder Umzugsprobleme: Monday System (Link folgt)
* Allgemeiner technischer Support: hotline@berenberg.de oder Hotline-Durchwahl -369</t>
  </si>
  <si>
    <t>The response is factually accurate, relevant, and clearly written. It provides useful contact information and support channels for the user's query. The main weakness is the lack of explicit citations, which makes it difficult to trace the information back to its source. The response could also be more complete by providing direct links to relevant resources.</t>
  </si>
  <si>
    <t>Hallo!
Die Laptopausgabe befindet sich aktuell in Vorbereitung. Eine offizielle Meldung mit einem Datum folgt kurzfristig.
Du wirst deinen Laptop an deinem Arbeitsplatz im NewHQ nutzen können. Du kannst deinen eigenen Laptop mit dem Curved-Monitor an deinem Arbeitsplatz verbinden. Das Laptop wird per USB-C mit dem Bildschirm verbunden. Durch das USB-C Kabel wird das Laptop geladen, das Bild auf den 34 Zoll Monitor übertragen und zudem auch die Netzwerkverbindung sichergestellt.
Es stehen zwei Laptop-Modelle zur Auswahl: Lenovo ThinkPad L14 und Lenovo ThinkPad L13 Yoga.
Lass es mich wissen, falls du detailliertere Informationen wünschst.</t>
  </si>
  <si>
    <t>The response is generally good in terms of content quality, providing relevant and mostly accurate information. However, it lacks completeness by not providing a specific date for laptop distribution. The major weakness is the absence of any citations, making it difficult to verify the source of the information. The response is relevant and clear, but could be improved by providing a more concrete timeline and including citations to support its claims.</t>
  </si>
  <si>
    <t>Bitte geben Sie spezielle Keyboards und Mäuse an die IT weiter, damit diese vollständig umgezogen werden können. Bitte geben Sie den Namen des Mitarbeiters und die Sonderausstattung an Andreas weiter.
Haben Sie diese bereits über den Survey gemeldet? Wenn nicht, melden Sie Ihren Sonderbedarf bitte dem Umzugsteam.
Für weitere Fragen wenden Sie sich bitte an:
* Headquarter contact: newhq@berenberg.com
* Technical laptop support: laptoppilot@berenberg.de
* Building or relocation issues: Monday system (Link folgt)
* General technical support: hotline@berenberg.de oder hotline extension -369</t>
  </si>
  <si>
    <t>The response is generally good in terms of relevance, clarity, and factual accuracy. However, it suffers from a lack of completeness and, most importantly, a complete absence of citations. The response provides a reasonable answer to the user's query, but its value is limited by the lack of source grounding and auditability.</t>
  </si>
  <si>
    <t>The response is relevant and clear but lacks completeness and factual certainty. It doesn't provide a comprehensive answer and makes a claim about team laptops being provided without sufficient support from the snippets. The absence of citations and considerations for GDPR, EU AI Act, and audit trails further detracts from the overall quality.</t>
  </si>
  <si>
    <t>The response is factually accurate and relevant. It directly answers the user's question. The completeness could be improved by adding more details. The response does not provide any citations.</t>
  </si>
  <si>
    <t>Nein, iPads sind im Standard-Setup nicht vorgesehen. Das Yoga-Laptop kann die Funktionalitäten ähnlich abbilden.</t>
  </si>
  <si>
    <t>The response is factually accurate, relevant, complete, and clear. It effectively answers the user's question. The lack of citations is not penalized as the system does not appear to be designed to provide them.</t>
  </si>
  <si>
    <t>Für die Nutzung der Meetingräume im NewHQ benötigen Sie in der Regel einen Laptop, um Inhalte zu teilen. Eine reine Videokonferenz ist auch ohne Laptop möglich. Alle Meetingräume sind mit einem Flachbildschirm, einer Cisco RoomBar, einem Cisco Table Navigator und einem Cisco Room Navigator ausgestattet. Die Meetingräume verfügen über eine Cisco Video-Anlage.
Für detailliertere Informationen zur Ausstattung und Anwendung der Meetingräume wird es eine ausführliche Dokumentation geben. Sobald diese verfügbar ist, wird sie verlinkt.</t>
  </si>
  <si>
    <t>The response provides a relevant and accurate answer to the user's query. The content is clear and well-organized. However, the response lacks explicit citations and does not address GDPR compliance, EU AI Act alignment, or audit trail quality. The completeness is slightly reduced by the mention of a future documentation.</t>
  </si>
  <si>
    <t>Nein, die Softphone-Telefonie wird nicht direkt mit dem Umzug eingeführt, sondern später. Das neue Headset ist jedoch für die zukünftige Softphone-Technologie vorbereitet. Zukünftig wird es möglich sein, durch eine in Webex integrierte Softphone-Lizenz das Headset unabhängig vom physischen Telefon zu nutzen oder sogar vollständig auf das klassische Telefon zu verzichten. Diese Lösung ist bereits in Planung.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t>
  </si>
  <si>
    <t>The response provides a factually accurate, relevant, and clear answer to the user's question. While it lacks explicit citations, the information is well-grounded in the provided snippets and general knowledge. The response could be slightly more complete by providing more specific details about the softphone implementation timeline. Overall, the response is of high quality.</t>
  </si>
  <si>
    <t>Im NewHQ gibt es verschiedene Möglichkeiten zu telefonieren.
*   **Tischtelefone:** Es wird weiterhin die bewährten Cisco Tischtelefone mit Videotelefoniefunktion geben.
*   **Softphone:** Für IT-begeisterte Nutzer gibt es die Möglichkeit, Softphone über WebEx zu nutzen, wobei die Telefonfunktionen komplett softwareseitig abgebildet werden.
*   **Telefonboxen:** Im gesamten Gebäude wird es viele Telefonboxen auf allen Etagen geben, die für vertrauliche Gespräche oder kurze Besprechungen genutzt werden können.
Zusätzlich ist es wichtig, dass die WLAN-Telefonie auf Ihrem iPhone aktiviert ist, um auch in der Tiefgarage telefonieren zu können, da dort sonst keine Netzabdeckung für Telefonie besteht.
Für die Nutzung von Softphone wird ein Headset Jabra Evolve2 75 zur Verfügung gestellt.
Möchten Sie detailliertere Anweisungen zur Einrichtung der Telefonieoptionen oder reicht Ihnen diese Information?</t>
  </si>
  <si>
    <t>The response is factually accurate, relevant, and clear. It provides a good overview of the different ways to make phone calls in the new building. The completeness is good, but could be improved by adding more details about the setup process. The lack of citations, GDPR compliance, EU AI Act alignment, and audit trail are significant weaknesses.</t>
  </si>
  <si>
    <t>Ja, Telefonieren ohne Laptop ist zunächst weiterhin möglich. Es gibt die Möglichkeit, entweder über den Telefonhörer oder über den Laptop zu steuern (um mit Headset zu telefonieren) oder als dritte Variante via Bluetooth das Telefon direkt mit dem Headset zu verbinden.
Zusätzlich stehen im NewHQ weiterhin die bewährten Tischtelefone von Cisco mit Videotelefoniefunktion zur Verfügung. Für IT-begeisterte Nutzer gibt es die Möglichkeit des Softphones über WebEx. Standardmäßig erhalten Sie Ihr Tischtelefon.
Beachten Sie, dass zukünftig, mit der Einführung von Softphone, ein Login am Laptop erforderlich sein wird, um zu telefonieren. Die Softphone-Lösung ist in Planung.</t>
  </si>
  <si>
    <t>The response provides a relevant and mostly accurate answer to the user's question. The clarity is excellent. However, the lack of citations is a major weakness. Additionally, the response fails to address GDPR compliance, EU AI Act alignment, and audit trail quality, which are important considerations for AI systems.</t>
  </si>
  <si>
    <t>Um in der Tiefgarage des NewHQ telefonieren zu können, solltest du die WLAN-Telefonie auf deinem iPhone aktivieren. In der Tiefgarage gibt es sonst keine Netzabdeckung für Telefonie.
Beachte außerdem, dass der Zugang zur Tiefgarage über deine allgemeine Zutrittskarte erfolgt.</t>
  </si>
  <si>
    <t>The response is factually accurate, relevant, and clear. It effectively addresses the user's query about telephone usage in the Tiefgarage. The main weakness is the lack of explicit citations, but the content itself is well-grounded in the provided snippets. The response could be slightly more complete by mentioning parking costs or booking procedures, but it adequately answers the core question.</t>
  </si>
  <si>
    <t>Ja, Microsoft Teams ist auf den neuen Laptops integriert. Es ist auch als vorinstalliertes Programm aufgeführt. Sie finden es in der App-Übersicht.
Bitte beachten Sie, dass Teams nicht in der Citrix-Umgebung funktioniert.
Wenn Sie weitere Fragen haben, wenden Sie sich bitte an die entsprechenden Support-Kanäle:
* Headquarter contact: newhq@berenberg.com
* Technical laptop support: laptoppilot@berenberg.de
* Building or relocation issues: Monday system (Link folgt)
* General technical support: hotline@berenberg.de oder hotline extension -369</t>
  </si>
  <si>
    <t>The response is factually accurate and relevant, directly answering the user's question. It provides additional helpful information, such as the limitation of Teams in the Citrix environment and contact information for support. The main weakness is the lack of explicit citations and audit trail information.</t>
  </si>
  <si>
    <t>Microsoft Teams ist auf den neuen Laptops integriert. Teams funktioniert jedoch nicht auf der Citrix-Umgebung. Teams ist noch nicht auf alle Standorte ausgerollt, der Rollout erfolgt sukzessive.</t>
  </si>
  <si>
    <t>The response is factually accurate, relevant, and clear. It provides a good overview of the current status of Microsoft Teams availability. The main weakness is the lack of explicit citations, which makes it difficult to verify the source of the information. However, the content quality is high overall.</t>
  </si>
  <si>
    <t>Ja, Sie können problemlos über die Notebookumgebung an externen Teams-Meetings teilnehmen, wenn Sie eine Teams-Einladung von extern erhalten. Microsoft Teams ist auf den Laptops integriert.
Für weitere Fragen zu Ihrem Laptop wenden Sie sich bitte an laptoppilot@berenberg.de.</t>
  </si>
  <si>
    <t>The response provides a factually accurate and relevant answer to the user's query. The clarity is excellent. The main weakness is the lack of explicit citations, although the content is grounded in the provided snippets. The completeness is good, but could be improved by adding more details. The audit trail quality is very poor.</t>
  </si>
  <si>
    <t>Die Firma Datagroup bietet externe Unterstützung bei der Umsetzung der IT-Ausstattung. Bei IT-Problemen können sich Mitarbeiter an die Hotline per E-Mail, Telefon oder über das SelfServicePortal (SSP) wenden. Die Adresse des SSP ist: https://berenbergitsmprod.service-now.com/esc.</t>
  </si>
  <si>
    <t>The response provides a factually accurate and relevant answer to the user's query. It identifies the company providing external IT support and offers contact information. The response is clear and concise. The main weakness is the lack of explicit citations, although the information is grounded in the provided snippets. The response is strong in content quality but weak in citation mechanics.</t>
  </si>
  <si>
    <t>Für Kollegen, die bereits in der Betaphase sind, wird geprüft, ob die IT-Ausstattung einheitlich ist und gegebenenfalls ausgetauscht wird. Neue Mitarbeiter müssen ihre Ausstattung über das Onboarding bestellen.
Für spezielle IT-Sonderbedarfe wie ergonomische Mäuse oder Bloomberg Tastaturen, wende dich bitte an die IT, um dies zu klären. Melde diese Sonderbedarfe dem Umzugsteam.
Für weitere Fragen wende dich bitte an:
* Technischer Laptop-Support: laptoppilot@berenberg.de
* Allgemeine technische Unterstützung: hotline@berenberg.de oder Hotline-Durchwahl -369</t>
  </si>
  <si>
    <t>The response provides a relevant and clear answer to the user's query. The factual accuracy is high, and the completeness is satisfactory. However, the response lacks citations and does not address GDPR compliance, EU AI Act alignment, or audit trail quality. The response is well-written and organized.</t>
  </si>
  <si>
    <t>Für neue Mitarbeiter muss die IT-Ausstattung über das Onboarding bestellt werden. Die Onboarding-Mail wird dafür nochmals angepasst.
Die Laptops werden kurzfristig ausgegeben und müssen auch selbst mit umgezogen werden. Schulungsangebote für Laptops werden an den Tagen des Probearbeitens geplant.
Wenn Sie spezielle Anforderungen an Keyboards und Mäuse haben, geben Sie diese bitte an die IT weiter, damit diese vollständig umgezogen werden können. Bitte geben Sie den Namen des Mitarbeiters und die spezielle Ausstattung an Andreas weiter.
Falls Sie weitere Fragen haben, wenden Sie sich bitte an die folgenden Support-Kanäle:
* Headquarter contact: newhq@berenberg.com
* Technical laptop support: laptoppilot@berenberg.de
* Building or relocation issues: Monday system (link follows)
* General technical support: hotline@berenberg.de oder hotline extension -369</t>
  </si>
  <si>
    <t>The response provides relevant and generally accurate information about IT equipment for new employees. However, it lacks completeness and does not utilize the provided snippets effectively. The absence of citations and limited attention to GDPR and EU AI Act considerations are significant weaknesses.</t>
  </si>
  <si>
    <t>Was mit in das neue Bürogebäude (NewHQ) umgezogen wird, hängt von der Art des Gegenstandes ab.
Folgende Gegenstände werden mit umgezogen:
*   Kuratierte Möbel
*   Telefone
*   Drucker
*   Schlüsselkästen
*   Tresore
*   Laptops (müssen selbst mit umgezogen werden)
Nicht mit umgezogen werden:
*   Privatsachen und private Wertgegenstände (bitte vorher entfernen)
*   Großteil des Mobiliars
*   Pflanzen
*   Geschirr und Küchenutensilien
*   Arbeitsmaterialien (z.B. Schreibtischunterlagen, Flipcharts, Whiteboards, Pinnwände etc.)
*   Bilder und Dekoration
*   Überzähliges Büromaterial von den Arbeitsplätzen (Locher, Tracker, Büroklammern etc.)
Alte Tastaturen, Igel und technische Geräte, die nicht mit umziehen, sollen bitte auf einen separaten Haufen oder in eine gesonderte Tonne gelegt werden. Inhalte aus Tresoren müssen gegebenenfalls vorher geräumt und im NewHQ wieder eingeräumt werden, um Transportschäden zu vermeiden.
Für weitere Fragen zum Umzug steht Ihnen das NewHQ-Team unter newhq@berenberg.com zur Verfügung. Bei Fragen zu Gebäude- oder Umzugsproblemen nutzen Sie bitte das Monday-System. Für allgemeine technische Unterstützung wenden Sie sich bitte an hotline@berenberg.de oder die Hotline-Durchwahl -369.</t>
  </si>
  <si>
    <t>The response is highly relevant and clear, providing a useful answer to the user's question. The factual accuracy is good, although complete verification is difficult without specific domain knowledge. The main weakness is the lack of citations to the source snippets. The response could also be more complete by addressing specific IT equipment or other specialized items.</t>
  </si>
  <si>
    <t>Nein, im NewHQ wird es keine persönlichen Ablageplätze in Form von Rollcontainern mehr geben. Stattdessen gibt es eigene Schließfächer. Morgens holen Sie Ihre Arbeitsmittel aus Ihrem eigenen Schließfach.
Gibt es noch weitere Fragen zum NewHQ oder den neuen Laptops?</t>
  </si>
  <si>
    <t>The response is factually accurate, relevant, complete, and clear. However, it lacks citations. While the content is excellent, the absence of source attribution is a significant drawback from an academic perspective. The response correctly infers the answer based on the context of the provided snippets, even though no single snippet explicitly states the answer.</t>
  </si>
  <si>
    <t>Um Ihre Unterlagen für den Umzug zu verpacken, beachten Sie bitte Folgendes:
1.  **Was verpackt wird:** Alle Unterlagen, Akten und lose Ablagen, die in das neue Gebäude übernommen werden, sind in den dafür bereitgestellten Kartons zu verpacken.
2.  **Umzugskartons:** Verwenden Sie die weißen Umzugskartons (39x60x35cm). Für die Teamablage wird die Menge der Umzugskartons aus den gemeldeten laufenden Metern Schrankfläche errechnet. Es gibt einen Umzugskarton pro Person.
3.  **Beschriftung:** Die Aufkleber sind vorbedruckt, wobei jede Etage ihre eigene Farbe hat, identisch mit den Etagenfarben im NewHQ.
4.  **Wichtig:** Sorgen Sie dafür, dass sämtliche Unterlagen und Gegenstände am Umzugstag vollständig verpackt sind. Das gilt auch für nicht belegte Arbeitsplätze und gemeinschaftlich genutztes Mobiliar. Container, Schränke, Schreibtische etc. müssen vollständig geräumt sein.
5.  **Security Boxen:** Für vertrauliche Unterlagen können Security Boxen angemeldet werden. Die Anmeldung muss bis Ende Juli 2025 an NewHQ_Sellenthin@berenberg.de erfolgen.
Für weitere Fragen oder spezielle Anliegen bezüglich des Umzugs, wenden Sie sich bitte an newhq@berenberg.com oder nutzen Sie das Monday System für Gebäude- oder Umzugsfragen.</t>
  </si>
  <si>
    <t>The response is relevant and generally accurate in providing instructions for packing and labeling documents for a move. The clarity and organization are excellent. However, the lack of citations and any consideration of GDPR or EU AI Act compliance are significant weaknesses. The completeness could be improved by addressing additional aspects of document handling.</t>
  </si>
  <si>
    <t>Um zu entscheiden, was mitgenommen werden soll, beachte bitte Folgendes:
*   **Was verpackt werden muss:** Alle Unterlagen, Akten und lose Ablagen, die in das neue Gebäude übernommen werden, sind in den dafür bereitgestellten Kartons zu verpacken.
*   **Was nicht umgezogen wird:** Privatsachen und private Wertgegenstände, der Großteil des Mobiliars, Pflanzen, Geschirr und Küchenutensilien, Arbeitsmaterialien (z.B. Schreibtischunterlagen, Flipcharts, Whiteboards, Pinnwände etc.), Bilder und Dekoration sowie überzähliges Büromaterial von den Arbeitsplätzen.
*   **IT-Ausstattung:** Spezielle Keyboards und Mäuse sollen bitte an die IT weitergegeben werden, damit diese auch vollständig umgezogen werden. Melde den Namen des Mitarbeiters und das Sonder-Equipment an Andreas. Laptops müssen selbst mit umgezogen werden.
*   **Größere Aktenmengen/Bibliotheken:** Sollten große Mengen an Akten oder eine Bibliothek durch die Spedition gepackt werden müssen, melde das bitte an.
*   **Tresore:** Inhalte aus Tresoren müssen ggfs. vorher geräumt und im NewHQ wieder eingeräumt werden, um Transportschäden zu vermeiden. Die Tresore ziehen am Umzugstag des Bereichs mit um.
Falls jemand keine Möglichkeit hat, seine persönlichen Dinge selbst zu packen, koordiniere dies bitte im Team untereinander. Alles muss zum Umzugstag verpackt sein, auch nicht belegte Arbeitsplätze und gemeinschaftlich genutztes Mobiliar.
Für weitere Fragen oder Unklarheiten wende dich bitte an:
*   newhq@berenberg.com
*   Montagssystem (Link folgt)</t>
  </si>
  <si>
    <t>The response is factually accurate, relevant, and clear. It provides helpful information about what to pack and what not to pack during a move. The completeness is good, but could be improved by adding information about the timing of the move. The citation quality and audit trail quality are inadequate due to the absence of citations and audit trail.</t>
  </si>
  <si>
    <t>Es ist wichtig, dass Sie alle Unterlagen, Akten und lose Ablagen, die in das neue Bürogebäude mitgenommen werden sollen, in den dafür bereitgestellten Kartons verpacken.
Was nicht umgezogen wird: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Was mit umgezogen wird:
*   Kuratierte Möbel
*   Telefone
*   Drucker
*   Schlüsselkästen
*   Tresore
Alte Tastaturen, Igel und technische Geräte, die nicht mit umziehen, sollen separat gesammelt werden. Schlüssel, die nicht zugeordnet werden können, sollen ebenfalls separat gesammelt werden.
Bitte bewahren Sie Ihre alte Zutrittskarte als Fallback für den Neuen Jungfernstieg und die Eiffestraße für die Trader auf.
Aktenrollwagen und Securityboxen müssen als erstes ausgepackt und zurückgegeben werden. Eine Anmeldung für Aktenrollwagen und Securityboxen ist bis Ende Juli 2025 erforderlich.
Für weitere Fragen wenden Sie sich bitte an:
*   newhq@berenberg.com
*   laptoppilot@berenberg.de
*   Montagssystem (Link folgt)
*   hotline@berenberg.de oder die Hotline-Durchwahl -369</t>
  </si>
  <si>
    <t>The response is fundamentally flawed because it completely misunderstands the user's query. It provides information about an office move instead of addressing the question of document retention periods. While the response is clear and well-organized, its lack of relevance and completeness makes it a poor answer to the question.</t>
  </si>
  <si>
    <t>Als dein virtueller Assistent kann ich dir bei Fragen zum Umzug ins NewHQ und den neuen Laptops behilflich sein.
Deine Frage zum Archiv ist mir nicht ganz klar. Meinst du, wo du deine persönlichen Akten oder die zentralen Unternehmensarchive im NewHQ finden kannst? Bitte präzisiere deine Frage, damit ich dir besser helfen kann.
Sollte es sich um Security-Boxen für vertrauliche Unterlagen handeln, musst du diese beim Umzugsteam anmelden.
Für alle weiteren Fragen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</si>
  <si>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a mixed bag. It's clear and partially relevant, but it fails to answer the core question about the archive location. The lack of citation usage is a major drawback. While factually accurate in what it states, it's incomplete and doesn't leverage available information effectively.</t>
  </si>
  <si>
    <t>The AI system failed to provide a relevant or accurate response to the user's query. It could not generate a summary and simply presented search results, indicating a significant deficiency in its ability to understand and answer the question. The response lacks factual accuracy, relevance, and completeness.</t>
  </si>
  <si>
    <t>The AI system failed to provide a relevant answer to the user's query. It could not generate a summary and provided only search results. The content quality is poor due to the lack of relevant information. Source utilization is also poor as the system did not extract and synthesize information from the provided snippets to answer the question.</t>
  </si>
  <si>
    <t>Es gibt verschiedene Aspekte, die im NewHQ digitalisiert werden oder wurden:
*   **Digitaler Arbeitsplatz:** Die Einführung und schrittweise Erweiterung des digitalen Arbeitsplatzes mit all seinen Facetten sowie der schnelle Austausch untereinander.
*   **Laptops:** Laptops werden am Standort Hamburg eingeführt.
*   **Videokonferenzsysteme:** Cisco Videokonferenzsysteme sind in allen Meetingräumen vorhanden.
*   **Parkplatzbuchung:** Tägliche Parkplatzbuchung ist statt jährlicher Buchung möglich.
*   **Restaurant-App:** Die Restaurant-App kann sowohl auf dem Firmen- als auch auf dem Privat-Handy genutzt werden. Man benötigt die App, um im Restaurant zu essen und zu bezahlen.</t>
  </si>
  <si>
    <t>The response is highly relevant and clear, providing a good overview of digitalization efforts. The factual accuracy is high, based on general knowledge and plausibility. However, the response lacks citations and does not address GDPR compliance, EU AI Act alignment, or audit trail quality. The content quality is good, but the source utilization and compliance aspects are weak.</t>
  </si>
  <si>
    <t>Für die Ablage digitaler Dokumente stehen dir folgende Tools zur Verfügung:
*   Adobe Acrobat
*   Microsoft Edge (eingebaute PDF-Funktionen)
*   Microsoft Whiteboard
Du kannst PDF-Dokumente direkt digital unterschreiben oder kommentieren, was Papier spart und ideal für mobiles Arbeiten und Feedback-Runden ist. Microsoft Whiteboard eignet sich für interaktive Besprechungen, bei denen Ideen skizziert und diskutiert werden können.</t>
  </si>
  <si>
    <t>The response is partially relevant and factually questionable, as it lists tools that are not primarily for digital document storage. It is also incomplete, missing many important tools. The lack of citations is a significant weakness. The response does not violate GDPR or EU AI Act, as it does not handle personal data or present high-risk AI applications.</t>
  </si>
  <si>
    <t>Für Unterstützung bei der Digitalisierung im Zusammenhang mit dem Umzug ins NewHQ und der neuen Arbeitsplatzausstattung sind verschiedene Ansprechpartner und Ressourcen verfügbar.
*   **IT-Ausstattung:** Andreas Möller ist der Ansprechpartner für die IT-Ausstattung am Arbeitsplatz. Bei IT-Problemen können sich Mitarbeiter an die Hotline per E-Mail, Telefon oder über das Self-Service-Portal (SSP) wenden.
*   **Modern Workplace:** Jan Müller, Adrian Wientzek und Stefan Walker verantworten das Design, die Umsetzung und den Rollout des "Modern Workplace".
*   **Externe Unterstützung:** Bei der Umsetzung unterstützt die Firma Datagroup. Zusätzlich wird der LocalService durch externes IT-Fachpersonal unterstützt, um den Umzug und die Einweisung in das neue Arbeitsequipment so einfach wie möglich zu gestalten.
Bitte beachte, dass Microsoft Teams auf den Laptops integriert ist, aber nicht in der Citrix-Umgebung funktioniert.
Für weitere Fragen stehen dir folgende Support-Kanäle zur Verfügung:
*   **Headquarter Kontakt:** newhq@berenberg.com
*   **Technischer Laptop Support:** laptoppilot@berenberg.de
*   **Building oder Relocation Issues:** Monday System (Link folgt)
*   **Allgemeiner technischer Support:** hotline@berenberg.de oder Hotline Extension -369</t>
  </si>
  <si>
    <t>The response is factually accurate, highly relevant, and clearly presented. It effectively addresses the user's query by providing specific contacts and resources for digitalization support. The main weakness is the lack of explicit citations, which reduces the verifiability of the information. The response is strong in terms of content quality but weak in citation mechanics.</t>
  </si>
  <si>
    <t>Die offizielle Raumbuchung beginnt Ende August. Meetingräume sind über Outlook buchbar.</t>
  </si>
  <si>
    <t>The response is relevant, clear, and likely factually accurate. It directly answers the user's question and provides helpful information. However, it lacks citations and fails to address GDPR compliance, EU AI Act alignment, and audit trail quality. The system's overall performance is satisfactory in terms of content quality but inadequate in terms of source utilization and compliance.</t>
  </si>
  <si>
    <t>Um einen Raum vorab zu reservieren, wenn wichtige, große Termine bereits vorher zu planen sind, gib bitte Dennis.Jaeger.ext@berenberg.com Bescheid.</t>
  </si>
  <si>
    <t>The response is highly relevant, accurate, complete, and clear. It directly addresses the user's query with a specific instruction. However, it lacks proper citation and audit trail, which are important for transparency and verifiability. The content quality is excellent, but the source utilization and citation mechanics need improvement.</t>
  </si>
  <si>
    <t>Ja, es wird ein Sportangebot im Multifunktionsraum im NewHQ geben. Es wird auch einen extra Raum geben, der passend zu den Kursen mit verschiedenen Kleingeräten, wie Matten, KettleBalls und Kleinhanteln ausgestattet sein wird.
Zudem wird es Umkleide- und Duschmöglichkeiten geben.
Das Sportprogramm wird halbjährlich angepasst, wobei in der Startphase regelmäßig Feedback gesammelt wird, um die Angebote auch innerhalb des Halbjahres anpassen zu können.
Es gab bereits eine achtwöchige Testphase mit Kursen in Pilates, Yoga, Tabata und Bootcamp, die besonders beliebt waren. Zukünftig sollen auch Angebote für Sporteinsteiger sowie eine Leveleinteilung angeboten werden, um die Intensität der Kurse besser auf die individuellen Bedürfnisse abzustimmen. Es ist geplant, auch Mittagsangebote in das Programm aufzunehmen.</t>
  </si>
  <si>
    <t>The response provides a factually accurate and relevant answer to the user's question. It is well-written and organized. The main weakness is the lack of explicit citations to the source snippets. The response is strong in content quality but weak in source utilization and citation mechanics.</t>
  </si>
  <si>
    <t>Der Multifunktionsraum kann über Outlook gebucht werden. Die Koordination liegt bei HR. Räume werden nach und nach in Outlook hinterlegt. Die offizielle Raumbuchung beginnt Ende August.</t>
  </si>
  <si>
    <t>The response is relevant and mostly accurate, providing a basic answer to the user's query. However, it lacks completeness and suffers from a complete absence of citations, making it difficult to verify the information and trace its origin. The response could be improved by providing more specific instructions and including explicit citations to the source snippets.</t>
  </si>
  <si>
    <t>Ja, im NewHQ wird es sowohl einen Ruheraum als auch einen Arzt-Raum geben. Der Arzt-Raum kann auch als Ruheraum genutzt werden, und es gibt zusätzlich einen weiteren Ruheraum. Der erweiterte Gesundheitsbereich mit Massageraum, Ruheraum, Multifunktionsraum und Betriebsarzt befindet sich im Erdgeschoss.
Die Betriebsärztin, Frau Dr. Uta Hermann, wird regelmäßig im Arztzimmer im Erdgeschoss für Sie zur Verfügung stehen. Sie können die Sprechstunde ohne Anmeldung wahrnehmen.</t>
  </si>
  <si>
    <t>The response is factually accurate, relevant, complete, and clear. However, it lacks explicit citations, which is a significant drawback. The response correctly answers the user's question based on the provided snippets, but the absence of citations makes it difficult to verify the source of the information directly.</t>
  </si>
  <si>
    <t>Es gibt zwei Eingänge zum Mitarbeiterrestaurant im NewHQ. Ein Eingang befindet sich von außen links des Gebäudehaupteingangs, ideal für einen schnellen Besuch an der Kaffeebar vor Arbeitsbeginn. Der zweite Eingang erfolgt vom Foyer des NewHQ und bietet einen direkten Zugang zum Buffetbereich. Die Eingänge zum Mitarbeiterrestaurant sind mit der Mitarbeiterkarte gesichert.
Das Mitarbeiterrestaurant befindet sich im Erdgeschoss des neuen Gebäudes. Es ist von Montag bis Freitag von 11:30 bis 14:00 Uhr geöffnet.</t>
  </si>
  <si>
    <t>The response is relevant, clear, and mostly complete. It accurately describes how to get to the employee restaurant. The main weakness is the lack of citations. While the information seems accurate, it's impossible to verify without knowing the source of the information. The response could be improved by including information about the app for checking occupancy and the food offerings.</t>
  </si>
  <si>
    <t>Im Mitarbeiterrestaurant im NewHQ stehen 199 Sitzplätze zur Verfügung. Über das Ampelsystem in der App ist ersichtlich, wie hoch die Auslastung ist.</t>
  </si>
  <si>
    <t>The response is factually accurate, relevant, complete, and clear. It directly answers the user's question and provides additional helpful information. However, the system does not provide any citations or audit trails.</t>
  </si>
  <si>
    <t>Sie können in der Genuss App über ein Ampelsystem sehen, wie frequentiert das Restaurant gerade ist.</t>
  </si>
  <si>
    <t>The response is factually accurate, relevant, complete, and clear. It effectively answers the user's question. However, it lacks citations, which is a significant drawback from an academic perspective. The response correctly identifies the Genuss App and the traffic light system as the means to check restaurant occupancy. The absence of citations is the primary area for improvement.</t>
  </si>
  <si>
    <t>Ja, im neuen Hauptgebäude (NewHQ) ist eine Vorbestellung von Speisen möglich. Über die "Pre Order"-Funktion in der Genuss App können Sie Speisen bestellen, die Ihnen in einem Frische-Automat bereitgestellt werden. Dies ist auch zur Mitnahme nach Hause möglich.
Die aktuellen Tagesmenüs finden Sie in der App. Dort sehen Sie auch über ein Ampelsystem, wie frequentiert das Restaurant gerade ist. Die Bezahlung erfolgt ebenfalls über die App.</t>
  </si>
  <si>
    <t>The response provides a factually accurate and relevant answer to the user's question. The clarity of the response is excellent. However, the lack of citations is a significant weakness, hindering verification and transparency. While the content is strong, the absence of source attribution detracts from its overall academic quality.</t>
  </si>
  <si>
    <t>Ja, Geschäftspartner können im Restaurant eingeladen werden bzw. über eine Karte, die man am Empfang erhält, selbst zahlen. Es ist nicht vorgesehen, dass Freunde/Bekannte für ein Lunch-Date Zutritt zum Mitarbeiterrestaurant haben.
Lunch mit Kunden ist im 11. OG möglich, Angela Kluge ist hier Ansprechpartnerin für die Koordination mit Genuss &amp; Harmonie (Caterer). 24 Stunden Vorlauf sind erforderlich.</t>
  </si>
  <si>
    <t>The response is highly relevant and mostly accurate. It effectively answers the user's question, providing useful details. The main weakness is the lack of explicit citations. The content quality is good, but the source utilization is poor due to the absence of citations.</t>
  </si>
  <si>
    <t>Es ist nicht vorgesehen, dass Freunde oder Bekannte für ein Lunch-Date Zutritt zum Mitarbeiterrestaurant haben.
Lunch mit Kunden ist im 11. OG möglich. Wenden Sie sich hierzu an Angela Kluge für die Koordination mit Genuss &amp; Harmonie.
Für weitere Fragen zu diesem Thema wenden Sie sich bitte an newhq@berenberg.com. Für Fragen zum Catering wenden Sie sich bitte an Genuss &amp; Harmonie.</t>
  </si>
  <si>
    <t>The response provides a factually accurate and relevant answer to the user's query. The clarity is excellent. The completeness is good, but could be improved by providing a reason for the restriction on bringing friends/family. The citation quality and audit trail quality are inadequate due to the absence of citations and audit information.</t>
  </si>
  <si>
    <t>Es ist nicht vorgesehen, mit Essenstabletts durch das Gebäude zu gehen. Für To-Go-Gerichte wird es eine Tupperware mit Pfandsystem geben.
Da ich keine Informationen darüber habe, ob Sie mit Ihrem Tablet durch das Gebäude gehen dürfen, empfehle ich Ihnen, sich an die entsprechenden Support-Kanäle zu wenden:
* Headquarter contact: newhq@berenberg.com
* Technical laptop support: laptoppilot@berenberg.de
* Building or relocation issues: Monday system (link follows)
* General technical support: hotline@berenberg.de oder hotline extension -369</t>
  </si>
  <si>
    <t>The response is factually accurate, relevant, complete, and clear. It effectively answers the user's question and provides helpful contact information. However, it lacks explicit citations, which is a drawback. The response demonstrates good content quality but poor citation mechanics.</t>
  </si>
  <si>
    <t>Nein, im Restaurant wird es keine Außenbestuhlung geben.</t>
  </si>
  <si>
    <t>The response is factually accurate, relevant, complete, and clear. It directly answers the user's question. However, it lacks citations and an audit trail.</t>
  </si>
  <si>
    <t>Der Marketplace im NewHQ ist ein zentraler Treffpunkt für alle Mitarbeiter. Er bietet verschiedene Sitzbereiche, von Lounges bis zu erhöhten Sitzgelegenheiten zum Arbeiten mit dem Laptop und Blick über Hamburg.
Hier sind einige Details zum Marketplace:
*   **Ausstattung:** Der Raum ist mit hochwertigen Küchen ausgestattet, in denen Sie mitgebrachte Speisen erwärmen und Kaffeespezialitäten zubereiten können. Es gibt auch große Kühlschränke mit verschiedenen Getränken.
*   **Dachterrasse:** Zum Marketplace gehört eine möblierte Dachterrasse.
*   **Ort:** Sie finden den Marketplace im 10. OG.
*   **Zweck:** Der Marketplace soll den kollegialen Austausch fördern und als Ort für individuelle Mittagspausen oder zum Arbeiten mit dem Laptop dienen.
Bitte beachten Sie, dass es im Marketplace kein Personal gibt; es handelt sich um reinen Self-Service.</t>
  </si>
  <si>
    <t>The response provides a factually accurate, relevant, and clear description of the Marketplace. It effectively answers the user's question. Completeness is good but could be improved by including information about the snack automaten and the ampel system. The main weakness is the lack of citations and any consideration of GDPR or the EU AI Act, although the latter two are less directly relevant in this context.</t>
  </si>
  <si>
    <t>Hallo,
Du kannst dein vorbestelltes Essen über die „Pre Order“-Funktion in der App bestellen, die Speisen werden dir dann in einem Frische-Automat bereitgestellt.
Ist das die Information, die du gesucht hast, oder benötigst du weitere Details?</t>
  </si>
  <si>
    <t>The response is generally good in terms of relevance and clarity. It provides a plausible answer to the user's question. However, it lacks completeness and does not provide any citations. The factual accuracy is likely to be good, but it cannot be confirmed without external validation. The response is compliant with GDPR and the EU AI Act.</t>
  </si>
  <si>
    <t>Am Snackautomaten im NewHQ kannst du über die App bezahlen. Du kannst Geld in der App aufladen.</t>
  </si>
  <si>
    <t>The response is factually accurate, relevant, and clear. It effectively answers the user's question based on the provided snippets. The main area for improvement is the lack of citations.</t>
  </si>
  <si>
    <t>Das Work Café im NewHQ bietet folgende Ausstattung:
*   Kühlschrank
*   Geschirrspüler
*   Mikrowelle
*   Separate Wasserstation
*   Einheitliches Geschirr + Besteck
*   Kaffeemaschine (die gleiche Maschine wie im jetzigen Bistro 1590)
Die Work Cafés befinden sich auf den Etagen 2, 4 und 6. Sie sind als Treffpunkt für alle Mitarbeiter gedacht. Sie sind immer zugänglich und liegen außerhalb der Vertraulichkeitsbereiche.</t>
  </si>
  <si>
    <t>The response provides a factually accurate and relevant answer to the user's query. The content is clear and well-organized. The main weakness is the lack of explicit citations. The response effectively uses the snippets to provide the information, although it does not explicitly cite them.</t>
  </si>
  <si>
    <t>Das Work Café im NewHQ ist immer zugänglich und liegt außerhalb der Vertraulichkeitsbereiche. Es befindet sich 3x im Gebäude auf den Etagen 2, 4 und 6.</t>
  </si>
  <si>
    <t>The response provides a factually accurate, relevant, and complete answer to the user's question. The clarity is excellent. However, the response lacks explicit citations and audit trail information, which are areas for improvement. The content quality is high, but the source utilization and citation mechanics are weak.</t>
  </si>
  <si>
    <t>Gefrierfächer finden Sie ausschließlich in den Teeküchen. Kühlschränke in den Teeküchen haben keine Gefrierfächer. Die Teeküchen sind mit Kühlschränken, Geschirrspülern, Mikrowellen und separaten Wasserstationen ausgestattet. Sie finden die Teeküchen dreimal pro Etage. Es gibt Work Cafés auf den Etagen 2, 4 und 6.</t>
  </si>
  <si>
    <t>The response provides a partially relevant and somewhat accurate answer to the user's query. It identifies kitchenettes as the location of freezers, but the claim that freezers are *exclusively* in the kitchenettes is not verifiable from the snippets and may be inaccurate. The response is also incomplete, as it does not specify which floors the kitchenettes are on. The response lacks citations, which significantly reduces its academic rigor. The response is clear and easy to understand.</t>
  </si>
  <si>
    <t>In den Teeküchen stehen Franke Kaffeemaschinen zur Verfügung. Alle Teeküchen sind mit Franke A300 ausgestattet, während Marketplace und Workcafés mit A600 ausgestattet sind. Die Qualität ist gleich, aber die A600 hat lediglich mehr Produktbezüge. Die Kaffeemaschinen sind die gleichen wie im jetzigen Bistro.
Die Maschinen werden täglich gereinigt und mit Kaffeebohnen und Kuhmilch bestückt. Hafermilch wird ebenfalls bereitgestellt, ist aber nicht als Kaffeespezialität aus der Maschine verfügbar.</t>
  </si>
  <si>
    <t>The response provides a factually accurate and relevant answer to the user's query. The information is presented clearly and concisely. However, the response lacks explicit citations and does not address GDPR compliance or the EU AI Act. The content quality is high, but the source utilization and citation mechanics are weak.</t>
  </si>
  <si>
    <t>In den Teeküchen im NewHQ wird es Hafermilch geben, die in den Kühlschränken bereitgestellt wird. Die Kaffeemaschine gibt jedoch nur Kuhmilch aus, da sie nur ein Milchfach hat.</t>
  </si>
  <si>
    <t>The response is factually accurate, relevant, and clear. It effectively answers the user's question based on the provided snippets. The main weakness is the lack of explicit citations.</t>
  </si>
  <si>
    <t>Die Teeküchen im NewHQ werden einmal täglich von der Reinigungskraft gereinigt und aufgefüllt. Dies beinhaltet die tägliche Reinigung der Kaffeemaschinen und die Bestückung mit Bohnen und Kuhmilch. Hafermilch wird ebenfalls bereitgestellt. Die Spülmaschine wird einmal täglich ausgeräumt.
Sollte zwischendurch Nachfüllbedarf bestehen, muss dies selbstständig erledigt werden. Der Vorrat befindet sich in der Küche.
Für Störungen steht die Notfallnummer 8000 zur Verfügung. Alternativ kann ein Ticketsystem über die Servicebank genutzt werden.</t>
  </si>
  <si>
    <t>The response is relevant and generally accurate, providing useful information about the cleaning and restocking schedule of the kitchenettes. However, it lacks explicit citations to the source snippets and does not address GDPR compliance or the EU AI Act. The factual accuracy is good, but not fully supported by the provided snippets. The response could be improved by providing more specific details and ensuring compliance with relevant regulations.</t>
  </si>
  <si>
    <t>Die Spülmaschine in den Teeküchen wird einmal täglich ausgeräumt. Der Küchenservice ist für das Ein- und Ausräumen der Geschirrspüler zuständig.</t>
  </si>
  <si>
    <t>In den Teeküchen im NewHQ gibt es mehrere Möglichkeiten für Heißwasser.
*   **Wasserspender:** Jede Teeküche ist mit einer Wasserstation ausgestattet, die kaltes, sprudelndes und heißes Wasser bietet.
*   **Kaffeemaschinen:** Zusätzlich zu den Wasserspendern gibt es in allen Teeküchen Franke Kaffeemaschinen, die ebenfalls Heißwasser liefern. Es handelt sich um die gleichen Kaffeevollautomaten wie im jetzigen Bistro.
Es gibt keine Wasserkocher in den Küchen.</t>
  </si>
  <si>
    <t>The response provides a factually accurate and relevant answer to the user's query. The clarity is excellent. However, the lack of citations is a significant weakness. While the content is good, the system's inability to properly attribute information to the provided sources reduces its overall academic value. The completeness is good but could be improved with more details.</t>
  </si>
  <si>
    <t>Ja, jede Teeküche im NewHQ ist mit einer Wasserstation ausgestattet, die kaltes, sprudelndes und heißes Wasser bietet.</t>
  </si>
  <si>
    <t>The response is factually accurate, relevant, complete, and clear. However, it lacks citations and audit trail information. The content quality is excellent, but the source utilization is poor due to the lack of relevant information in the provided snippet.</t>
  </si>
  <si>
    <t>Die Teeküchen im NewHQ sind wie folgt ausgestattet:
*   Kaffeemaschine (Franke, wie im jetzigen Bistro)
*   Wasserstation (kalt, sprudelnd &amp; heiß)
*   Kühlschrank
*   Mikrowelle
*   Spüle
*   Spülmaschine
*   Mülleimer
*   Besteck
*   Geschirr
Alle Teeküchen sind technisch gleich ausgestattet, nur Farbe und Sitzkonzept sind unterschiedlich. Es gibt 29 Teeküchen im ganzen Gebäude, 3 Stück pro Regelgeschoss. Die Kaffeemaschinen sind mit Bohnen und Kuhmilch bestückt. Hafermilch wird ebenfalls bereitgestellt, ist aber nicht als Kaffeespezialität aus der Maschine verfügbar. Die Teeküchen bieten die Möglichkeit, mitgebrachtes Essen zu lagern und aufzuwärmen. Die tägliche Reinigung der Maschinen sowie die Bestückung mit Bohnen und Milch wird übernommen.</t>
  </si>
  <si>
    <t>The response provides a factually accurate and relevant answer to the user's query. The clarity and organization are excellent. The completeness is good, but could be improved by including information about seating arrangements. The lack of citations is a significant drawback.</t>
  </si>
  <si>
    <t>In den Teeküchen ist das Geschirr standardisiert. Privates Geschirr muss selbst abgewaschen und im Locker verwahrt werden.</t>
  </si>
  <si>
    <t>The response is factually accurate, relevant, and clear. It could be slightly more complete, but it provides a good answer to the user's query. The lack of citations and audit trail are weaknesses.</t>
  </si>
  <si>
    <t>Für interne Meetings gibt es im NewHQ verschiedene Möglichkeiten der Bewirtung.
*   **Lunch mit Kunden:** Im 11. OG ist dies möglich. Angela Kluge ist Ansprechpartnerin für die Koordination mit Genuss &amp; Harmonie (Caterer). Eine Vorlaufzeit von 24 Stunden ist erforderlich.
*   **Allgemeine Bewirtung:** Es gibt ein Bestellformular mit einer Vorlaufzeit von 24 Stunden. Im 11. OG gibt es Räume, in denen Sie in einem wohnlicheren Set-Up Lunch einnehmen können.
*   **Bestellung:** Die Bestellung von Catering muss mindestens 24 Stunden vorher über ein Bestellformular erfolgen. Angaben zu Kostenstelle, Raum, Datum &amp; Zeit, persönliche Angaben, Wünsche (Getränke/Speisen/Gebäck etc.), Anzahl und Unterschrift des Auftraggebers sind erforderlich. Die Lieferung erfolgt über Genuss &amp; Harmonie.
Benötigen Sie detailliertere Anweisungen oder reicht Ihnen diese Zusammenfassung?</t>
  </si>
  <si>
    <t>The response provides relevant and mostly accurate information about catering for internal meetings. However, it lacks completeness and does not provide any citations to the source snippets. Furthermore, it fails to address GDPR compliance, EU AI Act alignment, or audit trail quality. The content quality is good, but the source utilization and compliance aspects are weak.</t>
  </si>
  <si>
    <t>Im NewHQ gibt es mehrere Optionen, um mit Gästen in einem angenehmen Rahmen zu essen:
*   **11. OG:** Hier gibt es Räume, in denen Sie in einem wohnlicheren Ambiente mit Gästen zu Mittag essen können, ohne den Charakter eines Meetings zu haben. Für die Koordination mit "Genuss &amp; Harmonie" (Caterer) wenden Sie sich bitte an Angela Kluge. Eine Vorlaufzeit von 24 Stunden ist erforderlich.
*   **Mitarbeiterrestaurant:** Geschäftspartner können hier eingeladen werden oder mit einer Karte, die am Empfang erhältlich ist, selbst bezahlen. Das Mitarbeiterrestaurant bietet verschiedene Sitzgruppen und Sitzhöhen für ein entspanntes Mittagessen. Es befindet sich im Erdgeschoss des neuen Gebäudes.
Bitte beachten Sie, dass es nicht vorgesehen ist, Freunde oder Bekannte zu einem Mittagessen im Mitarbeiterrestaurant einzuladen.</t>
  </si>
  <si>
    <t>The response is factually accurate, relevant, and clearly presented. It effectively answers the user's query by providing specific dining options within NewHQ. The main weakness is the lack of explicit citations to the source snippets. The response is compliant with GDPR and the EU AI Act.</t>
  </si>
  <si>
    <t>Du benötigst die Restaurant-App im NewHQ, um im Mitarbeiterrestaurant zu essen und zu bezahlen. Die Bezahlung erfolgt über die App, wo du Geld aufladen kannst.
Die App bietet folgende Funktionen:
*   Aktuelle Tagesmenüs
*   Informationen zur Auslastung des Restaurants über ein Ampelsystem
*   "Pre-Order"-Funktion zur Bestellung von Speisen, die in einem Frische-Automat bereitgestellt werden, auch zur Mitnahme nach Hause
*   Direkte Bezahlung
*   Bewertungen und Feedback für die Köche
Du kannst die Restaurant-App sowohl auf deinem Firmen- als auch auf deinem Privathandy nutzen.</t>
  </si>
  <si>
    <t>The response provides a clear and relevant answer to the user's question about the restaurant app. The content is factually accurate and well-organized. However, it lacks citations and does not address GDPR or EU AI Act considerations. The completeness is good but could be improved by including information on how to access the app.</t>
  </si>
  <si>
    <t>Wie die Bezahlung funktioniert, hängt davon ab, worauf sich Ihre Frage bezieht.
**Bezahlung von Parkplätzen:**
*   Externe Stellplätze im Parkhaus Überseering 32a kosten 90,00 € brutto pro Monat.
*   Interne Stellplätze in der Tiefgarage des neuen Bürogebäudes kosten 130,00 € brutto pro Monat.
*   Die Kündigungsfrist beträgt jeweils vier Wochen zum Monatsende. Bei Eingang der Kündigung bis zum 3. Werktag eines Monats kann zum Ende desselben Monats gekündigt werden.
**Bezahlung von Catering:**
*   Für Catering im 11. oder 12. OG muss ein Bestellformular ausgefüllt werden.
*   Auf dem Bestellformular sind Kostenstelle, Raum, Datum &amp; Zeit, persönliche Angaben, Wünsche (Getränke/Speisen/Gebäck etc.), Anzahl und Unterschrift des Auftraggebers anzugeben.
Wenn Sie weitere Fragen zur Bezahlung in anderen Bereichen haben, stehe ich Ihnen gerne zur Verfügung.</t>
  </si>
  <si>
    <t>The response provides relevant and mostly accurate information regarding payment procedures for parking and catering. However, it lacks completeness by not addressing other potential payment scenarios. The major weakness is the absence of any citations or audit trail, making it difficult to verify the source and reliability of the information. The response is clear and well-organized.</t>
  </si>
  <si>
    <t>Die Restaurant-App kann sowohl auf Ihrem Firmen- als auch auf Ihrem Privathandy genutzt werden. Sie benötigen die App, um im Restaurant zu essen und zu bezahlen.</t>
  </si>
  <si>
    <t>The response is factually accurate, relevant, and clear. It directly answers the user's question. However, it lacks citations and does not address GDPR compliance, EU AI Act alignment, or audit trail quality. The response is well-grounded in the provided snippets, specifically snippet 1.</t>
  </si>
  <si>
    <t>Im NewHQ gibt es verschiedene Parkmöglichkeiten. Es gibt 168 Stellplätze für Mitarbeiter, davon 46 mit E-Ladesäulen. Zusätzlich gibt es zwei behindertengerechte Stellplätze in der Nähe des Süd-Aufzugkerns und vier Motorradstellplätze. Für Gäste stehen zehn farblich gekennzeichnete Stellplätze zur Verfügung, sechs davon mit E-Wallboxen und einer behindertengerecht.
Die Stellplätze für Mitarbeiter können über eine App namens "ParkHere" gebucht werden. Die Reservierung ist frühestens zwei Wochen vorher und maximal für fünf Tage möglich. Die Abrechnung erfolgt monatlich. Der genaue Preis pro Tag steht noch nicht fest, soll aber maximal sieben Euro betragen. Am Wochenende können Mitarbeiter kostenlos auf den Gästeparkplätzen parken.
Es gab auch die Möglichkeit, Dauerstellplätze in der Tiefgarage des neuen Bürogebäudes für 130,00 € brutto pro Monat oder externe Stellplätze im nahegelegenen Parkhaus Überseering 32a (ca. 3 Minuten Gehweg) für 90,00 € brutto pro Monat zu mieten. Die Vergabe erfolgte nach dem Windhundprinzip.
Für den Workshop Umzugsbotschafter war es erforderlich, das Kennzeichen an pm_global@berenberg.de zu senden, um Zugang zur Tiefgarage zu erhalten.
Bitte beachte, dass sich das Konzept weiterentwickelt und Feedback erwünscht ist.
Für weitere Fragen zu Parkmöglichkeiten oder anderen Themen stehen dir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</si>
  <si>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highly relevant and generally accurate, providing a good overview of parking options. However, it lacks citations and does not address GDPR or EU AI Act compliance. The absence of citations significantly reduces its academic rigor. The response is well-written and easy to understand.</t>
  </si>
  <si>
    <t>Im neuen Headquarter stehen Ihnen 168 Parkplätze zur Verfügung. Davon sind 46 mit E-Ladesäulen ausgestattet.
Es gibt 115 interne Stellplätze, die flexibel über eine App gebucht werden können. Zusätzlich gibt es 50 externe Stellplätze in einem nahegelegenen Parkhaus.
Für Gäste stehen zehn farblich orange gekennzeichnete Stellplätze zur Verfügung, davon sechs mit E-Wallboxen und ein behindertengerechter Stellplatz. Am Wochenende können Mitarbeiter die Gästestellplätze kostenlos nutzen.</t>
  </si>
  <si>
    <t>The response is factually accurate, relevant, and clear. It provides a good overview of the parking situation at the new headquarters. The main weakness is the lack of explicit citations. While the information is grounded in the provided snippets, the absence of citations makes it difficult to verify the source of each piece of information. The response could also be improved by explicitly stating whether the external parking spaces are for customers or employees.</t>
  </si>
  <si>
    <t>Um einen Parkplatz im NewHQ zu buchen, befolge bitte diese Schritte:
1.  Lade die „ParkHere“-App auf dein Telefon.
2.  Melde dich über Single-Sign-On (SSO) mit deinen Berenberg Log-in Daten an.
3.  Hinterlege dein Kennzeichen und dein SEPA-Lastschriftmandat.
4.  Du kannst einen Wunsch-Stellplatz und einen Wunsch-Sektor in deinem Profil hinterlegen.
5.  Du kannst ebenfalls hinterlegen, ob du einen Standard-, E- oder Behindertenstellplatz benötigst.
6.  Die Reservierung ist mit nur einem Klick in der App möglich und du erhältst sofort die Bestätigung.
7.  Du kannst maximal 5 Tage auf einmal buchen.
8.  Am Buchungstag fährst du mit deinem Auto in die Tiefgarage und der Zugang erfolgt über deine allgemeine Zutrittskarte.
9.  Es gibt eine In-App-Navigationskarte, die das Finden des Stellplatzes erleichtert.
10. Ende des Monats erfolgt die automatische Abrechnung der Stellplatznutzung.
Die Stellplätze werden auf täglicher Basis gebucht und monatlich abgerechnet. Die Reservierung ist frühestens zwei Wochen vorher möglich.
Bitte beachte, dass alle Kolleginnen und Kollegen, die sich für einen Parkplatz gemeldet haben, kontaktiert wurden. Wer darüber hinaus noch Fragen oder Interesse hat, kann sich gern per Mail an NewHQ@berenberg.com wenden.</t>
  </si>
  <si>
    <t>The response provides a clear and relevant guide on how to book a parking spot. The factual accuracy and clarity are excellent. However, the response lacks citations and does not adequately address GDPR compliance, EU AI Act alignment, or audit trail quality. The completeness could be improved by adding information about cancellation policies and troubleshooting.</t>
  </si>
  <si>
    <t>Ja, Sie können in der App mehrere Kennzeichen hinterlegen.
Für weitere Fragen zu der ParkHere App oder dem Parken im NewHQ, stehen Ihnen folgende Kontaktmöglichkeiten zur Verfügung:
* Building oder Relocation issues: Monday System (Link folgt)
* Headquarter contact: newhq@berenberg.com
* General technical support: hotline@berenberg.de oder hotline extension -369</t>
  </si>
  <si>
    <t>The response is factually accurate and relevant, directly answering the user's question. However, it lacks completeness and does not provide any citations. The inclusion of contact information, while potentially helpful, raises concerns about GDPR compliance and alignment with the EU AI Act due to the lack of transparency and risk management information. The response would benefit from providing more details about managing multiple license plates within the app and including citations to support its claims.</t>
  </si>
  <si>
    <t>Wenn Sie ohne Buchung in die Tiefgarage fahren, werden Sie kostenpflichtig abgeschleppt.
Für weitere Fragen zu diesem Thema, wenden Sie sich bitte an newhq@berenberg.com. Bei Problemen mit dem Gebäude oder dem Umzug nutzen Sie bitte das Monday System. Für allgemeine technische Unterstützung wenden Sie sich bitte an hotline@berenberg.de oder die Hotline-Durchwahl -369.</t>
  </si>
  <si>
    <t>The response is factually accurate, relevant, complete, and clear. However, it lacks citations and does not address GDPR compliance, EU AI Act alignment, or audit trail quality. The response effectively uses the provided snippet to answer the user's question.</t>
  </si>
  <si>
    <t>Um in die Tiefgarage des NewHQ zu gelangen, gibt es folgende Informationen:
*   **Zufahrt und Zugang:** Die Zufahrt zur Tiefgarage ist trotz der Baustelle jederzeit erreichbar und zugänglich. Am Buchungstag erfolgt der Zugang über Ihre allgemeine Zutrittskarte.
*   **Kennzeichen:** Sie können Ihr Kennzeichen an pm\_global@berenberg.de senden, damit Ihnen der Zugang zur Tiefgarage gewährt werden kann. In der App können mehrere Kennzeichen hinterlegt werden.
*   **Parkmöglichkeiten:** Es gibt interne Parkplätze, die flexibel gebucht werden können. Sie können einen Wunsch-Stellplatz und einen Wunsch-Sektor in Ihrem Profil hinterlegen.
*   **App-Navigation:** Es gibt eine In-App-Navigationskarte, die das Finden des Stellplatzes erleichtert.
Bitte beachten Sie, dass Fahrzeuge ohne Buchung kostenpflichtig abgeschleppt werden.
Benötigen Sie weitere Informationen zum Parken im NewHQ, oder sind diese Informationen ausreichend?</t>
  </si>
  <si>
    <t>The response provides a factually accurate and relevant answer to the user's query. The information is presented clearly and is well-organized. However, the response lacks explicit citations and raises concerns regarding GDPR compliance and alignment with the EU AI Act. The absence of citations is a significant weakness, as it makes it difficult to verify the information and assess its reliability. The lack of GDPR compliance and EU AI Act alignment is also a major concern, as it indicates a potential disregard for data privacy and ethical AI principles.</t>
  </si>
  <si>
    <t>Fahrräder können nur während der Öffnungszeiten in den Fahrradraum gestellt oder abgeholt werden. Es wird noch geprüft, ob dies angepasst werden könnte. Der Zugang zum Fahrradraum ist derzeit noch nicht gewährleistet.
Die Zufahrt für Fahrräder erreichst du neben dem Seiteneingang über die Sydneystraße. Es gibt 157 Fahrradstellplätze mit sicherer Anschließbarkeit in der Tiefgarage. Zwölf Boxen mit Ladesteckdose stehen kostenlos zur Verfügung, sowie acht frei zugängliche Steckdosen. Im Untergeschoss 2, in unmittelbarer Nähe der Stellplätze, befinden sich 300 Spinde, in denen Fahrradkleidung und Helme sicher untergebracht werden können. Im Erdgeschoss befinden sich elf Duschen mit geräumigen Umkleiden.</t>
  </si>
  <si>
    <t>The response is generally good in terms of relevance and clarity. It provides useful information about bicycle parking facilities. However, it lacks completeness by not specifying the opening hours and by mentioning uncertain access. The absence of citations and any consideration of GDPR or EU AI Act compliance are significant weaknesses.</t>
  </si>
  <si>
    <t>Im neuen Bürogebäude gibt es auf allen Etagen in jedem Arbeitsbereich eine Müllstation. Es wird auf Mülleimer an den Arbeitsplätzen verzichtet. Papiere werden wie gewohnt in der Silbertonne (steht in jedem gut erreichbaren Druckerraum) entsorgt. Alles andere wird getrennt nach Zugehörigkeit an den Stationen entsorgt. Auch Pfandflaschen können hier retourniert werden. In den Quadranten gibt es Müllstationen mit 2-3 verschiedenen Sortierungen. Bio-/Nassmüll kommt unter die Spüle in den Teeküchen. Datentonnen befinden sich in den Druckerräumen in jedem Quadranten.</t>
  </si>
  <si>
    <t>The response is excellent in terms of content quality, providing a factually accurate, relevant, complete, and clear answer to the user's query. The source utilization is adequate, with some information implicitly grounded in the snippets. The citation quality could be improved by explicitly citing the source for the information about waste separation stations.</t>
  </si>
  <si>
    <t>Im NewHQ gibt es Müllstationen in den Quadranten mit 2-3 verschiedenen Sortierungen. Bio-/Nassmüll befindet sich auch unter der Spüle in den Teeküchen. Es wird auf allen Etagen in jedem Arbeitsbereich eine Müllstation geben.</t>
  </si>
  <si>
    <t>The response is factually accurate and relevant to the user's query. It provides a general overview of waste disposal locations within the NewHQ. However, it lacks specific details and does not provide any citations to support its claims. The absence of citations and audit trail documentation are significant weaknesses.</t>
  </si>
  <si>
    <t>Nein, es wird keine Papierkörbe mehr unter den Schreibtischen geben. Stattdessen gibt es Müllstationen auf allen Etagen in jedem Arbeitsbereich. Papier kann wie gewohnt in der Silbertonne in den Druckerräumen entsorgt werden. Alles andere muss getrennt nach Zugehörigkeit an den Müllstationen entsorgt werden.</t>
  </si>
  <si>
    <t>The response is factually accurate, relevant, complete, and clear. It effectively answers the user's question based on the provided snippets. The main weakness is the lack of citations.</t>
  </si>
  <si>
    <t>Die Datentonnen für sensible Dokumente befinden sich in den Druckerräumen in jedem Quadranten.
Bitte beachte, dass du Security-Boxen für vertrauliche Unterlagen bzw. große Aktenmengen für Aktenwagen anmelden musst. Die Anmeldung ist zwingend erforderlich. Sende hierfür eine E-Mail an NewHQ_Sellenthin@berenberg.de.</t>
  </si>
  <si>
    <t>The response is factually accurate, relevant, and clear. It effectively answers the user's question and provides additional helpful information. The main weakness is the lack of explicit citations. The response is well-grounded in the provided snippets, specifically Snippet 3.</t>
  </si>
  <si>
    <t>Als Mitarbeiter erhalten Sie Ihre allgemeine Zutrittskarte, die auch für die Tiefgarage gilt. Die Zutrittsrechte sollen übernommen werden, hier erfolgt gerade nochmal eine detaillierte Prüfung.
Für weitere Fragen zum Thema Zutrittskarten wenden Sie sich bitte an folgende Stellen:
* Headquarter contact: newhq@berenberg.com
* Building or relocation issues: Monday system (link follows)
* General technical support: hotline@berenberg.de or hotline extension -369</t>
  </si>
  <si>
    <t>The response is generally good in terms of factual accuracy, relevance, and clarity. However, it lacks completeness and has poor citation quality. The absence of explicit citations and a clear audit trail are significant weaknesses. While the response provides useful information, it could be improved by including a timeframe for receiving the access card and providing proper attribution to the sources used.</t>
  </si>
  <si>
    <t>Als Mitarbeiter behalten Sie Ihre allgemeine Zutrittskarte. Am Buchungstag fahren Sie mit Ihrem Auto in die Tiefgarage, und der Zugang erfolgt über Ihre allgemeine Zutrittskarte.
Beachten Sie, dass eine mehrfache Nutzung der Mitarbeiterkarte beim Zutritt nicht mehr möglich ist, sie ist nach einer Nutzung am Hauseingang mehrere Minuten gesperrt.</t>
  </si>
  <si>
    <t>The response is relevant and mostly accurate but lacks completeness and proper citation. It provides a partial answer to the user's question and doesn't address important aspects like GDPR compliance or EU AI Act alignment. The absence of citations is a significant weakness.</t>
  </si>
  <si>
    <t>Ja, Ihre Zutrittsrechte sollen übernommen werden. Es erfolgt jedoch noch eine detaillierte Prüfung. Die EMA wird aktuell technisch angepasst, damit dies weniger aufwändig ist.</t>
  </si>
  <si>
    <t>The response is factually accurate, relevant, and clear. It directly answers the user's question and provides additional context. However, it lacks explicit citations and does not address GDPR compliance, EU AI Act alignment, or audit trail quality. The response is well-grounded in the provided snippets, particularly Snippet 1.</t>
  </si>
  <si>
    <t>The response is relevant and clear, providing a reasonable answer to the user's question about building access times. While the factual accuracy is likely good, it's not directly supported by the provided snippets. The lack of citations and consideration of GDPR, EU AI Act, and audit trail quality are significant weaknesses.</t>
  </si>
  <si>
    <t>Es gibt mehrere Eingänge zum NewHQ.
*   **Mitarbeitereingang:** Dieser befindet sich seitlich am Gebäude. Die Zufahrt für Fahrräder erreichst du neben dem Seiteneingang über die Sydneystraße.
*   **Haupteingang:** Dieser kann während der Öffnungszeiten mitgenutzt werden, wobei auf Angemessenheit geachtet werden sollte.
*   **Gäste:** Gäste, die aus der Tiefgarage kommen, erreichen das Foyer mit dem Aufzug in Sichtachse des Empfangs.
*   **Mitarbeiterrestaurant:** Es gibt zwei Eingänge. Einer führt von außen, links des Gebäudehaupteingangs, ideal für einen schnellen Besuch an der Kaffeebar vor Arbeitsbeginn. Der zweite Eingang erfolgt vom Foyer und bietet einen direkten Zugang zum Buffetbereich.</t>
  </si>
  <si>
    <t>The response provides a factually accurate and relevant answer to the user's query. The clarity and organization are excellent. The main weakness is the lack of explicit citations and the absence of any consideration for GDPR or EU AI Act compliance, although these are not directly applicable to the query itself. The response effectively uses information from the snippets to construct its answer.</t>
  </si>
  <si>
    <t>In Vertraulichkeitsbereichen im NewHQ sind spezielle Wege einzuhalten und diese Bereiche sind zutrittsgesichert.
Für weitere Informationen zu Vertraulichkeitsbereichen im NewHQ, empfehle ich, sich an newhq@berenberg.com zu wenden. Bei Problemen mit dem Gebäude oder dem Umzug nutzen Sie bitte das Monday System.</t>
  </si>
  <si>
    <t>The response provides a relevant and factually accurate answer to the user's query, but it lacks completeness and does not provide any citations. The response is clear and easy to understand. The source utilization is weak, as the response could have drawn more directly from the provided snippets to provide more specific details about security measures and access control.</t>
  </si>
  <si>
    <t>Das neue Gebäude hat die höchste Sicherheitszertifizierung, die man für ein Gebäude bekommen kann.</t>
  </si>
  <si>
    <t>The response is factually accurate, relevant, complete, and clear. However, it lacks citations, which is a significant drawback. The content quality is high, but the source utilization is poor due to the absence of citations.</t>
  </si>
  <si>
    <t>Nein, eine mehrfache Nutzung der Mitarbeiterkarte beim Zutritt ist nicht mehr möglich. Die Karte ist nach einer Nutzung am Hauseingang für mehrere Minuten gesperrt.
Für weitere Fragen wende dich bitte an die entsprechenden Support-Kanäle:
* Headquarter Kontakt: newhq@berenberg.com
* Technischer Laptop Support: laptoppilot@berenberg.de
* Gebäude- oder Umzugsprobleme: Monday System (Link folgt)
* Allgemeiner technischer Support: hotline@berenberg.de oder Hotline-Durchwahl -369.</t>
  </si>
  <si>
    <t>The response is factually accurate, relevant, complete, and clear. However, it lacks citations to the provided source snippets. The response effectively addresses the user's query and provides helpful support contact information. The absence of citations is a significant drawback.</t>
  </si>
  <si>
    <t>Wenn Sie abends länger im NewHQ bleiben, beachten Sie bitte Folgendes: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sollten Sie rechtzeitig Kontakt mit dem Empfang aufnehmen, damit der Wachdienst informiert werden kann.
*   Es wird aktuell an einer technischen Lösung gearbeitet, um die Abläufe künftig noch einfacher und weniger aufwändig zu gestalten.</t>
  </si>
  <si>
    <t>The response is relevant and generally accurate, providing useful information to the user. However, it lacks explicit citations and does not address GDPR compliance, EU AI Act alignment, or audit trail quality. The content quality is good, but the source utilization and citation mechanics are poor.</t>
  </si>
  <si>
    <t>In Vertraulichkeitsbereichen im NewHQ sind spezielle Wege einzuhalten und diese Bereiche sind zutrittsgesichert.
Benötigen Sie weitere Informationen zu den einzuhaltenden Wegen oder zum Zutritt? Falls ja, kontaktieren Sie bitte das Umzugsteam über den Monday System Link oder newhq@berenberg.com.</t>
  </si>
  <si>
    <t>The response provides a relevant and factually accurate answer to the user's query. However, it lacks completeness and does not provide any citations to the source material. The clarity of the response is excellent. The response is compliant with GDPR and the EU AI Act. The audit trail quality is very low.</t>
  </si>
  <si>
    <t>Im NewHQ wird es weiterhin Hauspost geben. Die "Poststelle" wird sich im Erdgeschoss des NewHQ befinden. Zu den Aufgaben gehören die Verteilung der Hauspost, die Versorgung der Datenschutz-Container und der Scan-Service für bestimmte Dokumente. Zusätzlich wird es eine Paketstation gegenüber des Seiteneingangs geben, an die Sie private Pakete schicken lassen können.</t>
  </si>
  <si>
    <t>The response provides a factually accurate and relevant answer to the user's query. The content is clear and well-organized. The main weakness is the lack of explicit citations, which is expected in an academic setting. The response effectively communicates the changes regarding internal mail at the NewHQ.</t>
  </si>
  <si>
    <t>Die DHL-Packstation befindet sich außen am Gebäude, am Seiteneingang. Sie können Ihre privaten Pakete dorthin schicken lassen. Außerdem gibt es einen Raucherbereich neben der DHL-Station.</t>
  </si>
  <si>
    <t>The response is factually accurate and relevant, directly answering the user's question. The clarity is excellent. However, the response lacks citations and does not address GDPR compliance, EU AI Act alignment, or provide an audit trail. The additional information about the smoking area is not particularly relevant and could be omitted.</t>
  </si>
  <si>
    <t>Bei der Nutzung der Aufzüge im NewHQ sollte insbesondere auf die Vertraulichkeitsbereiche geachtet werden. Die Aufzüge in den Nord- und Südkernen sollten bewusst gewählt werden, da Gäste aus der Tiefgarage mit dem Aufzug im Foyer in Sichtachse des Empfangs ankommen. Vertraulichkeitsbereiche sind zutrittsgesichert, und hier sind spezielle Wege einzuhalten.</t>
  </si>
  <si>
    <t>The response is relevant and mostly accurate, but lacks completeness and proper citation. It correctly identifies the need for confidentiality in elevator use within the NewHQ building, but could benefit from more specific examples and a more comprehensive overview. The absence of citations and considerations for GDPR and EU AI Act are significant weaknesses.</t>
  </si>
  <si>
    <t>The response is factually accurate, relevant, complete, and clear. However, it lacks citations, even though snippet 1 directly supports the answer. The response is a simple affirmation of the user's query.</t>
  </si>
  <si>
    <t>Ab Mitte Juli wird es im Newsletter eine Abfrage geben, wer einen festen Spind im 2. Untergeschoss (UG2) benötigt. Die Zuteilung erfolgt durch OS HH. Die Schlüssel werden voraussichtlich Mitte August zusammen mit den Zutrittskarten ausgegeben. Du kannst dich aber auch später noch für einen Spind bei OS anmelden.</t>
  </si>
  <si>
    <t>The response provides a factually accurate and relevant answer to the user's query. The information is presented clearly and concisely. The main weakness is the lack of explicit citations, which makes it difficult to verify the source of the information. The response could also benefit from providing more details about 'OS HH' and how to contact them directly.</t>
  </si>
  <si>
    <t>Die Spinde im 2. UG sind für Anzüge, Sporttaschen, Motorradhelme usw. gedacht. Es ist maximal 1 Spind pro Person vorgesehen. Mitte Juli wird es eine Umfrage über den Newsletter geben, wer einen festen Spind benötigt. Es wird ausreichend Spinde geben.
Es gibt 300 Spinde im UG2 als Ergänzung zu den Schließfächern. Diese befinden sich in unmittelbarer Nähe der Fahrradstellplätze, sodass Sie dort Fahrradkleidung und Helme sicher unterbringen können.</t>
  </si>
  <si>
    <t>The response is factually accurate, relevant, and clear. It provides a good overview of the purpose and availability of the lockers in the 2nd basement level. The main weakness is the lack of explicit citations. The response effectively synthesizes information from multiple snippets to provide a comprehensive answer.</t>
  </si>
  <si>
    <t>Es ist maximal 1 Spind pro Person vorgesehen. Im Untergeschoss 2 befinden sich 300 Spinde zusätzlich zu denen am Arbeitsplatz.
Benötigen Sie weitere Informationen zu den Spinden oder soll ich Ihnen die Quellenangaben nennen?</t>
  </si>
  <si>
    <t>The response is factually accurate, relevant, complete, and clear. However, it lacks citations, which is a significant drawback. The content quality is excellent, but the source utilization is poor due to the absence of citations.</t>
  </si>
  <si>
    <t>Die Spindschlüssel werden voraussichtlich Mitte August zusammen mit den Zutrittskarten für das Gebäude ausgegeben. Die Ausgabe erfolgt am Neuen Jungfernstieg (NJ) am 14. und 15. August, und die Übergabe wird protokolliert.</t>
  </si>
  <si>
    <t>The response is factually accurate, highly relevant, complete, and clear. It effectively answers the user's question based on the provided snippets. The main weakness is the lack of explicit citations, which is a design choice of the system.</t>
  </si>
  <si>
    <t>Nein, es ist nicht erlaubt, persönliche Sachen in den Duschen zu lagern. Alle persönlichen Sachen, wie Handtücher, sind in den Spinden aufzubewahren.
Spinde stehen im 2. Untergeschoss zur Verfügung. Mitte Juli wird es im Newsletter eine Abfrage geben, wer einen festen Spind benötigt.</t>
  </si>
  <si>
    <t>The response is factually accurate, relevant, and clear. It answers the user's question directly and provides additional helpful information. The main weakness is the lack of explicit citations, although the information is grounded in the provided snippets. The response is strong in content quality but weak in citation mechanics.</t>
  </si>
  <si>
    <t>Im NewHQ gibt es 11 Duschen. Sie befinden sich im Erdgeschoss und verfügen über geräumige Umkleiden. Zusätzlich gibt es 8 Unisex-Duschen mit flexiblen Spinden. Bitte beachte, dass persönliche Gegenstände wie Handtücher in den Spinden aufzubewahren sind.</t>
  </si>
  <si>
    <t>The response is factually accurate, relevant, and clear. It provides a good answer to the user's question. The main weakness is the lack of explicit citations. The response effectively uses information from multiple snippets to provide a comprehensive answer.</t>
  </si>
  <si>
    <t>The response is excellent in terms of content quality. It is factually accurate, relevant, complete, and clear. However, the system lacks explicit citations and audit trail, which are areas for improvement. The response effectively answers the user's query based on the provided information.</t>
  </si>
  <si>
    <t>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t>
  </si>
  <si>
    <t>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t>
  </si>
  <si>
    <t>Die Notfallnummer für dringende Probleme lautet 040 35060-8000. Diese Nummer ist rund um die Uhr erreichbar.</t>
  </si>
  <si>
    <t>The response is factually accurate, relevant, complete, and clear. However, it does not provide any citations to support its claim. The response is good overall, but the lack of citations is a weakness.</t>
  </si>
  <si>
    <t>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t>
  </si>
  <si>
    <t>The response is relevant, clear, and mostly complete. The factual accuracy is likely high, but the lack of citations is a significant weakness. The response could be improved by providing a timeline for the QR code implementation and by including citations to support its claims.</t>
  </si>
  <si>
    <t>Feedback ist wichtig für die Optimierung des Gebäudebetriebs.</t>
  </si>
  <si>
    <t>The response is factually accurate and relevant but lacks completeness. It correctly identifies that feedback is important for optimizing building operations but fails to provide any supporting details or examples. The absence of citations is a significant weakness.</t>
  </si>
  <si>
    <t>Die Umzüge in das neue Hauptgebäude (NewHQ) finden vom 22. bis 26. September statt. Ab dem 18.09.2025 startet der Staffelumzug. In dieser Woche werden nach und nach alle Hamburger Berenberger umziehen.
Gibt es noch weitere Fragen zum Umzug oder zum NewHQ?</t>
  </si>
  <si>
    <t>The response is factually accurate, relevant, complete, and clear. However, it lacks explicit citations, which is a significant drawback from an academic perspective. The content quality is excellent, but the source utilization and citation mechanics are weak.</t>
  </si>
  <si>
    <t>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t>
  </si>
  <si>
    <t>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t>
  </si>
  <si>
    <t>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t>
  </si>
  <si>
    <t>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t>
  </si>
  <si>
    <t>Die Umzugskartons werden grundsätzlich Ende August verteilt. Wenn Sie die Kartons früher benötigen, geben Sie bitte Bescheid.</t>
  </si>
  <si>
    <t>The response is factually accurate, relevant, complete, and clear. It effectively answers the user's question based on the provided snippets. However, the system does not provide explicit citations, which lowers the citation quality and audit trail quality scores.</t>
  </si>
  <si>
    <t>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t>
  </si>
  <si>
    <t>The response is factually accurate, relevant, complete, and clear. It provides a practical solution to the user's query. The citation quality is acceptable, although it could be more specific. GDPR compliance, EU AI Act alignment, and audit trail quality are not applicable in this context.</t>
  </si>
  <si>
    <t>Ja, es gibt vorgedruckte Aufkleber für die Beschriftung von Kartons. Jede Etage hat ihre eigene Farbe, identisch mit den Etagenfarben im NewHQ.</t>
  </si>
  <si>
    <t>The response is partially relevant and factually accurate in its initial statement. However, the addition of the irrelevant sentence about floor colors significantly detracts from its overall quality. The lack of citations and audit trail is also a major weakness.</t>
  </si>
  <si>
    <t>Die Umzugsgüter werden vornehmlich abends oder am späten Nachmittag auf die Etagen gebracht.</t>
  </si>
  <si>
    <t>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t>
  </si>
  <si>
    <t>Ja, die Möbel im alten Gebäude sind absolut leer zu räumen.</t>
  </si>
  <si>
    <t>The response is factually accurate, relevant, complete, and clear. However, it lacks citations. The response directly answers the user's question based on the provided snippets.</t>
  </si>
  <si>
    <t>Die Reinigungskraft räumt die Teeküchen einmal täglich aus, bestückt sie mit Bohnen und Kuhmilch und räumt die Spülmaschine aus. Falls zwischendurch Nachfüllbedarf besteht, muss dies selbstständig erledigt werden. Vorräte befinden sich in der Küche.</t>
  </si>
  <si>
    <t>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t>
  </si>
  <si>
    <t>Bezogene Etagen werden vom Umzugsunternehmen nach dem Bezug nicht mehr betreten.</t>
  </si>
  <si>
    <t>The response is factually accurate, relevant, complete, and clear. However, it does not utilize any of the provided snippets and lacks citations. The response is based on common sense rather than the provided source material.</t>
  </si>
  <si>
    <t>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t>
  </si>
  <si>
    <t>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t>
  </si>
  <si>
    <t>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</si>
  <si>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t>
  </si>
  <si>
    <t>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t>
  </si>
  <si>
    <t>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t>
  </si>
  <si>
    <t>Die alten Möbel können aus verschiedenen Gründen nicht an die Mitarbeiter abgegeben werden. Sie werden nach dem Auszug über den beauftragten Verwerter koordiniert und verwertet. Einige, noch neue Möbel werden auch mit umgezogen.</t>
  </si>
  <si>
    <t>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t>
  </si>
  <si>
    <t>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</si>
  <si>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t>
  </si>
  <si>
    <t>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</si>
  <si>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t>
  </si>
  <si>
    <t>Inhalte aus Tresoren müssen gegebenenfalls vorher geräumt und im NewHQ wieder eingeräumt werden, um Transportschäden zu vermeiden. Die Tresore ziehen am Umzugstag des Bereichs mit um. Die Schlüsselübergabe erfolgt entsprechend.</t>
  </si>
  <si>
    <t>The response is relevant, clear, and reasonably complete. It is factually accurate based on general knowledge. However, it lacks any source grounding or citations, which significantly reduces its academic rigor. The response relies on common sense rather than snippet information.</t>
  </si>
  <si>
    <t>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t>
  </si>
  <si>
    <t>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t>
  </si>
  <si>
    <t>The response is factually accurate, relevant, and clearly written. It answers the user's question directly and provides additional information about the trial workday. The main weakness is the lack of citations.</t>
  </si>
  <si>
    <t>Ja, Sie dürfen auch zweimal probearbeiten. Für Auszubildende und temporäre Mitarbeiter, die nicht zum Probearbeiten kommen können, muss das eigene Team diese bitte informieren.</t>
  </si>
  <si>
    <t>The response is factually accurate and relevant. It directly answers the user's question. The completeness could be improved by adding more context. The lack of citations is a significant drawback.</t>
  </si>
  <si>
    <t>Die Zutrittskontrolle für die Home-Etage ist an den Tagen des Probearbeitens eingerichtet und personalisiert.</t>
  </si>
  <si>
    <t>The response is factually accurate and relevant but lacks completeness. It correctly states that access control is set up for trial workdays but doesn't provide details on the process. The absence of citations and considerations for GDPR and EU AI Act are significant weaknesses.</t>
  </si>
  <si>
    <t>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t>
  </si>
  <si>
    <t>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t>
  </si>
  <si>
    <t>Ja, es werden zwei Gebäudeführungen im Rahmen des Probearbeitens angeboten. Freiwillige Gebäudeführungen mit Anmeldung werden angeboten.</t>
  </si>
  <si>
    <t>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t>
  </si>
  <si>
    <t>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t>
  </si>
  <si>
    <t>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t>
  </si>
  <si>
    <t>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t>
  </si>
  <si>
    <t>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t>
  </si>
  <si>
    <t>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t>
  </si>
  <si>
    <t>The response provides a factually accurate and relevant answer to the user's query. It explains the trial work process and provides contact information for further inquiries. The main weakness is the lack of explicit citations. The response is well-written and easy to understand.</t>
  </si>
  <si>
    <t>Ja, eine Anmeldung für Aktenrollwagen und Security-Boxen ist zwingend erforderlich bis Ende Juli 2025. Bitte sende eine E-Mail an das Umzugsteam unter NewHQ_Sellenthin@berenberg.de.</t>
  </si>
  <si>
    <t>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t>
  </si>
  <si>
    <t>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t>
  </si>
  <si>
    <t>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t>
  </si>
  <si>
    <t>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t>
  </si>
  <si>
    <t>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t>
  </si>
  <si>
    <t>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t>
  </si>
  <si>
    <t>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t>
  </si>
  <si>
    <t>Ja, während des Probearbeitens sind die Tiefgarage und der Fahrradkeller nutzbar. Der Zugang zur Tiefgarage erfolgt mit der Mitarbeiterkarte.</t>
  </si>
  <si>
    <t>The response is relevant, clear, and mostly complete. The factual accuracy is high, although not fully supported by the snippets. The lack of citations is a significant weakness.</t>
  </si>
  <si>
    <t>Ja, beim Probearbeiten im NewHQ wird gerne Feedback entgegengenommen. Floorwalker unterstützen an den Tagen und nehmen gern auch Feedback entgegen.</t>
  </si>
  <si>
    <t>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t>
  </si>
  <si>
    <t>Die Aufgabe des Umzugsbotschafters ist es, Ansprechpartner für Kollegen an den ersten Tagen zu sein und als Kontaktperson zum Umzugsteam zu fungieren.</t>
  </si>
  <si>
    <t>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t>
  </si>
  <si>
    <t>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t>
  </si>
  <si>
    <t>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t>
  </si>
  <si>
    <t>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t>
  </si>
  <si>
    <t>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t>
  </si>
  <si>
    <t>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t>
  </si>
  <si>
    <t>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t>
  </si>
  <si>
    <t>The response is generally good in terms of relevance and clarity. It provides a plausible solution to the user's query. However, it lacks completeness and doesn't effectively utilize the provided snippets. The absence of proper citations is a significant weakness.</t>
  </si>
  <si>
    <t>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t>
  </si>
  <si>
    <t>The response is factually accurate, relevant, complete, and clear. It effectively answers the user's question. However, the system lacks explicit citations and an audit trail, which are areas for improvement.</t>
  </si>
  <si>
    <t>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t>
  </si>
  <si>
    <t>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t>
  </si>
  <si>
    <t>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t>
  </si>
  <si>
    <t>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t>
  </si>
  <si>
    <t>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t>
  </si>
  <si>
    <t>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t>
  </si>
  <si>
    <t>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t>
  </si>
  <si>
    <t>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t>
  </si>
  <si>
    <t>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t>
  </si>
  <si>
    <t>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t>
  </si>
  <si>
    <t>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t>
  </si>
  <si>
    <t>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t>
  </si>
  <si>
    <t>Ja, Sie können problemlos über die Notebookumgebung an externen Teams-Meetings teilnehmen. Microsoft Teams ist auf den neuen Laptops integriert. Wenn Sie eine Teams-Einladung von extern erhalten, können Sie ohne Probleme über die Notebookumgebung an Teams teilnehmen.</t>
  </si>
  <si>
    <t>The response is factually accurate, relevant, complete, and clear. However, it lacks citations, even though the information is derived from the provided snippets. The response effectively answers the user's question but fails to properly attribute the source material.</t>
  </si>
  <si>
    <t>Die Firma Datagroup leistet externe Unterstützung bei der Umsetzung der IT-Ausstattung. Um den Umzug und die Einweisung in das neue Arbeitsequipment so einfach wie möglich zu gestalten, wird der LocalService durch externes IT-Fachpersonal unterstützt.</t>
  </si>
  <si>
    <t>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t>
  </si>
  <si>
    <t>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t>
  </si>
  <si>
    <t>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t>
  </si>
  <si>
    <t>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t>
  </si>
  <si>
    <t>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t>
  </si>
  <si>
    <t>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t>
  </si>
  <si>
    <t>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t>
  </si>
  <si>
    <t>Ja, es wird persönliche Ablageplätze im NewHQ geben. Anstelle von Rollcontainern wird es 900 Schließfächer geben. Zusätzlich gibt es 300 Spinde in UG 2 als Ergänzung.</t>
  </si>
  <si>
    <t>The response is factually accurate, relevant, complete, and clear. It directly answers the user's question and provides specific details about the storage spaces available. The only area for improvement is the lack of explicit citations.</t>
  </si>
  <si>
    <t>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t>
  </si>
  <si>
    <t>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t>
  </si>
  <si>
    <t>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t>
  </si>
  <si>
    <t>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t>
  </si>
  <si>
    <t>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t>
  </si>
  <si>
    <t>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t>
  </si>
  <si>
    <t>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t>
  </si>
  <si>
    <t>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t>
  </si>
  <si>
    <t>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t>
  </si>
  <si>
    <t>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t>
  </si>
  <si>
    <t>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t>
  </si>
  <si>
    <t>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t>
  </si>
  <si>
    <t>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t>
  </si>
  <si>
    <t>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t>
  </si>
  <si>
    <t>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t>
  </si>
  <si>
    <t>The response is factually accurate, relevant, complete, and clear. It effectively answers the user's query about who provides support for digitalization at Berenberg. However, it lacks explicit citations and audit trail information, which are areas for improvement.</t>
  </si>
  <si>
    <t>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t>
  </si>
  <si>
    <t>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t>
  </si>
  <si>
    <t>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t>
  </si>
  <si>
    <t>The response is relevant and mostly accurate, providing a useful suggestion for the user's query. However, it lacks completeness and does not provide any explicit citations. The content quality is good, but the source utilization and citation practices need improvement.</t>
  </si>
  <si>
    <t>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t>
  </si>
  <si>
    <t>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t>
  </si>
  <si>
    <t>Den Multifunktionsraum im NewHQ können Sie über Outlook buchen. Die Koordination erfolgt durch HR.</t>
  </si>
  <si>
    <t>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t>
  </si>
  <si>
    <t>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t>
  </si>
  <si>
    <t>The response is factually accurate, relevant, complete, and clear. However, it lacks citations, which is a significant drawback. The response effectively answers the user's question based on the provided snippets, but the absence of explicit citations reduces its academic rigor.</t>
  </si>
  <si>
    <t>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t>
  </si>
  <si>
    <t>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t>
  </si>
  <si>
    <t>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t>
  </si>
  <si>
    <t>Im Mitarbeiterrestaurant im NewHQ können Sie über ein Ampelsystem in der Restaurant-App sehen, wie hoch die Auslastung gerade ist. Die App kann sowohl auf dem Firmen- als auch auf dem Privat-Handy genutzt werden.</t>
  </si>
  <si>
    <t>The response is factually accurate, relevant, complete, and clear. However, it lacks citations and does not address GDPR compliance, EU AI Act alignment, or audit trail quality. The content quality is excellent, but the system needs improvement in terms of transparency and accountability.</t>
  </si>
  <si>
    <t>Ja, über die „Pre Order“-Funktion in der App können Sie Speisen bestellen, die Ihnen in einem Frische-Automat bereitgestellt werden. Dies ist auch zur Mitnahme nach Hause möglich.</t>
  </si>
  <si>
    <t>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t>
  </si>
  <si>
    <t>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t>
  </si>
  <si>
    <t>The response is relevant, clear, and mostly complete. The factual accuracy is good, although some details are not verifiable from the provided snippets. The major weakness is the lack of citations, which makes it difficult to assess the reliability of the information.</t>
  </si>
  <si>
    <t>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t>
  </si>
  <si>
    <t>The response is excellent in terms of content quality. It is factually accurate, relevant, complete, and clear. The citation quality is acceptable, and the response demonstrates good compliance with GDPR and the EU AI Act. The audit trail quality is also good.</t>
  </si>
  <si>
    <t>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t>
  </si>
  <si>
    <t>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t>
  </si>
  <si>
    <t>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t>
  </si>
  <si>
    <t>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t>
  </si>
  <si>
    <t>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t>
  </si>
  <si>
    <t>Pre-Order-Essen wird im Marketplace zur Abholung bereitgestellt. Die Abholstation befindet sich dort. Der Marketplace befindet sich im 10. OG.</t>
  </si>
  <si>
    <t>The response is factually accurate, relevant, complete, and clear. It effectively answers the user's question. However, the system lacks explicit citations and audit trails.</t>
  </si>
  <si>
    <t>Am Snackautomaten im Market Place kann über die App bezahlt werden.</t>
  </si>
  <si>
    <t>The response is factually accurate and relevant. It could be more complete by mentioning other payment options if available. The lack of citations is a drawback, but the information is readily available in the provided snippets.</t>
  </si>
  <si>
    <t>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t>
  </si>
  <si>
    <t>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t>
  </si>
  <si>
    <t>Das Work Café ist immer zugänglich und liegt außerhalb der Vertraulichkeitsbereiche. Es bietet den gleichen Service wie in den Teeküchen, ist aber großzügiger ausgestattet und verfügt über mehr Sitzmöglichkeiten. Gefrierfächer sind nur hier zu finden.</t>
  </si>
  <si>
    <t>The response is relevant and generally accurate, providing useful information about the Work Café. However, it lacks completeness and fails to provide any citations to the source snippets. The content quality is good, but the source utilization is poor.</t>
  </si>
  <si>
    <t>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t>
  </si>
  <si>
    <t>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t>
  </si>
  <si>
    <t>In den Teeküchen im NewHQ stehen Franke Kaffeemaschinen (wie im jetzigen Bistro). Die Maschinen sind mit Kaffee- und Espressobohnen ausgestattet. Es wird auch Hafermilch in den Kühlschränken geben. Die Kaffeemaschine gibt Kuhmilch aus, da es nur ein Milchfach gibt.</t>
  </si>
  <si>
    <t>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t>
  </si>
  <si>
    <t>The response is relevant and clear. The factual accuracy is likely correct, but not verifiable from the provided snippets. The completeness could be improved by mentioning other possible milk alternatives. There are no citations provided.</t>
  </si>
  <si>
    <t>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t>
  </si>
  <si>
    <t>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t>
  </si>
  <si>
    <t>Die Spülmaschine in den Teeküchen wird einmal täglich ausgeräumt. Die Teeküchen werden täglich gereinigt.</t>
  </si>
  <si>
    <t>The response is factually accurate, relevant, complete, and clear. However, it lacks explicit citations and an audit trail. The content quality is excellent, but the source utilization is basic.</t>
  </si>
  <si>
    <t>In den Teeküchen im NewHQ gibt es zwei Möglichkeiten für Heißwasser:
*   Aus dem Wasserspender
*   Über die Kaffeemaschine
Es gibt keine Wasserkocher in den Küchen.</t>
  </si>
  <si>
    <t>The response is factually accurate, relevant, complete, and clear. It effectively answers the user's query based on the provided snippets. The lack of explicit citations is a limitation, but the content itself is strong.</t>
  </si>
  <si>
    <t>Ja, an den Wasserspendern in den Teeküchen gibt es sowohl stilles Wasser als auch Sprudelwasser (mit Kohlensäure).</t>
  </si>
  <si>
    <t>The response is factually accurate, relevant, complete, and clear. However, it does not utilize the provided snippets and lacks citations. The response is based on common knowledge and makes a reasonable assumption about the availability of sparkling water in an office environment.</t>
  </si>
  <si>
    <t>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t>
  </si>
  <si>
    <t>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t>
  </si>
  <si>
    <t>Privates Geschirr muss selbst abgewaschen und im Locker verwahrt werden. In den Teeküchen ist das Geschirr standardisiert.</t>
  </si>
  <si>
    <t>The response is relevant and mostly accurate, but lacks completeness and any form of citation. While the core information is correct, the absence of source grounding and the limited scope reduce its overall academic value. The response is clear and easy to understand.</t>
  </si>
  <si>
    <t>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t>
  </si>
  <si>
    <t>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t>
  </si>
  <si>
    <t>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t>
  </si>
  <si>
    <t>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t>
  </si>
  <si>
    <t>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t>
  </si>
  <si>
    <t>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t>
  </si>
  <si>
    <t>Die Bezahlung im Restaurant erfolgt über die Restaurant-App, die sowohl auf dem Firmen- als auch auf dem Privat-Handy genutzt werden kann. In der App wird Geld aufgeladen. Snack-Automaten können ebenfalls über die App bezahlt werden.</t>
  </si>
  <si>
    <t>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t>
  </si>
  <si>
    <t>Die Restaurant-App kann sowohl auf Ihrem Firmen- als auch auf Ihrem Privat-Handy genutzt werden. Sie benötigen die App, um im Restaurant zu essen und zu bezahlen.</t>
  </si>
  <si>
    <t>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t>
  </si>
  <si>
    <t>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t>
  </si>
  <si>
    <t>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t>
  </si>
  <si>
    <t>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t>
  </si>
  <si>
    <t>The response is factually accurate, relevant, complete, and clear. It effectively answers the user's question about the number of customer parking spaces available. However, the system does not provide explicit citations or audit trail information.</t>
  </si>
  <si>
    <t>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t>
  </si>
  <si>
    <t>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t>
  </si>
  <si>
    <t>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t>
  </si>
  <si>
    <t>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t>
  </si>
  <si>
    <t>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</si>
  <si>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response provides a factually accurate, relevant, and clear answer to the user's query. It is mostly complete, but could benefit from additional details. The main weakness is the lack of citations and any consideration of GDPR, EU AI Act, or audit trails.</t>
  </si>
  <si>
    <t>The AI system completely fails to answer the user's query. It acknowledges the query but provides no relevant information. The response is essentially a failure in information retrieval and content generation.</t>
  </si>
  <si>
    <t>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t>
  </si>
  <si>
    <t>The response is factually accurate, relevant, and clearly written. It provides a good overview of the waste separation system in the new building. The main weakness is the lack of explicit citations.</t>
  </si>
  <si>
    <t>Die Tonnen für Nassmüll und Biomüll befinden sich in den Teeküchen. Mülltrennung ist zentralisiert auf den Etagen, diese werden beschriftet. Es gibt Müllstationen in den Quadranten mit 2-3 verschiedenen Sortierungen.</t>
  </si>
  <si>
    <t>The response is factually accurate, relevant, and clearly written. It effectively answers the user's question based on the provided snippets. The main weakness is the lack of citations.</t>
  </si>
  <si>
    <t>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t>
  </si>
  <si>
    <t>The response is factually accurate, relevant, complete, and clear. It effectively answers the user's question based on the provided snippets. However, the system does not provide explicit citations or an audit trail.</t>
  </si>
  <si>
    <t>Die Datentonnen für sensible Dokumente befinden sich in den Druckerräumen. Diese sind in jedem Quadranten zu finden.</t>
  </si>
  <si>
    <t>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t>
  </si>
  <si>
    <t>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t>
  </si>
  <si>
    <t>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t>
  </si>
  <si>
    <t>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t>
  </si>
  <si>
    <t>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t>
  </si>
  <si>
    <t>The response provides a factually accurate and relevant answer to the user's question. The clarity is excellent. Completeness is good but could be improved by elaborating on the 'detaillierte Prüfung'. The main weakness is the lack of explicit citations and audit trail information.</t>
  </si>
  <si>
    <t>The response is factually accurate, relevant, complete, and clear. It directly answers the user's question. However, it lacks explicit citations and an audit trail.</t>
  </si>
  <si>
    <t>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t>
  </si>
  <si>
    <t>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t>
  </si>
  <si>
    <t>The response is factually accurate and relevant but incomplete. It lacks specific details about what to consider in confidentiality areas. The response does not utilize the provided snippets and lacks citations.</t>
  </si>
  <si>
    <t>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t>
  </si>
  <si>
    <t>Eine mehrfache Nutzung der Mitarbeiterkarte beim Zutritt ist nicht mehr möglich, da sie nach einer Nutzung am Hauseingang für mehrere Minuten gesperrt ist.</t>
  </si>
  <si>
    <t>The response is factually accurate, relevant, complete, and clear. It effectively answers the user's question. The lack of explicit citations is noted, but the content itself is strong. The response also demonstrates compliance with GDPR and the EU AI Act in this specific context.</t>
  </si>
  <si>
    <t>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t>
  </si>
  <si>
    <t>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t>
  </si>
  <si>
    <t>The response is factually accurate and relevant but lacks completeness. It provides a basic answer but doesn't cover all the necessary aspects of Vertraulichkeitsbereiche. The absence of citations and the irrelevance of the provided snippets are significant weaknesses.</t>
  </si>
  <si>
    <t>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t>
  </si>
  <si>
    <t>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t>
  </si>
  <si>
    <t>Die DHL-Packstation befindet sich außen am Gebäude, am Seiteneingang.</t>
  </si>
  <si>
    <t>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t>
  </si>
  <si>
    <t>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t>
  </si>
  <si>
    <t>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t>
  </si>
  <si>
    <t>Ja, die Treppenhäuser können alternativ zu den Aufzügen genutzt werden.</t>
  </si>
  <si>
    <t>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t>
  </si>
  <si>
    <t>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t>
  </si>
  <si>
    <t>Die Spinde im 2. UG sind für Mitarbeiter gedacht, die einen permanenten Spind z.B. für Anzüge, Kleidung etc. benötigen. Die Zuteilung erfolgt durch OS HH, und die Schlüssel werden zusammen mit den Zutrittskarten ausgegeben. Es ist maximal 1 Spind pro Person vorgesehen.</t>
  </si>
  <si>
    <t>The response is excellent in terms of content quality. It is factually accurate, relevant, complete, and clear. However, the system does not provide any citations, which is a significant drawback. The response accurately answers the question, but the lack of source grounding is a concern.</t>
  </si>
  <si>
    <t>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t>
  </si>
  <si>
    <t>The response fails to answer the user's question and therefore receives low scores across most dimensions. While not factually incorrect, it is not helpful or relevant.</t>
  </si>
  <si>
    <t>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t>
  </si>
  <si>
    <t>Im NewHQ gibt es 11 Duschen mit geräumigen Umkleiden im Erdgeschoss. Persönliche Gegenstände wie Handtücher sind in den Spinden aufzubewahren.</t>
  </si>
  <si>
    <t>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t>
  </si>
  <si>
    <t>The response is factually accurate, relevant, complete, and clear. However, it lacks explicit citations and an audit trail. The content quality is excellent, but the source utilization is limited by the absence of citations.</t>
  </si>
  <si>
    <t>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"K.O." criteria exist, negative indicators do not outweigh positive ones, and recommendations are followed.
A gift is defined as the voluntary transfer of ownership without requiring consideration. Examples include wine, books, and theater tickets.
If you accept a gift over EUR 20, you should inform the giver that you should not receive gifts in the future.
Analysts may not accept any gifts, including low-value ones, from issuers.
The acceptance of cash or cash equivalent gifts is never permitted. Research Analysts and Corporate Finance employees are never permitted to receive gifts.
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
The acceptance of gifts from customers up to EUR 20 (gross) is always permitted (exception: public officials).
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t>
  </si>
  <si>
    <t>The response provides a factually accurate, relevant, complete, and clear answer to the user's query. However, it lacks proper citations and does not address GDPR compliance, EU AI Act alignment, or audit trail quality. The content quality is excellent, but the source utilization and citation mechanics are poor.</t>
  </si>
  <si>
    <t>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
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
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
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t>
  </si>
  <si>
    <t>The response is excellent in terms of content quality, providing accurate, relevant, complete, and clear information about gift-giving policies. However, it lacks proper citation and audit trail information, which significantly reduces its academic rigor. The response effectively answers the user's question but fails to provide transparency regarding its sources.</t>
  </si>
  <si>
    <t>If you receive a gift worth €30 from a business partner, here's what you should do, based on Berenberg's guidelines:
*   **General Rule:** In principle, gifts with a gross value of more than EUR 20 from a (potential) client/business partner to employees must be declined.
*   **Declining the Gift:** You should take a tactful approach in each specific case.
*   **If Refusal is Not Possible:** If a refusal is not possible, for reasons of politeness, the following applies: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
*   **Additional Steps:**
    *   Give feedback to the gift giver that they should refrain from giving gifts in the future.
    *   Notify your line manager appropriately if you accept the gift.
*   **Important Considerations:**
    *   The acceptance of cash or cash equivalents, such as vouchers for cash payment, is prohibited in all cases and without exception.
    *   If you are in any doubt as to whether you can accept a gift, consult with AFC Compliance.
    *   If you believe that any bribery, corruption or other breach of policy has occurred or may occur, you must refuse it and report it immediately to your manager and AFC Compliance.
*   **Gifts to family members:** Gifts offered to family members, relatives or close associates of Berenberg employees may not be accepted.
*   **Gifts during bidding process:** During the bidding or pitch process for a new transaction, business mandate, product, service or relationship the receipt of gifts (of any value) is strictly prohibited.</t>
  </si>
  <si>
    <t>The response provides a relevant and clear answer to the user's query, offering practical advice based on Berenberg's guidelines. The content is generally accurate and comprehensive, although it could benefit from acknowledging the specific context of the guidelines. The citation quality is acceptable but could be improved with a more explicit reference. The response completely fails to address GDPR, EU AI Act, and audit trail considerations.</t>
  </si>
  <si>
    <t>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t>
  </si>
  <si>
    <t>The response is generally good in terms of content quality, providing a relevant and mostly accurate answer to the user's query. However, it lacks citations and does not address GDPR, EU AI Act, or audit trail considerations. The response is also specific to Berenberg employees, which limits its general applicability.</t>
  </si>
  <si>
    <t>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t>
  </si>
  <si>
    <t>The response is excellent in terms of content quality, providing a factually accurate, relevant, complete, and clear answer to the user's query. The source utilization is adequate, as the information is grounded in the provided snippets, but the lack of explicit citations reduces the overall score. The response also demonstrates good compliance with GDPR and the EU AI Act.</t>
  </si>
  <si>
    <t>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
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
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you accept a gift over 20 EUR (gross), you should also inform the giver that they should refrain from giving gifts in the future.
Gifts given to family members may not be accepted and perishable items (i.e.: food) must be shared internally with the London branch.</t>
  </si>
  <si>
    <t>The response is excellent in terms of content quality, providing accurate, relevant, complete, and clear information. The response directly addresses the user's query and offers comprehensive guidance on gift recording and reporting. The citation quality is satisfactory, as the response does not explicitly cite the source snippets, but the information is grounded in the provided text.</t>
  </si>
  <si>
    <t>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
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t>
  </si>
  <si>
    <t>The response is relevant and mostly accurate, providing useful information about logging gifts and hospitality. However, it lacks explicit citations and fails to address important aspects such as GDPR compliance, EU AI Act alignment, and audit trail quality. The absence of citations significantly reduces the trustworthiness and verifiability of the information.</t>
  </si>
  <si>
    <t>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
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t>
  </si>
  <si>
    <t>The response is relevant and generally accurate in addressing the user's query. It provides useful information about business meals and hospitality, including cost limits and the need for recording. However, it lacks citations and does not address GDPR, EU AI Act, or audit trail requirements. The absence of citations is a significant weakness.</t>
  </si>
  <si>
    <t>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t>
  </si>
  <si>
    <t>The response is relevant and generally accurate, providing useful guidelines on accepting hospitality during a tender process. However, it lacks any form of citation or referencing, which significantly reduces its academic value. Furthermore, it fails to address GDPR compliance, EU AI Act alignment, or audit trail quality, indicating a lack of consideration for these important aspects of AI system assessment.</t>
  </si>
  <si>
    <t>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
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
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
Gifts offered to family members, relatives or close associates of Berenberg employees may not be accepted. Gifts must be given openly, not secretly. All gifts must comply with any applicable local law.
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
The timing of the gift will also be a key factor in determining whether there is anything improper at play. For example, the provision or receipt of gifts shortly before a key decision by a customer or Berenberg may give rise to suspicions.
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
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t>
  </si>
  <si>
    <t>The response is relevant and generally accurate, providing a nuanced answer to the user's query. However, it lacks explicit citations and does not address GDPR or EU AI Act compliance. The inclusion of specific company policies (Berenberg) adds detail but could reduce clarity for a general audience. The response effectively uses the provided snippets to ground its claims, but the absence of explicit citations is a significant weakness.</t>
  </si>
  <si>
    <t>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t>
  </si>
  <si>
    <t>The response provides a factually accurate and relevant answer to the user's query. The content is clear and well-organized. However, the lack of explicit citations is a significant weakness. The response effectively uses the provided snippets to support its claims, but the absence of direct attribution detracts from its academic rigor.</t>
  </si>
  <si>
    <t>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
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
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
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
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
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t>
  </si>
  <si>
    <t>The response provides a highly relevant, accurate, and clear answer to the user's query. It effectively outlines Berenberg's policies on hospitality and travel expenses. The main weakness is the lack of explicit citations to the source snippets. However, the content quality is strong enough to warrant a high overall assessment.</t>
  </si>
  <si>
    <t>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
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
As a general rule, no gifts, entertainment or hospitality may be offered to or accepted from political persons, including government representatives and public officials.</t>
  </si>
  <si>
    <t>The response provides a factually accurate and relevant answer to the query. It effectively uses the provided snippets to support its claims, although it lacks explicit citations. The response is clear and well-organized, making it easy to understand. Overall, the response meets high academic standards.</t>
  </si>
  <si>
    <t>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
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
Invitations to public officials, even to specialist events, are generally inadmissible. A service permit is a positive criterion, but can only be granted within the scope of the powers. It is questionable for amounts greater than EUR 20 (gross).
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
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
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"relationship management"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t>
  </si>
  <si>
    <t>The response is relevant and generally accurate, providing a detailed explanation of the conditions and limitations surrounding inviting a public official to lunch and paying for it. However, it suffers from a lack of citations, making it difficult to verify the information. Furthermore, it fails to address GDPR compliance and the EU AI Act, which are relevant considerations for an AI system providing this type of information. The absence of an audit trail further reduces its reliability.</t>
  </si>
  <si>
    <t>Accepting hospitality from a third party that is "unduly lavish or extravagant"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
Several factors can contribute to determining whether hospitality is "unduly lavish":
*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
*   **Proportionality:** The format of the invitation and the amount of the benefit should be appropriate to the position or responsibility of the invitee in their company and/or to their financial circumstances.
*   **Transparency:** The invitation should be made in a transparent manner, using Berenberg's logo.
*   **Influence:** The hospitality should not be likely to have any influence on any invitee(s) in consideration of their individual circumstances.
*   **Timing:** Giving or accepting a gift or hospitality during any commercial negotiations or tender process is unacceptable if this could be perceived as intending or likely to influence the outcome.
*   **Nature of the event:** AFC Compliance may consider hospitality reasonable if it is an all-day event, the guests are high net worth individuals and senior management of listed companies, and the event is only taking place on a limited number of occasions.</t>
  </si>
  <si>
    <t>The response is relevant and provides a good overview of what is considered "unduly lavish" hospitality. The factual accuracy is generally good, although some specific figures could benefit from external validation. The clarity and organization are strong. However, the lack of citations is a major weakness, and the response fails to address GDPR compliance, EU AI Act alignment, and audit trail quality. The response is strong in content but weak in source utilization and compliance aspects.</t>
  </si>
  <si>
    <t>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t>
  </si>
  <si>
    <t>The response provides a factually accurate, relevant, and complete answer to the user's query. The clarity of the response is excellent. However, the system lacks explicit citations and does not address GDPR compliance, EU AI Act alignment, or audit trail quality. The content quality is high, but the system needs improvement in terms of transparency and regulatory compliance.</t>
  </si>
  <si>
    <t>If you cannot politely refuse a gift that is not allowed, the following steps should be taken.
**If taxable in Germany:**
*   Employees must report all gifts received whose value exceeds EUR 20 (gross) without delay for taxation as a “non-cash benefit in kind”.
*   Use the form “Notification to AFC Compliance and Human Resources regarding the acceptance of taxable benefits in kind (gifts exceeding EUR 20 (gross) or equivalent) by an employee”.
*   Submit the completed form to AFC Compliance.
*   AFC Compliance will assess whether the gift can be accepted or rejected, inform the employee, and forward the form to Human Resources.
**If located in London:**
*   If the value of the gift exceeds GBP 50 (gross), you must initially refuse it.
*   If refusal is not possible, you must inform AFC Compliance to determine the further course of action.
*   The adequate course of action will generally be to raffle the gift internally and donate the proceeds to a Berenberg charity or donate the gift itself to a Berenberg charity.
**General Guidance:**
*   If refusing a gift may cause significant offense or embarrassment, the gift may be accepted.
*   In such instances, the gift should be donated without delay, for instance to a charity of the Bank's choosing (e.g. Berenberg Kids) or put to another use in the Bank's interests.
*   If you accept a gift, you must notify your line manager appropriately.
*   Cases of doubt must always be agreed with AFC Compliance in advance but in any case without delay.
*   If the gift is over EUR 20 (gross), provide feedback to the giver that they should refrain from giving gifts in the future.
*   Employees outside of Germany should report via email to AFC Compliance London and Human Resources London, including the name and address of the gift giver, description and value of the gift, and the employee's name, to determine if a tax deduction is required.</t>
  </si>
  <si>
    <t>The response is factually accurate, relevant, and clearly written. It effectively addresses the user's query by providing practical guidance on handling unrefusable gifts. While the response is well-grounded in the provided snippets, the lack of explicit citations is a minor weakness. The response could also be improved by addressing GDPR concerns and providing more detail on risk management and audit trail procedures.</t>
  </si>
  <si>
    <t>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t>
  </si>
  <si>
    <t>The response provides a factually accurate, relevant, and complete answer to the user's query. It is well-written and easy to understand. However, it lacks explicit citations and does not address GDPR compliance, EU AI Act alignment, or audit trail quality. The content is well-grounded in the provided snippets.</t>
  </si>
  <si>
    <t>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t>
  </si>
  <si>
    <t>The response provides a factually accurate and relevant answer to the user's question. The clarity is excellent. Completeness is good but could be improved by adding more context. The citation quality is weak due to the lack of explicit citations. The response completely fails to address GDPR, EU AI Act, and audit trail quality, which is understandable given the lack of relevant information in the snippets.</t>
  </si>
  <si>
    <t>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t>
  </si>
  <si>
    <t>The response is factually accurate and relevant, but incomplete. It correctly identifies that the policy doesn't explicitly address gifts between employees but fails to offer further guidance. The clarity is excellent. However, the response lacks citations and fails to address GDPR, EU AI Act, and audit trail considerations. The response focuses on gifts to employees from clients, which is related but not the primary focus of the query.</t>
  </si>
  <si>
    <t>It may be permissible to accept tickets to a sporting event from a business partner, but several factors need to be considered.
Here's a breakdown of the relevant guidelines:
*   **General permissibility:** Accepting entertainment or hospitality during the normal course of business is permitted, subject to requirements.
*   **Transparency and Format:** The invitation should be transparent and addressed to your Berenberg business address. Invitations should be sent via official channels, like with the bank logo or a business email.
*   **Value Limits:**
    *   In London, the true value of the ticket must not exceed GBP 500 (gross) per head.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
*   **Reasonable and Proportionate:** The nature of the entertainment must be reasonable and proportionate to your position as a Berenberg employee.
*   **No Family/Close Associates:** The invitation should not be extended to family members or close associates outside of Berenberg. If a ticket is intended for a family member and the business partner will not be in attendance, the tickets may be considered a gift.
*   **No Reimbursement of Expenses:** You must not accept an offer to reimburse travel and/or accommodation expenses without prior authorization from AFC Compliance.
*   **Research Analysts:** Research Analysts are generally not permitted to accept any travel or accommodation. If they accept entertainment or attend events hosted by third parties, all associated costs must be borne by Berenberg.
*   **Potential Conflicts of Interest:** Consider whether you are involved in an upcoming decision that could benefit the business partner, such as awarding a mandate or establishing a new business relationship. This could be a negative indicator.
*   **Bank's Reputation:** You must not accept any benefits that could bring the Bank into disrepute.
*   **Gifts vs. Entertainment:** For it to be considered entertainment, the third party must be in attendance. Otherwise, the invitation will be considered a gift.
*   **AFC Compliance:** If you are unsure whether it is permissible or appropriate to accept the tickets, you should consult AFC Compliance in good time and without delay. AFC Compliance must make a case-by-case assessment of appropriateness.
**In your specific situation (Daniel Fuhrmann at Berenberg), you should consider:**
*   The value of the tickets.
*   Whether the invitation was extended to your business address.
*   Whether the business partner will be in attendance.
*   Whether accepting the tickets could be perceived as influencing any decisions you might make that would benefit the business partner.
*   Whether accepting the tickets could bring Berenberg into disrepute.
If there are any negative indicators or if you are uncertain, you should consult AFC Compliance.</t>
  </si>
  <si>
    <t>The response provides a relevant, clear, and mostly complete answer to the user's query. The factual accuracy is generally good, although the specific value limits should be verified. The main weakness is the lack of explicit citations to the source snippets. The response effectively synthesizes information to provide practical guidance.</t>
  </si>
  <si>
    <t>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t>
  </si>
  <si>
    <t>The response provides a factually accurate and relevant answer to the user's query. The clarity is excellent. However, the lack of citations is a significant weakness. The response could be improved by providing sources for the information and by being more comprehensive in its coverage of the rule.</t>
  </si>
  <si>
    <t>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
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
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
The timing of a gift not long before a contract renewal could give rise to an improper performance of duties. In such cases, the Berenberg employee should raise the matter with AFC Compliance.
Under the Bribery Act 2010, it is a criminal offense for employees to accept any gift or consideration as an inducement or reward for doing or not doing anything or showing favor or disfavor to any person.</t>
  </si>
  <si>
    <t>The response provides a factually accurate and relevant answer to the user's query. The clarity and organization of the response are excellent. However, the lack of explicit citations and the absence of considerations for GDPR, the EU AI Act, and audit trails are significant weaknesses. The response could be more complete by including specific disciplinary actions that might result from a violation.</t>
  </si>
  <si>
    <t>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
Here's a breakdown:
*   **London Policy:** If the London Policy applies, pre-approval from AFC Compliance is not required if the gift is under £50.00, assuming it is reasonable, proportionate, and not improper.
*   **Global Policy:** If the Global Policy applies, the threshold for seeking pre-approval for giving or receiving gifts is €20.00.
*   **When to contact Compliance:** If you are unclear or pre-approval is required, contact ComplianceAML@berenberg.de.
*   **General Restrictions:** Gifts may not be given in a personal capacity or in cash form.
*   **Gifts to family members:** Giving gifts to family members of third parties is generally not permitted.
*   **Gifts to Public Officials:** Gifts to or from clients of up to EUR 20 are permissible, provided the client is not a public official.
*   **Gifts over EUR 20:** In principle, gifts with a gross value of more than EUR 20 from a (potential) client/business partner to employees must be declined.
*   **Reasonable Justification:** The giving of gifts to third parties is generally not permitted unless, in consultation with AFC Compliance and senior management, a reasonable justification is determined and the other conditions of the Policy are met.
It is important to note that regardless of the value thresholds or the applicable policy, any gift given must always be reasonable, proportionate, and not improper and meet other specific criteria set out in the respective policies.</t>
  </si>
  <si>
    <t>The response provides a relevant and generally accurate answer to the user's query. The content is well-organized and easy to understand. However, the lack of explicit citations is a significant weakness. Furthermore, the response fails to address GDPR compliance, EU AI Act alignment, and audit trail quality, which are important considerations for a comprehensive AI system assessment. The system demonstrates good content generation capabilities but needs improvement in source utilization and adherence to broader regulatory requirements.</t>
  </si>
  <si>
    <t>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
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
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
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t>
  </si>
  <si>
    <t>The response is relevant and generally accurate, providing useful information about reimbursing hospitality expenses. However, it lacks citations and does not address GDPR compliance, EU AI Act alignment, or audit trail quality. The absence of citations significantly reduces the credibility and verifiability of the information presented. The response would be significantly improved by including citations to the source snippets and addressing the legal and regulatory aspects of expense reimbursement and hospitality.</t>
  </si>
  <si>
    <t>The AI response fails to meet academic standards across multiple dimensions. It does not provide accurate, relevant, or complete information in response to the user query. The clarity of the language does not compensate for the lack of useful content, and the citation quality is poor as it does not support the response effectively.</t>
  </si>
  <si>
    <t>The AI response is significantly deficient in providing factual information regarding emergency numbers. It fails to utilize the available snippets effectively and does not meet the user's query intent. The lack of relevant content and citations leads to a very low overall score.</t>
  </si>
  <si>
    <t>The AI response is relevant and clear, effectively addressing the user's query about simplified defect reporting. However, it lacks comprehensive detail and accurate citations, which detracts from its overall quality. The factual claims are plausible but not fully substantiated by the provided snippets.</t>
  </si>
  <si>
    <t>The AI response provides a relevant but somewhat vague answer to the query about the importance of feedback in building management. While it is clear and directly addresses the topic, it lacks depth and specific grounding in the provided snippets, leading to a lower score in completeness and citation quality.</t>
  </si>
  <si>
    <t>The AI response is relevant and clear, providing a direct answer to the user's query. However, it lacks strong factual grounding in the provided snippets, which diminishes its overall reliability. The citation quality is also weak due to redundancy and lack of clear support for the claims made. Improvements in sourcing and elaboration on the context of the moves would enhance the response significantly.</t>
  </si>
  <si>
    <t>The AI response is strong in relevance and clarity, effectively addressing the user's query about the moving guide. However, it could improve in factual accuracy and completeness by providing more detailed information and better citation practices. The citations provided do not clearly support the claims made, which affects the overall citation quality.</t>
  </si>
  <si>
    <t>The AI response demonstrates some clarity and organization but falls short in factual accuracy, relevance, completeness, and citation quality. The claims made are not well-supported by the snippets, and the response lacks depth in addressing the user's query about moving preparations. Overall, it requires significant improvement in grounding and content coverage.</t>
  </si>
  <si>
    <t>The AI response is generally strong, providing a relevant and clear answer to the user's query. However, the factual accuracy is somewhat uncertain due to the lack of direct snippet content verification, and the citation quality could be improved by providing more specific and varied references.</t>
  </si>
  <si>
    <t>The AI response is significantly deficient in addressing the user's query. It fails to provide any factual information, relevant strategies, or useful insights, resulting in a low overall score across all dimensions. The response lacks grounding in the provided snippets, and the citations do not contribute to the answer.</t>
  </si>
  <si>
    <t>The AI response is inadequate in addressing the user's query about pre-printed labels for boxes. It fails to leverage the provided snippets effectively, resulting in a lack of factual information and completeness. The response is clear but ultimately unhelpful, and the citation quality is poor due to the lack of relevant content integration.</t>
  </si>
  <si>
    <t>The AI response is relevant and clear but lacks factual accuracy and completeness due to insufficient grounding in the provided snippets. The citation quality is poor, as there are no specific references to the content of the snippets, which diminishes the overall reliability of the response.</t>
  </si>
  <si>
    <t>The AI response is relevant and clear but lacks strong factual grounding and completeness. The citation quality is poor, as the references do not effectively support the claims made. Improvements in sourcing and providing more context would enhance the overall quality of the response.</t>
  </si>
  <si>
    <t>The AI response provides relevant information regarding the cleaning of coffee kitchens but lacks specific grounding in the provided snippets. While it is clear and relevant, it does not fully address the user's query about who is responsible for the task, and the citation quality is low due to a lack of direct support from the sources listed.</t>
  </si>
  <si>
    <t>The AI response is significantly deficient in addressing the user's query. It fails to provide any factual information, lacks relevance, and does not utilize the provided snippets effectively. The response is unclear and does not guide the user towards any useful information, leading to low scores across all dimensions.</t>
  </si>
  <si>
    <t>The AI system's response is inadequate as it fails to provide any relevant information regarding the disposal of unnecessary documents. It does not utilize the available snippets or web search results, leading to a lack of factual accuracy, relevance, and completeness. The clarity of the response is undermined by its lack of substance, and citation quality is poor due to the absence of any meaningful engagement with the provided sources.</t>
  </si>
  <si>
    <t>The AI response is significantly deficient in addressing the user's query. It fails to provide any factual information, lacks relevance, and does not utilize the provided snippets effectively. The response is not informative and does not meet academic standards.</t>
  </si>
  <si>
    <t>The AI response fails to provide any relevant or factual information regarding the user's query about old technology. It does not utilize the provided snippets effectively and lacks clarity and completeness. The response is inadequate in addressing the user's needs.</t>
  </si>
  <si>
    <t>The AI response is generally strong in relevance and clarity, effectively addressing the user's query about old furniture disposal. However, it lacks depth in completeness and citation quality, as it does not provide specific details from the snippets or adequately differentiate between them.</t>
  </si>
  <si>
    <t>The AI response fails to provide any meaningful information regarding the user's query about the fate of old images. It lacks factual accuracy, completeness, and relevant content, resulting in a very low overall quality. The citations do not support the response effectively, and the response does not leverage the provided snippet.</t>
  </si>
  <si>
    <t>The AI response is significantly deficient in addressing the user's query about unassignable keys. It fails to provide any relevant information or guidance, does not utilize the provided snippets, and lacks citations. Overall, the response does not meet academic standards for quality and relevance.</t>
  </si>
  <si>
    <t>The AI system's response is inadequate as it fails to provide any relevant information regarding the user's query about safe contents during a move. The response lacks factual accuracy, relevance, completeness, and citation quality, indicating a significant deficiency in addressing the user's needs.</t>
  </si>
  <si>
    <t>The AI response lacks sufficient grounding in the provided snippets, leading to issues with factual accuracy and completeness. While the response is somewhat relevant and clear, it does not adequately address the user's query or provide reliable citations. Improvements are needed in sourcing and elaborating on the content.</t>
  </si>
  <si>
    <t>The AI response is strong in relevance and clarity, effectively addressing the user's query. However, it lacks explicit grounding in the provided snippets, which affects the citation quality score. Overall, it meets high academic standards but could improve in citation integration and completeness.</t>
  </si>
  <si>
    <t>The AI response fails to adequately address the user's query regarding trial work, providing no factual information or context. It lacks grounding in the provided snippets, which contain relevant information about trial work regulations. The absence of citations further diminishes the response's academic quality.</t>
  </si>
  <si>
    <t>The AI response is relevant and clear but lacks sufficient grounding in the provided snippets, leading to questions about its factual accuracy and citation quality. While it addresses the user's query, it does not fully utilize the available source material, which affects the overall completeness of the answer.</t>
  </si>
  <si>
    <t>The AI response is inadequate as it fails to provide any relevant information regarding the user's query about the regulations for trainees or temporary employees during trial work. The response lacks factual accuracy, relevance, completeness, and proper citation usage, leading to very low scores across all dimensions.</t>
  </si>
  <si>
    <t>The AI response provides a relevant answer to the user's query but lacks sufficient grounding in the provided snippets. The clarity of the response is commendable, but the citation quality and factual accuracy need improvement. Overall, the response meets some academic standards but falls short in grounding and citation quality.</t>
  </si>
  <si>
    <t>The AI response is significantly deficient in addressing the user's query about trial work timing. It fails to utilize the available snippets effectively and does not provide any relevant information, leading to a low overall score across all dimensions.</t>
  </si>
  <si>
    <t>The AI response is significantly deficient in providing a factual and relevant answer to the user's query about technical support during trial work. It fails to utilize the provided snippets effectively and does not offer any useful information, leading to low scores across all dimensions.</t>
  </si>
  <si>
    <t>The AI response provides a relevant answer to the user's query but lacks sufficient grounding in the provided snippets to fully support its claims. While it is clear and organized, it does not comprehensively address the user's needs regarding the timing of trial work for their floor. The citation quality is also lacking, as the sources are not effectively utilized.</t>
  </si>
  <si>
    <t>The AI response is relevant and clear but lacks strong factual grounding and completeness. The citations do not effectively support the claims made, which diminishes the overall quality of the response. Improvements in citation accuracy and content elaboration are needed.</t>
  </si>
  <si>
    <t>The AI response is relevant and clear, addressing the user's query about technical equipment. However, it lacks depth and specificity, particularly in terms of completeness and citation quality. The response could benefit from more detailed information and better citation practices to enhance its academic rigor.</t>
  </si>
  <si>
    <t>The AI response fails to provide accurate, relevant, or complete information regarding the user's query about training sessions. The citations do not support the claims made, and the overall response lacks grounding in the provided snippet.</t>
  </si>
  <si>
    <t>The AI response is strong in relevance and clarity, effectively addressing the user's query about available infrastructure during trial work. However, it falls short in citation quality and grounding, as the claims made are not explicitly supported by the provided snippets. Improvements in citation accuracy and completeness of information would enhance the overall quality of the response.</t>
  </si>
  <si>
    <t>The AI response is strong in relevance and clarity, effectively addressing the user's query. However, it lacks explicit grounding in the snippets provided, particularly regarding the Fahrradraum, and the citation quality could be improved by avoiding redundancy and enhancing specificity.</t>
  </si>
  <si>
    <t>The AI response is relevant and clear but lacks strong factual grounding and completeness. The citation quality is poor, as the references do not substantiate the claims made in the response. Overall, the response meets some academic standards but requires improvement in grounding and citation accuracy.</t>
  </si>
  <si>
    <t>The AI response is significantly deficient in addressing the user's query about the Umzugsbotschafter's duties. It fails to provide any factual information or relevant context, resulting in a low overall score across all dimensions. The response lacks engagement with the provided snippets and does not synthesize any relevant information.</t>
  </si>
  <si>
    <t>The AI response is strong in relevance and clarity, effectively addressing the user's query about the contact person for moving-related questions. However, it falls short in citation quality and completeness, as it lacks specific references to the snippets and additional context about the contact role. Overall, it meets high academic standards but has room for improvement in citation practices and content depth.</t>
  </si>
  <si>
    <t>The AI response is relevant and clear but lacks depth in addressing all aspects of the user's query. The factual accuracy is moderate due to the lack of explicit support from the snippets, and the citation quality is low due to redundancy and lack of specific grounding.</t>
  </si>
  <si>
    <t>The AI response is inadequate as it fails to provide any factual information or relevant guidance regarding the user's query about special equipment. The lack of content and the unhelpful nature of the response significantly detract from its academic quality. The citations do not support the response meaningfully, and there is no synthesis of information from the snippets provided.</t>
  </si>
  <si>
    <t>The AI response provides a relevant answer to the user's query but lacks strong grounding in the provided snippets. While it is clear and well-articulated, the factual claims are not fully supported by the snippets, and the citation quality is poor due to redundancy and lack of distinct sources. Overall, the response meets some academic standards but requires improvement in grounding and citation practices.</t>
  </si>
  <si>
    <t>The AI response fails to provide any meaningful information regarding the user's query about iPhones being exchanged during a move. It lacks factual accuracy, relevance, and completeness, and the citation quality is poor due to a lack of integration of the provided snippets. Overall, the response does not meet academic standards.</t>
  </si>
  <si>
    <t>The AI response is factually accurate, relevant, and clear, effectively addressing the user's query. However, it lacks depth in completeness and has issues with citation quality, as the references do not provide specific grounding in the snippet content.</t>
  </si>
  <si>
    <t>The AI response is relevant and clear, addressing the user's query about IT equipment for meeting rooms. However, it lacks sufficient grounding in the provided snippets and does not fully explore the completeness of the answer regarding other potential equipment. The citation quality is also weak, as it does not effectively support the claims made.</t>
  </si>
  <si>
    <t>The AI response is significantly deficient in addressing the user's query about Softphone telephony and its introduction with the move. It fails to provide any factual information, lacks relevance, and does not utilize the provided snippets effectively. The response is clear in its expression but ultimately uninformative.</t>
  </si>
  <si>
    <t>The AI response is relevant and clear, providing a straightforward answer to the user's query. However, it lacks strong factual grounding in the provided snippet and does not effectively utilize or cite the source material, which significantly impacts its overall quality. Improvements in citation accuracy and content grounding are necessary for a higher evaluation.</t>
  </si>
  <si>
    <t>The AI response fails to adequately address the user's query about making phone calls without a laptop. It lacks factual information, relevance, and completeness, and does not effectively utilize the provided snippets. The clarity of the response is acceptable, but the overall lack of content significantly detracts from its value. The citation quality is poor, as the references do not support the response meaningfully.</t>
  </si>
  <si>
    <t>The AI response is relevant and clear but lacks sufficient grounding in the provided snippets, leading to moderate scores in factual accuracy and citation quality. The response could be improved by including more comprehensive information and better integrating the snippets.</t>
  </si>
  <si>
    <t>The AI response fails to provide a meaningful answer to the user's query regarding the availability of Microsoft Teams on laptops. It lacks factual accuracy, relevance, completeness, and effective citation use. The response does not engage with the provided snippets or any authoritative information, leading to a significant deficiency in academic standards.</t>
  </si>
  <si>
    <t>The AI response is significantly deficient in addressing the user's query about Microsoft's availability at all locations. It fails to provide any factual information, lacks relevance and completeness, and does not effectively utilize the provided snippets. The clarity of the response is acceptable, but the overall lack of informative content severely impacts its academic quality.</t>
  </si>
  <si>
    <t>The AI response is relevant and clear but lacks strong factual grounding and completeness. The citation quality is poor due to inaccuracies and lack of specific references to the snippet content. Improvements are needed in providing accurate citations and ensuring claims are well-supported by the snippets.</t>
  </si>
  <si>
    <t>The AI response is significantly deficient in addressing the user's query about external support for IT equipment. It lacks factual accuracy, relevance, completeness, and proper citation usage. The response does not leverage the provided snippets effectively, resulting in a poor overall evaluation.</t>
  </si>
  <si>
    <t>The AI response is relevant and clear, addressing the user's query about IT equipment in the beta phase. However, it lacks strong factual grounding in the provided snippets and does not adequately support its claims with relevant citations, which diminishes its overall academic quality. Improvements in citation accuracy and completeness of information would enhance the response significantly.</t>
  </si>
  <si>
    <t>The AI response is inadequate as it fails to provide any relevant information regarding the IT equipment for new employees. It does not utilize the provided snippets effectively and lacks any factual grounding or clarity in addressing the user's query.</t>
  </si>
  <si>
    <t>The AI response is significantly deficient in addressing the user's query about what can be moved to a new location. It fails to provide any relevant information, lacks grounding in the provided snippets, and does not utilize any citations. The response is not academically rigorous and does not meet basic standards for factual accuracy, relevance, or completeness.</t>
  </si>
  <si>
    <t>The AI response effectively addresses the user's query with relevant and mostly accurate information. However, it lacks specific citations to support its claims, which affects the overall citation quality. The response is clear and well-organized but could benefit from more comprehensive details regarding the storage options mentioned in the snippets.</t>
  </si>
  <si>
    <t>The AI response is generally relevant and clear, providing basic guidance on packing and labeling documents. However, it lacks specific grounding in the provided snippets, which affects its factual accuracy and citation quality. The response could benefit from more detailed information and better integration of the source material.</t>
  </si>
  <si>
    <t>The AI response fails to meet academic standards across multiple dimensions. It lacks factual accuracy, relevance, and completeness, providing no useful information to the user. The clarity of the response is acceptable, but it does not compensate for the lack of substance. Citation quality is also poor, as the references do not support the claims made in the response.</t>
  </si>
  <si>
    <t>The AI response is significantly deficient in addressing the user's query about document retention. It fails to provide any relevant information or utilize the provided snippets effectively. The lack of factual content and relevance leads to low scores across all dimensions, particularly in factual accuracy and completeness.</t>
  </si>
  <si>
    <t>The AI response demonstrates a good understanding of the query and provides relevant information, but it lacks strong factual grounding in the provided snippet. The clarity of the response is commendable, but the citation quality is poor, as it does not accurately reflect the source material. Overall, the response is satisfactory but requires improvement in grounding and citation accuracy.</t>
  </si>
  <si>
    <t>The AI response provides a relevant and clear explanation of the difference between 'Archivierung' and 'Ablage', but it lacks sufficient grounding in the provided snippet and does not effectively utilize the citation mechanism. The response could be improved by integrating information from the snippet and providing more comprehensive examples.</t>
  </si>
  <si>
    <t>The AI response provides a relevant answer to the user's query but lacks sufficient detail and explicit grounding in the provided snippets. While the clarity of the response is commendable, the citation quality is poor, as the references do not effectively support the claims made. Overall, the response meets some academic standards but requires improvement in completeness and citation integration.</t>
  </si>
  <si>
    <t>The AI response is significantly deficient in addressing the user's query about digitization. It lacks factual accuracy, relevance, and completeness, providing no useful information or examples. The clarity is acceptable, but the overall lack of substance severely impacts the evaluation. Citation quality is also poor, as the references do not support the response meaningfully.</t>
  </si>
  <si>
    <t>The AI response is significantly deficient in providing a useful answer to the user's query about tools for digital document storage. It fails to utilize the provided snippet effectively, lacks factual accuracy, and does not offer any relevant or complete information. The citations are not helpful and do not support the claims made in the response.</t>
  </si>
  <si>
    <t>The AI response is significantly deficient in addressing the user's query about support for digitalization. It fails to provide any factual information, lacks relevance, and does not utilize the provided snippets effectively. The response is unclear and does not meet academic standards for citation quality.</t>
  </si>
  <si>
    <t>The AI response is inadequate as it fails to provide any relevant information regarding the user's query about room booking. It does not utilize the provided snippets, resulting in a lack of factual accuracy, relevance, completeness, and citation quality. The response is essentially unhelpful.</t>
  </si>
  <si>
    <t>The AI response provides a relevant and clear suggestion for the user's query about needing a room in advance. However, it lacks depth and completeness, as it does not explore alternative options or provide detailed information. The citation quality is also weak, as the references do not effectively support the claims made in the response.</t>
  </si>
  <si>
    <t>The AI response is inadequate in addressing the user's query about the existence of a sports offer. It fails to provide factual information, relevant context, or a comprehensive answer, and does not effectively utilize the provided snippets. The lack of synthesis and citation quality further diminishes the response's academic rigor.</t>
  </si>
  <si>
    <t>The AI response is relevant and clear, effectively addressing the user's query about booking the multifunctional room. However, it lacks depth in completeness and suffers from poor citation quality, as the references do not provide clear support for the claims made. Overall, the response meets a good standard but could be improved with more detailed information and better citation practices.</t>
  </si>
  <si>
    <t>The AI response is relevant and clear but lacks strong factual grounding and completeness. The citations do not effectively support the claims made, which diminishes the overall quality of the response. Improvements in citation accuracy and additional details about the rooms would enhance the response significantly.</t>
  </si>
  <si>
    <t>The AI response effectively answers the user's query with accurate and relevant information. However, it lacks depth in completeness and has issues with citation quality due to redundancy and lack of specificity. Overall, it meets high academic standards but has room for improvement in citation practices.</t>
  </si>
  <si>
    <t>The AI system provides an accurate and relevant answer to the user query, demonstrating clarity in its response. However, the citation quality is lacking due to the repetitive nature of the references and the absence of specific grounding in the snippets provided. Overall, the response meets high academic standards but could benefit from improved citation practices.</t>
  </si>
  <si>
    <t>The AI response is inadequate as it fails to provide any relevant or factual information regarding the user's query about determining restaurant occupancy. It lacks completeness and does not utilize the provided snippets effectively. The clarity of the response is acceptable, but it does not compensate for the lack of useful content.</t>
  </si>
  <si>
    <t>The AI response is inadequate as it fails to provide any factual information or relevant context regarding the user's query about pre-ordering dishes. The lack of useful content and the vague acknowledgment of uncertainty significantly detract from its academic quality. The citations do not support the response effectively, leading to a low score in citation quality.</t>
  </si>
  <si>
    <t>The AI response is generally accurate and relevant to the user query, providing a clear answer regarding the dining policies for business partners and clients. However, it lacks specific grounding in the provided snippet and does not effectively utilize the citation mechanism, which detracts from its academic rigor. Improvements could be made in providing more detailed context and ensuring citations are more informative.</t>
  </si>
  <si>
    <t>The AI system's response is inadequate as it fails to provide factual information relevant to the user's query. It does not utilize the available snippets effectively, leading to a lack of completeness and citation quality. The response needs significant improvement to meet academic standards.</t>
  </si>
  <si>
    <t>The AI response fails to accurately address the user's query about walking through the building with a tablet. While the response is clear and well-structured, it lacks factual accuracy and relevance, as it introduces unrelated information. The citation quality is poor, with no effective grounding in the provided snippets. Overall, the response does not meet academic standards for a satisfactory answer.</t>
  </si>
  <si>
    <t>The AI response is inadequate in addressing the user's query about outdoor seating at a restaurant. It lacks factual information, relevance, and completeness, and does not effectively utilize the provided snippets. The clarity of the response is acceptable, but the overall lack of content leads to a low evaluation across all dimensions.</t>
  </si>
  <si>
    <t>The AI response is inadequate as it does not provide any relevant information regarding the functioning of the marketplace. It fails to utilize the provided snippets effectively and does not offer any factual content to address the user's query. The citations included do not contribute to the answer, resulting in a poor overall performance.</t>
  </si>
  <si>
    <t>The AI response is inadequate as it fails to provide any factual information, relevance, or completeness regarding the user's query about pre-order food pickup. The clarity is acceptable, but the lack of useful content significantly undermines the overall quality. The citations do not contribute to answering the question.</t>
  </si>
  <si>
    <t>The AI response is relevant and clear but lacks sufficient factual grounding and completeness. The citation quality is low due to the lack of specific references to the snippet content, which diminishes the overall academic rigor of the response.</t>
  </si>
  <si>
    <t>The AI response provides a relevant and clear answer to the user query about the Work Café, but it lacks sufficient grounding in the provided snippets and does not adequately cite sources. While the information is somewhat accurate, the absence of detailed support from the snippets and explicit citations limits the overall quality of the response.</t>
  </si>
  <si>
    <t>The AI response is relevant and clear, effectively addressing the user's query about the Work Café's accessibility. However, it lacks comprehensive details and strong grounding in the provided snippets, particularly in citation quality and factual accuracy. Improvements in these areas would enhance the overall quality of the response.</t>
  </si>
  <si>
    <t>The AI response is inadequate as it fails to provide any relevant information or guidance regarding the user's query about the location of Gefrierfächer. The lack of factual content, relevance, and completeness results in very low scores across all dimensions, with only minimal clarity in the expression of uncertainty.</t>
  </si>
  <si>
    <t>The AI response is relevant and clear but lacks strong factual grounding and completeness. The citations provided do not effectively support the claims made, which diminishes the overall quality of the response. Improvements in citation accuracy and additional details would enhance the response significantly.</t>
  </si>
  <si>
    <t>The AI response provides a relevant answer to the user query but lacks strong grounding in the provided snippets. While it is clear and well-structured, the factual accuracy and completeness are compromised due to insufficient support from the snippets. The citation quality is also poor, as it does not effectively reference the source material.</t>
  </si>
  <si>
    <t>The AI response is generally strong in relevance and clarity, effectively addressing the user's query. However, the factual accuracy is somewhat uncertain due to the lack of specific snippet content verification, and the citation quality is low due to insufficient differentiation and specificity in the references provided.</t>
  </si>
  <si>
    <t>The AI response is inadequate as it fails to provide any relevant information regarding the frequency of unloading a dishwasher. It does not utilize the provided snippets, lacks factual accuracy, and does not meet the user's query intent. The response is clear in its language but ultimately uninformative.</t>
  </si>
  <si>
    <t>The AI response is relevant and clear but lacks depth and explicit support from the provided snippets. The citation quality is poor due to redundancy and lack of specificity, which affects the overall credibility of the response.</t>
  </si>
  <si>
    <t>The AI response is significantly deficient in addressing the user's query about sparkling water. It lacks factual accuracy, relevance, and completeness, while also failing to appropriately utilize the provided snippets. The clarity of the language does not compensate for the lack of informative content. Overall, the response does not meet academic standards.</t>
  </si>
  <si>
    <t>The AI response provides a relevant and fairly clear overview of the tea kitchens' equipment. However, the lack of explicit grounding in the provided snippets and vague citations detracts from its overall academic rigor. Improvements in citation specificity and completeness of information would enhance the response significantly.</t>
  </si>
  <si>
    <t>The AI response is inadequate as it fails to provide any relevant information or guidance regarding the user's query about private dishware. It does not utilize the provided snippets effectively, nor does it offer any factual content. The citations present do not contribute to the answer, leading to a low overall score across all dimensions.</t>
  </si>
  <si>
    <t>The AI response fails to provide any factual information regarding the catering concept for internal meetings, lacks relevance and completeness, and does not effectively utilize the provided snippets. The clarity is acceptable, but the overall lack of content severely impacts the evaluation.</t>
  </si>
  <si>
    <t>The AI response is inadequate as it fails to provide any relevant information or suggestions regarding the user's query about dining options in a residential setting. The lack of factual content, relevance, and completeness significantly undermines the response's quality. The clarity is somewhat acceptable, but it does not compensate for the overall deficiencies. The citation quality is also poor, as the references do not support the response meaningfully.</t>
  </si>
  <si>
    <t>The AI response is significantly deficient in addressing the user's query about the restaurant app. It lacks factual content, relevance, and completeness, and the citations provided do not support the claims made. The response does not utilize the available snippets effectively, leading to a poor overall evaluation.</t>
  </si>
  <si>
    <t>The AI response fails to provide any factual information regarding the payment process, which is the core of the user's query. It lacks relevance, completeness, and proper citation grounding. The response is clear but ultimately unhelpful, leading to a very low overall score.</t>
  </si>
  <si>
    <t>The AI response is significantly deficient in addressing the user's query about the devices on which the restaurant app can be used. It fails to utilize the provided snippets, leading to a lack of factual accuracy, relevance, and completeness. The response is clear in its lack of knowledge but does not provide any useful information.</t>
  </si>
  <si>
    <t>The AI response is relevant and clear, but it lacks strong factual grounding and citation accuracy. While it addresses the user's query effectively, the absence of verifiable sources diminishes its academic rigor. Improvements in citation practices and completeness of information would enhance the response quality.</t>
  </si>
  <si>
    <t>The AI response effectively answers the user's query with accurate and relevant information. However, it could improve by providing more context and ensuring that citations are more specific and varied. Overall, it meets high academic standards but has room for improvement in citation quality.</t>
  </si>
  <si>
    <t>The AI response is relevant and clear but lacks strong factual grounding and completeness. The citations do not effectively support the claims made, which affects the overall quality of the response. Improvements in citation specificity and additional details about the booking process would enhance the response significantly.</t>
  </si>
  <si>
    <t>The AI response lacks factual accuracy and completeness, failing to provide a definitive answer to the user's query about storing multiple license plates in the app. While it is somewhat relevant and clear, the lack of effective citations and the uncertainty expressed significantly diminish its overall quality.</t>
  </si>
  <si>
    <t>The AI response is inadequate as it does not provide any factual information regarding the user's query about entering a garage without a booking. It fails to utilize the provided snippets effectively, leading to low scores across all dimensions. The response lacks relevance, completeness, and proper citation usage, indicating a significant deficiency in addressing the user's needs.</t>
  </si>
  <si>
    <t>The AI response is relevant and clear, effectively addressing the user's query about accessing the underground garage. However, it lacks completeness in providing additional context and suffers from poor citation quality due to the lack of accurate and specific references to the source material.</t>
  </si>
  <si>
    <t>The AI response is strong in factual accuracy, relevance, and clarity, effectively addressing the user's query. However, it could improve in completeness by providing more detailed information about the opening hours and enhancing citation quality by using more specific references from the snippets.</t>
  </si>
  <si>
    <t>The AI response is inadequate as it does not provide any relevant information regarding the user's query about waste separation in the new building. It fails to utilize the provided snippets effectively and does not offer any factual claims or insights. The lack of engagement with the source material and the absence of relevant content lead to a very low evaluation across all dimensions.</t>
  </si>
  <si>
    <t>The AI response is relevant and clear but lacks strong factual grounding and citation quality. It provides a direct answer to the user's query but does not adequately support its claims with the provided snippets, leading to a moderate overall assessment.</t>
  </si>
  <si>
    <t>The AI response lacks factual accuracy and citation quality, as it makes a claim without supporting evidence from the snippets provided. While the response is clear and relevant to the query, it does not fully address the user's question or provide a complete answer. The citations are inadequate and do not substantiate the claims made.</t>
  </si>
  <si>
    <t>The AI response fails to meet academic standards across all dimensions. It does not provide any factual information relevant to the user's query, lacks completeness, and does not effectively utilize the provided snippets. The response is essentially a non-answer, which is inadequate for the user's needs.</t>
  </si>
  <si>
    <t>The AI response is strong in factual accuracy, relevance, and clarity, effectively addressing the user's query. However, it falls short in completeness by not providing additional context and in citation quality due to inaccurate and repetitive source references.</t>
  </si>
  <si>
    <t>The AI response is generally accurate and relevant to the user's query, providing clear information about the fate of the old access card. However, it lacks explicit grounding in the provided snippets and does not effectively utilize the citation mechanism, which affects the overall citation quality. Improvements could be made in providing more detailed context and better integrating the source material.</t>
  </si>
  <si>
    <t>The AI response is strong in factual accuracy, relevance, and clarity, effectively answering the user's query. However, it could improve in completeness by providing additional context and in citation quality by ensuring that claims are well-grounded in the provided snippets.</t>
  </si>
  <si>
    <t>The AI response is relevant and clear but lacks strong factual grounding and completeness. The citations do not effectively support the claims made, which affects the overall quality of the response.</t>
  </si>
  <si>
    <t>The AI response is relevant and clear, providing a direct answer to the user's query about building access times. However, the factual accuracy is uncertain due to the lack of snippet content verification, and the citation quality is poor due to redundancy and lack of specific grounding. Overall, the response meets acceptable academic standards but has room for improvement in citation practices and completeness.</t>
  </si>
  <si>
    <t>The AI response is generally relevant and clear, but it lacks strong grounding in the provided snippets, which affects its factual accuracy and citation quality. Improvements in sourcing and more detailed information would enhance the overall quality of the response.</t>
  </si>
  <si>
    <t>The AI response provides a relevant and clear overview of considerations in confidentiality areas but lacks strong grounding in the provided snippets and explicit citations. Improvements in integrating snippet content and enhancing completeness would elevate the response quality significantly.</t>
  </si>
  <si>
    <t>The AI response is relevant to the query but lacks factual accuracy and completeness due to the absence of supporting evidence from the snippets. While the clarity of the response is commendable, the citation quality is severely lacking, as the provided sources do not substantiate the claims made. Overall, the response needs significant improvement in grounding and supporting its claims with appropriate evidence.</t>
  </si>
  <si>
    <t>The AI response is factually accurate, relevant, and clear, effectively addressing the user's query. However, it lacks depth in completeness and citation quality, as the citations do not adequately support the claims made in the response. Overall, it meets high academic standards but has room for improvement in citation practices.</t>
  </si>
  <si>
    <t>The AI response is relevant and clear, providing a factual recommendation based on the query. However, it lacks completeness in addressing all potential considerations for staying late in a building and does not effectively utilize the provided citations, which diminishes the overall citation quality. Improvements could be made by including more comprehensive safety advice and ensuring that citations are directly linked to the claims made.</t>
  </si>
  <si>
    <t>The AI response provides a relevant and clear overview of considerations in confidentiality areas, but it lacks strong grounding in the provided snippets and could benefit from more detailed citations. While the response is generally accurate, the absence of specific references to the snippets limits its academic rigor.</t>
  </si>
  <si>
    <t>The AI response lacks factual grounding and does not effectively utilize the provided snippets. While the clarity of the response is commendable, it ultimately fails to provide a relevant and complete answer to the user's query regarding changes to 'Hauspost.' The citation quality is poor, as the references do not substantiate the claims made.</t>
  </si>
  <si>
    <t>The AI response attempts to address the user query but falls short in factual accuracy and completeness due to a lack of supporting evidence from the snippets. While the clarity of the response is commendable, the citation quality is poor, as the sources do not substantiate the claims made. Overall, the response needs significant improvement in grounding and supporting its claims with relevant information.</t>
  </si>
  <si>
    <t>The AI response is inadequate as it fails to provide any relevant information regarding the user's query about confidentiality in elevators. It does not utilize the provided snippets effectively, resulting in a lack of factual accuracy, relevance, and completeness. The clarity of the response is acceptable, but it does not compensate for the absence of useful content. Citation quality is poor due to the lack of integration of source material.</t>
  </si>
  <si>
    <t>The AI response is significantly deficient in addressing the user's query about alternatives to elevators. It fails to utilize the provided snippets, resulting in a lack of factual accuracy, relevance, and completeness. The clarity of the response is acceptable, but the absence of any informative content leads to a low overall evaluation. The citation quality is also poor due to the lack of engagement with the source material.</t>
  </si>
  <si>
    <t>The AI response is relevant, clear, and mostly accurate, but it lacks strong grounding in the provided snippets and does not effectively utilize citations. This affects the overall credibility of the information presented.</t>
  </si>
  <si>
    <t>The AI response is relevant and clear but lacks strong factual grounding and citation quality. While it addresses the user's query, the absence of supporting evidence from the snippets and the inaccuracies in citations detract from its overall academic rigor.</t>
  </si>
  <si>
    <t>The AI response fails to provide any factual information regarding the user's query about the number of lockers they are allowed to use. It lacks relevance, completeness, and proper citation grounding. While the language is clear, the absence of informative content significantly undermines the response's effectiveness.</t>
  </si>
  <si>
    <t>The AI response is relevant and clear but lacks strong factual grounding and citation accuracy. While it answers the query, it does not provide sufficient evidence from the snippets to support its claims, which affects its overall academic rigor.</t>
  </si>
  <si>
    <t>The AI response is significantly deficient in addressing the user's query about storing personal items in showers. It lacks factual information, relevance, and completeness, and the citations provided do not support the response. Overall, the response does not meet academic standards and requires substantial improvement.</t>
  </si>
  <si>
    <t>The AI response fails to meet academic standards across all dimensions. It does not provide factual information, lacks relevance and completeness, and does not utilize the provided snippets effectively. The clarity of the response is acceptable, but it does not compensate for the lack of substance. Overall, the response is inadequate.</t>
  </si>
  <si>
    <t>The AI response is relevant and clear but suffers from significant issues in factual accuracy and citation quality. The lack of grounding in the provided snippets and the absence of accurate citations detract from the overall quality of the response. Improvements are needed in ensuring that claims are supported by the source material and that citations are accurate and meaningful.</t>
  </si>
  <si>
    <t>The AI response effectively addresses the user query with relevant and clear information about data backup procedures. However, the lack of specific grounding in the provided snippet and the poor quality of citations limit the overall academic rigor of the response. Improvements in citation specificity and grounding in the snippet would enhance the response's credibility.</t>
  </si>
  <si>
    <t>The AI response effectively addresses the user query with relevant and mostly accurate information regarding backup frequency and storage practices. However, it lacks strong grounding in the provided snippet and has issues with citation quality, which detracts from its overall academic rigor. Improvements in citation diversity and explicit connections to the snippet content would enhance the response significantly.</t>
  </si>
  <si>
    <t>The AI response provides relevant information regarding file recovery but lacks depth and clarity. It does not effectively utilize the provided snippets, leading to a lower score in citation quality and grounding. Improvements in structure and detail are necessary for a higher evaluation.</t>
  </si>
  <si>
    <t>The AI response provides a relevant answer to the user query but lacks factual grounding from the provided snippet. The clarity of the response is commendable, but the citation quality is poor due to the lack of specific supporting content. Overall, the response meets some academic standards but requires improvement in grounding and citation accuracy.</t>
  </si>
  <si>
    <t>The AI response attempts to address the user query regarding the retention period for backup data but fails to provide factual accuracy and completeness due to a lack of supporting evidence from the snippets. While the response is relevant and clear, the citation quality is poor, as it does not effectively utilize the provided snippets.</t>
  </si>
  <si>
    <t>The AI response is strong in relevance and clarity, providing practical and actionable advice for handling suspicious emails. However, it falls short in citation quality and grounding in the provided snippet, which affects its overall academic rigor. Improvements in citation accuracy and integration of snippet content would enhance the response significantly.</t>
  </si>
  <si>
    <t>The AI response provides a general overview of social engineering attacks but lacks specific grounding in the provided snippets. While it is relevant and clear, it does not fully address the user's query regarding signs of such attacks, and the absence of explicit citations diminishes its academic rigor.</t>
  </si>
  <si>
    <t>The AI response provides a relevant and generally accurate answer to the user's query about handling a suspected malicious link. However, it lacks depth in completeness and citation quality, which could be improved by incorporating more detailed steps and diverse sources. Overall, it meets acceptable academic standards but has room for improvement.</t>
  </si>
  <si>
    <t>The AI response effectively addresses the user query regarding mandatory security training for employees, demonstrating high relevance and clarity. However, it lacks explicit grounding in the provided snippets, which affects the citation quality score. Overall, the response is strong but could benefit from more detailed support from the snippets.</t>
  </si>
  <si>
    <t>The AI response provides a relevant overview of secure data sharing practices but lacks specific grounding in the provided snippets. While it is clear and organized, the absence of explicit citations and detailed content limits its academic rigor. Improvements could be made by integrating more specific information from the snippets and providing citations to support the claims made.</t>
  </si>
  <si>
    <t>The AI response effectively addresses the user query with relevant information about emergency communication channels. However, it lacks depth and specificity regarding the sources of information, which affects the overall quality of citations. Improvements in citation diversity and completeness of information would enhance the response significantly.</t>
  </si>
  <si>
    <t>The AI response is relevant and clear but lacks strong factual grounding and completeness. The citation quality is poor due to redundancy and lack of specific content attribution. Overall, it meets some academic standards but requires improvement in grounding and citation practices.</t>
  </si>
  <si>
    <t>The AI response provides a relevant and structured overview of the escalation process during a major cyber incident, demonstrating clarity and completeness. However, the lack of explicit citations and the inability to verify the factual accuracy against the provided snippets detracts from the overall quality. Improvements in citation practices and grounding in specific source material would enhance the response significantly.</t>
  </si>
  <si>
    <t>The AI response effectively defines PAM and explains its importance, demonstrating high relevance and clarity. However, it lacks strong citation quality and could improve in completeness by providing more detailed information. The grounding in snippets is not clearly established, which affects the overall assessment of citation quality.</t>
  </si>
  <si>
    <t>The AI response provides a relevant overview of the process for requesting privileged access but falls short in completeness and clarity. It lacks explicit citations, which diminishes the ability to verify the accuracy of the information presented. Improvements in organization and addressing both aspects of the query (requesting and revoking access) are needed for a more robust response.</t>
  </si>
  <si>
    <t>The AI response provides a relevant and clear explanation of the purpose of the general test guideline (Signavio #50172), but it lacks depth and specific grounding in the provided snippet. The citation quality is low due to redundancy and lack of specificity, which detracts from the overall academic rigor of the response.</t>
  </si>
  <si>
    <t>The AI response provides a relevant and clear overview of IT Security tests at Berenberg, covering essential aspects of the process. However, it lacks strong grounding in the provided snippets, which affects the factual accuracy and citation quality. The response would benefit from more explicit connections to the source material to enhance credibility.</t>
  </si>
  <si>
    <t>The AI response provides a relevant and clear overview of the types of tests in the DOR Testing Policy, but it lacks sufficient grounding in the provided snippet and does not fully capture the breadth of information available. The citation quality is notably weak, as it does not effectively support the claims made in the response.</t>
  </si>
  <si>
    <t>The AI response effectively addresses the user query with relevant and clear information about the BCM test and exercise concept. However, the lack of explicit citations and direct grounding in the provided snippets limits the overall academic rigor of the response. Improvements in citation quality and explicit connections to source material would enhance the evaluation.</t>
  </si>
  <si>
    <t>The AI response attempts to address the user query regarding test variants in UiPath but fails to ground its claims in the provided snippet. While the response is clear and organized, it lacks factual accuracy and completeness due to the absence of supporting evidence. The citation quality is poor, as the references do not substantiate the claims made in the response.</t>
  </si>
  <si>
    <t>The AI response is significantly deficient as it does not provide any relevant information regarding the Robotic Centre of Competence at Berenberg. It fails to utilize the provided snippet effectively and does not address the user's query, resulting in a low overall score across all dimensions.</t>
  </si>
  <si>
    <t>The AI response provides some relevant information about RPA and UiPath but fails to adequately address the user's query regarding the RCC's support for employees. The lack of explicit citations and specific grounding in the provided snippets limits the response's academic rigor. Overall, while the response is clear and somewhat relevant, it lacks the necessary depth and specificity to fully satisfy the query.</t>
  </si>
  <si>
    <t>The AI response is generally relevant and clear but lacks strong grounding in the provided snippets, which affects its factual accuracy and citation quality. While it addresses the user's query, the absence of supporting evidence from the snippets diminishes the overall reliability of the information presented.</t>
  </si>
  <si>
    <t>The AI response provides a relevant overview of the RE Framework in relation to UiPath but lacks depth and explicit citations to support its claims. While it is clear and organized, it does not fully address the user's query regarding the organizational framework, leading to a need for improvement in completeness and citation quality.</t>
  </si>
  <si>
    <t>The AI response effectively explains the concept of RPA and its general benefits, demonstrating high relevance and clarity. However, it falls short in completeness by not addressing the specific application of RPA at Berenberg, and it lacks explicit citations, which affects the citation quality. Overall, the response is informative but could be improved by incorporating specific examples related to Berenberg's use of RPA.</t>
  </si>
  <si>
    <t>The AI response is generally strong in relevance and clarity, effectively addressing the user's query. However, it falls short in citation quality and grounding, as it does not adequately reference the provided snippet content. Improvements in citation accuracy and completeness of information would enhance the response's academic rigor.</t>
  </si>
  <si>
    <t>The AI response effectively addresses the user's query with relevant and clear information. However, it falls short in citation quality and grounding in the provided snippets, which diminishes the overall academic rigor of the response. Improvements in citation accuracy and content synthesis from the snippets would enhance the response's credibility.</t>
  </si>
  <si>
    <t>The AI response is strong in relevance and clarity, providing a direct answer to the user's query. However, it lacks explicit grounding in the cited sources, which affects the citation quality score. Overall, it meets high academic standards but could improve in completeness and citation accuracy.</t>
  </si>
  <si>
    <t>The AI response addresses the user query but falls short in factual accuracy and completeness. It lacks sufficient grounding in the provided snippets, leading to an overly definitive statement about the prohibition of cash gifts. The citations do not effectively support the claims made, and the response could benefit from a more nuanced exploration of the topic.</t>
  </si>
  <si>
    <t>The AI response is relevant and clear, providing a direct answer to the user's question. However, it lacks depth and specificity in its grounding and citations, which diminishes its overall academic rigor. The response would benefit from more comprehensive coverage of the guidelines and better citation practices.</t>
  </si>
  <si>
    <t>The AI response is strong in relevance and clarity, providing a direct answer to the user's question. However, it could improve in factual accuracy and completeness by providing more specific details from the cited sources. The citation quality is somewhat lacking due to the repetitive nature of the references and the absence of direct grounding in the snippets.</t>
  </si>
  <si>
    <t>The AI response is generally strong in relevance and factual accuracy, effectively addressing the user's query. However, it falls short in citation quality and completeness, lacking specific procedural details and providing repetitive citations without clear context. Improvements in these areas would enhance the overall quality of the response.</t>
  </si>
  <si>
    <t>The AI response effectively addresses the user query with relevant and mostly accurate information. However, it lacks depth in citation quality and completeness, which could be improved by integrating more specific details from the snippets provided.</t>
  </si>
  <si>
    <t>The AI response effectively addresses the user's query with relevant and mostly accurate information. However, it lacks depth and specificity in citations, which affects the overall quality of the response. Improvements in citation diversity and content richness would enhance the response significantly.</t>
  </si>
  <si>
    <t>The AI response provides a relevant and clear overview of the ethical considerations surrounding gift-giving without expectation of return. However, it lacks depth in addressing specific guidelines and fails to effectively utilize the provided snippets for grounding its claims, particularly in citation quality.</t>
  </si>
  <si>
    <t>The AI response is strong in relevance and clarity, effectively addressing the user's query about the influence of gifts on business decisions. However, it falls short in explicitly grounding its claims in the provided snippets, which affects the citation quality and completeness. Overall, it demonstrates a good understanding of the topic but could improve by integrating specific snippet content more effectively.</t>
  </si>
  <si>
    <t>The AI response effectively addresses the user's query with relevant information and maintains clarity throughout. However, it could improve in completeness by providing more context on exceptions and enhancing citation quality by offering distinct and accurate references to the source material.</t>
  </si>
  <si>
    <t>The AI response provides a relevant answer to the query about government officials and gifts, but it lacks sufficient grounding in the provided snippets and fails to elaborate on the specific rules that apply. The clarity is good, but the citation quality is poor due to vague references.</t>
  </si>
  <si>
    <t>The AI response provides a relevant and clear answer to the user's query about inviting a public official to lunch. However, it lacks explicit grounding in the provided snippets and does not fully explore the implications of the prohibition, which affects its overall completeness and citation quality. Improvements in these areas would enhance the response's academic rigor.</t>
  </si>
  <si>
    <t>The AI response effectively addresses the user query regarding 'unduly lavish' hospitality with relevant information derived from the snippets. However, it lacks explicit citations and could improve in completeness by providing more detailed explanations or examples. Overall, it meets a good standard but has room for enhancement.</t>
  </si>
  <si>
    <t>The AI response effectively answers the user's query with accurate and relevant information. However, it could improve by providing more context and better integrating the cited sources to enhance citation quality.</t>
  </si>
  <si>
    <t>The AI response is generally strong in addressing the user's query with relevant and accurate information. However, it lacks explicit grounding in the provided snippets and could improve citation quality by directly linking claims to specific sources. Overall, it meets high academic standards but has room for improvement in citation practices.</t>
  </si>
  <si>
    <t>The AI response provides a relevant discussion on the acceptance of gifts in a corporate context, but it lacks strong grounding in the provided snippets and does not fully address the implications of refusing a gift. The clarity of the response is commendable, but the citation quality is inadequate, as it does not effectively link to the source material.</t>
  </si>
  <si>
    <t>The AI response provides a relevant answer to the user's query but lacks strong grounding in the provided snippets. While it is clear and easy to understand, it does not fully address the nuances of the topic, and the citation quality is poor due to lack of specific references to the snippets.</t>
  </si>
  <si>
    <t>The AI response effectively addresses the user query with relevant information from the snippets, demonstrating a good understanding of the policy regarding gifts between employees. While it is factually accurate and relevant, there are areas for improvement in completeness and clarity, particularly in explaining exceptions and simplifying language. The lack of explicit citations slightly detracts from the citation quality, but the implicit grounding is adequate.</t>
  </si>
  <si>
    <t>The AI response effectively addresses the user's query with relevant and mostly accurate information. However, it lacks strong grounding in the provided snippets and does not utilize citations effectively, which detracts from its overall academic rigor. Improvements in citation quality and completeness would enhance the response significantly.</t>
  </si>
  <si>
    <t>The AI response effectively addresses the user's query with relevant and mostly accurate information. However, it falls short in completeness and citation quality, as it does not directly reference the snippets provided, which diminishes the overall grounding of the claims made. Enhancing the response with specific examples and clearer citations would improve its academic rigor.</t>
  </si>
  <si>
    <t>The AI response provides some relevant information regarding gifts and hospitality policies but lacks specific details about the consequences of violations, which is essential to fully address the user's query. The clarity and organization of the response could be improved, and the absence of explicit citations detracts from the overall quality of the response.</t>
  </si>
  <si>
    <t>The AI response is relevant and clear but lacks sufficient grounding in the provided snippets to fully support its claims. The citation quality is poor, as the references do not effectively substantiate the information presented. Overall, the response meets some academic standards but requires improvement in grounding and citation accuracy.</t>
  </si>
  <si>
    <t>The AI system's response is inadequate as it fails to address the user's query about reimbursing a client for hospitality. It does not provide any relevant information or guidance, and the lack of citations further diminishes its academic quality. The response does not meet any academic standards for factual accuracy, relevance, completeness, or citation quality.</t>
  </si>
  <si>
    <t>The AI response provides a comprehensive and accurate overview of standard data backup procedures, effectively addressing the user query with relevant details derived from the snippets. While the clarity is slightly hindered by complex sentence structures, the overall quality of the response is high, with strong implicit grounding in the provided source material.</t>
  </si>
  <si>
    <t>The AI response is strong in relevance and clarity, effectively addressing the user's query about backup frequency and storage. However, it lacks explicit citations, which affects the overall citation quality and the ability to verify the claims against the provided snippets. The factual accuracy is high, but the absence of direct references to snippets limits the grounding of the information presented.</t>
  </si>
  <si>
    <t>The AI response provides some relevant information regarding recovery tests and responsibilities but fails to directly address the user's request for specific steps to recover a lost or corrupted file. The clarity of the response is good, but the lack of completeness and direct relevance to the query significantly impacts its overall effectiveness.</t>
  </si>
  <si>
    <t>The AI response effectively addresses the user query with relevant and clear information about whom to contact for system recovery. While it demonstrates good factual accuracy and relevance, the lack of explicit citations and some missing details regarding the RRPs slightly detracts from its overall completeness and citation quality. Overall, it meets high academic standards but has room for improvement in citation practices.</t>
  </si>
  <si>
    <t>The AI response effectively answers the user query with accurate and relevant information regarding the retention period for backup data at Berenberg Bank. While it demonstrates strong grounding in the provided snippets, it lacks explicit citations, which slightly diminishes the overall academic rigor. The completeness and clarity could be improved by incorporating additional details and streamlining the language used.</t>
  </si>
  <si>
    <t>The AI response demonstrates a high level of accuracy, relevance, completeness, and clarity in addressing the user's query about handling suspicious emails. While it lacks explicit citations, the grounding in the provided snippets is strong, leading to a high overall evaluation.</t>
  </si>
  <si>
    <t>The AI response effectively addresses the user's query about social engineering attacks, demonstrating a good understanding of the topic. However, it could improve by explicitly referencing the snippets to enhance grounding and citation quality. Overall, the response is strong but could be more robust with additional detail and explicit citations.</t>
  </si>
  <si>
    <t>The AI response effectively addresses the user's query with relevant and mostly accurate information. However, it lacks explicit citations and could improve in completeness by including more preventive advice. Overall, it meets high academic standards but has room for improvement in citation quality and content depth.</t>
  </si>
  <si>
    <t>The AI response is comprehensive, accurate, and relevant to the user query regarding mandatory security trainings for employees at Berenberg. It effectively synthesizes information from the snippets, although it lacks explicit citations, which slightly affects the citation quality score.</t>
  </si>
  <si>
    <t>The AI response demonstrates a high level of factual accuracy, relevance, and completeness in addressing the query about securely sharing confidential data. While the clarity is slightly hindered by technical jargon, the overall quality of the response is strong. The lack of explicit citations is noted, but the implicit grounding in the snippets is robust.</t>
  </si>
  <si>
    <t>The AI response effectively addresses the user query regarding emergency communication channels, providing relevant and comprehensive information. However, the lack of explicit citations and grounding in the provided snippets detracts from the overall academic rigor of the response. While the content is clear and relevant, it would benefit from stronger connections to the source material to enhance credibility.</t>
  </si>
  <si>
    <t>The AI response is relevant and clear, effectively addressing the user's query about communication during IT outages. However, it lacks explicit citations and does not fully utilize the provided snippets, which affects its overall completeness and citation quality. The response could be improved by integrating more information from the snippets and providing clear citations.</t>
  </si>
  <si>
    <t>The AI response is highly accurate, relevant, complete, and clear, effectively addressing the user's query about the escalation process during a major cyber incident. While it lacks explicit citations, the grounding in the provided snippets is strong, leading to a high overall evaluation.</t>
  </si>
  <si>
    <t>The AI response provides a solid overview of Privileged Access Management (PAM) and its importance, demonstrating high relevance and clarity. However, it could improve in factual accuracy and completeness by incorporating more specific details from the provided snippets and enhancing citation quality through explicit references.</t>
  </si>
  <si>
    <t>The AI response effectively addresses the user query regarding requesting and revoking privileged access, demonstrating a strong understanding of the relevant processes. While it is mostly complete, a more explicit mention of the revocation process would enhance the response. The clarity and relevance are high, and the implicit grounding in the snippets is strong, although explicit citations are absent.</t>
  </si>
  <si>
    <t>The AI response effectively addresses the user query regarding the purpose of the general test guideline (Signavio #50172) with a high degree of relevance and clarity. While it demonstrates good factual accuracy and completeness, it could enhance its citation quality by explicitly referencing the snippets provided. Overall, the response meets high academic standards but has room for improvement in grounding and citation practices.</t>
  </si>
  <si>
    <t>The AI response effectively addresses the user query with a high degree of relevance and clarity. It provides a comprehensive overview of IT security tests at Berenberg, although it could improve by explicitly referencing the snippets to enhance factual accuracy and citation quality. Overall, it meets high academic standards but has room for improvement in citation practices.</t>
  </si>
  <si>
    <t>The AI response effectively addresses the user query with relevant and mostly accurate information regarding the DOR Testing Policy. While it is clear and well-structured, it lacks explicit citations to the provided snippets, which diminishes the overall citation quality. The response could be improved by integrating more direct references to the snippets to enhance grounding and support for the claims made.</t>
  </si>
  <si>
    <t>The AI response effectively addresses the user query with relevant and accurate information about the BCM test and exercise concept. While it demonstrates a strong understanding of the topic, the lack of explicit citations to the snippets limits the overall citation quality. The response is clear and well-structured, but it could improve by integrating more direct references to the provided snippets to enhance grounding and citation quality.</t>
  </si>
  <si>
    <t>The AI response effectively addresses the user query with high factual accuracy and relevance. It provides a clear and organized overview of the required test variants in UiPath. However, the lack of explicit citations to the snippets slightly detracts from the overall citation quality, and there is room for improvement in completeness by providing more context or examples.</t>
  </si>
  <si>
    <t>The AI response is exemplary in its accuracy, relevance, completeness, and clarity. It effectively synthesizes information about the RCC's role at Berenberg, although it lacks explicit citations, which slightly affects the citation quality score. Overall, it meets high academic standards.</t>
  </si>
  <si>
    <t>The AI response effectively addresses the user query with relevant and mostly accurate information about the RCC's support for RPA processes. While it is clear and well-structured, it could improve in completeness and citation quality by integrating more specific details from the snippets and providing direct references.</t>
  </si>
  <si>
    <t>The AI response is strong in relevance and clarity, effectively addressing the user's query about RPA contacts. While it demonstrates good factual accuracy and completeness, the lack of explicit citations and slight gaps in grounding reduce the overall citation quality. Overall, it meets high academic standards but could benefit from more explicit connections to the snippets.</t>
  </si>
  <si>
    <t>The AI response effectively addresses the user query regarding the RCC's organizational framework for UiPath, demonstrating high relevance and clarity. While it provides a comprehensive overview of the RCC's functions, it could improve by explicitly linking claims to specific snippets and enhancing completeness regarding organizational structure.</t>
  </si>
  <si>
    <t>The AI response effectively addresses the user query with high factual accuracy and relevance. It is clear and well-structured, though it could benefit from more detailed examples to enhance completeness. The implicit grounding in the snippets is strong, but the absence of explicit citations slightly detracts from citation quality.</t>
  </si>
  <si>
    <t>The AI response is exemplary in addressing the user query about reporting technical or infrastructural issues. It is factually accurate, relevant, complete, and clear. The only minor drawback is the absence of explicit citations, which slightly affects the citation quality score. Overall, it meets high academic standards.</t>
  </si>
  <si>
    <t>The AI response is highly accurate, relevant, complete, and clear, effectively addressing the user's query about emergency numbers. The lack of explicit citations is a minor drawback, but the grounding in the snippets is strong.</t>
  </si>
  <si>
    <t>The AI response is strong in factual accuracy, relevance, clarity, and overall coherence. It effectively addresses the user's query with a direct answer supported by the snippets. However, it could improve by providing more comprehensive details about the implementation of the QR code system.</t>
  </si>
  <si>
    <t>The AI response effectively addresses the user query with high factual accuracy and relevance. It is clear and well-articulated, though it could benefit from a more comprehensive exploration of the topic. The grounding in the provided snippets is strong, but the lack of explicit citations and integration of multiple snippets slightly affects the overall citation quality.</t>
  </si>
  <si>
    <t>The AI response is exemplary, providing accurate, relevant, complete, and clear information that directly answers the user's query about the moving schedule to the New HQ. The implicit grounding in the snippets is strong, demonstrating a high level of synthesis and understanding of the provided material.</t>
  </si>
  <si>
    <t>The AI response is strong in factual accuracy, relevance, and clarity, effectively addressing the user's query about the moving guide. However, it could improve in completeness by providing additional details about the guide's content. The citation quality is good, as the response is well-grounded in the snippets, even without explicit citations.</t>
  </si>
  <si>
    <t>Um die Umzüge vorzubereiten, sollten Sie rechtzeitig alle Schrankinhalte, Materialien usw. verpacken. Es stehen ausreichend Umzugskartons zur Verfügung. Gegenstände, die nicht in Kartons passen, müssen separat mit einem Aufkleber versehen werden. Es werden vorgedruckte und farblich sortierte Aufkleber zur Verfügung gestellt. Alle Möbel müssen vollständig leer geräumt sein. Nicht mehr benötigte Unterlagen sind rechtzeitig vor dem Umzug zu entsorgen.
Die Umzugskartons werden grundsätzlich Ende August verteilt. Wer sie früher benötigt, kann Bescheid geben.
Bitte beachten Sie, dass die Laptops nicht von der Spedition umgezogen werden. Bitte ziehen Sie diesen selber mit um.</t>
  </si>
  <si>
    <t>The AI response effectively addresses the user's query with high factual accuracy and relevance. It is clear and well-structured, although it could benefit from slightly more detail regarding the disposal of unnecessary documents. The lack of explicit citations does not detract significantly from the quality of the response, as it demonstrates strong implicit grounding in the provided snippets.</t>
  </si>
  <si>
    <t>The AI response is strong in factual accuracy, relevance, clarity, and overall coherence. It effectively answers the user's question with precise information. However, it could improve in completeness by providing additional context or details about the process of obtaining moving boxes. The citation quality is good, as the response is well-grounded in the snippets, even without explicit citations.</t>
  </si>
  <si>
    <t>The AI response is highly effective in addressing the user's query with accurate, relevant, and clear information. It demonstrates strong grounding in the provided snippets, although it could enhance completeness by elaborating on exceptions or additional instructions.</t>
  </si>
  <si>
    <t>The AI response is exemplary, providing accurate, relevant, complete, and clear information that is well-grounded in the provided snippets. The lack of explicit citations does not detract from the overall quality, as the content is effectively supported by the snippets.</t>
  </si>
  <si>
    <t>The AI response is exemplary, providing a factually accurate, relevant, complete, and clear answer to the user's query. It effectively utilizes the information from the snippets without the need for explicit citations, demonstrating strong implicit grounding.</t>
  </si>
  <si>
    <t>The AI response is exemplary, demonstrating high factual accuracy, relevance, completeness, clarity, and implicit citation quality. It effectively utilizes the provided snippet to substantiate its claims, making it a strong response to the user query.</t>
  </si>
  <si>
    <t>The AI response is exemplary in all evaluated dimensions. It accurately answers the query with relevant information, is complete and clear, and demonstrates strong implicit grounding in the provided snippets. The absence of explicit citations does not detract from the quality of the response, as it is well-supported by the snippet content.</t>
  </si>
  <si>
    <t>The AI response is strong in factual accuracy, relevance, clarity, and overall coherence. However, it could improve in completeness by providing more context or details related to the moving company's policies. The citation quality is good, but the absence of explicit citations slightly detracts from the overall score.</t>
  </si>
  <si>
    <t>The AI response is strong in factual accuracy, relevance, and clarity, effectively addressing the user's query with well-supported information from the snippets. However, it could improve in completeness by providing additional details about the types of documents to be disposed of. The citation quality is good, as the response implicitly references the snippets without explicit citations.</t>
  </si>
  <si>
    <t>The AI response effectively addresses the user's query with high factual accuracy and relevance. It is clear and well-organized, though it could benefit from additional detail to enhance completeness. The lack of explicit citations does not detract from the grounding in the snippets provided.</t>
  </si>
  <si>
    <t>The AI response is generally strong in relevance and factual accuracy, effectively addressing the user's query about the fate of old technology that is not moved. However, it could benefit from more comprehensive coverage of the topic and explicit citations to enhance its academic rigor.</t>
  </si>
  <si>
    <t>The AI response effectively answers the user query with high factual accuracy and relevance. It is clear and well-organized, though it could improve completeness by elaborating on the handling of newer furniture. The citation quality is strong despite the absence of explicit citations, as the response is well-grounded in the provided snippets.</t>
  </si>
  <si>
    <t>The AI response is exemplary in all evaluated dimensions. It provides a factually accurate, relevant, complete, and clear answer to the user's query, with strong implicit grounding in the provided snippets. The absence of explicit citations does not detract from the quality of the response, as it effectively utilizes the information from the snippets.</t>
  </si>
  <si>
    <t>The AI response effectively addresses the user's query with high factual accuracy and relevance. It is clear and well-structured, though it could be improved by providing more detail on the subsequent steps after collecting the keys. The implicit grounding in the provided snippets is strong, but the absence of explicit citations slightly affects the citation quality score.</t>
  </si>
  <si>
    <t>The AI response effectively addresses the user query with high factual accuracy and relevance, supported by the provided snippets. It is clear and well-organized, although it could enhance completeness by elaborating on the key handover process. The grounding in the source material is strong, with no explicit citations needed, as the information is accurately derived from the snippets.</t>
  </si>
  <si>
    <t>The AI response effectively answers the user's query with high factual accuracy and relevance. It is grounded in the provided snippets, particularly Snippet 1, but could benefit from additional context to enhance completeness. The clarity is good, though slight improvements in the integration of follow-up questions could be made. Citation quality is strong due to implicit grounding in the snippets.</t>
  </si>
  <si>
    <t>The AI response is exemplary, demonstrating high factual accuracy, relevance, completeness, clarity, and citation quality. It effectively utilizes the provided snippets to construct a coherent and informative answer to the user's query.</t>
  </si>
  <si>
    <t>The AI system provided an excellent response that is factually accurate, relevant, complete, clear, and well-grounded in the provided snippets. The absence of explicit citations does not detract from the quality of the response, as it effectively utilizes the information from the snippets.</t>
  </si>
  <si>
    <t>The AI response effectively addresses the user's query with high factual accuracy and relevance. It is clear and well-organized, though it could benefit from additional details regarding the card issuance process to enhance completeness. The lack of explicit citations does not detract from the grounding in the provided snippets.</t>
  </si>
  <si>
    <t>The AI response is strong in factual accuracy, relevance, and clarity, effectively addressing the user's query. However, it could improve in completeness by providing additional context or details regarding the trial work process for trainees and temporary employees. The citation quality is good, but the absence of explicit citations slightly affects the overall score.</t>
  </si>
  <si>
    <t>The AI response is strong in factual accuracy, relevance, clarity, and overall coherence. It effectively answers the user's query based on the provided snippets. However, it could enhance completeness by including additional details about the registration process and improve citation quality by explicitly referencing the source snippet.</t>
  </si>
  <si>
    <t>The AI system provides a highly accurate and relevant response to the user's query about the timing of trial work. The clarity of the response is excellent, and while it could have included more detail regarding the structure of the trial work slots, it effectively conveys the essential information. The grounding in the snippets is strong, demonstrating a solid understanding of the source material.</t>
  </si>
  <si>
    <t>The AI response effectively addresses the user's query with accurate and relevant information regarding technical support during the trial work period. It is clear and well-structured, though it could benefit from a more comprehensive coverage of training opportunities. The lack of explicit citations does not detract significantly from the response's quality, as it is well-grounded in the provided snippets.</t>
  </si>
  <si>
    <t>The AI response is strong in factual accuracy, relevance, clarity, and citation quality, effectively addressing the user's query. However, it could improve in completeness by providing additional details about how to access the specific time slots for trial work.</t>
  </si>
  <si>
    <t>The AI response is relevant and clear but lacks strong factual grounding and completeness. The absence of citations diminishes the credibility of the information provided, and the factual accuracy is questionable due to insufficient support from the snippets.</t>
  </si>
  <si>
    <t>The AI response effectively addresses the user's query with accurate and relevant information regarding the technical equipment available during trial work. While it is clear and well-structured, it could benefit from a more comprehensive coverage of the training aspect mentioned in the snippets. The lack of explicit citations does not detract significantly from the response's quality, as the grounding in the snippets is strong.</t>
  </si>
  <si>
    <t>The AI response effectively addresses the user's query with relevant and clear information about training sessions for technology use. While it is factually accurate and relevant, it could improve by providing more comprehensive details and explicit citations to enhance the grounding of the information presented.</t>
  </si>
  <si>
    <t>The AI response effectively addresses the user's query about the infrastructure available during Probearbeiten, demonstrating high relevance and clarity. While it is factually accurate and mostly complete, the lack of explicit citations and some minor gaps in detail prevent it from achieving the highest scores in factual accuracy and citation quality.</t>
  </si>
  <si>
    <t>The AI response is highly accurate, relevant, complete, and clear, effectively addressing the user's query about the accessibility of the Tiefgarage and Fahrradstellplätze during the probation period. The grounding in the snippets is strong, although the lack of explicit citations slightly affects the citation quality score.</t>
  </si>
  <si>
    <t>The AI response is exemplary in all evaluated dimensions. It accurately and clearly addresses the user query with relevant information derived from the provided snippets. The lack of explicit citations does not impact the overall quality, as the response is well-grounded in the source material.</t>
  </si>
  <si>
    <t>The AI response is exemplary, demonstrating high factual accuracy, relevance, completeness, clarity, and citation quality. It effectively synthesizes information from the snippets without the need for explicit citations, showcasing a strong understanding of the Umzugsbotschafter's role.</t>
  </si>
  <si>
    <t>The AI response effectively addresses the user's query with accurate and relevant information. It demonstrates high clarity and factual accuracy, though it lacks explicit citations to the snippets, which slightly impacts the citation quality score. Overall, it provides a strong response with minor areas for improvement in completeness and citation practices.</t>
  </si>
  <si>
    <t>The AI response is strong in factual accuracy, relevance, clarity, and overall grounding in the provided snippets. However, it could improve in completeness by providing additional details about the laptop distribution process. The lack of explicit citations does not detract from the quality of the response, as it effectively utilizes the information from the snippets.</t>
  </si>
  <si>
    <t>The AI response effectively addresses the user's query regarding special equipment like keyboards and mice, demonstrating high factual accuracy and relevance. While it provides a solid foundation of information, it could benefit from additional details to enhance completeness and clarity. The lack of explicit citations slightly detracts from citation quality, but the implicit grounding in the snippets is strong.</t>
  </si>
  <si>
    <t>The AI response effectively addresses the user's query with relevant and mostly accurate information. However, it could improve in completeness by discussing additional implications and by integrating more snippets for a richer context. The clarity of the response is commendable, but the lack of explicit citations limits the citation quality score.</t>
  </si>
  <si>
    <t>The AI system provided a highly accurate and relevant response to the user query regarding iPhones and their exchange during the move. The clarity of the response was excellent, though it could have been slightly more complete by incorporating additional context from the snippets. Citation quality was good, as the response was well-grounded in the snippets despite the absence of explicit citations.</t>
  </si>
  <si>
    <t>The AI response is strong in factual accuracy, relevance, clarity, and overall coherence. It effectively answers the user's question based on the provided snippets. However, it could improve in completeness by providing additional context about the alternative equipment available.</t>
  </si>
  <si>
    <t>The AI response effectively addresses the user query with relevant and mostly accurate information regarding the IT equipment needed for meeting rooms. While it lacks explicit citations, it demonstrates a good understanding of the source material. Improvements could be made in completeness and citation quality by including more details and explicit references to the snippets.</t>
  </si>
  <si>
    <t>The AI response effectively addresses the user's query with high factual accuracy and relevance. It provides clear information about the timing of Softphone-Telefonie and alternative communication methods. However, it could improve completeness by elaborating on future implementation details. The absence of explicit citations does not detract significantly from the response's quality, as it is well-grounded in the provided snippets.</t>
  </si>
  <si>
    <t>The AI response is highly effective in addressing the user's query about telephone options in the new building. It demonstrates strong factual accuracy, relevance, completeness, and clarity. The only area for improvement is the citation quality, as explicit references to the snippets would enhance the academic rigor of the response.</t>
  </si>
  <si>
    <t>The AI response effectively addresses the user's query with high factual accuracy and relevance. It is clear and well-articulated, though it could benefit from a more comprehensive explanation regarding the future requirements for using a laptop. The implicit grounding in the snippets is strong, but the absence of explicit citations slightly detracts from the overall citation quality.</t>
  </si>
  <si>
    <t>The AI system's response is inadequate as it does not provide any relevant information or address the user's query about telephone use in a parking garage. It fails to utilize the provided snippets, resulting in a lack of factual accuracy, relevance, completeness, and citation quality.</t>
  </si>
  <si>
    <t>The AI response effectively answers the user's query with high factual accuracy and relevance. It is clear and well-articulated, though it could benefit from additional details regarding the limitations of Microsoft Teams in certain environments. The lack of explicit citations does not detract significantly from the response, as it is well-grounded in the provided snippets.</t>
  </si>
  <si>
    <t>The AI response effectively addresses the user's query with high factual accuracy and relevance. It is clear and well-structured, though it could benefit from additional context regarding the rollout of Microsoft Teams. The absence of explicit citations is noted, but the grounding in the snippets is strong.</t>
  </si>
  <si>
    <t>The AI system provided an excellent response that is factually accurate, relevant, complete, clear, and well-grounded in the provided snippets. The absence of explicit citations does not detract from the quality of the response, as it effectively utilizes the information from Snippet 1.</t>
  </si>
  <si>
    <t>The AI response is exemplary, providing a factually accurate, relevant, complete, and clear answer to the user's query. It effectively utilizes the provided snippets to support its claims, demonstrating high academic standards.</t>
  </si>
  <si>
    <t>The AI response effectively addresses the user's query with relevant and mostly accurate information. However, it could improve by providing more detailed information and explicit citations to enhance the completeness and citation quality.</t>
  </si>
  <si>
    <t>The AI response is strong in factual accuracy, relevance, clarity, and overall coherence. It effectively addresses the user's query with relevant information from the snippets. However, it could enhance completeness by including more details about employee responsibilities and improve citation quality by explicitly referencing the snippets used.</t>
  </si>
  <si>
    <t>The AI response effectively addresses the user query with high factual accuracy and relevance. It is clear and well-organized, though it could benefit from additional details regarding the archiving process. The lack of explicit citations does not detract significantly from the response, as it demonstrates strong implicit grounding in the provided snippets.</t>
  </si>
  <si>
    <t>The AI response is highly accurate, relevant, complete, and clear, effectively addressing the user's query about personal storage spaces. The grounding in the provided snippets is strong, although the lack of explicit citations slightly affects the citation quality score.</t>
  </si>
  <si>
    <t>The AI response effectively addresses the user's query with relevant and clear instructions on packing and labeling. While it demonstrates a good level of factual accuracy and completeness, it could benefit from more explicit references to the snippets to strengthen citation quality and grounding.</t>
  </si>
  <si>
    <t>The AI response effectively addresses the user's query with high factual accuracy and relevance. It provides clear guidance on who can assist in the decision-making process. However, it could improve by elaborating on the checklist mentioned in the snippets to enhance completeness. The lack of explicit citations does not detract significantly from the response's quality, as it demonstrates strong implicit grounding in the source material.</t>
  </si>
  <si>
    <t>The AI response effectively answers the user's query with high factual accuracy and relevance. It is clear and well-structured, although it could benefit from additional details regarding specific laws or regulations. The implicit grounding in the provided snippets is strong, demonstrating a solid understanding of the required information.</t>
  </si>
  <si>
    <t>The AI response is strong in factual accuracy, relevance, clarity, and citation quality, effectively addressing the user's query. However, it could improve in completeness by providing additional details about access methods.</t>
  </si>
  <si>
    <t>The AI response provides a relevant and clear distinction between 'Archivierung' and 'Ablage', but it lacks sufficient grounding in the provided snippets and does not offer explicit citations. While the factual claims are generally accurate, the response could benefit from more detail and integration of the snippets to enhance its academic rigor.</t>
  </si>
  <si>
    <t>The AI response effectively answers the user's query with high factual accuracy and relevance. While it is clear and well-articulated, it lacks explicit citations to the snippets, which would enhance the academic rigor of the response. Overall, it meets high academic standards but could improve in completeness and citation quality.</t>
  </si>
  <si>
    <t>The AI response effectively addresses the user query with accurate and relevant information, demonstrating a strong understanding of the topic. It is well-grounded in the provided snippets, particularly Snippet 1, and maintains a high level of clarity. However, it could enhance completeness by providing additional examples or details regarding the types of documents suitable for digitization.</t>
  </si>
  <si>
    <t>The AI response provides a relevant answer to the query about tools for digital document storage, but it lacks explicit grounding in the provided snippets and does not cite any sources. While the response is clear and organized, it could benefit from more detailed information and better integration of the snippets to enhance its academic rigor.</t>
  </si>
  <si>
    <t>The AI response provides relevant information regarding support for digitalization but lacks explicit grounding in the provided snippets, which affects its overall academic rigor. While it is clear and organized, the absence of citations and comprehensive coverage of the topic limits its effectiveness.</t>
  </si>
  <si>
    <t>The AI system provided an excellent response that is factually accurate, relevant, complete, and clear. The grounding in the provided snippets is strong, and the lack of explicit citations does not detract from the quality of the response.</t>
  </si>
  <si>
    <t>The AI response is highly effective in addressing the user's query about early room bookings. It is factually accurate, relevant, and clear, with strong grounding in the provided snippets. Minor improvements could be made in completeness by offering additional context or options for related inquiries.</t>
  </si>
  <si>
    <t>The AI response is strong in factual accuracy, relevance, and clarity, effectively addressing the user's query about the sports offering. However, it could improve in completeness by incorporating additional details from the snippets, particularly regarding the test phase for courses. The citation quality is good, but the absence of explicit citations slightly lowers the score.</t>
  </si>
  <si>
    <t>The AI response effectively answers the user's query with high factual accuracy and relevance. It is clear and well-articulated, though it could benefit from slightly more completeness by elaborating on the HR coordination aspect. The lack of explicit citations does not detract from the overall quality, as the response is well-grounded in the provided snippets.</t>
  </si>
  <si>
    <t>The AI response is exemplary, providing accurate, relevant, complete, and clear information that is well-supported by the source snippets. The absence of explicit citations does not detract from the quality of the response, as it effectively utilizes the provided snippets.</t>
  </si>
  <si>
    <t>The AI response effectively addresses the user's query with relevant and clear information about accessing the employee restaurant. While it demonstrates strong relevance and clarity, the lack of explicit citations and some minor gaps in completeness slightly detract from its overall academic rigor. The factual accuracy is high but not fully supported by the snippets provided.</t>
  </si>
  <si>
    <t>The AI system's response is exemplary, providing accurate, relevant, complete, and clear information regarding the number of seats in the employee restaurant. The grounding in the provided snippets is strong, and the absence of explicit citations does not detract from the quality of the response.</t>
  </si>
  <si>
    <t>The AI response effectively answers the user's query with accurate and relevant information, demonstrating high clarity and factual accuracy. However, it could enhance completeness by providing more details about the app's functionality and improve citation quality by explicitly referencing the source snippets.</t>
  </si>
  <si>
    <t>The AI response effectively answers the user's query with high factual accuracy and relevance. It is clear and well-organized, though it could benefit from additional details to enhance completeness and a more explicit connection to multiple snippets for citation quality.</t>
  </si>
  <si>
    <t>The AI response effectively addresses the user query with high relevance and clarity. However, it lacks explicit citations and could benefit from more comprehensive details regarding the invitation process for guests. The factual accuracy is strong but could be improved with better grounding in the provided snippets.</t>
  </si>
  <si>
    <t>The AI system provided a strong response that is factually accurate, relevant, and clear. However, it could improve by offering more context and explicitly citing the source snippet to enhance citation quality.</t>
  </si>
  <si>
    <t>The AI response effectively addresses the user's query with high factual accuracy and relevance. It is clear and well-articulated, although it could be slightly more focused on the user's specific question without introducing additional information. The implicit grounding in the snippets is strong, though the lack of explicit citations slightly affects the citation quality score.</t>
  </si>
  <si>
    <t>The AI response effectively addresses the user query with relevant and clear information about the Marketplace. While it demonstrates good factual accuracy and clarity, it could improve by incorporating more details from the snippets and providing explicit citations to enhance citation quality.</t>
  </si>
  <si>
    <t>The AI response effectively answers the user's query with high factual accuracy and relevance. It is clear and well-structured, though it could benefit from additional context to enhance completeness. The grounding in the provided snippet is strong, despite the absence of explicit citations.</t>
  </si>
  <si>
    <t>The AI response effectively answers the user's query with high factual accuracy and relevance. It is clear and well-organized, though it could benefit from a more comprehensive explanation regarding the need to preload funds. The citation quality is good, as the response is well-grounded in the snippets, despite the lack of explicit citations.</t>
  </si>
  <si>
    <t>The AI response provides a relevant and clear answer to the user's query about the Work Café, listing several amenities. However, it lacks explicit grounding in the provided snippets and does not reference them, which diminishes its academic rigor. The response could be improved by incorporating more details from the snippets and providing citations to support the claims made.</t>
  </si>
  <si>
    <t>The AI response effectively answers the user's query with high factual accuracy and relevance. It is clear and well-articulated, although it could be slightly more complete by including additional context about building access hours. The grounding in the provided snippets is strong, with appropriate synthesis of information.</t>
  </si>
  <si>
    <t>The AI response effectively answers the user's query with high factual accuracy and relevance. It is clear and well-organized, though it lacks explicit citations to the snippets, which slightly detracts from the overall citation quality. The completeness is also slightly lacking as it could provide more context about the Work Cafés.</t>
  </si>
  <si>
    <t>The AI response is highly accurate, relevant, complete, and clear, effectively addressing the user's query about coffee machines in the Teeküchen. The lack of explicit citations is a minor drawback, but the grounding in the snippets is strong.</t>
  </si>
  <si>
    <t>The AI response is strong in factual accuracy, relevance, clarity, and overall quality. It effectively answers the user's query about milk types in the Teeküchen, though it could improve by acknowledging the potential for additional milk options. The citation quality is good, as the response is well-grounded in the snippets, despite the absence of explicit citations.</t>
  </si>
  <si>
    <t>The AI system provided a strong response that accurately and clearly addressed the user's query about the Teeküchen. While it could improve by elaborating on the self-service aspect of restocking, it effectively utilized the relevant snippets to support its claims.</t>
  </si>
  <si>
    <t>The AI response is exemplary, providing accurate, relevant, complete, and clear information that is well-grounded in the provided snippets. The absence of explicit citations does not detract from the quality of the response, as it effectively utilizes the relevant snippet.</t>
  </si>
  <si>
    <t>The AI response effectively answers the user's query with high factual accuracy and relevance. It is clear and well-organized, though it could improve completeness by elaborating on the coffee machine's role in providing hot water. Citation quality is strong due to implicit grounding in the snippets, despite the absence of explicit citations.</t>
  </si>
  <si>
    <t>The AI response effectively answers the user's query about the availability of sparkling water, demonstrating high factual accuracy and relevance. However, it could improve by providing more context and explicit citations to enhance completeness and citation quality.</t>
  </si>
  <si>
    <t>The AI response is highly accurate, relevant, complete, and clear, effectively synthesizing information from the snippets provided. The lack of explicit citations is noted but does not significantly detract from the overall quality of the response.</t>
  </si>
  <si>
    <t>The AI response effectively addresses the user query with accurate and relevant information regarding private dishes. However, it could benefit from additional details to enhance completeness. The lack of explicit citations is noted, but the grounding in Snippet 1 is strong.</t>
  </si>
  <si>
    <t>The AI response effectively addresses the user query with accurate and relevant information regarding the catering process for internal meetings. While it is clear and well-structured, it could benefit from additional details to enhance completeness and the inclusion of explicit citations to improve citation quality.</t>
  </si>
  <si>
    <t>The AI response effectively addresses the user's query with relevant and clear information about dining options at NewHQ. While it demonstrates good factual accuracy and relevance, the lack of explicit citations and some missed opportunities for deeper detail slightly detract from its overall quality. Improvements in citation practices and completeness could enhance the response further.</t>
  </si>
  <si>
    <t>The AI response effectively answers the user's query with high factual accuracy and relevance. It is clear and well-organized, but it could improve by incorporating more features from the snippets for a more complete answer. The lack of explicit citations does not detract significantly from the response, as it demonstrates strong implicit grounding in the source material.</t>
  </si>
  <si>
    <t>The AI response effectively addresses the user's query about payment methods, demonstrating high relevance and clarity. However, it falls short in completeness by not providing detailed information about the payment process and lacks explicit citations, which affects the citation quality score. Overall, it meets good academic standards but could be improved with more detailed information and better citation practices.</t>
  </si>
  <si>
    <t>The AI response is relevant and clear, accurately addressing the user's query about the restaurant app. However, it lacks completeness as it does not mention all the devices on which the app can be used, specifically omitting the company phone. The absence of explicit citations affects the citation quality, despite the implicit grounding in the snippets.</t>
  </si>
  <si>
    <t>The AI response is exemplary in terms of factual accuracy, relevance, completeness, and clarity. It effectively synthesizes information from the snippets to provide a thorough answer to the user's query about parking options at the new location. The only minor drawback is the lack of explicit citations, which could enhance the citation quality score.</t>
  </si>
  <si>
    <t>The AI system's response is exemplary, providing accurate, relevant, complete, and clear information that is well-grounded in the provided snippets. The absence of explicit citations does not detract from the quality of the response, as the information is accurately derived from the snippets.</t>
  </si>
  <si>
    <t>The AI response is strong in factual accuracy, relevance, clarity, and overall coherence. It effectively addresses the user's query with appropriate details. However, it could enhance completeness by providing additional context or options related to parking bookings. Citation quality is good, but the absence of explicit citations slightly lowers the score.</t>
  </si>
  <si>
    <t>The AI response is exemplary, demonstrating high factual accuracy, relevance, completeness, clarity, and citation quality. It effectively utilizes the provided snippets to support its claims without the need for explicit citations.</t>
  </si>
  <si>
    <t>The AI response is strong in relevance and clarity, effectively addressing the user's query with accurate information. However, it lacks explicit citations and could improve in completeness by providing more detailed information about the booking process and consequences of not booking. Overall, it meets high academic standards but has room for improvement in citation practices.</t>
  </si>
  <si>
    <t>The AI response effectively addresses the user's query about accessing the Tiefgarage, demonstrating high relevance and clarity. However, it falls short in completeness by not providing additional details available in the snippets, and it lacks explicit citations, which diminishes the overall citation quality. Improvements could be made by integrating more information from the snippets and providing citations to enhance the response's academic rigor.</t>
  </si>
  <si>
    <t>The AI response effectively answers the user's query with high factual accuracy and relevance. It is clear and well-articulated, though it could benefit from additional details to enhance completeness. The absence of explicit citations affects the citation quality, but the grounding in the snippets is reasonably strong.</t>
  </si>
  <si>
    <t>The AI response is highly effective in addressing the user's query about waste separation in the new building. It demonstrates strong factual accuracy, relevance, completeness, and clarity. The only minor drawback is the lack of explicit citations, which slightly affects the citation quality score. Overall, it meets high academic standards.</t>
  </si>
  <si>
    <t>The AI response is exemplary, providing accurate, relevant, and complete information in a clear manner. It effectively utilizes the provided snippets to support its claims, demonstrating a strong understanding of the query.</t>
  </si>
  <si>
    <t>The AI system provided a highly accurate and relevant response to the user's query, effectively utilizing the information from the snippets. While the response was clear and well-organized, it could have benefited from a more comprehensive explanation regarding the centralized waste disposal system. The lack of explicit citations does not detract significantly from the overall quality, as the grounding in the snippets is strong.</t>
  </si>
  <si>
    <t>The AI system provided an excellent response that is factually accurate, relevant, complete, and clear. The grounding in the source snippets is strong, demonstrating a high level of synthesis and understanding of the material.</t>
  </si>
  <si>
    <t>The AI response is exemplary, providing accurate, relevant, complete, and clear information in response to the user's query about the new Zutrittskarte. The implicit grounding in the source snippets is strong, demonstrating a high level of synthesis and understanding of the material.</t>
  </si>
  <si>
    <t>The AI response is strong in factual accuracy, relevance, clarity, and overall coherence. It effectively addresses the user's query with accurate information derived from the snippets. However, it could improve in completeness by providing additional context regarding the disposal of the old card. Citation quality is good, although explicit citations would enhance the response further.</t>
  </si>
  <si>
    <t>The AI system's response is exemplary, providing accurate, relevant, complete, and clear information that is well-grounded in the provided snippets. The absence of explicit citations does not detract from the quality of the response, as it effectively utilizes the relevant snippet to support its claims.</t>
  </si>
  <si>
    <t>The AI response is strong in factual accuracy, relevance, and clarity, effectively addressing the user's query. However, it could improve in completeness by providing additional context about the activation of access rights and enhancing citation quality through explicit references.</t>
  </si>
  <si>
    <t>The AI response is exemplary, providing accurate, relevant, complete, and clear information that is well-grounded in the provided snippets. It meets all academic standards for quality and rigor.</t>
  </si>
  <si>
    <t>The AI response is highly accurate, relevant, complete, and clear, effectively addressing the user's query about the entrances for employees and guests. The grounding in the provided snippets is strong, although the absence of explicit citations slightly affects the citation quality score.</t>
  </si>
  <si>
    <t>The AI response effectively addresses the user query with high factual accuracy and relevance. It is clear and well-organized, though it could benefit from additional details to enhance completeness. The lack of explicit citations is noted, but the grounding in the snippets is strong.</t>
  </si>
  <si>
    <t>The AI response is factually accurate and relevant to the user's query, demonstrating clarity in communication. However, it lacks completeness due to the absence of detailed information about the security certification. The citation quality is low due to the lack of explicit references, although the response is grounded in the provided snippets.</t>
  </si>
  <si>
    <t>The AI system provides a highly accurate, relevant, and clear response to the user's query regarding the use of the employee card. While the completeness could be slightly improved by adding context about the lockout period, the overall quality of the response is excellent.</t>
  </si>
  <si>
    <t>The AI system's response is inadequate as it fails to address the user's query about considerations for staying longer in the building. It does not utilize any of the provided snippets, resulting in a lack of factual accuracy, relevance, completeness, and citation quality. The response is essentially a placeholder without any useful content.</t>
  </si>
  <si>
    <t>The AI response effectively addresses the user's query with accurate and relevant information derived from the provided snippets. However, it could improve by incorporating more comprehensive details and explicitly acknowledging the source of the information.</t>
  </si>
  <si>
    <t>The AI response effectively addresses the user's query with accurate and relevant information. It is clear and well-organized, although it could benefit from a more comprehensive exploration of potential changes or additional services related to the Hauspost. The grounding in the provided snippets is strong, despite the lack of explicit citations.</t>
  </si>
  <si>
    <t>The AI response fails to meet academic standards across all dimensions. It does not provide any factual information, is irrelevant to the user's query, lacks completeness, and does not utilize any of the provided snippets. The absence of citations further diminishes the response's credibility and utility.</t>
  </si>
  <si>
    <t>The AI response provides a relevant answer to the user's query about confidentiality in elevators but lacks explicit grounding in the provided snippets. While it is clear and organized, it does not fully address the completeness of the topic or provide citations, which affects the overall quality of the response.</t>
  </si>
  <si>
    <t>The AI system's response is exemplary, demonstrating high levels of factual accuracy, relevance, completeness, clarity, and citation quality. It effectively utilizes the provided snippet to support its claims, making it a strong response to the user query.</t>
  </si>
  <si>
    <t>The AI response is exemplary in addressing the user's query with high factual accuracy, relevance, completeness, and clarity. It effectively utilizes the provided snippets to construct a coherent and informative answer, although the lack of explicit citations slightly lowers the citation quality score.</t>
  </si>
  <si>
    <t>The AI response is highly accurate, relevant, complete, and clear, effectively utilizing the provided snippets to answer the user's query about the lockers in UG2. The lack of explicit citations is noted but does not significantly detract from the overall quality of the response.</t>
  </si>
  <si>
    <t>The AI response effectively answers the user's query with high factual accuracy and relevance. While it is clear and well-articulated, it lacks explicit citations, which slightly affects the citation quality score. The completeness could also be improved by providing additional context or information related to the lockers.</t>
  </si>
  <si>
    <t>The AI response is exemplary, providing accurate, relevant, and complete information in a clear manner. It effectively utilizes the provided snippets to support its claims, demonstrating a strong understanding of the user's query.</t>
  </si>
  <si>
    <t>The AI system's response is exemplary, providing a clear, accurate, and relevant answer to the user's query about storing personal items in the showers. It effectively synthesizes information from the snippets, demonstrating a strong understanding of the policy in question.</t>
  </si>
  <si>
    <t>The AI response effectively answers the user's query with high factual accuracy and relevance. It is clear and well-articulated, though it could benefit from additional context to enhance completeness. The lack of explicit citations slightly detracts from the citation quality, but the response is still grounded in the provided snippets.</t>
  </si>
  <si>
    <t>The AI system's response is exemplary, providing accurate, relevant, complete, and clear information regarding the location of the smoking area, with strong implicit grounding in the provided snippets.</t>
  </si>
  <si>
    <t>The AI response effectively addresses the user query with accurate and relevant information. It demonstrates high clarity and factual accuracy, although it could improve in completeness by providing additional context or details. The citation quality is good, but the absence of explicit citations prevents a perfect score in that dimension.</t>
  </si>
  <si>
    <t>The AI response is exemplary in all evaluated dimensions. It provides accurate, relevant, complete, and clear information regarding the emergency number, effectively utilizing the provided snippets for grounding.</t>
  </si>
  <si>
    <t>The AI response is strong in factual accuracy, relevance, clarity, and overall coherence. It effectively addresses the user's query with relevant information from the snippets, although it could improve by providing more comprehensive details about the QR code system. The absence of explicit citations does not detract from the grounding of the response in the provided snippets.</t>
  </si>
  <si>
    <t>The AI response provides a relevant and clear answer to the user's query about the importance of feedback regarding the building. However, it lacks explicit grounding in the provided snippets and does not fully explore the implications of feedback, which affects its completeness and citation quality. Overall, the response meets acceptable academic standards but could benefit from deeper integration with the source material.</t>
  </si>
  <si>
    <t>The AI response is highly accurate and relevant, providing clear information about the moving dates to the new HQ. However, it lacks explicit citations to the snippets, which would improve the grounding of the information presented. Overall, it meets high academic standards with minor areas for improvement in completeness and citation quality.</t>
  </si>
  <si>
    <t>The AI response effectively addresses the user's query about the moving guide, demonstrating high relevance and clarity. While it provides a good overview, it could improve by incorporating more specific details from the snippets and providing explicit citations to enhance citation quality. Overall, it meets high academic standards but has room for improvement in completeness and citation quality.</t>
  </si>
  <si>
    <t>The AI response is exemplary in addressing the user's query about moving preparations. It is factually accurate, highly relevant, complete, and clearly presented. The only minor drawback is the lack of explicit citations, which could enhance the credibility of the information provided.</t>
  </si>
  <si>
    <t>The AI response effectively answers the user's query with high factual accuracy and relevance. It is clear and well-organized, although it could benefit from a more comprehensive coverage of related information and explicit citations to enhance citation quality.</t>
  </si>
  <si>
    <t>The AI response effectively addresses the user's query with accurate and relevant information, demonstrating a strong understanding of the guidelines for handling items during a move. While it is mostly complete, a few additional details could enhance the response further. The clarity of the response is excellent, and while there are no explicit citations, the grounding in the snippets is strong.</t>
  </si>
  <si>
    <t>The AI response effectively answers the user's query with high factual accuracy and relevance. It is clear and well-organized, though it could benefit from additional details to enhance completeness. The grounding in the snippets is strong, despite the absence of explicit citations.</t>
  </si>
  <si>
    <t>The AI response effectively answers the user's query with high factual accuracy and relevance. It is clear and well-organized, though it could benefit from additional details regarding the moving process. The lack of explicit citations is noted, but the grounding in the snippets is strong.</t>
  </si>
  <si>
    <t>The AI response effectively answers the user's query with high factual accuracy and relevance. It is clear and well-organized, though it could benefit from additional details to enhance completeness. The grounding in the provided snippets is strong, despite the absence of explicit citations.</t>
  </si>
  <si>
    <t>The AI response effectively answers the user's query with relevant information, but it lacks completeness and explicit citations. While the factual accuracy is high, the absence of additional context and citations limits the overall quality of the response.</t>
  </si>
  <si>
    <t>The AI response is strong in factual accuracy, relevance, clarity, and overall coherence. However, it could improve by providing more comprehensive information regarding the moving process to enhance completeness. The lack of explicit citations does not detract significantly from the quality of the response, as it is well-grounded in the snippets provided.</t>
  </si>
  <si>
    <t>The AI response effectively addresses the user's query with relevant and clear information about document disposal procedures. While it is factually accurate and relevant, it could benefit from more comprehensive coverage of all aspects, particularly regarding confidential documents, and from explicit citations to strengthen its grounding in the provided snippets.</t>
  </si>
  <si>
    <t>The AI response is inadequate as it does not address the user's query about the consequences of insufficient waste disposal. It lacks factual content, relevance, completeness, and proper citation. The response does not utilize any of the provided snippets effectively, resulting in a failure to meet academic standards.</t>
  </si>
  <si>
    <t>The AI response fails to adequately address the user's query regarding the fate of old technology that is not moved. While it is clear and well-structured, it lacks factual accuracy, relevance, and completeness. The absence of citations further weakens the response, indicating a need for improvement in grounding and addressing the specific query.</t>
  </si>
  <si>
    <t>The AI response provides a relevant answer to the user query regarding old furniture but lacks specific grounding in the provided snippets. While it is clear and well-structured, it does not fully capture the breadth of information available in the snippets, particularly regarding the curation of furniture for moving. The absence of explicit citations further detracts from the overall quality of the response.</t>
  </si>
  <si>
    <t>The AI response provides a relevant but incomplete answer to the user's query about the fate of old images. While it is clear and well-articulated, it lacks depth and specificity regarding the images' future, and it does not effectively utilize the provided snippets for grounding its claims. The absence of explicit citations further diminishes the academic rigor of the response.</t>
  </si>
  <si>
    <t>The AI response lacks sufficient grounding in the provided snippets, leading to issues with factual accuracy and completeness. While the response is clear, it fails to provide relevant or actionable information regarding the handling of unassignable keys, and it does not cite any sources, which significantly impacts its academic quality.</t>
  </si>
  <si>
    <t>The AI response provides a relevant answer to the user's query about safe contents during a move, but it lacks explicit grounding in the provided snippets and does not include citations. While the response is clear and addresses the query, it could benefit from more comprehensive coverage of the topic and better integration of the snippets.</t>
  </si>
  <si>
    <t>The AI response is exemplary in addressing the user query about the moving of safes, demonstrating high factual accuracy, relevance, completeness, and clarity. While it lacks explicit citations, it effectively utilizes the provided snippets to support its claims, which is a strong indicator of implicit grounding.</t>
  </si>
  <si>
    <t>The AI response is highly accurate, relevant, complete, and clear, effectively addressing the user's query about the trial workday before the move. The lack of explicit citations is noted, but the grounding in the snippets is strong, leading to a high overall evaluation.</t>
  </si>
  <si>
    <t>The AI response is generally strong, providing relevant and mostly accurate information regarding the Probearbeiten process. However, it falls short in fully addressing the user's specific question about participating multiple times. The clarity of the response is commendable, but the absence of explicit citations detracts from the overall citation quality.</t>
  </si>
  <si>
    <t>The AI response effectively addresses the user's query with high factual accuracy and relevance. It is clear and well-organized, though it could benefit from additional context to enhance completeness. The lack of explicit citations does not detract significantly from the response, as it demonstrates strong implicit grounding in the provided snippets.</t>
  </si>
  <si>
    <t>The AI response effectively addresses the user's query with relevant and mostly accurate information. While it is clear and well-structured, it could benefit from more comprehensive details and explicit citations to the snippets to enhance its academic rigor.</t>
  </si>
  <si>
    <t>The AI response effectively answers the user's query with high relevance and clarity. It demonstrates good factual accuracy and completeness but lacks explicit citations, which slightly diminishes the citation quality score. Overall, it meets high academic standards.</t>
  </si>
  <si>
    <t>The AI response effectively answers the user's query with high factual accuracy and relevance. It is clear and well-organized, though it could benefit from slightly more detail regarding the guided tours. The implicit grounding in the snippets is strong, although explicit citations are absent, which slightly affects the citation quality score.</t>
  </si>
  <si>
    <t>The AI response is highly effective, providing accurate, relevant, and complete information regarding technical support during the trial work period. It is clear and well-structured, although it could benefit from explicit citations to enhance citation quality.</t>
  </si>
  <si>
    <t>The AI response effectively addresses the user's query with accurate and relevant information. It demonstrates a strong understanding of the scheduling process for trial work, although it could benefit from a more comprehensive inclusion of context from the snippets. The clarity of the response is excellent, and while citation quality is good, the absence of explicit citations slightly affects the overall score.</t>
  </si>
  <si>
    <t>The AI response is relevant and clear, accurately addressing the user's query about registration for trial work. However, it could improve in completeness by providing more context and details. The absence of explicit citations affects the overall citation quality, despite the implicit grounding in the snippets.</t>
  </si>
  <si>
    <t>The AI response effectively addresses the user's query with relevant and clear information about the technical equipment available during the trial work period. While it is factually accurate and relevant, it could benefit from more comprehensive details and explicit citations to enhance its academic rigor.</t>
  </si>
  <si>
    <t>The AI response effectively addresses the user's query with relevant and accurate information regarding training for technology use. However, it lacks explicit citations to the snippets, which slightly diminishes the overall academic rigor. The response is clear and well-organized, making it easy for the user to understand the information provided.</t>
  </si>
  <si>
    <t>The AI response is highly effective in addressing the user query regarding the infrastructure available during Probearbeiten. It demonstrates strong factual accuracy, relevance, completeness, and clarity. The only minor drawback is the lack of explicit citations, which could enhance the citation quality score.</t>
  </si>
  <si>
    <t>The AI response is highly effective, providing accurate, relevant, and complete information in a clear manner. It successfully utilizes the provided snippets to support its claims, although the absence of explicit citations prevents a perfect score in citation quality. Overall, it meets high academic standards.</t>
  </si>
  <si>
    <t>The AI response effectively addresses the user query with relevant and clear information about probationary workdays. However, it could improve by explicitly referencing the snippets to enhance factual grounding and citation quality. Overall, it meets high academic standards but has room for improvement in citation practices.</t>
  </si>
  <si>
    <t>The AI response effectively captures the essence of the Umzugsbotschafter's role, demonstrating high factual accuracy and relevance. While it could benefit from additional details to enhance completeness, the clarity of the response is commendable. The lack of explicit citations does not detract significantly from the grounding in the snippets provided.</t>
  </si>
  <si>
    <t>The AI response effectively addresses the user's query with accurate and relevant information. It is clear and well-structured, though it could improve in completeness by integrating more context from the snippets. The lack of explicit citations does not detract significantly from the response, but clearer source attribution would enhance citation quality.</t>
  </si>
  <si>
    <t>The AI response effectively addresses the user's query with relevant and clear information regarding the laptop distribution process. While it is factually accurate and relevant, it could benefit from more explicit citations and additional details to enhance completeness. Overall, it meets high academic standards but has room for improvement in citation quality.</t>
  </si>
  <si>
    <t>The AI response effectively addresses the user's query about special equipment, demonstrating high relevance and clarity. However, it could improve in factual accuracy and completeness by better integrating specific snippets and providing more detailed information. The citation quality is moderate due to the lack of explicit references, which could enhance the credibility of the response.</t>
  </si>
  <si>
    <t>The AI response provides a relevant and clear answer to the user's query but lacks sufficient grounding in the provided snippets. The factual accuracy is moderate, as the claim about providing laptops is not explicitly supported by the snippets. The response could benefit from more comprehensive coverage of the implications and alternative solutions related to the lack of laptops.</t>
  </si>
  <si>
    <t>The AI response effectively addresses the user's query with a relevant and clear answer. However, it could benefit from additional context regarding the conditions for iPhone exchanges and better integration of multiple snippets to enhance the grounding and citation quality.</t>
  </si>
  <si>
    <t>The AI response effectively answers the user's query with high factual accuracy and relevance. It is clear and well-organized, though it could benefit from additional context regarding the alternative device mentioned. The lack of explicit citations slightly affects the citation quality score, but the grounding in the snippets is strong.</t>
  </si>
  <si>
    <t>The AI response effectively addresses the user's query with relevant and mostly accurate information about the IT equipment needed for meeting rooms. While it lacks explicit citations, it demonstrates a good understanding of the source material. Improvements could be made in providing more detailed information about the Cisco Video-Anlage and integrating support information more seamlessly.</t>
  </si>
  <si>
    <t>The AI response effectively addresses the user's query with relevant and clear information regarding the introduction of Softphone technology. While it is factually accurate and relevant, it could improve by providing more comprehensive details and explicit citations to the snippets used for grounding.</t>
  </si>
  <si>
    <t>The AI response provides a comprehensive and accurate overview of the options for making phone calls in the new building, demonstrating high relevance and clarity. While it could improve in completeness by addressing the limitations of softphone usage, it effectively utilizes the information from the snippets to support its claims. The absence of explicit citations does not significantly detract from the overall quality, but it does impact the citation quality score.</t>
  </si>
  <si>
    <t>The AI response effectively addresses the user's query with relevant information and options for making phone calls without a laptop. While it is mostly accurate and clear, it could benefit from more comprehensive details regarding current limitations and explicit citations to strengthen its grounding in the provided snippets.</t>
  </si>
  <si>
    <t>The AI response is strong in factual accuracy, relevance, clarity, and overall coherence. It effectively addresses the user's query with appropriate information derived from the snippets. However, it could improve in completeness by providing additional context regarding phone reception issues in the Tiefgarage. The citation quality is good, as the response is well-grounded in the snippets, even without explicit citations.</t>
  </si>
  <si>
    <t>The AI response is factually accurate, relevant, and clear, effectively addressing the user's query about Microsoft Teams on laptops. However, it lacks completeness due to the omission of potential limitations regarding the use of Teams in certain environments. The absence of explicit citations affects the citation quality score, although the response demonstrates implicit grounding in the provided snippets.</t>
  </si>
  <si>
    <t>The AI response effectively addresses the user's query with high factual accuracy and relevance. It is clear and well-organized, although it could benefit from slightly more detail regarding the Citrix environment. The grounding in the snippets is strong, demonstrating a solid understanding of the provided information.</t>
  </si>
  <si>
    <t>The AI response is strong in factual accuracy, relevance, clarity, and overall coherence. It effectively utilizes the provided snippets to support its claims, although it could enhance completeness by providing more context about the integration of Teams on new laptops. The absence of explicit citations does not detract from the quality of the response, as it demonstrates strong implicit grounding.</t>
  </si>
  <si>
    <t>The AI response is strong in relevance and clarity, accurately addressing the user's query about external support for IT equipment. However, it lacks explicit citations, which diminishes the overall citation quality. The completeness could also be improved by providing more detailed information about the support services available.</t>
  </si>
  <si>
    <t>The AI response effectively addresses the user query with relevant and mostly accurate information regarding the IT equipment for colleagues in the beta phase. While it is clear and well-structured, the absence of explicit citations and some missed details from the snippets slightly detracts from its overall quality. Improvements could be made by integrating more specific information from the snippets and providing citations.</t>
  </si>
  <si>
    <t>The AI response is strong in factual accuracy and relevance, effectively addressing the user's query about IT equipment for new employees. While it is mostly complete, it could benefit from additional details regarding the onboarding process. The clarity is good, though some parts could be more concise. The citation quality is satisfactory, as the response is well-grounded in the snippets despite the absence of explicit citations.</t>
  </si>
  <si>
    <t>The AI response is highly effective in addressing the user's query with accurate, relevant, and complete information. The clarity of the response enhances its usability, although the lack of explicit citations slightly detracts from the citation quality score. Overall, it meets high academic standards.</t>
  </si>
  <si>
    <t>The AI response provides relevant information about waste management changes in the new office building, but it fails to directly address the user's question about personal storage spaces. While the response is clear and well-grounded in the snippets, the lack of explicit citations and incomplete coverage of the query detracts from its overall effectiveness.</t>
  </si>
  <si>
    <t>The AI response is exemplary in addressing the user's query about packing and labeling documents for a move. It is factually accurate, highly relevant, complete, and clearly presented. The only minor drawback is the lack of explicit citations, which could enhance the credibility of the information provided.</t>
  </si>
  <si>
    <t>The AI response is strong in factual accuracy, relevance, clarity, and overall coherence. It effectively utilizes the snippets to provide a comprehensive answer to the user's query. However, it could improve in completeness by offering more detailed information about the support channels available for the move.</t>
  </si>
  <si>
    <t>The AI response provides a relevant and clear overview of items to be packed for a move, but it lacks completeness in addressing the duration for which documents must be retained. The absence of explicit citations detracts from the overall quality of the response, despite the implicit grounding in the snippets.</t>
  </si>
  <si>
    <t>The AI response fails to adequately address the user's query regarding the archive's location and access. While it is clear and organized, it lacks factual accuracy, relevance, and completeness. The absence of citations further diminishes the response's academic quality. Overall, the response does not meet the expected academic standards for addressing the user's needs.</t>
  </si>
  <si>
    <t>The AI system's response is inadequate as it does not address the user's query about the difference between 'Archivierung' and 'Ablage'. There is a complete lack of relevant content, factual accuracy, and citations. The response fails to utilize any of the provided snippets, resulting in a score of 1 across most dimensions.</t>
  </si>
  <si>
    <t>The AI response is significantly deficient as it fails to address the user's query about document handling for the archive. It does not utilize any of the provided snippets, resulting in a lack of factual accuracy, relevance, completeness, and citation quality.</t>
  </si>
  <si>
    <t>The AI response is inadequate as it fails to address the user's query about digitization. It does not utilize any of the provided snippets, lacks factual content, and does not offer any relevant information. The absence of citations further diminishes the response's academic quality.</t>
  </si>
  <si>
    <t>The AI response provides a relevant and clear answer to the user's query about tools for digital document storage. However, it lacks sufficient grounding in the provided snippets and does not include explicit citations, which diminishes its academic rigor. The response could be improved by incorporating more tools and referencing the snippets more effectively.</t>
  </si>
  <si>
    <t>The AI response effectively addresses the user's query about support for digitalization, specifically naming Datagroup and providing contact methods. However, it lacks explicit citations and does not fully explore the topic, which limits its completeness. The clarity of the response is commendable, but the absence of citations detracts from its academic rigor.</t>
  </si>
  <si>
    <t>The AI response is generally accurate and relevant to the user's query, but it could benefit from additional context and explicit citations to enhance its academic rigor. The clarity of the response is commendable, but the completeness is somewhat lacking due to the absence of further details regarding the booking process.</t>
  </si>
  <si>
    <t>The AI response effectively addresses the user's query with relevant information and clear guidance. However, it lacks explicit grounding in the provided snippets, which diminishes the overall academic rigor of the response. Improvements could be made by integrating specific snippet content and enhancing citation quality.</t>
  </si>
  <si>
    <t>The AI response is highly effective, providing accurate, relevant, and complete information in a clear manner. The lack of explicit citations is noted, but the grounding in the snippets is strong, leading to a high overall evaluation.</t>
  </si>
  <si>
    <t>The AI response effectively addresses the user's query with high factual accuracy and relevance. It is clear and well-structured, though it could benefit from a more comprehensive approach by incorporating additional details from the snippets to enhance completeness and citation quality.</t>
  </si>
  <si>
    <t>The AI response effectively addresses the user's query with high factual accuracy and relevance. It is clear and well-organized, though it could benefit from additional details to enhance completeness. The lack of explicit citations is noted, but the implicit grounding in the snippets is strong.</t>
  </si>
  <si>
    <t>The AI response effectively addresses the user's query with relevant and clear information about the Mitarbeiterrestaurant. While it demonstrates strong factual accuracy and relevance, it could improve by incorporating more details from the snippets, particularly regarding access control and providing explicit citations to enhance citation quality.</t>
  </si>
  <si>
    <t>The AI response is exemplary, providing accurate, relevant, and complete information in a clear manner. It effectively utilizes the provided snippets to support its claims, demonstrating a high level of academic rigor.</t>
  </si>
  <si>
    <t>The AI response effectively answers the user's query with high factual accuracy and relevance. It is clear and well-structured, although it could be slightly more comprehensive. The implicit grounding in the snippets is strong, demonstrating a solid understanding of the source material.</t>
  </si>
  <si>
    <t>The AI response effectively answers the user's query regarding pre-ordering meals, demonstrating high factual accuracy and relevance. While the clarity of the response is excellent, it could benefit from additional details to enhance completeness. The lack of explicit citations affects the citation quality, but the grounding in the snippets is evident.</t>
  </si>
  <si>
    <t>The AI response is strong in relevance and clarity, effectively addressing the user's query about dining policies for business partners and customers. However, it could improve by including more details from the snippets, particularly regarding the app requirement for payment and the coordination process for customer lunches. The lack of explicit citations slightly detracts from the overall quality, but the implicit grounding is adequate.</t>
  </si>
  <si>
    <t>The AI response is inadequate as it does not address the user's query about bringing family and friends to lunch. It lacks factual information, relevance, completeness, and proper citation. The response does not utilize any of the provided snippets, leading to a very low evaluation across all dimensions.</t>
  </si>
  <si>
    <t>The AI response effectively addresses the user's query with high factual accuracy and relevance. It is clear and well-organized, though it could improve by providing more explicit information regarding tablets and citing the relevant snippet. Overall, it meets high academic standards with minor areas for improvement.</t>
  </si>
  <si>
    <t>The AI response is factually accurate, relevant, and clear, effectively addressing the user's query. However, it lacks explicit citations and could benefit from additional context to enhance completeness. Overall, it meets high academic standards.</t>
  </si>
  <si>
    <t>The AI response effectively addresses the user's query about the Marketplace, providing relevant and clear information. However, it lacks explicit citations to the snippets, which diminishes the overall academic rigor. The response could be improved by incorporating more details from the snippets and explicitly referencing them.</t>
  </si>
  <si>
    <t>The AI response effectively addresses the user's query with relevant and mostly accurate information. However, it could improve by incorporating more details from the snippets to enhance completeness and citation quality. The absence of explicit citations is a notable gap, even though the grounding in the snippets is evident.</t>
  </si>
  <si>
    <t>The AI response effectively addresses the user's query about payment at the snack machine, demonstrating high relevance and factual accuracy. However, it could improve in completeness by providing more detailed information about the payment process and by including explicit citations to the snippets used for grounding. Overall, the response is clear and well-structured, but the lack of citations slightly diminishes its academic rigor.</t>
  </si>
  <si>
    <t>The AI response provides a relevant and clear description of the Work Café, but it lacks explicit grounding in the provided snippets, which affects its factual accuracy and citation quality. While the response is coherent and addresses the query, it could benefit from more comprehensive coverage of the topic and better integration of source material.</t>
  </si>
  <si>
    <t>The AI response effectively addresses the user's query about the accessibility of the Work Café, providing relevant and clear information. However, it could improve by including more details about security measures and providing explicit citations to enhance the grounding of the information presented.</t>
  </si>
  <si>
    <t>The AI response is relevant and mostly accurate, providing a clear answer to the user's query. However, it lacks explicit citations to the snippets, which affects the citation quality. Additionally, while it answers the question, it could be more complete by providing further context or information about other locations for Gefrierfächer.</t>
  </si>
  <si>
    <t>The AI response is highly accurate, relevant, complete, and clear, effectively addressing the user's query about coffee machines in the kitchens. The lack of explicit citations is noted but does not significantly detract from the overall quality of the response.</t>
  </si>
  <si>
    <t>The AI response effectively answers the user's query with accurate and relevant information. It is clear and well-organized, though it could benefit from a more comprehensive exploration of milk options. The grounding in the snippets is strong, but the lack of explicit citations slightly affects the citation quality score.</t>
  </si>
  <si>
    <t>The AI response provides a relevant answer to the user's query but lacks sufficient grounding in the provided snippets. The factual accuracy is questionable due to the absence of explicit support from the snippets, and the lack of citations diminishes the overall quality of the response. Improvements could be made by incorporating specific snippet references and providing more detailed information about the cleaning and refilling processes.</t>
  </si>
  <si>
    <t>The AI response is exemplary, providing a factually accurate, relevant, complete, and clear answer to the user's query about the frequency of emptying the dishwasher. The grounding in the provided snippets is strong, demonstrating effective use of the source material.</t>
  </si>
  <si>
    <t>The AI response effectively answers the user's query with accurate and relevant information regarding hot water options in the tea kitchens. It demonstrates high clarity and factual accuracy, although it could enhance completeness by incorporating additional context about the coffee machines. The citation quality is strong despite the absence of explicit citations, as the content is well-grounded in the provided snippets.</t>
  </si>
  <si>
    <t>The AI response effectively addresses the user's query about the availability of sparkling water, demonstrating relevance and clarity. However, the lack of explicit citations and grounding in the provided snippets detracts from the overall quality, particularly in terms of factual accuracy and citation quality. The response could be improved by incorporating more details and referencing the snippets more effectively.</t>
  </si>
  <si>
    <t>The AI response is exemplary in terms of factual accuracy, relevance, completeness, and clarity. It effectively synthesizes information from the snippets, although it lacks explicit citations, which slightly affects the citation quality score. Overall, it provides a thorough and well-structured answer to the user's query.</t>
  </si>
  <si>
    <t>The AI response is relevant and clear, accurately addressing the user's query about private dishes. However, it lacks completeness in covering all necessary aspects and does not provide explicit citations, which affects the citation quality score. Overall, it meets high academic standards but has room for improvement in depth and citation practices.</t>
  </si>
  <si>
    <t>The AI response is highly effective in addressing the user's query about the catering concept for internal meetings. It provides accurate, relevant, and comprehensive information in a clear format. The lack of explicit citations is a minor drawback, but the grounding in the snippets is strong.</t>
  </si>
  <si>
    <t>The AI response is strong in relevance and clarity, effectively addressing the user's query about dining with guests. However, it lacks explicit citations and could improve in completeness by providing more detailed information about the dining options. The factual accuracy is high but not fully supported by the snippets provided.</t>
  </si>
  <si>
    <t>The AI response effectively addresses the user's query about the restaurant app, providing relevant and clear information about its functionalities. While the factual accuracy and completeness are strong, the absence of explicit citations from the snippets slightly detracts from the overall citation quality. Nonetheless, the response is coherent and well-aligned with the query intent.</t>
  </si>
  <si>
    <t>The AI response provides a relevant overview of payment methods but lacks explicit grounding in the provided snippets, particularly regarding the restaurant app. While it is clear and organized, the absence of citations and incomplete coverage of the topic detracts from its overall academic quality.</t>
  </si>
  <si>
    <t>The AI response effectively answers the user query with high factual accuracy and relevance. It is clear and well-organized, although it could be slightly more comprehensive by including additional features of the app. The grounding in the snippets is strong, demonstrating a solid understanding of the source material.</t>
  </si>
  <si>
    <t>The AI response is exemplary in terms of factual accuracy, relevance, completeness, and clarity. It effectively answers the user's query about parking options at the new location with detailed and organized information. The only minor drawback is the absence of explicit citations, which slightly affects the citation quality score, but the implicit grounding is strong.</t>
  </si>
  <si>
    <t>The AI system provides a comprehensive and accurate response to the user's query regarding parking availability. It effectively synthesizes information from multiple snippets, demonstrating a strong understanding of the content. The lack of explicit citations is noted, but the grounding in the snippets is robust, leading to a high overall evaluation.</t>
  </si>
  <si>
    <t>The AI response is highly effective in addressing the user's query about booking a parking space. It demonstrates strong factual accuracy, relevance, completeness, and clarity. The only minor drawback is the lack of explicit citations, which slightly affects the citation quality score. Overall, it meets high academic standards.</t>
  </si>
  <si>
    <t>The AI response effectively answers the user's query with high factual accuracy and relevance. It is clear and well-organized, though it could benefit from additional details regarding the app's functionality and explicit citation of the source material. Overall, it meets high academic standards.</t>
  </si>
  <si>
    <t>The AI response is factually accurate, relevant, and clear, effectively addressing the user's query. However, it could improve by providing more comprehensive information regarding the booking process and potential alternatives. The grounding in the snippets is strong, but the lack of explicit citations slightly affects the citation quality score.</t>
  </si>
  <si>
    <t>The AI response effectively addresses the user's query with relevant and mostly accurate information about accessing the underground garage. However, it could improve by incorporating more details from the snippets and providing explicit citations to enhance transparency and credibility.</t>
  </si>
  <si>
    <t>The AI response is relevant and clear, effectively addressing the user's query about bicycle parking hours. However, it lacks explicit citations and grounding in the provided snippets, which diminishes the overall academic rigor of the response. While the factual accuracy is high, the absence of citations and additional context affects the completeness and citation quality.</t>
  </si>
  <si>
    <t>The AI response is strong in factual accuracy, relevance, clarity, and overall coherence. It effectively conveys the waste separation process in the new building, though it could enhance completeness by including more details about the sorting categories. The lack of explicit citations slightly affects the citation quality score, but the grounding in the snippets is solid.</t>
  </si>
  <si>
    <t>The AI response is strong in relevance and clarity, effectively addressing the user's query about waste bin locations. However, it lacks explicit citations and could improve in completeness by integrating more information from the snippets regarding waste separation practices.</t>
  </si>
  <si>
    <t>The AI response is inadequate as it does not address the user's query regarding the presence of waste bins under desks. It fails to utilize the relevant snippets effectively, leading to a lack of factual accuracy, relevance, and completeness. The clarity of the response is undermined by its lack of informative content, and the absence of citations further diminishes its academic quality.</t>
  </si>
  <si>
    <t>The AI response is exemplary, providing accurate, relevant, complete, and clear information that is well-grounded in the provided snippets. The absence of explicit citations does not detract from the quality of the response, as it effectively utilizes the source material.</t>
  </si>
  <si>
    <t>The AI response is exemplary, demonstrating high factual accuracy, relevance, completeness, clarity, and citation quality. It effectively utilizes the provided snippets to deliver a comprehensive answer to the user's query.</t>
  </si>
  <si>
    <t>The AI response is factually accurate, relevant, and clear, effectively answering the user's query. However, it could improve by providing additional context or details about the access systems and including explicit citations for stronger grounding.</t>
  </si>
  <si>
    <t>The AI response effectively addresses the user's query with relevant and clear information. While it demonstrates good factual accuracy and relevance, it could improve by providing more comprehensive details and explicit citations to the snippets used. Overall, it meets high academic standards but has room for improvement in citation quality.</t>
  </si>
  <si>
    <t>The AI response is relevant and clear but lacks strong factual grounding and completeness. The absence of explicit citations and the lack of support from the snippets weaken the overall quality of the response. Improvements could be made by ensuring that claims are directly supported by the provided snippets.</t>
  </si>
  <si>
    <t>The AI response is highly effective in addressing the user query with accurate, relevant, and complete information. The clarity of the response enhances its quality, although the lack of explicit citations slightly detracts from the citation quality score. Overall, it meets high academic standards.</t>
  </si>
  <si>
    <t>The AI response provides a relevant but incomplete answer to the user's query about confidentiality areas. While it is clear and somewhat accurate, it lacks depth and specific grounding in the provided snippets, which diminishes its overall effectiveness. The absence of explicit citations further impacts the citation quality score.</t>
  </si>
  <si>
    <t>The AI response is relevant and clear but lacks sufficient grounding in the provided snippets to fully support its claims. While it addresses the query, it does not provide enough detail or citation to substantiate the assertion about the highest security certification.</t>
  </si>
  <si>
    <t>The AI response is factually accurate, relevant, and clear, effectively addressing the user's query. However, it lacks explicit citations to support its claims, which slightly diminishes the overall academic rigor. The completeness could also be improved by providing more detailed information about the lockout period.</t>
  </si>
  <si>
    <t>The AI response effectively addresses the user's query with relevant and clear information about staying late in the building. While it demonstrates a good understanding of the necessary precautions, it could benefit from stronger grounding in the provided snippets and explicit citations to enhance the academic rigor of the response.</t>
  </si>
  <si>
    <t>The AI response provides a relevant but somewhat vague answer to the user's query about confidentiality areas. While it is clear and understandable, it lacks depth and specific grounding in the provided snippets. The absence of explicit citations and the incomplete coverage of the topic detract from its overall quality.</t>
  </si>
  <si>
    <t>The AI response is strong in factual accuracy, relevance, and clarity, effectively addressing the user's query about Hauspost. However, it could improve in completeness by providing more detailed information about changes and in citation quality by explicitly referencing the snippets used.</t>
  </si>
  <si>
    <t>The AI response provides a relevant answer to the user's query about the DHL-Packstation's location, but it lacks explicit citations and comprehensive details that would enhance the user's understanding. While the response is clear and mostly accurate, the absence of direct grounding in the snippets and the limited coverage of related aspects detracts from its overall quality.</t>
  </si>
  <si>
    <t>The AI response is strong in relevance and clarity, effectively addressing the user's query about confidentiality in elevators. However, it could improve in completeness by incorporating additional relevant details from the snippets. The absence of explicit citations affects the overall citation quality, though the response demonstrates good implicit grounding.</t>
  </si>
  <si>
    <t>The AI response is factually accurate, relevant, and clear, effectively addressing the user's query. However, it could improve by providing more comprehensive information and explicit citations to enhance the academic rigor of the response.</t>
  </si>
  <si>
    <t>The AI response is highly accurate, relevant, and clear, effectively addressing the user's query about locker applications. It demonstrates strong grounding in the provided snippets, although it could benefit from additional details to enhance completeness. The absence of explicit citations does not detract significantly from the response's quality, as the information is well-supported by the snippets.</t>
  </si>
  <si>
    <t>The AI response is highly accurate, relevant, complete, and clear, effectively addressing the user's query about the lockers in UG2. While it lacks explicit citations, the grounding in the provided snippets is strong, leading to a high overall evaluation.</t>
  </si>
  <si>
    <t>The AI response is relevant and clear, addressing the user's query effectively. However, it lacks explicit grounding in the provided snippets, which affects the factual accuracy and citation quality. The completeness of the response could also be improved by providing more context or details regarding the locker usage policy.</t>
  </si>
  <si>
    <t>The AI response is highly effective, providing accurate, relevant, and complete information in a clear manner. It successfully utilizes the snippets to support its claims, although the lack of explicit citations slightly detracts from the overall citation quality.</t>
  </si>
  <si>
    <t>The AI response is inadequate as it fails to address the user's query about storing personal items in the showers. It does not utilize any of the provided snippets, resulting in a lack of factual accuracy, relevance, and completeness. The clarity is somewhat acceptable, but the overall lack of content renders it ineffective. The absence of citations further undermines the response's quality.</t>
  </si>
  <si>
    <t>The AI response is relevant and clear but fails in factual accuracy and completeness. The lack of citations significantly undermines the credibility of the information provided. The response should have accurately reflected the number of showers as indicated in the snippets and included citations to support its claims.</t>
  </si>
  <si>
    <t>The AI response is exemplary, providing accurate, relevant, complete, and clear information regarding the smoking area. It effectively utilizes the provided snippets without the need for explicit citations, demonstrating strong implicit grounding.</t>
  </si>
  <si>
    <t>The AI response is highly effective in addressing the user query with accurate, relevant, and clear information. It demonstrates strong grounding in the provided snippets, although it could improve by including more details about future reporting tools. The absence of explicit citations is noted but does not significantly detract from the overall quality of the response.</t>
  </si>
  <si>
    <t>The AI response effectively addresses the user's query with accurate and relevant information. It demonstrates high clarity and factual accuracy, though it could improve in completeness by providing a bit more context. The citation quality is good, but the absence of explicit references slightly detracts from the overall academic rigor.</t>
  </si>
  <si>
    <t>The AI response is strong in factual accuracy, relevance, clarity, and overall coherence. It effectively addresses the user's query with relevant information from the snippets. However, it could improve in completeness by providing more details about the new CAFM tool's functionalities. Citation quality is good, but the lack of explicit citations slightly detracts from the overall assessment.</t>
  </si>
  <si>
    <t>The AI response provides a basic answer to the query about the importance of feedback regarding the building but lacks sufficient grounding in the provided snippets. It does not effectively utilize the snippets to support its claims, leading to a low score in factual accuracy and completeness. While the clarity of the response is good, the absence of citations and specific references to the snippets detracts from its academic rigor.</t>
  </si>
  <si>
    <t>The AI response is strong in relevance and clarity, effectively answering the user's query with accurate dates. However, it lacks explicit citations and could improve in completeness by providing additional context about the move. The factual accuracy is mostly reliable, but the mention of the 'Staffelumzug' could lead to some ambiguity without supporting snippet evidence.</t>
  </si>
  <si>
    <t>The AI response effectively addresses the user's query about the moving guide, demonstrating high relevance and clarity. However, it could improve in factual accuracy and completeness by incorporating more specific details from the snippets and providing explicit citations to support its claims.</t>
  </si>
  <si>
    <t>The AI response is exemplary in terms of factual accuracy, relevance, completeness, and clarity. It effectively synthesizes information from the provided snippets to create a comprehensive guide for preparing for a move. The only area for improvement is the explicit citation of snippets, which would enhance the academic rigor of the response.</t>
  </si>
  <si>
    <t>The AI response is factually accurate, relevant, and clear, effectively addressing the user's query. However, it could improve in completeness by incorporating additional details about the possibility of earlier distribution of moving boxes. The lack of explicit citations does not detract significantly from the response, but their inclusion would enhance citation quality.</t>
  </si>
  <si>
    <t>The AI response provides a relevant and clear answer to the user's query about handling items that do not fit into boxes. However, it lacks explicit grounding in the provided snippets and does not fully explore the topic, leading to moderate scores in factual accuracy and completeness. The absence of citations further detracts from the overall quality of the response.</t>
  </si>
  <si>
    <t>The AI response provides a relevant answer to the user's query but lacks sufficient factual grounding and completeness. While it is clear and well-articulated, the absence of explicit citations and the limited support from the snippets diminish its academic rigor. The response could be improved by incorporating more detailed information and better referencing the snippets.</t>
  </si>
  <si>
    <t>The AI response effectively answers the user's query with accurate and relevant information. It demonstrates a strong understanding of the moving schedule and is clear in its presentation. However, it could enhance completeness by incorporating additional context from the snippets. The lack of explicit citations does not detract significantly from the response's quality, given the strong implicit grounding in the source material.</t>
  </si>
  <si>
    <t>The AI response effectively addresses the user query with high factual accuracy and relevance. It is clear and well-structured, though it could benefit from a more comprehensive coverage of the moving requirements. The lack of explicit citations does not detract significantly from the response, as it demonstrates strong implicit grounding in the provided snippets.</t>
  </si>
  <si>
    <t>Die Kaffeeküchen werden durch das Umzugsunternehmen ausgeräumt. Falls zwischendurch Nachfüllbedarf angezeigt wird, muss das von selbst gemacht werden. Der Vorrat liegt in der Küche.
Sollten Sie weitere Fragen zum Umzug oder zu anderen Themen haben, stehen Ihnen folgende Support-Kanäle zur Verfügung:
*   Headquarter Kontakt: newhq@berenberg.com
*   Technischer Laptop Support: laptoppilot@berenberg.de
*   Gebäude- oder Umzugsprobleme: Monday System (Link folgt)
*   Allgemeiner technischer Support: hotline@berenberg.de oder Hotline Extension -369</t>
  </si>
  <si>
    <t>The AI response effectively addresses the user's query with relevant and mostly accurate information. However, it lacks explicit citations and could benefit from additional detail regarding the coffee kitchens. Overall, it meets high academic standards but has room for improvement in completeness and citation quality.</t>
  </si>
  <si>
    <t>The AI response is strong in factual accuracy, relevance, clarity, and overall coherence. It effectively answers the user's question based on the provided snippets. However, it could improve by incorporating more context from the snippets to enhance completeness and citation quality.</t>
  </si>
  <si>
    <t>The AI response is highly effective in addressing the user's query about document disposal, demonstrating strong factual accuracy, relevance, and clarity. While it could improve in completeness by providing additional details, it effectively synthesizes information from the snippets without explicit citations.</t>
  </si>
  <si>
    <t>The AI response fails to meet academic standards across all dimensions. It does not provide any relevant information or insights related to the user's query about waste disposal, resulting in a complete lack of factual accuracy, relevance, and completeness. The clarity of the response is undermined by its lack of content, and there are no citations or grounding in the provided snippets.</t>
  </si>
  <si>
    <t>The AI response provides a relevant and clear overview of what happens to various types of equipment during a move, but it lacks explicit grounding in the provided snippets and does not cover all necessary aspects of the query. The absence of citations limits the ability to verify the accuracy of the claims made.</t>
  </si>
  <si>
    <t>The AI response is relevant and clear, addressing the user's query about old furniture. However, it lacks specific grounding in the provided snippets and does not offer explicit citations, which diminishes its academic rigor. The response could be improved by incorporating more detailed information from the snippets and providing citations to support its claims.</t>
  </si>
  <si>
    <t>The AI response is inadequate in addressing the user's query about old images from the inventory. It lacks factual accuracy, relevance, and completeness, while only achieving a moderate score in clarity. The absence of citations or grounding in the provided snippets further diminishes its academic quality.</t>
  </si>
  <si>
    <t>The AI response demonstrates some clarity in language but falls short in factual accuracy, relevance, completeness, and citation quality. The lack of grounding in the provided snippets and the absence of explicit citations significantly weaken the response's academic rigor. Overall, it does not meet the expected standards for a comprehensive and well-supported answer.</t>
  </si>
  <si>
    <t>The AI response is relevant and clear, effectively addressing the user's query about safe contents during a move. However, it lacks explicit grounding in the provided snippets and does not cover all necessary aspects of the moving process, which affects its completeness and citation quality.</t>
  </si>
  <si>
    <t>The AI response effectively addresses the user's query with high factual accuracy and relevance. It is clear and well-structured, though it could enhance completeness by incorporating additional details from the snippets. The lack of explicit citations does not detract significantly from the response, as it demonstrates strong implicit grounding in the source material.</t>
  </si>
  <si>
    <t>The AI response is highly accurate, relevant, complete, and clear, effectively addressing the user's query about trial work before the move. The grounding in the snippets is strong, although the lack of explicit citations slightly affects the citation quality score.</t>
  </si>
  <si>
    <t>The AI response effectively addresses the user's query with relevant information about trial work, demonstrating good factual accuracy and clarity. However, it lacks completeness in addressing the user's specific question about multiple trial work sessions and does not provide explicit citations, which affects the overall citation quality. Improvements could be made by including references to the snippets and clarifying the response regarding the user's inquiry.</t>
  </si>
  <si>
    <t>The AI response is strong in factual accuracy, relevance, clarity, and overall coherence. It effectively addresses the user's query with well-supported claims. However, it could improve by providing a more comprehensive overview of the trial work process, which would enhance completeness. The absence of explicit citations does not detract significantly from the response, as it demonstrates good implicit grounding in the snippets.</t>
  </si>
  <si>
    <t>The AI response effectively addresses the user's query with relevant and clear information about the trial work conditions for trainees and temporary employees. However, it lacks explicit citations to the snippets, which diminishes the overall academic rigor of the response. The completeness could also be improved by incorporating more details from the snippets regarding the limitations of services during the trial work period.</t>
  </si>
  <si>
    <t>The AI response effectively answers the user's query with high factual accuracy and relevance. It is clear and well-organized, but it lacks explicit citations to the snippets, which slightly detracts from its academic rigor. The completeness score is slightly lower due to the absence of additional details that could enhance the response.</t>
  </si>
  <si>
    <t>The AI response is highly accurate, relevant, and clear, effectively addressing the user's query about trial work timings. It demonstrates strong grounding in the provided snippets, although it could improve by including additional details about the specific areas for trial work. Overall, it meets high academic standards.</t>
  </si>
  <si>
    <t>The AI response effectively addresses the user's query with high factual accuracy and relevance. It is clear and well-articulated, though it could benefit from a more comprehensive coverage of the support details and explicit citations to enhance citation quality.</t>
  </si>
  <si>
    <t>The AI response is generally strong, providing relevant and clear information that addresses the user's query effectively. However, it could improve by including explicit citations to the snippets to enhance the grounding of its claims and by providing more comprehensive details about the scheduling process.</t>
  </si>
  <si>
    <t>The AI response effectively answers the user's query with high factual accuracy and relevance. It is clear and well-articulated, though it lacks explicit citations to the snippets, which would enhance the grounding of the information provided. Overall, it meets high academic standards but could improve in completeness and citation quality.</t>
  </si>
  <si>
    <t>The AI response is exemplary in addressing the user query with high factual accuracy, relevance, completeness, and clarity. It effectively synthesizes information from the snippets, although it lacks explicit citations, which slightly affects the citation quality score.</t>
  </si>
  <si>
    <t>The AI response is relevant and clear but lacks strong factual grounding and completeness regarding the training for technology use. The absence of explicit citations diminishes the citation quality, and the response could benefit from more detailed information about the training offerings.</t>
  </si>
  <si>
    <t>The AI response is strong in relevance and clarity, effectively addressing the user's query about available infrastructure during Probearbeiten. However, it could improve in factual accuracy and completeness by providing explicit references to the snippets that support its claims. The absence of citations detracts from the overall academic rigor of the response.</t>
  </si>
  <si>
    <t>The AI response is strong in factual accuracy, relevance, clarity, and overall coherence. It effectively answers the user's query with well-supported claims. However, it could improve in completeness by providing more detailed information about the Fahrradstellplätze's access conditions. The citation quality is good, given the lack of explicit citations but strong implicit grounding in the snippets.</t>
  </si>
  <si>
    <t>The AI response provides relevant information regarding the probationary work period but fails to directly address the user's question about feedback. While the clarity of the response is commendable, the lack of explicit citations and incomplete coverage of the query detracts from its overall effectiveness. The response could benefit from more thorough integration of the snippets and a clearer acknowledgment of the sources of information.</t>
  </si>
  <si>
    <t>The AI response effectively addresses the user query regarding the role of the Umzugsbotschafter, demonstrating high relevance and clarity. However, it lacks explicit citations and could improve in completeness by incorporating more details from the snippets provided. Overall, it meets high academic standards but has room for improvement in citation quality and depth of information.</t>
  </si>
  <si>
    <t>The AI response is exemplary in addressing the user's query about the moving process. It provides accurate, relevant, and complete information in a clear manner. The lack of explicit citations slightly detracts from the citation quality, but the implicit grounding in the snippets is strong.</t>
  </si>
  <si>
    <t>The AI response is strong in relevance and clarity, effectively addressing the user's query about the new laptop. However, it falls short in completeness by not providing a specific timeline for distribution and lacks explicit citations, which would enhance the grounding of the information presented. Overall, it meets high academic standards but has room for improvement in citation practices and completeness.</t>
  </si>
  <si>
    <t>The AI response does not adequately address the user's query regarding considerations for special equipment like keyboards and mice. It lacks factual accuracy and completeness, providing only procedural information without relevant context or guidance. The clarity is acceptable, but the absence of citations and grounding in the provided snippets significantly detracts from the overall quality of the response.</t>
  </si>
  <si>
    <t>The AI response provides a relevant but incomplete answer to the user's query about the implications of not all team members having laptops. While it is clear and somewhat factually accurate, it lacks depth and does not effectively utilize the provided snippets for grounding. The absence of explicit citations further weakens the response's academic rigor.</t>
  </si>
  <si>
    <t>The AI response is relevant and mostly accurate, directly addressing the user's query about iPhones during the move. However, it lacks completeness and depth, particularly regarding the criteria for device replacement. The clarity is good, but the citation quality could be improved by better integrating information from multiple snippets.</t>
  </si>
  <si>
    <t>The AI response is factually accurate, relevant, and clear, effectively addressing the user's query. However, it lacks explicit citations and could enhance completeness by providing more context about alternatives to iPads.</t>
  </si>
  <si>
    <t>The AI response effectively addresses the user query with accurate and relevant information about the IT equipment needed for meeting rooms. It is clear and well-structured, although it could benefit from more comprehensive coverage of all aspects of the meeting room usage, particularly regarding wireless sharing preferences. The lack of explicit citations slightly detracts from the overall citation quality, but the grounding in the snippets is strong.</t>
  </si>
  <si>
    <t>The AI response effectively addresses the user's query with relevant and clear information regarding the Softphone-Telefonie and its future implementation. While it demonstrates a good understanding of the topic, it lacks explicit citations, which slightly diminishes the overall academic rigor. The response could benefit from more detailed information regarding the timeline and features of the Softphone technology.</t>
  </si>
  <si>
    <t>The AI response is highly effective in addressing the user's query about telephone options in the new building. It demonstrates strong factual accuracy, relevance, completeness, and clarity. The only area for improvement is the explicit citation of snippets, which would enhance the overall citation quality.</t>
  </si>
  <si>
    <t>The AI response effectively addresses the user's query with relevant and mostly accurate information. It provides a good overview of current capabilities and future requirements for phone calls without a laptop. However, the lack of explicit citations and some minor gaps in detail regarding the Softphone functionality slightly detract from its overall quality.</t>
  </si>
  <si>
    <t>The AI response effectively addresses the user's query with accurate and relevant information. It demonstrates a strong understanding of the context and provides clear guidance. However, it could enhance completeness by incorporating additional details from the snippets regarding potential issues with reception and other considerations.</t>
  </si>
  <si>
    <t>The AI response effectively answers the user's query with accurate and relevant information. It demonstrates clarity and a strong grounding in the provided snippets, though it could benefit from more comprehensive details and explicit citations.</t>
  </si>
  <si>
    <t>The AI response effectively addresses the user's query regarding the availability of Microsoft Teams at various locations. It is factually accurate and relevant, with good clarity and completeness. The lack of explicit citations does not detract from the overall quality, as the response is well-grounded in the provided snippets.</t>
  </si>
  <si>
    <t>The AI response effectively answers the user's query with high factual accuracy and relevance. It is clear and well-organized, though it could benefit from additional details to enhance completeness. The grounding in the snippets is strong, despite the lack of explicit citations.</t>
  </si>
  <si>
    <t>The AI response effectively answers the user's query with high factual accuracy and relevance. It is clear and well-structured, though it could benefit from additional details and explicit citations to enhance completeness and citation quality.</t>
  </si>
  <si>
    <t>The AI response effectively addresses the user's query with relevant and mostly accurate information regarding IT equipment for colleagues in the beta phase. While it lacks explicit citations, the grounding in the snippets is strong. Improvements could be made in completeness and citation quality to enhance the overall academic rigor.</t>
  </si>
  <si>
    <t>The AI response effectively addresses the user's query regarding IT equipment for new employees, demonstrating high relevance and factual accuracy. However, it lacks explicit citations to the snippets, which diminishes the overall citation quality. The response is clear and mostly complete, but could benefit from additional details and more concise language.</t>
  </si>
  <si>
    <t>The AI response is highly accurate and relevant to the user's query, providing a clear and organized list of items that can and cannot be moved to the new location. While it could benefit from additional details regarding packing guidelines, it effectively utilizes the snippets to support its claims, demonstrating strong implicit grounding.</t>
  </si>
  <si>
    <t>The AI response effectively addresses the user's query with high factual accuracy and relevance. While it is clear and well-articulated, it lacks explicit citations to the snippets, which affects the citation quality score. The completeness could be improved by providing additional context about the new storage solutions.</t>
  </si>
  <si>
    <t>The AI response is exemplary in addressing the user's query about packing and labeling documents for a move. It is factually accurate, relevant, complete, and clear, although it could improve by including explicit citations to the snippets used for grounding.</t>
  </si>
  <si>
    <t>The AI response is highly effective, providing accurate, relevant, and complete information in a clear format. The lack of explicit citations is noted, but the implicit grounding in the snippets is strong, justifying a high overall score.</t>
  </si>
  <si>
    <t>The AI response effectively addresses the user's query with relevant and mostly accurate information. However, it falls short in completeness by not addressing the duration for which items should be kept. The clarity of the response is commendable, but the lack of explicit citations affects the overall citation quality.</t>
  </si>
  <si>
    <t>The AI response demonstrates a good level of clarity and relevance to the context of the user's query about moving to NewHQ. However, it falls short in addressing the specific question about the archive, leading to a lack of completeness and factual accuracy. The absence of explicit citations further diminishes the overall quality of the response, as it does not effectively ground its claims in the provided snippets.</t>
  </si>
  <si>
    <t>The AI system's response is inadequate as it does not address the user's query at all. There is a complete absence of relevant information, factual accuracy, and citations. The response fails to meet any academic standards.</t>
  </si>
  <si>
    <t>The AI response is inadequate as it fails to address the user's query about whether they need to bring documents to the archive. It does not utilize any of the provided snippets, resulting in a lack of factual accuracy, relevance, and completeness. The clarity is somewhat acceptable, but the overall message is ineffective due to the absence of relevant content.</t>
  </si>
  <si>
    <t>The AI response effectively addresses the query regarding digitalization with relevant examples and clear language. However, it lacks explicit citations to the snippets, which diminishes the overall grounding and citation quality. The response could be improved by integrating more specific references to the snippets to enhance factual accuracy and citation quality.</t>
  </si>
  <si>
    <t>The AI response provides relevant information regarding tools for digital document storage but lacks grounding in the provided snippets, leading to issues with factual accuracy and completeness. The clarity of the response is commendable, but the absence of citations detracts from its academic rigor.</t>
  </si>
  <si>
    <t>The AI response effectively addresses the user's query regarding support for digitalization, providing relevant information and contacts. While it demonstrates strong relevance and clarity, it could improve in completeness by incorporating more detailed information from the snippets and enhancing citation quality through explicit references.</t>
  </si>
  <si>
    <t>The AI response is strong in factual accuracy, relevance, and clarity, effectively addressing the user's query. However, it could enhance completeness by incorporating more details from the snippets. The citation quality is good, but the lack of explicit citations slightly detracts from the overall assessment.</t>
  </si>
  <si>
    <t>The AI response provides a relevant action for the user's query about reserving a room, but it lacks grounding in the provided snippets and does not explore other potential options or considerations. The clarity of the response is commendable, but the absence of citations and broader context limits its academic rigor.</t>
  </si>
  <si>
    <t>The AI response is highly effective, providing accurate, relevant, and complete information in a clear manner. While it lacks explicit citations, the grounding in the provided snippets is strong, supporting the claims made. Overall, it meets high academic standards.</t>
  </si>
  <si>
    <t>The AI response effectively answers the user's query with high factual accuracy and relevance. It is clear and well-organized, though it could benefit from additional details regarding the timeline for room availability. The lack of explicit citations does not detract significantly from the response, as it is well-grounded in the provided snippets.</t>
  </si>
  <si>
    <t>The AI response is highly accurate, relevant, complete, and clear, effectively addressing the user's query about the Ruheraum and Arzt-Raum. The only minor drawback is the absence of explicit citations, which slightly affects the citation quality score.</t>
  </si>
  <si>
    <t>The AI response is exemplary in addressing the user's query about accessing the Mitarbeiterrestaurant. It provides accurate, relevant, and complete information in a clear manner. The lack of explicit citations slightly detracts from the citation quality score, but the implicit grounding in the snippets is strong.</t>
  </si>
  <si>
    <t>The AI response is strong in factual accuracy, relevance, clarity, and overall coherence. It effectively answers the user's query with precise information from the snippets. However, it could improve by providing additional context or details to enhance completeness and by including explicit citations to strengthen citation quality.</t>
  </si>
  <si>
    <t>The AI response effectively addresses the user's query with accurate and relevant information. It is clear and well-articulated, though it could benefit from additional details to enhance completeness. The grounding in the snippets is strong, despite the absence of explicit citations.</t>
  </si>
  <si>
    <t>The AI response effectively addresses the user's query about pre-ordering meals at NewHQ, demonstrating high relevance and clarity. While it is factually accurate and mostly complete, the lack of explicit citations to the snippets slightly detracts from its academic rigor. Overall, it meets high academic standards but could benefit from improved citation practices.</t>
  </si>
  <si>
    <t>The AI response effectively addresses the user's query with relevant and mostly accurate information. It is clear and well-organized, though it could benefit from more explicit references to the source snippets to enhance citation quality. Overall, it meets high academic standards with minor areas for improvement.</t>
  </si>
  <si>
    <t>The AI response effectively addresses the user's query with relevant information and maintains clarity. However, it lacks explicit citations and could provide more comprehensive details regarding lunch arrangements, which would improve completeness and citation quality.</t>
  </si>
  <si>
    <t>The AI response effectively addresses the user's query regarding the use of food trays in the building, providing accurate information and relevant support contacts. However, it could improve by directly addressing the user's question about tablets. The clarity of the response is good, and while the citation quality is strong in terms of implicit grounding, explicit citations would enhance the academic rigor.</t>
  </si>
  <si>
    <t>The AI response is factually accurate, relevant, and clear, effectively addressing the user's query. However, it lacks explicit citations, which diminishes the citation quality score. The completeness could also be improved by providing additional context from the snippets.</t>
  </si>
  <si>
    <t>The AI response effectively addresses the user's query about the Marketplace, providing relevant and clear information. While it demonstrates good factual accuracy and relevance, it could improve by incorporating more details from the snippets to enhance completeness and citation quality.</t>
  </si>
  <si>
    <t>The AI response is relevant and clear, addressing the user's query effectively. However, it lacks completeness and explicit citations, which diminishes its academic rigor. The response could be improved by incorporating more details from the snippets and providing proper citations.</t>
  </si>
  <si>
    <t>The AI response effectively answers the user's query with accurate and relevant information. It demonstrates clarity and a strong grounding in the provided snippets, though it could enhance completeness by elaborating on the app's features. Citation quality is good, given the absence of explicit references but strong implicit grounding.</t>
  </si>
  <si>
    <t>The AI response effectively answers the user query with high factual accuracy and relevance. It is clear and well-structured, though it could improve completeness by including additional context about the Work Café's purpose. Citation quality is strong due to implicit grounding in the snippets, despite the absence of explicit citations.</t>
  </si>
  <si>
    <t>The AI response effectively answers the user's query with high factual accuracy and relevance. It is clear and well-organized, though it could improve in completeness by incorporating additional details about the Work Café's features. The lack of explicit citations does not detract significantly from the response, as it demonstrates strong implicit grounding in the provided snippets.</t>
  </si>
  <si>
    <t>The AI response effectively addresses the user's query with relevant and clear information about the location of Gefrierfächer. While it demonstrates strong relevance and clarity, the lack of explicit citations and slight gaps in factual grounding slightly diminish the overall quality. The response is well-structured and easy to understand, but improvements in citation practices and completeness could enhance its academic rigor.</t>
  </si>
  <si>
    <t>The AI response is highly accurate and relevant, providing a clear and organized answer to the user's query about coffee machines in the Teeküchen. While it is mostly complete, a few additional details could enhance the response. The lack of explicit citations is noted, but the grounding in snippets is strong.</t>
  </si>
  <si>
    <t>The AI response is strong in factual accuracy, relevance, clarity, and overall coherence. It effectively answers the user's query about milk types in the tea kitchens. However, it could improve by providing a more comprehensive overview of all available milk options and including explicit citations to the snippets for enhanced credibility.</t>
  </si>
  <si>
    <t>The AI response effectively addresses the user's query with relevant and accurate information, demonstrating strong clarity and relevance. However, the lack of explicit citations and some minor gaps in completeness slightly detract from the overall quality. The response is well-grounded in the provided snippets, but could benefit from more detailed sourcing.</t>
  </si>
  <si>
    <t>The AI response is exemplary, providing a factually accurate, relevant, complete, and clear answer to the user's query. It effectively utilizes the provided snippets for grounding, demonstrating a high level of academic rigor.</t>
  </si>
  <si>
    <t>The AI response effectively addresses the user's query with relevant and clear information about hot water options in the kitchens. While it demonstrates good factual accuracy and relevance, the lack of explicit citations and slight gaps in completeness prevent it from achieving the highest scores. Overall, it meets high academic standards but could benefit from improved citation practices.</t>
  </si>
  <si>
    <t>The AI response effectively answers the user's query about the availability of sparkling water with high factual accuracy and relevance. However, it lacks grounding in the provided snippet and does not utilize the snippet content, which affects the citation quality. The completeness could also be improved by providing more context about the water station.</t>
  </si>
  <si>
    <t>The AI response is exemplary in terms of factual accuracy, relevance, completeness, and clarity. It effectively synthesizes information from the snippets to provide a comprehensive overview of the Teeküchen. The only minor drawback is the lack of explicit citations, which could enhance the credibility of the information presented.</t>
  </si>
  <si>
    <t>The AI response effectively addresses the user's query with accurate and relevant information. It demonstrates clarity and a strong grounding in the provided snippets, although it could benefit from a more comprehensive coverage of the topic.</t>
  </si>
  <si>
    <t>The AI response effectively addresses the user's query with relevant and clear information about the catering process for internal meetings. While it demonstrates strong factual accuracy and relevance, the lack of explicit citations to the snippets slightly detracts from the overall quality. The response is mostly complete but could benefit from additional details regarding breakfast options.</t>
  </si>
  <si>
    <t>The AI response effectively addresses the user's query with relevant and clear information about dining options at NewHQ. While it demonstrates strong relevance and clarity, it could improve in factual accuracy by better grounding its claims in the provided snippets and enhancing citation quality.</t>
  </si>
  <si>
    <t>The AI response effectively addresses the user's query about the restaurant app, providing relevant and clear information about its functionalities. While it demonstrates good factual accuracy and relevance, the lack of explicit citations and some minor gaps in completeness slightly detract from its overall quality. The response is well-structured and easy to read, contributing positively to its clarity.</t>
  </si>
  <si>
    <t>The AI response provides a reasonable overview of payment processes related to parking and catering, demonstrating relevance and clarity. However, it lacks explicit citations and does not fully utilize the provided snippets, which affects its grounding and completeness. Improvements could be made by integrating specific snippet content and addressing a broader range of payment topics.</t>
  </si>
  <si>
    <t>The AI response effectively answers the user's query with high factual accuracy and relevance. It is clear and well-organized, although it could benefit from additional details to enhance completeness. The implicit grounding in the snippets is strong, demonstrating a good understanding of the source material.</t>
  </si>
  <si>
    <t>The AI response is exemplary in terms of factual accuracy, relevance, completeness, and clarity. It provides a thorough overview of the parking options available at the new location, effectively addressing the user's query. The only minor drawback is the absence of explicit citations, which would enhance the citation quality score.</t>
  </si>
  <si>
    <t>The AI response is highly accurate, relevant, complete, and clear, effectively addressing the user's query about parking availability. The lack of explicit citations is noted, but the grounding in the snippets is strong, leading to a high overall evaluation.</t>
  </si>
  <si>
    <t>The AI response is exemplary in addressing the user's query about booking a parking space, demonstrating high factual accuracy, relevance, completeness, and clarity. The only minor drawback is the lack of explicit citations, which slightly affects the citation quality score.</t>
  </si>
  <si>
    <t>The AI response effectively answers the user's query with high factual accuracy and relevance. It is clear and well-articulated, though it could benefit from additional details to enhance completeness. The grounding in the snippets is strong, but the absence of explicit citations slightly detracts from citation quality.</t>
  </si>
  <si>
    <t>The AI response is factually accurate and highly relevant to the user's query. It provides a clear answer regarding the consequences of driving into the garage without a booking. However, it could improve in completeness by offering more context about the booking process and better organization of the additional support information. The citation quality is good, as the response is well-grounded in the snippets, but explicit citations would enhance the academic rigor.</t>
  </si>
  <si>
    <t>The AI response is exemplary in addressing the user's query about accessing the underground garage. It is factually accurate, relevant, complete, and clear. The only minor drawback is the lack of explicit citations, which could enhance the credibility of the information provided.</t>
  </si>
  <si>
    <t>The AI response effectively addresses the user's query with relevant and mostly accurate information. While it lacks explicit citations, the grounding in the provided snippets is evident. Improvements could be made by including more specific details and direct references to snippets to enhance citation quality.</t>
  </si>
  <si>
    <t>The AI response effectively addresses the user's query with high factual accuracy and relevance. It is clear and well-structured, though it could benefit from additional details regarding the waste types and explicit citations to enhance citation quality. Overall, it meets high academic standards.</t>
  </si>
  <si>
    <t>The AI response provides relevant information regarding the location of waste stations in the NewHQ but lacks explicit grounding in the provided snippets. While the response is clear and somewhat complete, it does not fully address the user's query about the specific locations of bio/nassmüll and nassmüll bins. The absence of citations further diminishes the overall quality of the response.</t>
  </si>
  <si>
    <t>The AI response effectively answers the user's query with high factual accuracy and relevance. It is clear and well-organized, although it could benefit from slightly more detail regarding waste disposal practices. The lack of explicit citations does not detract significantly from the overall quality, as the response is well-grounded in the provided snippets.</t>
  </si>
  <si>
    <t>The AI response is strong in factual accuracy, relevance, clarity, and overall coherence. It effectively answers the user's query with precise information. However, it could enhance completeness by providing more details about the registration process for Security-Boxen and improve citation quality by explicitly referencing the snippets used.</t>
  </si>
  <si>
    <t>The AI response is generally strong in relevance and clarity, effectively addressing the user's query about the access card. However, it falls short in completeness by not providing a direct answer to when the new access card will be received. The lack of explicit citations affects the overall citation quality, though the response does demonstrate implicit grounding in the provided snippets.</t>
  </si>
  <si>
    <t>The AI response is strong in relevance and clarity, effectively addressing the user's query about the old access card. However, it could improve in factual accuracy by better grounding its claims in the provided snippets and enhancing citation quality through explicit references.</t>
  </si>
  <si>
    <t>The AI response is factually accurate, relevant, and clear, effectively answering the user's query. However, it could improve by providing additional context and explicit citations to enhance the academic quality of the response.</t>
  </si>
  <si>
    <t>The AI response effectively addresses the user's query with high relevance and clarity. While it is factually accurate and mostly complete, it lacks explicit citations and could benefit from additional details regarding the process of transferring access rights. Overall, it meets high academic standards but has room for improvement in citation quality and completeness.</t>
  </si>
  <si>
    <t>The AI response is strong in factual accuracy, relevance, and clarity, effectively addressing the user's query about building access. However, it lacks explicit citations and could improve in completeness by providing additional context regarding after-hours access. Overall, it meets high academic standards but has room for improvement in citation quality.</t>
  </si>
  <si>
    <t>The AI response is highly accurate, relevant, and clear, effectively addressing the user's query about the entrances for employees and guests. While it could benefit from additional details for completeness and explicit citations for citation quality, it demonstrates strong implicit grounding in the provided snippets.</t>
  </si>
  <si>
    <t>The AI response provides a basic overview of considerations in confidentiality areas but lacks depth and specific grounding in the provided snippets. While it is relevant and clear, it does not fully address the user's query with sufficient detail or citation support.</t>
  </si>
  <si>
    <t>The AI response provides a relevant answer to the user's query but lacks sufficient grounding in the provided snippets to fully support its claims. While it is clear and relevant, it does not adequately cover the necessary details regarding the certification process, leading to a lower completeness score. The absence of explicit citations further diminishes the overall quality of the response.</t>
  </si>
  <si>
    <t>The AI response effectively addresses the user's query with high factual accuracy and relevance. While it is clear and well-organized, it lacks explicit citations to the snippets, which slightly detracts from the overall academic rigor. The completeness could also be improved by providing more detailed information regarding the lockout duration.</t>
  </si>
  <si>
    <t>The AI response effectively addresses the user's query with relevant and clear information regarding staying longer in the building. While it demonstrates strong relevance and clarity, it could improve by explicitly referencing the snippets to enhance factual accuracy and citation quality. Overall, it meets high academic standards but has room for improvement in citation practices.</t>
  </si>
  <si>
    <t>The AI response provides a relevant and clear answer to the user's query about confidentiality areas but lacks depth and specific grounding in the provided snippets. The absence of explicit citations limits the ability to fully assess the accuracy and reliability of the information presented. Overall, while the response is satisfactory, it could be improved by incorporating more detailed information and explicit references to the snippets.</t>
  </si>
  <si>
    <t>The AI response effectively addresses the user's query with high factual accuracy and relevance. It is clear and well-organized, though it could benefit from a more comprehensive coverage of all aspects related to Hauspost. The lack of explicit citations does not detract significantly from the response, as it demonstrates strong implicit grounding in the provided snippets.</t>
  </si>
  <si>
    <t>The AI response provides a relevant answer to the user's query about the DHL-Packstation's location, but it lacks explicit citations and comprehensive details. While the clarity is commendable, the absence of citations and the limited depth of information hinder the overall quality of the response.</t>
  </si>
  <si>
    <t>The AI response is strong in factual accuracy, relevance, clarity, and overall coherence. It effectively addresses the user's query about confidentiality in elevator use at NewHQ. However, it could improve by providing more comprehensive coverage of security measures and by including explicit citations to the snippets for enhanced academic rigor.</t>
  </si>
  <si>
    <t>The AI response effectively answers the user's query with high factual accuracy and relevance. It is clear and well-structured, though it could benefit from additional context to enhance completeness. The grounding in the provided snippets is strong, despite the absence of explicit citations.</t>
  </si>
  <si>
    <t>The AI response effectively addresses the user's query with accurate and relevant information, demonstrating a strong understanding of the application process for lockers in the 2nd basement. While it is mostly complete, a slight enhancement in detail regarding the registration process could improve the response further. The clarity of the response is commendable, and while there are no explicit citations, the grounding in the snippets is strong.</t>
  </si>
  <si>
    <t>The AI response is strong in factual accuracy, relevance, and clarity, effectively addressing the user's query about the lockers in UG2. It provides a comprehensive overview of their intended use and the upcoming survey. However, it could enhance completeness by including additional details about the lockers' location and the total number available. The citation quality is good, but the absence of explicit references to snippets slightly detracts from the overall academic rigor.</t>
  </si>
  <si>
    <t>The AI response effectively answers the user's query with high factual accuracy and relevance. However, it lacks explicit citations, which diminishes the citation quality. The completeness could be improved by providing additional context about the lockers.</t>
  </si>
  <si>
    <t>The AI response is highly accurate, relevant, complete, and clear, effectively addressing the user's query about the issuance of spind keys. The grounding in the provided snippets is strong, although the lack of explicit citations slightly affects the citation quality score.</t>
  </si>
  <si>
    <t>The AI response effectively addresses the user's query with high factual accuracy and relevance. It is clear and well-organized, though it could improve by providing more comprehensive information about the storage options available. The lack of explicit citations slightly detracts from the citation quality, but the implicit grounding in the snippets is strong.</t>
  </si>
  <si>
    <t>The AI response is strong in factual accuracy, relevance, clarity, and citation quality, effectively addressing the user's query with well-supported information. However, it could improve completeness by integrating more details from the snippets regarding the Unisex showers.</t>
  </si>
  <si>
    <t>The AI response is exemplary in terms of factual accuracy, relevance, completeness, and clarity. It effectively utilizes the information from the snippets to provide a comprehensive answer to the user's query. The only minor drawback is the lack of explicit citations, which slightly affects the citation quality score.</t>
  </si>
  <si>
    <t>The AI response is strong in relevance and clarity, effectively addressing the user's query about reporting technical and infrastructural issues. However, it falls short in citation quality and completeness, particularly regarding the mention of the Monday System, which lacks sufficient grounding in the provided snippets. Overall, it meets high academic standards but has room for improvement in citation practices.</t>
  </si>
  <si>
    <t>The AI response is relevant and clear but lacks factual accuracy, completeness, and citation quality. It fails to ground its claims in the provided snippets, which diminishes its overall reliability.</t>
  </si>
  <si>
    <t>The AI response is relevant and clear, addressing the user's query about simplified defect reporting. However, it lacks explicit grounding in the provided snippets, which affects its factual accuracy and citation quality. The response could be improved by including specific references to snippets that support the claims made.</t>
  </si>
  <si>
    <t>The AI response is relevant and clear but lacks depth and completeness in addressing the user's query about the importance of feedback regarding the building. While it accurately references the importance of feedback for optimizing operations, it does not explore other critical aspects or provide a comprehensive view supported by multiple snippets. The citation quality is moderate due to the absence of explicit citations, though there is some implicit grounding.</t>
  </si>
  <si>
    <t>The AI response effectively answers the user's query with accurate and relevant information. It is clear and well-organized, though it lacks explicit citations to the snippets, which would enhance the academic rigor of the response. Overall, it meets high academic standards but could improve in completeness and citation quality.</t>
  </si>
  <si>
    <t>The AI response effectively answers the user's query about the moving guide, demonstrating high factual accuracy, relevance, and clarity. While it could improve in completeness by providing more details about the guide's content, it remains a strong response overall. The citation quality is good, but the absence of explicit citations slightly detracts from the overall assessment.</t>
  </si>
  <si>
    <t>The AI response is exemplary in addressing the user's query about preparing for the move. It provides accurate, relevant, and comprehensive information in a clear format. The only minor drawback is the lack of explicit citations, which could enhance the credibility of the information presented.</t>
  </si>
  <si>
    <t>The AI response effectively answers the user's query with high factual accuracy and relevance. It is clear and well-structured, though it could be slightly more complete by elaborating on the process for requesting earlier delivery of boxes. The lack of explicit citations does not detract significantly from the response, as it is well-grounded in the snippets provided.</t>
  </si>
  <si>
    <t>The AI response is strong in relevance and clarity, effectively addressing the user's question with practical advice. However, it could improve in factual accuracy and citation quality by explicitly referencing the snippets that support its claims. Overall, it meets high academic standards but has room for improvement in citation practices.</t>
  </si>
  <si>
    <t>The AI response provides a relevant answer to the user's query about pre-printed labels for boxes but lacks sufficient grounding in the provided snippets. While it is clear and relevant, it does not fully address the completeness of the user's request, and the absence of explicit citations diminishes the overall quality of the response. Improvements could be made by incorporating more detailed information from the snippets or additional sources.</t>
  </si>
  <si>
    <t>The AI response is strong in factual accuracy, relevance, clarity, and overall coherence. It effectively answers the user's query but could enhance completeness by providing additional context from other snippets. The citation quality is good, though explicit citations would improve the academic rigor of the response.</t>
  </si>
  <si>
    <t>The AI response is highly accurate, relevant, and clear, effectively addressing the user's query. However, it could benefit from additional context to enhance completeness and from explicit citations to improve citation quality.</t>
  </si>
  <si>
    <t>The AI response effectively addresses the user query with relevant and clear information about the cleaning of coffee kitchens. While it demonstrates good factual accuracy and relevance, the lack of explicit citations and slight gaps in completeness suggest areas for improvement. Overall, the response meets high academic standards but could benefit from better grounding in the provided snippets.</t>
  </si>
  <si>
    <t>The AI response is factually accurate, relevant, and clear, effectively addressing the user's query. However, it lacks explicit citations to support its claims, which affects the overall citation quality. The completeness is slightly lacking as it does not provide additional context that could enhance the user's understanding of the moving process.</t>
  </si>
  <si>
    <t>The AI response effectively addresses the user's query with relevant and clear information regarding document disposal procedures at NewHQ. While it demonstrates strong factual accuracy and relevance, the absence of explicit citations limits the citation quality. Overall, the response meets high academic standards but could benefit from improved sourcing.</t>
  </si>
  <si>
    <t>The AI response is significantly deficient in addressing the user's query about the consequences of insufficient waste disposal. It fails to provide any relevant information, lacks grounding in the provided snippets, and does not utilize any citations. The clarity of the response is somewhat acceptable, but overall, it does not meet academic standards.</t>
  </si>
  <si>
    <t>The AI response effectively addresses the user's query regarding the handling of old technology not moving to the new headquarters. It is factually accurate and relevant, but it could benefit from a more comprehensive exploration of the topic and clearer connections to the source snippets. The clarity of the response is strong, but the lack of explicit citations limits the citation quality score.</t>
  </si>
  <si>
    <t>The AI response provides a relevant and clear answer to the user's query about old furniture, but it lacks explicit grounding in the provided snippets and could benefit from more comprehensive coverage of the topic. The absence of citations limits the ability to verify the accuracy of the claims made.</t>
  </si>
  <si>
    <t>The AI response lacks factual accuracy and completeness regarding the query about the old pictures. While it is clear and well-structured, it fails to provide relevant information or cite any of the snippets, leading to a low overall assessment. The response does not meet academic standards for grounding and citation quality.</t>
  </si>
  <si>
    <t>The AI response fails to adequately address the user's query about unassignable keys, lacking factual accuracy, relevance, and completeness. While the response is clear in its presentation, it does not utilize the provided snippets effectively, resulting in a low overall evaluation. The absence of citations further diminishes the response's academic quality.</t>
  </si>
  <si>
    <t>The AI response provides a relevant answer to the user's query about safe contents during a move, but it lacks strong grounding in the provided snippets and does not include explicit citations. While the response is clear and addresses the main concern, it could benefit from a more comprehensive approach and better integration of the snippets.</t>
  </si>
  <si>
    <t>The AI response is inadequate as it fails to provide any relevant information or context regarding the user's query about the timing of safe relocations. It does not utilize the provided snippets, resulting in a lack of factual accuracy, relevance, completeness, and citation quality.</t>
  </si>
  <si>
    <t>The AI response effectively answers the user query with high factual accuracy and relevance. It is clear and well-organized, though it could benefit from a more comprehensive coverage of the trial workday's purpose. The citation quality is good, but the absence of explicit citations slightly detracts from the overall score.</t>
  </si>
  <si>
    <t>The AI response effectively answers the user's query with high factual accuracy and relevance. While it is clear and well-organized, it lacks explicit citations to the snippets, which slightly diminishes the overall citation quality. The completeness is also slightly lacking as it could provide more context regarding the requirement to inform the team.</t>
  </si>
  <si>
    <t>The AI response effectively addresses the user's query with high factual accuracy and relevance. It is clear and well-articulated, though it could benefit from additional details to enhance completeness. The implicit grounding in the snippets is strong, demonstrating a solid understanding of the source material.</t>
  </si>
  <si>
    <t>The AI response provides a relevant and clear overview of the conditions for Auszubildende and temporary employees during trial work. However, it lacks explicit citations and does not fully utilize the provided snippets, which affects its grounding and completeness. The response could benefit from more detailed information and direct references to the snippets to enhance its academic rigor.</t>
  </si>
  <si>
    <t>The AI response provides a relevant answer to the user's query about guided tours during trial work, but it lacks explicit grounding in the provided snippets and does not offer sufficient detail. The clarity of the response is strong, but the absence of citations and the uncertainty regarding the factual accuracy of the claims detract from its overall quality.</t>
  </si>
  <si>
    <t>The AI response effectively answers the user's query with high factual accuracy and relevance. It is clear and well-structured, though it could benefit from additional details regarding the overall process of 'Probearbeiten'. The lack of explicit citations is noted, but the grounding in the snippets is strong.</t>
  </si>
  <si>
    <t>The AI response effectively addresses the user's query regarding technical support during the trial work period, demonstrating high relevance and clarity. However, it lacks explicit citations to the snippets, which diminishes the overall citation quality. The factual accuracy and completeness are strong but could be improved with more detailed grounding in the provided snippets.</t>
  </si>
  <si>
    <t>The AI response effectively addresses the user's query with accurate and relevant information, demonstrating high clarity and factual accuracy. However, it lacks explicit citations and could enhance completeness by providing more specific details about the timing of trial work for the user's floor.</t>
  </si>
  <si>
    <t>The AI system's response is exemplary, providing accurate, relevant, and complete information in a clear manner. It effectively utilizes the provided snippets to support its claims, demonstrating a high level of academic rigor.</t>
  </si>
  <si>
    <t>The AI response effectively addresses the user's query with relevant and clear information about the technical equipment available for trial work. However, it could improve by incorporating specific references to the snippets to enhance factual accuracy and citation quality. Overall, it meets high academic standards but has room for improvement in completeness and citation practices.</t>
  </si>
  <si>
    <t>The AI response effectively addresses the user's query about training for technology use, demonstrating strong relevance and clarity. However, it could enhance its factual accuracy and completeness by integrating more specific details from the provided snippets and improving citation quality.</t>
  </si>
  <si>
    <t>The AI response effectively addresses the user's query regarding the infrastructure available during trial work at NewHQ. It is relevant, clear, and mostly complete, though it lacks explicit citations to support the claims made. The factual accuracy is high, but the absence of direct references to snippets slightly undermines the overall citation quality.</t>
  </si>
  <si>
    <t>The AI response is strong in factual accuracy, relevance, and clarity, effectively addressing the user's query. However, it lacks explicit citations, which slightly diminishes the citation quality score. The completeness could also be improved by providing more information about the Fahrradkeller.</t>
  </si>
  <si>
    <t>The AI response effectively addresses the user's query with high relevance and clarity. However, it lacks explicit citations to the snippets, which diminishes the overall citation quality. The factual accuracy is strong, but the completeness could be improved by providing additional context about the feedback process.</t>
  </si>
  <si>
    <t>The AI response provides a relevant and clear answer to the user's query about the role of the Umzugsbotschafter. However, it lacks grounding in the provided snippets and does not include citations, which affects its academic quality. The response could be improved by integrating information from the snippets to provide a more comprehensive and well-supported answer.</t>
  </si>
  <si>
    <t>The AI response effectively addresses the user's query with accurate and relevant information. However, it lacks explicit citations to the snippets, which would enhance the credibility of the provided information. Overall, the response is strong but could be improved by including references to the source material.</t>
  </si>
  <si>
    <t>The AI response is inadequate as it does not address the user's query about receiving a new laptop. It lacks factual content, relevance, completeness, and proper citation. The response does not utilize any of the provided snippets, leading to a significant deficiency in meeting academic standards.</t>
  </si>
  <si>
    <t>The AI response is generally relevant and clear, addressing the user's query about special equipment. However, it lacks depth in factual accuracy and completeness, as it does not fully utilize the snippets provided. The absence of explicit citations detracts from the citation quality, although the response does show some implicit grounding in the snippets.</t>
  </si>
  <si>
    <t>The AI response provides a relevant but incomplete answer to the user's query about the implications of not all team members having laptops. While it is clear and well-structured, it lacks sufficient grounding in the provided snippets and does not explore the broader implications of the situation. The absence of explicit citations further detracts from the overall quality of the response.</t>
  </si>
  <si>
    <t>The AI response is inadequate as it does not address the user's query about iPhones being exchanged during the move. It fails to utilize the provided snippets effectively, resulting in low scores across all dimensions. The lack of relevant content and citations significantly detracts from the overall quality of the response.</t>
  </si>
  <si>
    <t>The AI response effectively addresses the user's query with high factual accuracy and relevance. It is clear and well-organized, although it could benefit from additional context regarding the alternative device mentioned. The lack of explicit citations does not detract from the overall quality, as the response is well-grounded in the provided snippets.</t>
  </si>
  <si>
    <t>The AI response effectively addresses the user's query with relevant and clear information about the IT equipment needed for meeting rooms. While it demonstrates good factual accuracy and relevance, the lack of explicit citations and slight gaps in completeness suggest areas for improvement. Overall, it meets high academic standards but could benefit from more detailed grounding in the provided snippets.</t>
  </si>
  <si>
    <t>The AI response effectively addresses the user's query with relevant and mostly accurate information. While it lacks explicit citations, it demonstrates a good understanding of the source material. Improvements could be made in providing more detailed information and direct references to snippets to enhance citation quality.</t>
  </si>
  <si>
    <t>The AI response effectively addresses the user's query with accurate and relevant information about phone communication in the new building. It demonstrates high clarity and factual accuracy, although it could benefit from additional details to enhance completeness. The lack of explicit citations does not detract significantly from the response's quality, as it is well-grounded in the provided snippets.</t>
  </si>
  <si>
    <t>The AI response effectively addresses the user's query with relevant and mostly accurate information. It demonstrates a good understanding of the context and provides useful alternatives for phone communication. However, it could improve by explicitly referencing the snippets and providing a more comprehensive explanation of future requirements.</t>
  </si>
  <si>
    <t>The AI response is inadequate as it does not provide any relevant information or address the user's query about telephone usage in a parking garage. It fails to utilize the provided snippets, resulting in a lack of factual accuracy, relevance, completeness, and citation quality.</t>
  </si>
  <si>
    <t>The AI response effectively answers the user's query with accurate and relevant information, demonstrating a strong understanding of the topic. While it is clear and well-articulated, it could enhance completeness by providing additional context about the rollout status of Microsoft Teams. The lack of explicit citations does not detract significantly from the response, as it is well-grounded in the provided snippets.</t>
  </si>
  <si>
    <t>The AI response effectively addresses the user's query with high factual accuracy and relevance. It is clear and well-organized, although it could benefit from a slight expansion to cover all aspects of the query fully. The grounding in the snippets is strong, demonstrating a good understanding of the source material.</t>
  </si>
  <si>
    <t>The AI response effectively addresses the user's query with high factual accuracy and relevance. It is clear and well-articulated, though it could benefit from additional context to enhance completeness. The grounding in the snippets is strong, despite the lack of explicit citations.</t>
  </si>
  <si>
    <t>The AI response effectively addresses the user query with relevant and clear information about external support for IT equipment. While it demonstrates strong relevance and clarity, it could improve in factual accuracy and completeness by providing more detailed information and explicit citations from the snippets. The citation quality is moderate due to the lack of explicit references, but the grounding in the snippets is evident.</t>
  </si>
  <si>
    <t>The AI response is strong in relevance and clarity, effectively addressing the user's query about IT equipment for colleagues in the beta phase. However, it could improve in completeness by incorporating more specific details from the snippets and enhancing citation quality by explicitly referencing the snippets used.</t>
  </si>
  <si>
    <t>The AI response effectively addresses the user's query with accurate and relevant information regarding IT equipment for new employees. It demonstrates high clarity and factual accuracy, though it could improve in completeness by incorporating more details from the snippets. The citation quality is good, relying on implicit grounding rather than explicit references.</t>
  </si>
  <si>
    <t>The AI response effectively addresses the user's query with relevant and mostly accurate information. It is clear and well-structured, though it could improve in completeness by incorporating more context from the snippets. The absence of explicit citations limits the citation quality score, but the implicit grounding is strong.</t>
  </si>
  <si>
    <t>The AI response effectively addresses the user's query with relevant and mostly accurate information. However, the absence of explicit citations and slight gaps in supporting details prevent it from achieving the highest scores in factual accuracy and citation quality. Overall, it demonstrates strong performance in clarity and relevance.</t>
  </si>
  <si>
    <t>The AI response is exemplary in addressing the user's query about packing and labeling documents for a move. It is factually accurate, relevant, complete, and clear. The only minor drawback is the absence of explicit citations, which slightly impacts the citation quality score.</t>
  </si>
  <si>
    <t>The AI response does not adequately address the user's query about who can help with decision-making regarding what to take. It lacks factual accuracy, relevance, and completeness, although it is clear in its presentation. The absence of citations or grounding in the provided snippets significantly detracts from its academic quality.</t>
  </si>
  <si>
    <t>The AI response provides some relevant information regarding items to be moved or removed during a relocation, but it fails to adequately address the user's query about what must be kept and for how long. The lack of explicit citations and weak grounding in the provided snippets significantly detracts from the overall quality of the response. Improvements are needed in completeness and citation quality to meet academic standards.</t>
  </si>
  <si>
    <t>The AI response fails to adequately address the user's query regarding the archive, lacking factual accuracy and completeness. While the clarity of the response is commendable, the absence of relevant information and citations undermines its overall effectiveness. Improvements are needed in addressing the specific query and utilizing the provided snippets for grounding.</t>
  </si>
  <si>
    <t>The AI response is significantly deficient as it does not address the user's query at all. It fails to provide any relevant information, lacks clarity in the context of the request, and does not utilize any of the provided snippets. Overall, it does not meet academic standards for a satisfactory response.</t>
  </si>
  <si>
    <t>The AI response is inadequate as it fails to address the user's query about whether they need to bring documents to the archive. It does not utilize any of the provided snippets, resulting in a lack of factual accuracy, relevance, and completeness. The absence of citations further diminishes the response's academic quality.</t>
  </si>
  <si>
    <t>The AI response effectively addresses the query regarding digitalization at NewHQ with relevant examples and maintains a clear structure. However, it lacks explicit citations to the snippets, which diminishes the overall citation quality. The factual accuracy is high, but the absence of direct grounding in the snippets affects the evaluation.</t>
  </si>
  <si>
    <t>The AI response effectively addresses the user's query regarding tools for digital document storage, demonstrating high relevance and clarity. However, it lacks factual accuracy and completeness due to the absence of grounding in the provided snippets and the lack of citations. This undermines the overall reliability of the information presented.</t>
  </si>
  <si>
    <t>The AI response is strong in factual accuracy, relevance, clarity, and citation quality, effectively addressing the user's query about digitalization support. However, it could improve in completeness by providing more detailed information about the types of support available.</t>
  </si>
  <si>
    <t>The AI response is significantly deficient in providing an accurate and relevant answer to the user's query about room booking. It fails to utilize available snippets that contain pertinent information, resulting in a lack of factual accuracy and completeness. While the response is clear in its language, it does not fulfill the user's request, leading to a low overall evaluation.</t>
  </si>
  <si>
    <t>The AI response is relevant and clear, effectively addressing the user's query about pre-move arrangements in the NewHQ. However, it could improve in completeness by incorporating additional details from the snippets, particularly regarding the test phase for courses. The lack of explicit citations affects the citation quality score, but the implicit grounding in the snippets is strong.</t>
  </si>
  <si>
    <t>The AI response effectively addresses the user's query with accurate and relevant information, demonstrating a strong understanding of the context. While it could provide more detail regarding the specific courses available, it maintains high clarity and factual accuracy. The lack of explicit citations does not detract from the overall quality, as the grounding in the snippets is evident.</t>
  </si>
  <si>
    <t>The AI response effectively addresses the user's query with relevant and clear information. However, it lacks explicit grounding in the provided snippets and could benefit from additional details to enhance completeness. The absence of citations limits the ability to fully assess the grounding of the claims made.</t>
  </si>
  <si>
    <t>The AI response is strong in factual accuracy, relevance, clarity, and overall coherence. It effectively answers the user's query with well-supported claims, although it could improve by providing more comprehensive details regarding the additional Ruheraum. The citation quality is good, relying on implicit grounding rather than explicit citations.</t>
  </si>
  <si>
    <t>The AI response is exemplary in addressing the user's query about accessing the Mitarbeiterrestaurant. It provides accurate, relevant, and comprehensive information in a clear format. The only minor drawback is the lack of explicit citations, which would enhance the citation quality score.</t>
  </si>
  <si>
    <t>The AI response effectively answers the user query with accurate and relevant information, demonstrating high clarity and strong grounding in the provided snippets. However, it could enhance completeness by offering additional context about the restaurant's features.</t>
  </si>
  <si>
    <t>The AI response is highly effective in addressing the user's query with accurate and relevant information. It demonstrates clarity and a strong grounding in the provided snippets, although it could enhance completeness by including all relevant details about app accessibility. The absence of explicit citations does not detract from the overall quality, as the response is well-supported by the snippets.</t>
  </si>
  <si>
    <t>The AI response effectively answers the user's query about pre-ordering dishes, demonstrating high factual accuracy and relevance. While it is clear and well-structured, it could benefit from additional details and explicit references to the snippets for improved completeness and citation quality.</t>
  </si>
  <si>
    <t>The AI response effectively addresses the user query with relevant and clear information about dining arrangements for business partners in the restaurant. However, it lacks explicit citations and some grounding in the snippets, particularly regarding the payment process, which slightly detracts from its overall academic rigor.</t>
  </si>
  <si>
    <t>The AI response effectively addresses the user query with high factual accuracy and relevance. It is clear and well-articulated, though it could benefit from additional details to enhance completeness. The grounding in the snippets is strong, despite the lack of explicit citations.</t>
  </si>
  <si>
    <t>The AI response is strong in factual accuracy and relevance, effectively addressing the user's query about walking through the building with a tray. However, it could improve in completeness by providing more information about tablet usage. Clarity is good but could benefit from smoother transitions. Citation quality is solid in terms of implicit grounding but lacks explicit citations, which would enhance the academic rigor of the response.</t>
  </si>
  <si>
    <t>The AI response is factually accurate, relevant, and clear, effectively addressing the user's query. However, it lacks completeness due to the absence of additional context or information, and the citation quality is low due to the lack of explicit references to the snippets provided.</t>
  </si>
  <si>
    <t>The AI response effectively addresses the user's query about the Marketplace, providing relevant and clear information. While it demonstrates a good level of factual accuracy and relevance, it could improve by incorporating more details from the snippets, particularly regarding the app for ordering food. The lack of explicit citations slightly detracts from the overall assessment, but the implicit grounding is strong.</t>
  </si>
  <si>
    <t>The AI response effectively addresses the user's query with relevant and mostly accurate information. However, it could enhance its completeness by incorporating additional details from the snippets, particularly regarding the self-service aspect of the Marketplace. The clarity of the response is commendable, but the lack of explicit citations limits the assessment of citation quality.</t>
  </si>
  <si>
    <t>The AI response is relevant and clear, accurately addressing the user's query about payment methods at the snack machine. However, it lacks completeness by omitting an alternative payment method mentioned in the snippets. The citation quality is moderate due to the absence of explicit references, but the response is still grounded in the provided snippets.</t>
  </si>
  <si>
    <t>The AI response effectively addresses the user query with relevant and clear information about the Work Café. While it demonstrates strong factual accuracy and relevance, it could improve by explicitly citing snippets to enhance citation quality and completeness. Overall, it meets high academic standards but has room for improvement in grounding and citation practices.</t>
  </si>
  <si>
    <t>The AI response provides relevant information regarding the Work Café but lacks explicit grounding in the provided snippets, which affects its factual accuracy and citation quality. While it is clear and mostly complete, the absence of citations limits its academic rigor.</t>
  </si>
  <si>
    <t>The AI response demonstrates a lack of effective use of the provided snippets, resulting in a failure to accurately address the user's query about Gefrierfächer. While the response is clear and polite, it does not provide relevant information or citations, leading to low scores in factual accuracy, completeness, and citation quality. Improvements are needed in synthesizing information from snippets and providing explicit references.</t>
  </si>
  <si>
    <t>The AI response effectively answers the user's query with accurate and relevant information, demonstrating strong clarity and grounding in the provided snippets. However, it could improve by providing more comprehensive details about the coffee machines and including explicit citations for better citation quality.</t>
  </si>
  <si>
    <t>The AI response provides a relevant answer to the user's query about milk types in the Teeküchen, but it lacks strong factual grounding in the provided snippets. The clarity of the response is commendable, but the absence of explicit citations and the limited scope of milk types mentioned detract from its overall quality. The response could be improved by including more types of milk and better supporting claims with snippet content.</t>
  </si>
  <si>
    <t>The AI response effectively addresses the user's query with relevant and mostly accurate information regarding the cleaning and restocking of the Teeküchen. While it demonstrates good clarity and relevance, the lack of explicit citations and minor factual inaccuracies slightly detract from its overall quality. Improvements in citation practices and completeness could enhance the response significantly.</t>
  </si>
  <si>
    <t>The AI response effectively answers the user's query with high factual accuracy and relevance. It is clear and well-organized, although it could benefit from slightly more completeness by including additional context from the snippets. The citation quality is strong despite the absence of explicit citations, as the response is well-grounded in the provided snippets.</t>
  </si>
  <si>
    <t>The AI response effectively answers the user's query with high factual accuracy and relevance. It is clear and well-organized, though it could enhance completeness by providing a bit more context about the NewHQ. The lack of explicit citations does not detract significantly from the response's quality, as it is well-grounded in the snippets provided.</t>
  </si>
  <si>
    <t>The AI response is relevant and clear but lacks factual accuracy and completeness, as it does not align with the provided snippets. There is no grounding in the snippets, and the absence of citations further diminishes the response's academic quality.</t>
  </si>
  <si>
    <t>The AI response is exemplary in terms of factual accuracy, relevance, completeness, and clarity. It effectively answers the user's query with detailed information about the Teeküchen. The only minor drawback is the lack of explicit citations, which could enhance the citation quality score. Overall, it meets high academic standards.</t>
  </si>
  <si>
    <t>The AI response does not adequately address the user query regarding private dishes, lacking factual accuracy and completeness. While the clarity of the response is commendable, the absence of relevant snippet grounding and citations significantly detracts from its academic quality.</t>
  </si>
  <si>
    <t>The AI response effectively addresses the user's query regarding the catering concept for internal meetings, demonstrating high relevance and clarity. However, it could improve in completeness by providing more detailed information and enhancing citation quality through explicit references to the snippets.</t>
  </si>
  <si>
    <t>The AI response provides a relevant and clear answer to the user's query about dining options in a residential context. However, it lacks explicit grounding in the provided snippets, which affects its factual accuracy and citation quality. The response could be improved by including more comprehensive options and direct references to the snippets.</t>
  </si>
  <si>
    <t>The AI response effectively addresses the user's query with relevant and accurate information about the restaurant app's functionalities. While it excels in clarity and relevance, it could improve in citation quality by explicitly referencing the snippets used to support its claims. Overall, it meets high academic standards with minor areas for improvement.</t>
  </si>
  <si>
    <t>The AI response effectively addresses the user query with accurate and relevant information about the payment process in the restaurant. It demonstrates clarity and a strong grounding in the provided snippet, although it could improve by including additional details from the snippet for a more complete answer.</t>
  </si>
  <si>
    <t>The AI response effectively answers the user's query with high factual accuracy and relevance. It is clear and well-structured, though it could benefit from additional details to enhance completeness. The grounding in the snippets is strong, demonstrating a solid understanding of the source material.</t>
  </si>
  <si>
    <t>The AI response is highly accurate, relevant, complete, and clear, effectively addressing the user's query about parking options at the new location. The lack of explicit citations is noted, but the response demonstrates strong implicit grounding in the provided snippets.</t>
  </si>
  <si>
    <t>The AI response is highly accurate, relevant, complete, and clear, effectively addressing the user's query about parking availability. While it lacks explicit citations, the grounding in the provided snippets is strong, leading to a high overall evaluation.</t>
  </si>
  <si>
    <t>The AI response is exemplary in addressing the user's query about booking a parking space. It is factually accurate, relevant, complete, and clear. The only area for improvement is the explicit citation of snippets, which would enhance the academic rigor of the response.</t>
  </si>
  <si>
    <t>The AI response is inadequate as it fails to address the user's query about storing multiple license plates in the app. It does not utilize the relevant snippets that contain the necessary information, resulting in a lack of factual accuracy, relevance, and completeness. The clarity of the response is acceptable, but it ultimately does not fulfill the user's request. The absence of citations further detracts from the overall quality of the response.</t>
  </si>
  <si>
    <t>The AI response is inadequate as it fails to address the user's query regarding the consequences of entering the underground garage without a booking. It does not utilize any of the provided snippets, resulting in a lack of factual accuracy, relevance, and completeness. The response is clear in its language but ultimately uninformative. The absence of citations further diminishes its academic quality.</t>
  </si>
  <si>
    <t>The AI response effectively addresses the user's query with relevant and clear information about accessing the Tiefgarage. While it demonstrates strong factual accuracy and clarity, the lack of explicit citations to the snippets slightly diminishes the overall citation quality. The response could be improved by incorporating more details and direct references to the snippets to enhance completeness and citation quality.</t>
  </si>
  <si>
    <t>The AI response is inadequate as it does not address the user's query about bicycle parking or retrieval in any way. It fails to utilize the provided snippets, resulting in a lack of factual accuracy, relevance, completeness, and citation quality. The response does not provide any useful information or context for the user.</t>
  </si>
  <si>
    <t>The AI response effectively answers the user's query about waste separation in the new building, demonstrating high factual accuracy, relevance, and clarity. However, it could improve in completeness by providing additional details about the types of waste handled at the stations. The lack of explicit citations does not detract significantly from the response, as it is well-grounded in the snippets provided.</t>
  </si>
  <si>
    <t>The AI response is accurate, relevant, and clear, effectively addressing the user's query about the locations of waste bins. It could improve by providing more comprehensive details about the waste sorting process. The lack of explicit citations does not detract significantly from the response's quality, as it is well-grounded in the provided snippets.</t>
  </si>
  <si>
    <t>The AI response is factually accurate, relevant, and clear, effectively addressing the user's query about trash bins. It could improve by providing more comprehensive details about the waste sorting system. The lack of explicit citations does not detract from the overall quality, as the response is well-grounded in the provided snippets.</t>
  </si>
  <si>
    <t>The AI response effectively answers the user's query with high factual accuracy and relevance. It is clear and well-organized, though it could benefit from additional context to enhance completeness. The citation quality is acceptable given the lack of explicit references, but the grounding in the snippets is strong.</t>
  </si>
  <si>
    <t>The AI response is inadequate as it does not answer the user's query about the new access card. It fails to utilize any of the provided snippets, lacks relevant information, and does not provide any citations or grounding in the source material. Overall, it does not meet academic standards.</t>
  </si>
  <si>
    <t>The AI response fails to address the user's query about the old access card, providing no relevant information or grounding in the provided snippets. The lack of content and citations significantly detracts from its academic quality.</t>
  </si>
  <si>
    <t>The AI response is factually accurate, relevant, and clear, effectively answering the user's query. It demonstrates strong grounding in the provided snippets, particularly Snippet 1. However, it could improve by providing additional context or details about the access systems to enhance completeness.</t>
  </si>
  <si>
    <t>The AI response effectively addresses the user's query with relevant and mostly accurate information. However, it could benefit from additional details and explicit citations to strengthen its grounding in the provided snippets.</t>
  </si>
  <si>
    <t>The AI response effectively answers the user's query with accurate and relevant information. It is clear and well-organized, though it could benefit from additional detail regarding the conditions for leaving the building after the specified hours. The lack of explicit citations is noted, but the grounding in the snippets is strong.</t>
  </si>
  <si>
    <t>The AI response is exemplary, providing accurate, relevant, complete, and clear information regarding the entrances at NewHQ. It effectively utilizes the provided snippets to support its claims, demonstrating a high level of academic rigor.</t>
  </si>
  <si>
    <t>The AI response lacks sufficient grounding in the provided snippets, leading to issues with factual accuracy and completeness. While the clarity of the response is commendable, the absence of relevant details and citations significantly detracts from its overall quality. Improvements are needed in addressing the specific aspects of confidentiality areas as per the user's query.</t>
  </si>
  <si>
    <t>The AI response is inadequate as it does not address the user's query about the security certification of the new building. It fails to utilize any of the provided snippets, resulting in a lack of factual accuracy, relevance, completeness, and citation quality. The response does not meet academic standards.</t>
  </si>
  <si>
    <t>The AI response is strong in factual accuracy, relevance, clarity, and overall coherence. It effectively addresses the user's query with a clear and accurate statement regarding the use of the employee card. However, it could improve in completeness by providing additional context or details about the lockout period. The citation quality is good, given the implicit grounding in the snippets provided.</t>
  </si>
  <si>
    <t>The AI response is strong in relevance and clarity, effectively addressing the user's query about considerations for staying late in the building. However, it could benefit from more explicit grounding in the provided snippets to enhance factual accuracy and citation quality. Overall, it meets high academic standards but leaves room for improvement in citation practices.</t>
  </si>
  <si>
    <t>The AI response demonstrates some clarity but falls short in factual accuracy, relevance, completeness, and citation quality. It does not adequately address the user's query regarding confidentiality areas, lacking specific guidance or grounding in the provided snippets. Improvements are needed in content depth and integration of source material.</t>
  </si>
  <si>
    <t>The AI response effectively addresses the user's query with accurate and relevant information regarding the Hauspost. It demonstrates clarity and a strong grounding in the provided snippets, although it could benefit from more comprehensive coverage and explicit citations to enhance citation quality.</t>
  </si>
  <si>
    <t>The AI response is relevant to the user's query but lacks factual accuracy and completeness. It does not provide any citations or grounding in the provided snippets, which significantly undermines its academic quality. The clarity of the response is acceptable, but the lack of detail and supporting evidence is a major drawback.</t>
  </si>
  <si>
    <t>The AI response provides a relevant but somewhat vague answer to the query about elevator confidentiality. While it is clear and well-organized, it lacks specific grounding in the provided snippets and does not fully address the complexities of confidentiality in elevators. The absence of citations further diminishes the academic rigor of the response.</t>
  </si>
  <si>
    <t>The AI response is factually accurate, relevant, and clear, effectively addressing the user's query. However, it could improve by providing more context or details to enhance completeness and by including explicit citations to strengthen citation quality.</t>
  </si>
  <si>
    <t>The AI response effectively addresses the user's query with accurate and relevant information derived from the snippets. It is clear and well-organized, though it could benefit from additional context to enhance completeness. The lack of explicit citations does not detract from the overall quality, as the grounding in the snippets is strong.</t>
  </si>
  <si>
    <t>The AI response effectively addresses the user query with high relevance and clarity. While it provides accurate information regarding the purpose of the lockers, it lacks explicit citations and could benefit from additional details to enhance completeness. The grounding in snippets is implicit but not fully substantiated, which affects the citation quality score.</t>
  </si>
  <si>
    <t>The AI response is inadequate as it fails to address the user's query about the number of lockers. It does not utilize any of the provided snippets, resulting in a lack of factual accuracy, relevance, and completeness. The clarity is somewhat acceptable, but the absence of content renders it ineffective. Overall, the response does not meet academic standards.</t>
  </si>
  <si>
    <t>The AI response is inadequate as it does not provide any relevant information or answer the user's query regarding the issuance of locker keys. It fails to utilize the provided snippets effectively, resulting in a lack of factual accuracy, relevance, completeness, and citation quality.</t>
  </si>
  <si>
    <t>The AI response is significantly deficient in addressing the user's query about storing personal items in showers. It fails to utilize any of the provided snippets, resulting in a lack of factual accuracy, relevance, completeness, and citation quality. The response does not meet academic standards and requires substantial improvement.</t>
  </si>
  <si>
    <t>The AI response is relevant and clear but contains a factual inaccuracy regarding the number of showers. It lacks explicit citations, which diminishes the overall citation quality. Additional context could improve completeness.</t>
  </si>
  <si>
    <t>The AI response is exemplary, providing accurate, relevant, complete, and clear information regarding the smoking area. It effectively utilizes the provided snippet without the need for explicit citations, demonstrating strong grounding in the source material.</t>
  </si>
  <si>
    <t>The AI response effectively addresses the user's query about accepting a gift worth €15, providing relevant and mostly accurate information. While it demonstrates a good understanding of the guidelines, it could benefit from more explicit references to the snippets and a more comprehensive coverage of compliance requirements for higher-value gifts. Overall, it meets high academic standards but has room for improvement in citation quality and completeness.</t>
  </si>
  <si>
    <t>The AI response is highly accurate, relevant, complete, and clear, effectively addressing the user's query about gift-giving limits. While it lacks explicit citations, the grounding in the provided snippets is strong, justifying a high score in citation quality despite the absence of direct references.</t>
  </si>
  <si>
    <t>The AI response is exemplary in addressing the user's query with high factual accuracy, relevance, completeness, and clarity. It effectively synthesizes information from the snippets, although it lacks explicit citations which would enhance citation quality. Overall, it meets and exceeds academic standards.</t>
  </si>
  <si>
    <t>The AI response effectively addresses the user query with high factual accuracy and relevance. It is clear and well-structured, though it could improve in completeness by elaborating on the exceptions to the rules regarding gift acceptance. The lack of explicit citations does not detract significantly from the response, but clearer attribution would enhance citation quality.</t>
  </si>
  <si>
    <t>The AI response effectively addresses the user's query with relevant and mostly accurate information regarding gift acceptance policies. While it is clear and well-structured, it could benefit from more explicit grounding in the provided snippets and a more comprehensive coverage of the policy implications for different employee categories.</t>
  </si>
  <si>
    <t>The AI response is highly accurate, relevant, complete, and clear, effectively addressing the user's query about recording a gift. It demonstrates strong implicit grounding in the provided snippets, although it would benefit from explicit citations to enhance citation quality.</t>
  </si>
  <si>
    <t>The AI response is exemplary in addressing the user query with high factual accuracy, relevance, completeness, and clarity. It effectively synthesizes information from the snippets, although the lack of explicit citations slightly detracts from the citation quality score. Overall, it meets and exceeds academic standards.</t>
  </si>
  <si>
    <t>The AI response effectively addresses the user's query with relevant and accurate information regarding business meals as hospitality. While it demonstrates good clarity and relevance, the lack of explicit citations and some minor gaps in completeness prevent it from achieving a higher score in citation quality. Overall, it meets high academic standards but could benefit from improved sourcing.</t>
  </si>
  <si>
    <t>The AI response is highly accurate, relevant, complete, and clear, effectively addressing the user's query about hospitality during a tender process. While it lacks explicit citations, it demonstrates strong implicit grounding in the provided snippets, particularly in outlining the rules and conditions for accepting hospitality.</t>
  </si>
  <si>
    <t>The AI response effectively addresses the user's query about gift-giving, providing relevant information about the regulations that govern such actions in a business context. While it demonstrates a strong understanding of the topic, it could improve by incorporating explicit citations and enhancing clarity in some areas. Overall, it meets high academic standards but has room for improvement in citation quality and completeness.</t>
  </si>
  <si>
    <t>The AI response effectively addresses the user's query about the influence of gifts on business decisions, demonstrating a strong understanding of the ethical implications involved. While it is factually accurate and relevant, it lacks explicit citations and could improve in completeness by incorporating specific compliance processes mentioned in the snippets. Overall, the response meets high academic standards but has room for improvement in citation quality and completeness.</t>
  </si>
  <si>
    <t>The AI response effectively addresses the user's query with a high degree of relevance and factual accuracy. It provides a clear and organized overview of Berenberg's hospitality policies, although it lacks explicit citations to the snippets. Overall, it meets high academic standards but could improve in citation quality and completeness by integrating more specific examples.</t>
  </si>
  <si>
    <t>The AI response is highly accurate, relevant, and complete in addressing the user's query about the treatment of government officials regarding gifts. It effectively synthesizes information from the snippets, although it lacks explicit citations. The clarity of the response is good but could be improved with better sentence structure. Overall, it meets high academic standards.</t>
  </si>
  <si>
    <t>The AI response effectively addresses the user's query with relevant legal information regarding inviting public officials to lunch. It demonstrates a good understanding of the conditions and limitations involved, although it lacks explicit citations and could improve in clarity and completeness by addressing potential consequences of non-compliance more directly.</t>
  </si>
  <si>
    <t>The AI response effectively addresses the query regarding 'unduly lavish' hospitality with relevant and accurate information. However, it lacks explicit citations to the snippets, which affects the citation quality score. Overall, the response is strong in relevance and clarity but could improve in grounding and citation practices.</t>
  </si>
  <si>
    <t>The AI response is highly effective, providing accurate, relevant, and complete information in a clear manner. It successfully addresses the user's query while implicitly grounding its claims in the provided snippets. The only area for improvement is the explicit citation of sources to enhance the credibility of the information presented.</t>
  </si>
  <si>
    <t>The AI response is strong in factual accuracy, relevance, clarity, and overall coherence. It effectively addresses the user's query with actionable steps based on the provided snippets. However, it could improve in completeness by incorporating additional relevant details from the snippets. The citation quality is good, but the lack of explicit citations prevents a perfect score.</t>
  </si>
  <si>
    <t>The AI response effectively addresses the user's query regarding the implications of refusing a gift in a client relationship context. It is relevant and mostly accurate, though it could improve in completeness and citation quality. The lack of explicit citations limits the ability to fully assess grounding, but the content is largely consistent with the provided snippets.</t>
  </si>
  <si>
    <t>The AI response is strong in relevance and clarity, effectively addressing the user's query about promotional items as gifts. It demonstrates good factual accuracy and completeness but lacks explicit citations, which could enhance the credibility of the claims made. Overall, it meets high academic standards but has room for improvement in citation quality and completeness.</t>
  </si>
  <si>
    <t>The AI response provides a relevant and mostly accurate overview of the gift policy, particularly concerning gifts from clients. However, it fails to directly address the user's question about gifts between employees, which detracts from its completeness. The clarity of the response is commendable, but the lack of explicit citations limits the citation quality. Overall, the response meets high academic standards but has room for improvement in addressing the specific query and citation practices.</t>
  </si>
  <si>
    <t>The AI response effectively addresses the user's query with relevant guidelines and considerations for accepting tickets from a business partner. While it demonstrates strong relevance and clarity, it could improve by providing explicit citations to the snippets to enhance factual accuracy and citation quality. Overall, it meets high academic standards but has room for improvement in grounding and citation practices.</t>
  </si>
  <si>
    <t>The AI response provides a relevant and clear answer to the user's query about hospitality during negotiations. However, it lacks depth and specific grounding in the provided snippets, which affects its overall completeness and citation quality. The response could benefit from referencing specific snippets to enhance its factual accuracy and completeness.</t>
  </si>
  <si>
    <t>The AI response effectively addresses the user's query with relevant and accurate information about the consequences of violating the gifts and hospitality policy. While it is clear and well-structured, it lacks explicit citations and could benefit from more detailed references to the snippets provided. Overall, it meets high academic standards but has room for improvement in citation quality and completeness.</t>
  </si>
  <si>
    <t>The AI response effectively addresses the user query with relevant and accurate information regarding Berenberg's gift-giving policies. While it is clear and well-structured, the lack of explicit citations and direct references to the snippets reduces the overall citation quality. The response could be improved by integrating specific snippet content to enhance grounding and citation accuracy.</t>
  </si>
  <si>
    <t>The AI response effectively addresses the user's query with high factual accuracy, relevance, and completeness. While the clarity is slightly hindered by some complex phrasing, the overall quality of the response is strong. The lack of explicit citations does not detract from the response's grounding in the provided snippets.</t>
  </si>
  <si>
    <t>Use Case</t>
  </si>
  <si>
    <t>OpenAI</t>
  </si>
  <si>
    <t>Gemini</t>
  </si>
  <si>
    <t>RAG</t>
  </si>
  <si>
    <t>Agentic</t>
  </si>
  <si>
    <t>Gifts &amp; Entertainment</t>
  </si>
  <si>
    <t>IT-Governance</t>
  </si>
  <si>
    <t>New HQ v0</t>
  </si>
  <si>
    <t>New HQ v1</t>
  </si>
  <si>
    <t>New HQ v2</t>
  </si>
  <si>
    <t>New HQ v3</t>
  </si>
  <si>
    <t>TOTAL AVG</t>
  </si>
  <si>
    <t>Gifts &amp; Entertainment: OpenAI RAG Performance</t>
  </si>
  <si>
    <t>Metric</t>
  </si>
  <si>
    <t>Min</t>
  </si>
  <si>
    <t>Max</t>
  </si>
  <si>
    <t>StdDev</t>
  </si>
  <si>
    <t>Factual Acc</t>
  </si>
  <si>
    <t>Citation Q.</t>
  </si>
  <si>
    <t>AVG</t>
  </si>
  <si>
    <t>Total</t>
  </si>
  <si>
    <t>gemini vs openai</t>
  </si>
  <si>
    <t>IT-Governance: OpenAI RAG Performance</t>
  </si>
  <si>
    <t>New HQ v0: OpenAI RAG Performance</t>
  </si>
  <si>
    <t>New HQ v1: OpenAI RAG Performance</t>
  </si>
  <si>
    <t>New HQ v3: OpenAI RAG Performance</t>
  </si>
  <si>
    <t>New HQ v2: OpenAI RAG Performance</t>
  </si>
  <si>
    <t>Gifts &amp; Entertainment: Gemini RAG Performance</t>
  </si>
  <si>
    <t>IT-Governance: Gemini RAG Performance</t>
  </si>
  <si>
    <t>New HQ v0: Gemini RAG Performance</t>
  </si>
  <si>
    <t>New HQ v1: Gemini RAG Performance</t>
  </si>
  <si>
    <t>New HQ v2: Gemini RAG Performance</t>
  </si>
  <si>
    <t>New HQ v3: Gemini RAG Performance</t>
  </si>
  <si>
    <t>Gifts &amp; Entertainment: OpenAI Agentic Performance</t>
  </si>
  <si>
    <t>Gifts &amp; Entertainment: Gemini Agentic Performance</t>
  </si>
  <si>
    <t>IT-Governance: OpenAI Agentic Performance</t>
  </si>
  <si>
    <t>New HQ: OpenAI Agentic Performance</t>
  </si>
  <si>
    <t>Cross-Use Case Matrix (Weighted AveAgentice out of 5)</t>
  </si>
  <si>
    <t>Publication_Table</t>
  </si>
  <si>
    <t>Dimension</t>
  </si>
  <si>
    <t>OpenAI Rag M(SD)</t>
  </si>
  <si>
    <t>OpenAI Agentic M(SD)</t>
  </si>
  <si>
    <t>Gemini Agentic M(SD)</t>
  </si>
  <si>
    <t>Gemini Rag M(SD)</t>
  </si>
  <si>
    <t>p-value</t>
  </si>
  <si>
    <t>Cohen's d</t>
  </si>
  <si>
    <t>Effect</t>
  </si>
  <si>
    <t>Raw Total</t>
  </si>
  <si>
    <t>Cross-Use Case Matrix (Average: Avg)</t>
  </si>
  <si>
    <t>Cross-Use Case Matrix (Average: StdDev)</t>
  </si>
  <si>
    <t>Significance</t>
  </si>
  <si>
    <t>RAG Cohen's d</t>
  </si>
  <si>
    <t>Agentic Cohen's d</t>
  </si>
  <si>
    <t>RAG Effect</t>
  </si>
  <si>
    <t>Agentic Effect</t>
  </si>
  <si>
    <t>RAG p-value</t>
  </si>
  <si>
    <t>Agentic p-value</t>
  </si>
  <si>
    <t>RAG Significance</t>
  </si>
  <si>
    <t>Agentic Significance</t>
  </si>
  <si>
    <t>OpenAI vs. Gemini</t>
  </si>
  <si>
    <t>RAG vs. Agentic</t>
  </si>
  <si>
    <t>RAG Total</t>
  </si>
  <si>
    <t>Agentic Total</t>
  </si>
  <si>
    <r>
      <t xml:space="preserve">The results clearly demonstrate a significant evaluator effect. The choice of LLM judge systematically alters the outcome of the evaluation.
</t>
    </r>
    <r>
      <rPr>
        <b/>
        <sz val="11"/>
        <color theme="1"/>
        <rFont val="ES Peak"/>
        <scheme val="minor"/>
      </rPr>
      <t>Cohen's d Direction:</t>
    </r>
    <r>
      <rPr>
        <sz val="11"/>
        <color theme="1"/>
        <rFont val="ES Peak"/>
        <family val="2"/>
        <scheme val="minor"/>
      </rPr>
      <t xml:space="preserve"> The negative d values for most dimensions mean that the first group (OpenAI RAW) consistently provided lower scores than the second group (Gemini RAW).
</t>
    </r>
    <r>
      <rPr>
        <b/>
        <sz val="11"/>
        <color theme="1"/>
        <rFont val="ES Peak"/>
        <scheme val="minor"/>
      </rPr>
      <t>Conclusion</t>
    </r>
    <r>
      <rPr>
        <sz val="11"/>
        <color theme="1"/>
        <rFont val="ES Peak"/>
        <family val="2"/>
        <scheme val="minor"/>
      </rPr>
      <t xml:space="preserve">: The Gemini judge is a "harsher" or "stricter" grader than the OpenAI judge.
This effect is Medium for Factual Accuracy (d=-0.60) and Clarity (d=-0.54).
It is Small but significant for Relevance and Completeness.
</t>
    </r>
    <r>
      <rPr>
        <b/>
        <sz val="11"/>
        <color theme="1"/>
        <rFont val="ES Peak"/>
        <scheme val="minor"/>
      </rPr>
      <t>The Exception</t>
    </r>
    <r>
      <rPr>
        <sz val="11"/>
        <color theme="1"/>
        <rFont val="ES Peak"/>
        <family val="2"/>
        <scheme val="minor"/>
      </rPr>
      <t xml:space="preserve">: Citation Quality: Here, the effect is Large and positive (d=0.95). This means the OpenAI judge is much stricter on citations than the Gemini judge. This is a fascinating and highly publishable finding, suggesting the models have different internal rubrics for what constitutes a good citation.
</t>
    </r>
    <r>
      <rPr>
        <b/>
        <sz val="11"/>
        <color theme="1"/>
        <rFont val="ES Peak"/>
        <scheme val="minor"/>
      </rPr>
      <t>Raw Total</t>
    </r>
    <r>
      <rPr>
        <sz val="11"/>
        <color theme="1"/>
        <rFont val="ES Peak"/>
        <family val="2"/>
        <scheme val="minor"/>
      </rPr>
      <t>: The non-significant result (ns) with a negligible effect size (d=-0.15) is deceptive. It does not mean the judges agree overall. Rather, the large, opposing effect on Citation Quality is likely "canceling out" the smaller, consistent effects on other dimensions. This is a classic example of why looking only at the total score can be misleading.</t>
    </r>
  </si>
  <si>
    <r>
      <t xml:space="preserve">Your data tells a compelling and unambiguous story: The RAG architecture is substantially superior to the Agentic architecture across every measured dimension.
</t>
    </r>
    <r>
      <rPr>
        <b/>
        <sz val="11"/>
        <color theme="1"/>
        <rFont val="ES Peak"/>
        <scheme val="minor"/>
      </rPr>
      <t>Statistical Significance</t>
    </r>
    <r>
      <rPr>
        <sz val="11"/>
        <color theme="1"/>
        <rFont val="ES Peak"/>
        <family val="2"/>
        <scheme val="minor"/>
      </rPr>
      <t xml:space="preserve">: The p-values are all exceptionally low (e.g., 9.87E-39), indicating that these differences are not due to random chance. The *** notation is appropriate.
</t>
    </r>
    <r>
      <rPr>
        <b/>
        <sz val="11"/>
        <color theme="1"/>
        <rFont val="ES Peak"/>
        <scheme val="minor"/>
      </rPr>
      <t>Practical Significance (Effect Size):</t>
    </r>
    <r>
      <rPr>
        <sz val="11"/>
        <color theme="1"/>
        <rFont val="ES Peak"/>
        <family val="2"/>
        <scheme val="minor"/>
      </rPr>
      <t xml:space="preserve">
The performance gap is Large for Factual Accuracy (d=1.13), Completeness (d=0.91), and the Raw Total score (d=0.90). This implies the RAG system is demonstrably and consistently better in these crucial areas.
The advantage is Medium for Relevance (d=0.75) and Clarity (d=0.73), which is still a very meaningful difference.
The advantage is Small but still significant for Citation Quality (d=0.24). This is your most interesting nuanced finding: while RAG is better, the performance gap for citations is the narrowest.</t>
    </r>
  </si>
  <si>
    <t>Overall Score</t>
  </si>
  <si>
    <t>import matplotlib.pyplot as plt
# Create side-by-side bar charts
fig, (ax1, ax2) = plt.subplots(1, 2, figsize=(15, 6))
# Chart 1: Judge Model Comparison
dimensions = ['Factual', 'Relevance', 'Complete', 'Clarity', 'Citation']
effects = [0.60, 0.24, 0.23, 0.54, 0.95]
ax1.bar(dimensions, effects, color=['red' if e &gt; 0.5 else 'orange' if e &gt; 0.2 else 'gray' for e in effects])
ax1.set_title('OpenAI vs Gemini Judge Bias\n(Positive = OpenAI more lenient)')
ax1.set_ylabel("Cohen's d")
# Chart 2: Architecture Comparison  
effects_arch = [1.13, 0.75, 0.91, 0.73, 0.90]
ax2.bar(dimensions, effects_arch, color=['red' if e &gt; 0.8 else 'orange' if e &gt; 0.5 else 'gray' for e in effects_arch])
ax2.set_title('RAG vs Agentic Performance\n(Positive = RAG better)')
ax2.set_ylabel("Cohen's d")</t>
  </si>
  <si>
    <r>
      <rPr>
        <b/>
        <sz val="11"/>
        <color theme="1"/>
        <rFont val="ES Peak"/>
        <scheme val="minor"/>
      </rPr>
      <t>Final Verdict and Path to Publication
Acknowledge the Confound:</t>
    </r>
    <r>
      <rPr>
        <sz val="11"/>
        <color theme="1"/>
        <rFont val="ES Peak"/>
        <scheme val="minor"/>
      </rPr>
      <t xml:space="preserve"> You must address the confound in your thesis. Frame it as a limitation of the study. For example: "A limitation of this study is the potential for a model-affinity bias, as the RAG system was developed using Gemini architecture and the Agentic system with OpenAI. Future work should aim to decouple the system's base model from the evaluator's model to eliminate this confound."
</t>
    </r>
    <r>
      <rPr>
        <b/>
        <sz val="11"/>
        <color theme="1"/>
        <rFont val="ES Peak"/>
        <scheme val="minor"/>
      </rPr>
      <t>Refine Your Narrative</t>
    </r>
    <r>
      <rPr>
        <sz val="11"/>
        <color theme="1"/>
        <rFont val="ES Peak"/>
        <scheme val="minor"/>
      </rPr>
      <t xml:space="preserve">: Your primary story is strong, but it should be told with this caveat.
Chapter 1 (RAG vs. Agentic): "The RAG system, which is based on Gemini, demonstrated superior performance when evaluated by both OpenAI and Gemini judges. However, the effect was..."
Chapter 2 (Evaluator Bias): "A significant evaluator effect was observed. The Gemini judge was systematically stricter on content-based metrics, while the OpenAI judge was stricter on citation quality. This highlights the critical importance of evaluator selection and the potential for model-specific biases in LLM-as-a-judge methodologies."
## Key Findings
### Judge Model Comparison (OpenAI vs. Gemini)
OpenAI demonstrated significantly more lenient evaluation patterns compared to Gemini across five of six dimensions (all p &lt; 0.01). The largest discrepancy occurred in Citation Quality (d = 0.95, Large effect), where OpenAI assigned substantially higher scores. Despite dimensional differences, Overall Scores showed no significant difference (p = 0.563, d = 0.15), suggesting that judge-specific biases may cancel out in aggregate evaluations.
### Architecture Comparison (RAG vs. Agentic)  
RAG architecture demonstrated superior performance across all evaluated dimensions (all p &lt; 0.001). The largest advantages occurred in Factual Accuracy (d = 1.13) and Completeness (d = 0.91), both representing Large effects. Overall performance favored RAG with a Large effect size (d = 0.90, p &lt; 0.001), indicating substantial practical superiority over the Agentic approach.
</t>
    </r>
    <r>
      <rPr>
        <b/>
        <sz val="11"/>
        <color theme="1"/>
        <rFont val="ES Peak"/>
        <scheme val="minor"/>
      </rPr>
      <t>For Immediate Use:</t>
    </r>
    <r>
      <rPr>
        <sz val="11"/>
        <color theme="1"/>
        <rFont val="ES Peak"/>
        <scheme val="minor"/>
      </rPr>
      <t xml:space="preserve">
✅ Report both comparisons - they answer different questions
✅ Emphasize RAG superiority - it's your strongest finding
✅ Acknowledge judge bias - important for methodology
✅ Focus on effect sizes - more meaningful than p-values
</t>
    </r>
    <r>
      <rPr>
        <b/>
        <sz val="11"/>
        <color theme="1"/>
        <rFont val="ES Peak"/>
        <scheme val="minor"/>
      </rPr>
      <t>For Future Research:</t>
    </r>
    <r>
      <rPr>
        <sz val="11"/>
        <color theme="1"/>
        <rFont val="ES Peak"/>
        <scheme val="minor"/>
      </rPr>
      <t xml:space="preserve">
📈 Qualitative analysis: Why does RAG outperform Agentic?
Independent samples t-tests revealed significant differences between RAG and Agentic architectures across all dimensions (all p &lt; 0.001, Bonferroni corrected α = 0.0083). Effect sizes ranged from Small (Citation Quality, d = 0.24) to Large (Factual Accuracy, d = 1.13), with an overall Large effect favoring RAG (d = 0.90).</t>
    </r>
  </si>
  <si>
    <t>Type</t>
  </si>
  <si>
    <t>Inter-judge reliability: Correlation between OpenAI vs. Gemini</t>
  </si>
  <si>
    <t>Pearson</t>
  </si>
  <si>
    <t>Cohen's Kappa</t>
  </si>
  <si>
    <t>Cohen's Kappa (Po)</t>
  </si>
  <si>
    <t>OpenAI Score 1</t>
  </si>
  <si>
    <t>Gemini Score 1</t>
  </si>
  <si>
    <t>Sum PE</t>
  </si>
  <si>
    <t>Score 1</t>
  </si>
  <si>
    <t>Interpretation</t>
  </si>
  <si>
    <t>Values</t>
  </si>
  <si>
    <t>Average of Raw_Total2</t>
  </si>
  <si>
    <t>Average of Weighted_Total</t>
  </si>
  <si>
    <t>OpenAI Answer</t>
  </si>
  <si>
    <t>OpenAI System_Type</t>
  </si>
  <si>
    <t>OpenAI Factual_Accuracy</t>
  </si>
  <si>
    <t>OpenAI Relevance</t>
  </si>
  <si>
    <t>OpenAI Completeness</t>
  </si>
  <si>
    <t>OpenAI Clarity</t>
  </si>
  <si>
    <t>OpenAI Citation_Quality</t>
  </si>
  <si>
    <t>OpenAI Weighted_Total</t>
  </si>
  <si>
    <t>OpenAI Raw_Total</t>
  </si>
  <si>
    <t>OpenAI Snippet_Grounding_Score</t>
  </si>
  <si>
    <t>OpenAI Snippet_Count</t>
  </si>
  <si>
    <t>OpenAI Overall_Assessment</t>
  </si>
  <si>
    <t>OpenAI Fallback_Used</t>
  </si>
  <si>
    <t>OpenAI Fallback_Merge_Applied</t>
  </si>
  <si>
    <t>OpenAI Original_Internal_Answer_Length</t>
  </si>
  <si>
    <t>OpenAI Web_Fallback_Length</t>
  </si>
  <si>
    <t>Gemini Answer</t>
  </si>
  <si>
    <t>Gemini System_Type</t>
  </si>
  <si>
    <t>Gemini Factual_Accuracy</t>
  </si>
  <si>
    <t>Gemini Relevance</t>
  </si>
  <si>
    <t>Gemini Completeness</t>
  </si>
  <si>
    <t>Gemini Clarity</t>
  </si>
  <si>
    <t>Gemini Citation_Quality</t>
  </si>
  <si>
    <t>Gemini Weighted_Total</t>
  </si>
  <si>
    <t>Gemini Raw_Total</t>
  </si>
  <si>
    <t>Gemini Snippet_Grounding_Score</t>
  </si>
  <si>
    <t>Gemini Snippet_Count</t>
  </si>
  <si>
    <t>Gemini Overall_Assessment</t>
  </si>
  <si>
    <t>Gemini Fallback_Used</t>
  </si>
  <si>
    <t>Gemini Fallback_Merge_Applied</t>
  </si>
  <si>
    <t>Gemini Original_Internal_Answer_Length</t>
  </si>
  <si>
    <t>Gemini Web_Fallback_Length</t>
  </si>
  <si>
    <t>Mean</t>
  </si>
  <si>
    <t>Diff</t>
  </si>
  <si>
    <t>Abs Diff</t>
  </si>
  <si>
    <t>Summary:</t>
  </si>
  <si>
    <t>Mean_of_diffs</t>
  </si>
  <si>
    <t>SD_of_diffs</t>
  </si>
  <si>
    <t>Upper_Limit</t>
  </si>
  <si>
    <t>Lower_Limit</t>
  </si>
  <si>
    <t>Exact_Agreement</t>
  </si>
  <si>
    <t>Within_1pt</t>
  </si>
  <si>
    <t>Bland‑Altman summary stats</t>
  </si>
  <si>
    <t>±1‑point agreement &amp; exact agreement</t>
  </si>
  <si>
    <t>Question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</si>
</sst>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000E+00"/>
    <numFmt numFmtId="172" formatCode="0.00000"/>
  </numFmts>
  <fonts count="6" x14ac:knownFonts="1">
    <font>
      <sz val="11"/>
      <color theme="1"/>
      <name val="ES Peak"/>
      <family val="2"/>
      <scheme val="minor"/>
    </font>
    <font>
      <sz val="11"/>
      <color theme="1"/>
      <name val="ES Peak"/>
      <scheme val="minor"/>
    </font>
    <font>
      <sz val="11"/>
      <color theme="1"/>
      <name val="ES Peak"/>
      <family val="2"/>
      <scheme val="minor"/>
    </font>
    <font>
      <b/>
      <sz val="11"/>
      <name val="Calibri"/>
      <family val="2"/>
    </font>
    <font>
      <b/>
      <sz val="11"/>
      <color theme="1"/>
      <name val="ES Peak"/>
      <scheme val="minor"/>
    </font>
    <font>
      <b/>
      <sz val="11"/>
      <color theme="0"/>
      <name val="ES Peak"/>
      <scheme val="minor"/>
    </font>
  </fonts>
  <fills count="8">
    <fill>
      <patternFill patternType="none"/>
    </fill>
    <fill>
      <patternFill patternType="gray125"/>
    </fill>
    <fill>
      <patternFill patternType="solid">
        <fgColor theme="2" tint="-0.249977111117893"/>
        <bgColor indexed="64"/>
      </patternFill>
    </fill>
    <fill>
      <patternFill patternType="solid">
        <fgColor theme="2" tint="0.79998168889431442"/>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s>
  <borders count="6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diagonal/>
    </border>
    <border>
      <left style="thin">
        <color auto="1"/>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diagonal/>
    </border>
    <border>
      <left style="medium">
        <color indexed="64"/>
      </left>
      <right style="thin">
        <color auto="1"/>
      </right>
      <top style="thin">
        <color auto="1"/>
      </top>
      <bottom/>
      <diagonal/>
    </border>
    <border>
      <left style="thin">
        <color auto="1"/>
      </left>
      <right style="thin">
        <color auto="1"/>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indexed="64"/>
      </right>
      <top style="medium">
        <color indexed="64"/>
      </top>
      <bottom/>
      <diagonal/>
    </border>
    <border>
      <left style="medium">
        <color indexed="64"/>
      </left>
      <right/>
      <top style="thin">
        <color auto="1"/>
      </top>
      <bottom/>
      <diagonal/>
    </border>
    <border>
      <left style="thin">
        <color auto="1"/>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style="medium">
        <color indexed="64"/>
      </top>
      <bottom style="medium">
        <color indexed="64"/>
      </bottom>
      <diagonal/>
    </border>
    <border>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177">
    <xf numFmtId="0" fontId="0" fillId="0" borderId="0" xfId="0"/>
    <xf numFmtId="0" fontId="3" fillId="0" borderId="1" xfId="0" applyFont="1" applyBorder="1" applyAlignment="1">
      <alignment horizontal="center" vertical="top"/>
    </xf>
    <xf numFmtId="9" fontId="0" fillId="0" borderId="0" xfId="1" applyFont="1"/>
    <xf numFmtId="0" fontId="0" fillId="0" borderId="1" xfId="0" applyBorder="1"/>
    <xf numFmtId="0" fontId="0" fillId="0" borderId="3"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4" xfId="0" applyBorder="1"/>
    <xf numFmtId="0" fontId="0" fillId="0" borderId="15" xfId="0" applyBorder="1"/>
    <xf numFmtId="0" fontId="0" fillId="0" borderId="16" xfId="0" applyBorder="1"/>
    <xf numFmtId="0" fontId="0" fillId="0" borderId="18" xfId="0" applyBorder="1"/>
    <xf numFmtId="0" fontId="0" fillId="0" borderId="2" xfId="0" applyBorder="1"/>
    <xf numFmtId="0" fontId="0" fillId="0" borderId="7" xfId="0" applyBorder="1" applyAlignment="1">
      <alignment wrapText="1"/>
    </xf>
    <xf numFmtId="0" fontId="0" fillId="0" borderId="9" xfId="0" applyBorder="1" applyAlignment="1">
      <alignment wrapText="1"/>
    </xf>
    <xf numFmtId="0" fontId="0" fillId="0" borderId="27" xfId="0" applyBorder="1"/>
    <xf numFmtId="0" fontId="0" fillId="0" borderId="33" xfId="0" applyBorder="1"/>
    <xf numFmtId="0" fontId="0" fillId="0" borderId="34" xfId="0" applyBorder="1"/>
    <xf numFmtId="0" fontId="0" fillId="0" borderId="36" xfId="0" applyBorder="1"/>
    <xf numFmtId="0" fontId="0" fillId="0" borderId="29" xfId="0" applyBorder="1"/>
    <xf numFmtId="0" fontId="0" fillId="0" borderId="13" xfId="0" applyBorder="1" applyAlignment="1"/>
    <xf numFmtId="0" fontId="0" fillId="0" borderId="33" xfId="0" applyBorder="1" applyAlignment="1"/>
    <xf numFmtId="0" fontId="0" fillId="0" borderId="34" xfId="0" applyBorder="1" applyAlignment="1"/>
    <xf numFmtId="0" fontId="0" fillId="0" borderId="2" xfId="0" applyBorder="1" applyAlignment="1"/>
    <xf numFmtId="0" fontId="0" fillId="0" borderId="0" xfId="0" applyFill="1" applyBorder="1" applyAlignment="1"/>
    <xf numFmtId="10" fontId="0" fillId="0" borderId="0" xfId="1" applyNumberFormat="1" applyFont="1"/>
    <xf numFmtId="0" fontId="0" fillId="0" borderId="37" xfId="0" applyBorder="1"/>
    <xf numFmtId="0" fontId="0" fillId="0" borderId="0" xfId="0" applyBorder="1"/>
    <xf numFmtId="0" fontId="0" fillId="0" borderId="38" xfId="0" applyBorder="1"/>
    <xf numFmtId="0" fontId="0" fillId="0" borderId="12"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2" fontId="0" fillId="0" borderId="5" xfId="0" applyNumberFormat="1" applyBorder="1"/>
    <xf numFmtId="2" fontId="0" fillId="0" borderId="7" xfId="0" applyNumberFormat="1" applyBorder="1"/>
    <xf numFmtId="2" fontId="0" fillId="0" borderId="25" xfId="0" applyNumberFormat="1" applyBorder="1"/>
    <xf numFmtId="2" fontId="0" fillId="0" borderId="20" xfId="0" applyNumberFormat="1" applyBorder="1"/>
    <xf numFmtId="2" fontId="0" fillId="0" borderId="15" xfId="0" applyNumberFormat="1" applyBorder="1" applyAlignment="1"/>
    <xf numFmtId="2" fontId="0" fillId="0" borderId="16" xfId="0" applyNumberFormat="1" applyBorder="1" applyAlignment="1"/>
    <xf numFmtId="2" fontId="0" fillId="0" borderId="6" xfId="0" applyNumberFormat="1" applyBorder="1" applyAlignment="1"/>
    <xf numFmtId="2" fontId="0" fillId="0" borderId="7" xfId="0" applyNumberFormat="1" applyBorder="1" applyAlignment="1"/>
    <xf numFmtId="2" fontId="0" fillId="0" borderId="35" xfId="0" applyNumberFormat="1" applyBorder="1" applyAlignment="1"/>
    <xf numFmtId="2" fontId="0" fillId="0" borderId="29" xfId="0" applyNumberFormat="1" applyBorder="1" applyAlignment="1"/>
    <xf numFmtId="2" fontId="0" fillId="0" borderId="20" xfId="0" applyNumberFormat="1" applyBorder="1" applyAlignment="1"/>
    <xf numFmtId="2" fontId="4" fillId="0" borderId="15" xfId="0" applyNumberFormat="1" applyFont="1" applyBorder="1" applyAlignment="1"/>
    <xf numFmtId="2" fontId="4" fillId="0" borderId="6" xfId="0" applyNumberFormat="1" applyFont="1" applyBorder="1" applyAlignment="1"/>
    <xf numFmtId="2" fontId="1" fillId="0" borderId="6" xfId="0" applyNumberFormat="1" applyFont="1" applyBorder="1" applyAlignment="1"/>
    <xf numFmtId="2" fontId="4" fillId="0" borderId="35" xfId="0" applyNumberFormat="1" applyFont="1" applyBorder="1" applyAlignment="1"/>
    <xf numFmtId="9" fontId="0" fillId="0" borderId="0" xfId="1" applyNumberFormat="1" applyFont="1"/>
    <xf numFmtId="9" fontId="0" fillId="0" borderId="48" xfId="1" applyFont="1" applyBorder="1"/>
    <xf numFmtId="0" fontId="0" fillId="0" borderId="41" xfId="0" applyFill="1" applyBorder="1" applyAlignment="1"/>
    <xf numFmtId="0" fontId="4" fillId="5" borderId="2" xfId="0" applyFont="1" applyFill="1" applyBorder="1" applyAlignment="1">
      <alignment horizontal="center"/>
    </xf>
    <xf numFmtId="0" fontId="5" fillId="4" borderId="2" xfId="0" applyFont="1" applyFill="1" applyBorder="1" applyAlignment="1">
      <alignment horizontal="center"/>
    </xf>
    <xf numFmtId="0" fontId="4" fillId="3" borderId="2" xfId="0" applyFont="1" applyFill="1" applyBorder="1" applyAlignment="1">
      <alignment horizontal="center"/>
    </xf>
    <xf numFmtId="0" fontId="5" fillId="2" borderId="2" xfId="0" applyFont="1" applyFill="1" applyBorder="1" applyAlignment="1">
      <alignment horizontal="center"/>
    </xf>
    <xf numFmtId="2" fontId="1" fillId="0" borderId="15" xfId="0" applyNumberFormat="1" applyFont="1" applyBorder="1" applyAlignment="1"/>
    <xf numFmtId="2" fontId="1" fillId="0" borderId="16" xfId="0" applyNumberFormat="1" applyFont="1" applyBorder="1" applyAlignment="1"/>
    <xf numFmtId="2" fontId="1" fillId="0" borderId="7" xfId="0" applyNumberFormat="1" applyFont="1" applyBorder="1" applyAlignment="1"/>
    <xf numFmtId="2" fontId="1" fillId="0" borderId="8" xfId="0" applyNumberFormat="1" applyFont="1" applyBorder="1" applyAlignment="1"/>
    <xf numFmtId="0" fontId="0" fillId="0" borderId="49" xfId="0" applyBorder="1"/>
    <xf numFmtId="2" fontId="0" fillId="0" borderId="1" xfId="0" applyNumberFormat="1" applyBorder="1"/>
    <xf numFmtId="2" fontId="0" fillId="0" borderId="43" xfId="0" applyNumberFormat="1" applyBorder="1"/>
    <xf numFmtId="0" fontId="0" fillId="0" borderId="50" xfId="0" applyBorder="1"/>
    <xf numFmtId="2" fontId="0" fillId="0" borderId="50" xfId="0" applyNumberFormat="1" applyBorder="1"/>
    <xf numFmtId="0" fontId="0" fillId="0" borderId="51" xfId="0" applyBorder="1"/>
    <xf numFmtId="2" fontId="0" fillId="0" borderId="51" xfId="0" applyNumberFormat="1" applyBorder="1"/>
    <xf numFmtId="0" fontId="0" fillId="0" borderId="11" xfId="0" applyBorder="1" applyAlignment="1"/>
    <xf numFmtId="2" fontId="1" fillId="0" borderId="1" xfId="0" applyNumberFormat="1" applyFont="1" applyBorder="1" applyAlignment="1"/>
    <xf numFmtId="2" fontId="1" fillId="0" borderId="43" xfId="0" applyNumberFormat="1" applyFont="1" applyBorder="1" applyAlignment="1"/>
    <xf numFmtId="2" fontId="1" fillId="0" borderId="9" xfId="0" applyNumberFormat="1" applyFont="1" applyBorder="1" applyAlignment="1"/>
    <xf numFmtId="2" fontId="1" fillId="0" borderId="3" xfId="0" applyNumberFormat="1" applyFont="1" applyBorder="1" applyAlignment="1"/>
    <xf numFmtId="2" fontId="1" fillId="0" borderId="32" xfId="0" applyNumberFormat="1" applyFont="1" applyBorder="1" applyAlignment="1"/>
    <xf numFmtId="0" fontId="4" fillId="0" borderId="39" xfId="0" applyFont="1" applyBorder="1"/>
    <xf numFmtId="0" fontId="4" fillId="0" borderId="36" xfId="0" applyFont="1" applyFill="1" applyBorder="1"/>
    <xf numFmtId="0" fontId="4" fillId="0" borderId="54" xfId="0" applyFont="1" applyFill="1" applyBorder="1"/>
    <xf numFmtId="0" fontId="4" fillId="0" borderId="20" xfId="0" applyFont="1" applyFill="1" applyBorder="1"/>
    <xf numFmtId="11" fontId="0" fillId="0" borderId="50" xfId="0" applyNumberFormat="1" applyBorder="1"/>
    <xf numFmtId="11" fontId="0" fillId="0" borderId="51" xfId="0" applyNumberFormat="1" applyBorder="1"/>
    <xf numFmtId="0" fontId="4" fillId="6" borderId="36" xfId="0" applyFont="1" applyFill="1" applyBorder="1"/>
    <xf numFmtId="0" fontId="4" fillId="6" borderId="20" xfId="0" applyFont="1" applyFill="1" applyBorder="1"/>
    <xf numFmtId="0" fontId="4" fillId="7" borderId="36" xfId="0" applyFont="1" applyFill="1" applyBorder="1"/>
    <xf numFmtId="0" fontId="4" fillId="3" borderId="36" xfId="0" applyFont="1" applyFill="1" applyBorder="1"/>
    <xf numFmtId="0" fontId="5" fillId="2" borderId="36" xfId="0" applyFont="1" applyFill="1" applyBorder="1"/>
    <xf numFmtId="0" fontId="5" fillId="4" borderId="36" xfId="0" applyFont="1" applyFill="1" applyBorder="1"/>
    <xf numFmtId="0" fontId="4" fillId="0" borderId="0" xfId="0" applyFont="1" applyBorder="1" applyAlignment="1">
      <alignment horizontal="center"/>
    </xf>
    <xf numFmtId="2" fontId="1" fillId="0" borderId="0" xfId="0" applyNumberFormat="1" applyFont="1" applyBorder="1" applyAlignment="1"/>
    <xf numFmtId="2" fontId="1" fillId="0" borderId="31" xfId="0" applyNumberFormat="1" applyFont="1" applyBorder="1" applyAlignment="1"/>
    <xf numFmtId="2" fontId="1" fillId="0" borderId="50" xfId="0" applyNumberFormat="1" applyFont="1" applyBorder="1" applyAlignment="1"/>
    <xf numFmtId="0" fontId="4" fillId="5" borderId="8" xfId="0" applyFont="1" applyFill="1" applyBorder="1" applyAlignment="1">
      <alignment horizontal="center"/>
    </xf>
    <xf numFmtId="0" fontId="5" fillId="4" borderId="43" xfId="0" applyFont="1" applyFill="1" applyBorder="1" applyAlignment="1">
      <alignment horizontal="center"/>
    </xf>
    <xf numFmtId="0" fontId="5" fillId="2" borderId="43" xfId="0" applyFont="1" applyFill="1" applyBorder="1" applyAlignment="1">
      <alignment horizontal="center"/>
    </xf>
    <xf numFmtId="0" fontId="4" fillId="0" borderId="9" xfId="0" applyFont="1" applyBorder="1"/>
    <xf numFmtId="0" fontId="4" fillId="3" borderId="32" xfId="0" applyFont="1" applyFill="1" applyBorder="1" applyAlignment="1">
      <alignment horizontal="center"/>
    </xf>
    <xf numFmtId="2" fontId="1" fillId="0" borderId="16" xfId="0" applyNumberFormat="1" applyFont="1" applyBorder="1"/>
    <xf numFmtId="2" fontId="1" fillId="0" borderId="18" xfId="0" applyNumberFormat="1" applyFont="1" applyBorder="1"/>
    <xf numFmtId="0" fontId="0" fillId="0" borderId="8" xfId="0" applyBorder="1" applyAlignment="1"/>
    <xf numFmtId="0" fontId="5" fillId="4" borderId="51" xfId="0" applyFont="1" applyFill="1" applyBorder="1" applyAlignment="1">
      <alignment horizontal="center"/>
    </xf>
    <xf numFmtId="0" fontId="4" fillId="0" borderId="51" xfId="0" applyFont="1" applyBorder="1"/>
    <xf numFmtId="0" fontId="4" fillId="3" borderId="51" xfId="0" applyFont="1" applyFill="1" applyBorder="1" applyAlignment="1">
      <alignment horizontal="center"/>
    </xf>
    <xf numFmtId="0" fontId="5" fillId="2" borderId="51" xfId="0" applyFont="1" applyFill="1" applyBorder="1" applyAlignment="1">
      <alignment horizontal="center"/>
    </xf>
    <xf numFmtId="0" fontId="4" fillId="0" borderId="18" xfId="0" applyFont="1" applyBorder="1"/>
    <xf numFmtId="0" fontId="4" fillId="5" borderId="55" xfId="0" applyFont="1" applyFill="1" applyBorder="1" applyAlignment="1">
      <alignment horizontal="center"/>
    </xf>
    <xf numFmtId="11" fontId="0" fillId="0" borderId="1" xfId="0" applyNumberFormat="1" applyBorder="1"/>
    <xf numFmtId="0" fontId="0" fillId="0" borderId="23" xfId="0" applyBorder="1"/>
    <xf numFmtId="0" fontId="4" fillId="0" borderId="6" xfId="0" applyFont="1" applyBorder="1"/>
    <xf numFmtId="11" fontId="0" fillId="0" borderId="43" xfId="0" applyNumberFormat="1" applyBorder="1"/>
    <xf numFmtId="0" fontId="4" fillId="0" borderId="8" xfId="0" applyFont="1" applyBorder="1"/>
    <xf numFmtId="0" fontId="1" fillId="0" borderId="0" xfId="0" applyFont="1" applyBorder="1" applyAlignment="1">
      <alignment vertical="top" wrapText="1"/>
    </xf>
    <xf numFmtId="0" fontId="1" fillId="0" borderId="22" xfId="0" applyFont="1" applyBorder="1" applyAlignment="1">
      <alignment horizontal="left" vertical="top" wrapText="1"/>
    </xf>
    <xf numFmtId="0" fontId="1" fillId="0" borderId="23" xfId="0" applyFont="1" applyBorder="1" applyAlignment="1">
      <alignment horizontal="left" vertical="top" wrapText="1"/>
    </xf>
    <xf numFmtId="0" fontId="1" fillId="0" borderId="24" xfId="0" applyFont="1" applyBorder="1" applyAlignment="1">
      <alignment horizontal="left" vertical="top" wrapText="1"/>
    </xf>
    <xf numFmtId="0" fontId="1" fillId="0" borderId="37" xfId="0" applyFont="1" applyBorder="1" applyAlignment="1">
      <alignment horizontal="left" vertical="top" wrapText="1"/>
    </xf>
    <xf numFmtId="0" fontId="1" fillId="0" borderId="0" xfId="0" applyFont="1" applyBorder="1" applyAlignment="1">
      <alignment horizontal="left" vertical="top" wrapText="1"/>
    </xf>
    <xf numFmtId="0" fontId="1" fillId="0" borderId="38" xfId="0" applyFont="1" applyBorder="1" applyAlignment="1">
      <alignment horizontal="left" vertical="top" wrapText="1"/>
    </xf>
    <xf numFmtId="0" fontId="1" fillId="0" borderId="27" xfId="0" applyFont="1" applyBorder="1" applyAlignment="1">
      <alignment horizontal="left" vertical="top" wrapText="1"/>
    </xf>
    <xf numFmtId="0" fontId="1" fillId="0" borderId="28" xfId="0" applyFont="1" applyBorder="1" applyAlignment="1">
      <alignment horizontal="left" vertical="top" wrapText="1"/>
    </xf>
    <xf numFmtId="0" fontId="1" fillId="0" borderId="21" xfId="0" applyFont="1" applyBorder="1" applyAlignment="1">
      <alignment horizontal="left" vertical="top" wrapText="1"/>
    </xf>
    <xf numFmtId="0" fontId="4" fillId="0" borderId="44" xfId="0" applyFont="1" applyBorder="1" applyAlignment="1">
      <alignment horizontal="center"/>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37" xfId="0" applyBorder="1" applyAlignment="1">
      <alignment horizontal="left" vertical="top" wrapText="1"/>
    </xf>
    <xf numFmtId="0" fontId="0" fillId="0" borderId="0" xfId="0" applyBorder="1" applyAlignment="1">
      <alignment horizontal="left" vertical="top" wrapText="1"/>
    </xf>
    <xf numFmtId="0" fontId="0" fillId="0" borderId="38"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1" xfId="0" applyBorder="1" applyAlignment="1">
      <alignment horizontal="left" vertical="top" wrapText="1"/>
    </xf>
    <xf numFmtId="0" fontId="4" fillId="0" borderId="39" xfId="0" applyFont="1" applyBorder="1" applyAlignment="1">
      <alignment horizontal="center"/>
    </xf>
    <xf numFmtId="0" fontId="4" fillId="0" borderId="40" xfId="0" applyFont="1" applyBorder="1" applyAlignment="1">
      <alignment horizontal="center"/>
    </xf>
    <xf numFmtId="0" fontId="4" fillId="0" borderId="30" xfId="0" applyFont="1" applyBorder="1" applyAlignment="1">
      <alignment horizontal="center"/>
    </xf>
    <xf numFmtId="0" fontId="4" fillId="0" borderId="4" xfId="0" applyFont="1" applyBorder="1" applyAlignment="1">
      <alignment horizontal="center"/>
    </xf>
    <xf numFmtId="0" fontId="4" fillId="0" borderId="42" xfId="0" applyFont="1" applyBorder="1" applyAlignment="1">
      <alignment horizontal="center"/>
    </xf>
    <xf numFmtId="0" fontId="4" fillId="0" borderId="5" xfId="0" applyFont="1" applyBorder="1" applyAlignment="1">
      <alignment horizontal="center"/>
    </xf>
    <xf numFmtId="0" fontId="4" fillId="0" borderId="56"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29" xfId="0" applyFont="1" applyBorder="1" applyAlignment="1">
      <alignment horizontal="center"/>
    </xf>
    <xf numFmtId="0" fontId="4" fillId="0" borderId="36" xfId="0" applyFont="1" applyBorder="1" applyAlignment="1">
      <alignment horizontal="center"/>
    </xf>
    <xf numFmtId="0" fontId="4" fillId="0" borderId="20" xfId="0" applyFont="1" applyBorder="1" applyAlignment="1">
      <alignment horizontal="center"/>
    </xf>
    <xf numFmtId="0" fontId="4" fillId="0" borderId="12" xfId="0" applyFont="1" applyBorder="1" applyAlignment="1">
      <alignment horizontal="center"/>
    </xf>
    <xf numFmtId="0" fontId="4" fillId="0" borderId="17" xfId="0" applyFont="1"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30" xfId="0" applyBorder="1" applyAlignment="1">
      <alignment horizontal="center"/>
    </xf>
    <xf numFmtId="0" fontId="4" fillId="0" borderId="22" xfId="0" applyFont="1" applyBorder="1" applyAlignment="1">
      <alignment horizontal="center"/>
    </xf>
    <xf numFmtId="0" fontId="4" fillId="0" borderId="27" xfId="0" applyFont="1" applyBorder="1" applyAlignment="1">
      <alignment horizontal="center"/>
    </xf>
    <xf numFmtId="0" fontId="4" fillId="0" borderId="19"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2" fontId="0" fillId="0" borderId="25" xfId="0" applyNumberFormat="1" applyBorder="1" applyAlignment="1">
      <alignment horizontal="right" vertical="center"/>
    </xf>
    <xf numFmtId="2" fontId="0" fillId="0" borderId="26" xfId="0" applyNumberFormat="1" applyBorder="1" applyAlignment="1">
      <alignment horizontal="right" vertical="center"/>
    </xf>
    <xf numFmtId="166" fontId="0" fillId="0" borderId="1" xfId="0" applyNumberFormat="1" applyBorder="1"/>
    <xf numFmtId="166" fontId="0" fillId="0" borderId="43" xfId="0" applyNumberFormat="1" applyBorder="1"/>
    <xf numFmtId="0" fontId="4" fillId="0" borderId="15" xfId="0" applyFont="1" applyBorder="1"/>
    <xf numFmtId="0" fontId="4" fillId="0" borderId="50" xfId="0" applyFont="1" applyBorder="1"/>
    <xf numFmtId="0" fontId="4" fillId="0" borderId="16" xfId="0" applyFont="1" applyBorder="1"/>
    <xf numFmtId="2" fontId="0" fillId="0" borderId="58" xfId="0" applyNumberFormat="1" applyBorder="1"/>
    <xf numFmtId="2" fontId="0" fillId="0" borderId="59" xfId="0" applyNumberFormat="1" applyBorder="1"/>
    <xf numFmtId="2" fontId="0" fillId="0" borderId="47" xfId="0" applyNumberFormat="1" applyBorder="1" applyAlignment="1">
      <alignment horizontal="center" vertical="center"/>
    </xf>
    <xf numFmtId="2" fontId="0" fillId="0" borderId="60" xfId="0" applyNumberFormat="1" applyBorder="1" applyAlignment="1">
      <alignment horizontal="center" vertical="center"/>
    </xf>
    <xf numFmtId="2" fontId="0" fillId="0" borderId="51" xfId="0" applyNumberFormat="1" applyBorder="1" applyAlignment="1">
      <alignment horizontal="center" vertical="center"/>
    </xf>
    <xf numFmtId="2" fontId="0" fillId="0" borderId="61" xfId="0" applyNumberFormat="1" applyBorder="1"/>
    <xf numFmtId="0" fontId="4" fillId="0" borderId="4" xfId="0" applyFont="1" applyBorder="1"/>
    <xf numFmtId="0" fontId="4" fillId="0" borderId="42" xfId="0" applyFont="1" applyBorder="1"/>
    <xf numFmtId="0" fontId="4" fillId="0" borderId="57" xfId="0" applyFont="1" applyBorder="1"/>
    <xf numFmtId="0" fontId="4" fillId="0" borderId="5" xfId="0" applyFont="1" applyBorder="1"/>
    <xf numFmtId="172" fontId="0" fillId="0" borderId="7" xfId="0" applyNumberFormat="1" applyBorder="1" applyAlignment="1">
      <alignment wrapText="1"/>
    </xf>
    <xf numFmtId="172" fontId="0" fillId="0" borderId="9" xfId="0" applyNumberFormat="1" applyBorder="1" applyAlignment="1">
      <alignment wrapText="1"/>
    </xf>
    <xf numFmtId="0" fontId="4" fillId="0" borderId="62" xfId="0" applyFont="1" applyFill="1" applyBorder="1"/>
    <xf numFmtId="0" fontId="0" fillId="0" borderId="0" xfId="0" pivotButton="1"/>
    <xf numFmtId="0" fontId="0" fillId="0" borderId="0" xfId="0" applyNumberFormat="1"/>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Cross-Use Case Matrix </a:t>
            </a:r>
            <a:r>
              <a:rPr lang="de-DE" sz="1100"/>
              <a:t>(Weighted Average out of 5)</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Overview!$C$3:$C$4</c:f>
              <c:strCache>
                <c:ptCount val="2"/>
                <c:pt idx="0">
                  <c:v>OpenAI</c:v>
                </c:pt>
                <c:pt idx="1">
                  <c:v>Agentic</c:v>
                </c:pt>
              </c:strCache>
            </c:strRef>
          </c:tx>
          <c:spPr>
            <a:solidFill>
              <a:schemeClr val="accent3">
                <a:shade val="58000"/>
              </a:schemeClr>
            </a:solidFill>
            <a:ln>
              <a:noFill/>
            </a:ln>
            <a:effectLst/>
          </c:spPr>
          <c:invertIfNegative val="0"/>
          <c:cat>
            <c:strRef>
              <c:f>Overview!$B$5:$B$10</c:f>
              <c:strCache>
                <c:ptCount val="6"/>
                <c:pt idx="0">
                  <c:v>Gifts &amp; Entertainment</c:v>
                </c:pt>
                <c:pt idx="1">
                  <c:v>IT-Governance</c:v>
                </c:pt>
                <c:pt idx="2">
                  <c:v>New HQ v0</c:v>
                </c:pt>
                <c:pt idx="3">
                  <c:v>New HQ v1</c:v>
                </c:pt>
                <c:pt idx="4">
                  <c:v>New HQ v2</c:v>
                </c:pt>
                <c:pt idx="5">
                  <c:v>New HQ v3</c:v>
                </c:pt>
              </c:strCache>
            </c:strRef>
          </c:cat>
          <c:val>
            <c:numRef>
              <c:f>Overview!$C$5:$C$10</c:f>
              <c:numCache>
                <c:formatCode>0.00</c:formatCode>
                <c:ptCount val="6"/>
                <c:pt idx="0">
                  <c:v>3.7210000000000001</c:v>
                </c:pt>
                <c:pt idx="1">
                  <c:v>3.3865000000000007</c:v>
                </c:pt>
                <c:pt idx="2">
                  <c:v>5</c:v>
                </c:pt>
                <c:pt idx="3">
                  <c:v>4.2584615384615425</c:v>
                </c:pt>
                <c:pt idx="4">
                  <c:v>4.1578846153846181</c:v>
                </c:pt>
                <c:pt idx="5">
                  <c:v>4.5844230769230805</c:v>
                </c:pt>
              </c:numCache>
            </c:numRef>
          </c:val>
          <c:extLst>
            <c:ext xmlns:c16="http://schemas.microsoft.com/office/drawing/2014/chart" uri="{C3380CC4-5D6E-409C-BE32-E72D297353CC}">
              <c16:uniqueId val="{00000000-9FD4-4627-B35F-108FBB837D5D}"/>
            </c:ext>
          </c:extLst>
        </c:ser>
        <c:ser>
          <c:idx val="1"/>
          <c:order val="1"/>
          <c:tx>
            <c:strRef>
              <c:f>Overview!$D$3:$D$4</c:f>
              <c:strCache>
                <c:ptCount val="2"/>
                <c:pt idx="0">
                  <c:v>OpenAI</c:v>
                </c:pt>
                <c:pt idx="1">
                  <c:v>Agentic</c:v>
                </c:pt>
              </c:strCache>
            </c:strRef>
          </c:tx>
          <c:spPr>
            <a:solidFill>
              <a:schemeClr val="accent3">
                <a:shade val="86000"/>
              </a:schemeClr>
            </a:solidFill>
            <a:ln>
              <a:noFill/>
            </a:ln>
            <a:effectLst/>
          </c:spPr>
          <c:invertIfNegative val="0"/>
          <c:cat>
            <c:strRef>
              <c:f>Overview!$B$5:$B$10</c:f>
              <c:strCache>
                <c:ptCount val="6"/>
                <c:pt idx="0">
                  <c:v>Gifts &amp; Entertainment</c:v>
                </c:pt>
                <c:pt idx="1">
                  <c:v>IT-Governance</c:v>
                </c:pt>
                <c:pt idx="2">
                  <c:v>New HQ v0</c:v>
                </c:pt>
                <c:pt idx="3">
                  <c:v>New HQ v1</c:v>
                </c:pt>
                <c:pt idx="4">
                  <c:v>New HQ v2</c:v>
                </c:pt>
                <c:pt idx="5">
                  <c:v>New HQ v3</c:v>
                </c:pt>
              </c:strCache>
            </c:strRef>
          </c:cat>
          <c:val>
            <c:numRef>
              <c:f>Overview!$D$5:$D$10</c:f>
              <c:numCache>
                <c:formatCode>0.00</c:formatCode>
                <c:ptCount val="6"/>
                <c:pt idx="0">
                  <c:v>3.7210000000000001</c:v>
                </c:pt>
                <c:pt idx="1">
                  <c:v>3.3865000000000007</c:v>
                </c:pt>
                <c:pt idx="2">
                  <c:v>2.6642307692307661</c:v>
                </c:pt>
              </c:numCache>
            </c:numRef>
          </c:val>
          <c:extLst>
            <c:ext xmlns:c16="http://schemas.microsoft.com/office/drawing/2014/chart" uri="{C3380CC4-5D6E-409C-BE32-E72D297353CC}">
              <c16:uniqueId val="{00000001-9FD4-4627-B35F-108FBB837D5D}"/>
            </c:ext>
          </c:extLst>
        </c:ser>
        <c:ser>
          <c:idx val="2"/>
          <c:order val="2"/>
          <c:tx>
            <c:strRef>
              <c:f>Overview!$E$3:$E$4</c:f>
              <c:strCache>
                <c:ptCount val="2"/>
                <c:pt idx="0">
                  <c:v>Gemini</c:v>
                </c:pt>
                <c:pt idx="1">
                  <c:v>Agentic</c:v>
                </c:pt>
              </c:strCache>
            </c:strRef>
          </c:tx>
          <c:spPr>
            <a:solidFill>
              <a:schemeClr val="accent3">
                <a:tint val="86000"/>
              </a:schemeClr>
            </a:solidFill>
            <a:ln>
              <a:noFill/>
            </a:ln>
            <a:effectLst/>
          </c:spPr>
          <c:invertIfNegative val="0"/>
          <c:cat>
            <c:strRef>
              <c:f>Overview!$B$5:$B$10</c:f>
              <c:strCache>
                <c:ptCount val="6"/>
                <c:pt idx="0">
                  <c:v>Gifts &amp; Entertainment</c:v>
                </c:pt>
                <c:pt idx="1">
                  <c:v>IT-Governance</c:v>
                </c:pt>
                <c:pt idx="2">
                  <c:v>New HQ v0</c:v>
                </c:pt>
                <c:pt idx="3">
                  <c:v>New HQ v1</c:v>
                </c:pt>
                <c:pt idx="4">
                  <c:v>New HQ v2</c:v>
                </c:pt>
                <c:pt idx="5">
                  <c:v>New HQ v3</c:v>
                </c:pt>
              </c:strCache>
            </c:strRef>
          </c:cat>
          <c:val>
            <c:numRef>
              <c:f>Overview!$E$5:$E$10</c:f>
              <c:numCache>
                <c:formatCode>0.00</c:formatCode>
                <c:ptCount val="6"/>
                <c:pt idx="0">
                  <c:v>3.7367999999999988</c:v>
                </c:pt>
                <c:pt idx="1">
                  <c:v>3.3311999999999999</c:v>
                </c:pt>
                <c:pt idx="2">
                  <c:v>3.7521538461538464</c:v>
                </c:pt>
                <c:pt idx="3">
                  <c:v>3.8651162790697655</c:v>
                </c:pt>
                <c:pt idx="4">
                  <c:v>3.8461538461538463</c:v>
                </c:pt>
                <c:pt idx="5">
                  <c:v>4.0421705426356587</c:v>
                </c:pt>
              </c:numCache>
            </c:numRef>
          </c:val>
          <c:extLst>
            <c:ext xmlns:c16="http://schemas.microsoft.com/office/drawing/2014/chart" uri="{C3380CC4-5D6E-409C-BE32-E72D297353CC}">
              <c16:uniqueId val="{00000002-9FD4-4627-B35F-108FBB837D5D}"/>
            </c:ext>
          </c:extLst>
        </c:ser>
        <c:ser>
          <c:idx val="3"/>
          <c:order val="3"/>
          <c:tx>
            <c:strRef>
              <c:f>Overview!$F$3:$F$4</c:f>
              <c:strCache>
                <c:ptCount val="2"/>
                <c:pt idx="0">
                  <c:v>Gemini</c:v>
                </c:pt>
                <c:pt idx="1">
                  <c:v>Agentic</c:v>
                </c:pt>
              </c:strCache>
            </c:strRef>
          </c:tx>
          <c:spPr>
            <a:solidFill>
              <a:schemeClr val="accent3">
                <a:tint val="58000"/>
              </a:schemeClr>
            </a:solidFill>
            <a:ln>
              <a:noFill/>
            </a:ln>
            <a:effectLst/>
          </c:spPr>
          <c:invertIfNegative val="0"/>
          <c:cat>
            <c:strRef>
              <c:f>Overview!$B$5:$B$10</c:f>
              <c:strCache>
                <c:ptCount val="6"/>
                <c:pt idx="0">
                  <c:v>Gifts &amp; Entertainment</c:v>
                </c:pt>
                <c:pt idx="1">
                  <c:v>IT-Governance</c:v>
                </c:pt>
                <c:pt idx="2">
                  <c:v>New HQ v0</c:v>
                </c:pt>
                <c:pt idx="3">
                  <c:v>New HQ v1</c:v>
                </c:pt>
                <c:pt idx="4">
                  <c:v>New HQ v2</c:v>
                </c:pt>
                <c:pt idx="5">
                  <c:v>New HQ v3</c:v>
                </c:pt>
              </c:strCache>
            </c:strRef>
          </c:cat>
          <c:val>
            <c:numRef>
              <c:f>Overview!$F$5:$F$10</c:f>
              <c:numCache>
                <c:formatCode>0.00</c:formatCode>
                <c:ptCount val="6"/>
                <c:pt idx="0">
                  <c:v>3.7367999999999988</c:v>
                </c:pt>
                <c:pt idx="1">
                  <c:v>3.3311999999999999</c:v>
                </c:pt>
                <c:pt idx="2">
                  <c:v>4.0519999999999952</c:v>
                </c:pt>
              </c:numCache>
            </c:numRef>
          </c:val>
          <c:extLst>
            <c:ext xmlns:c16="http://schemas.microsoft.com/office/drawing/2014/chart" uri="{C3380CC4-5D6E-409C-BE32-E72D297353CC}">
              <c16:uniqueId val="{00000003-9FD4-4627-B35F-108FBB837D5D}"/>
            </c:ext>
          </c:extLst>
        </c:ser>
        <c:dLbls>
          <c:showLegendKey val="0"/>
          <c:showVal val="0"/>
          <c:showCatName val="0"/>
          <c:showSerName val="0"/>
          <c:showPercent val="0"/>
          <c:showBubbleSize val="0"/>
        </c:dLbls>
        <c:gapWidth val="219"/>
        <c:overlap val="-27"/>
        <c:axId val="784391328"/>
        <c:axId val="784393848"/>
      </c:barChart>
      <c:catAx>
        <c:axId val="78439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4393848"/>
        <c:crosses val="autoZero"/>
        <c:auto val="1"/>
        <c:lblAlgn val="ctr"/>
        <c:lblOffset val="100"/>
        <c:noMultiLvlLbl val="0"/>
      </c:catAx>
      <c:valAx>
        <c:axId val="784393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439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2"/>
          <c:order val="2"/>
          <c:tx>
            <c:v>Overall Score</c:v>
          </c:tx>
          <c:spPr>
            <a:ln w="25400" cap="rnd">
              <a:noFill/>
              <a:round/>
            </a:ln>
            <a:effectLst/>
          </c:spPr>
          <c:marker>
            <c:symbol val="circle"/>
            <c:size val="5"/>
            <c:spPr>
              <a:solidFill>
                <a:schemeClr val="accent3"/>
              </a:solidFill>
              <a:ln w="9525">
                <a:solidFill>
                  <a:schemeClr val="accent3"/>
                </a:solidFill>
              </a:ln>
              <a:effectLst/>
            </c:spPr>
          </c:marker>
          <c:xVal>
            <c:strRef>
              <c:f>'OpenAI RAW'!$J:$J</c:f>
              <c:strCache>
                <c:ptCount val="751"/>
                <c:pt idx="0">
                  <c:v>Raw_Total</c:v>
                </c:pt>
                <c:pt idx="1">
                  <c:v>20</c:v>
                </c:pt>
                <c:pt idx="2">
                  <c:v>24</c:v>
                </c:pt>
                <c:pt idx="3">
                  <c:v>24</c:v>
                </c:pt>
                <c:pt idx="4">
                  <c:v>23</c:v>
                </c:pt>
                <c:pt idx="5">
                  <c:v>20</c:v>
                </c:pt>
                <c:pt idx="6">
                  <c:v>24</c:v>
                </c:pt>
                <c:pt idx="7">
                  <c:v>24</c:v>
                </c:pt>
                <c:pt idx="8">
                  <c:v>20</c:v>
                </c:pt>
                <c:pt idx="9">
                  <c:v>24</c:v>
                </c:pt>
                <c:pt idx="10">
                  <c:v>20</c:v>
                </c:pt>
                <c:pt idx="11">
                  <c:v>20</c:v>
                </c:pt>
                <c:pt idx="12">
                  <c:v>20</c:v>
                </c:pt>
                <c:pt idx="13">
                  <c:v>23</c:v>
                </c:pt>
                <c:pt idx="14">
                  <c:v>20</c:v>
                </c:pt>
                <c:pt idx="15">
                  <c:v>20</c:v>
                </c:pt>
                <c:pt idx="16">
                  <c:v>24</c:v>
                </c:pt>
                <c:pt idx="17">
                  <c:v>23</c:v>
                </c:pt>
                <c:pt idx="18">
                  <c:v>20</c:v>
                </c:pt>
                <c:pt idx="19">
                  <c:v>20</c:v>
                </c:pt>
                <c:pt idx="20">
                  <c:v>20</c:v>
                </c:pt>
                <c:pt idx="21">
                  <c:v>21</c:v>
                </c:pt>
                <c:pt idx="22">
                  <c:v>16</c:v>
                </c:pt>
                <c:pt idx="23">
                  <c:v>20</c:v>
                </c:pt>
                <c:pt idx="24">
                  <c:v>21</c:v>
                </c:pt>
                <c:pt idx="25">
                  <c:v>23</c:v>
                </c:pt>
                <c:pt idx="26">
                  <c:v>21</c:v>
                </c:pt>
                <c:pt idx="27">
                  <c:v>13</c:v>
                </c:pt>
                <c:pt idx="28">
                  <c:v>16</c:v>
                </c:pt>
                <c:pt idx="29">
                  <c:v>18</c:v>
                </c:pt>
                <c:pt idx="30">
                  <c:v>22</c:v>
                </c:pt>
                <c:pt idx="31">
                  <c:v>23</c:v>
                </c:pt>
                <c:pt idx="32">
                  <c:v>24</c:v>
                </c:pt>
                <c:pt idx="33">
                  <c:v>23</c:v>
                </c:pt>
                <c:pt idx="34">
                  <c:v>21</c:v>
                </c:pt>
                <c:pt idx="35">
                  <c:v>15</c:v>
                </c:pt>
                <c:pt idx="36">
                  <c:v>23</c:v>
                </c:pt>
                <c:pt idx="37">
                  <c:v>23</c:v>
                </c:pt>
                <c:pt idx="38">
                  <c:v>21</c:v>
                </c:pt>
                <c:pt idx="39">
                  <c:v>22</c:v>
                </c:pt>
                <c:pt idx="40">
                  <c:v>21</c:v>
                </c:pt>
                <c:pt idx="41">
                  <c:v>7</c:v>
                </c:pt>
                <c:pt idx="42">
                  <c:v>18</c:v>
                </c:pt>
                <c:pt idx="43">
                  <c:v>16</c:v>
                </c:pt>
                <c:pt idx="44">
                  <c:v>12</c:v>
                </c:pt>
                <c:pt idx="45">
                  <c:v>9</c:v>
                </c:pt>
                <c:pt idx="46">
                  <c:v>16</c:v>
                </c:pt>
                <c:pt idx="47">
                  <c:v>6</c:v>
                </c:pt>
                <c:pt idx="48">
                  <c:v>23</c:v>
                </c:pt>
                <c:pt idx="49">
                  <c:v>22</c:v>
                </c:pt>
                <c:pt idx="50">
                  <c:v>24</c:v>
                </c:pt>
                <c:pt idx="51">
                  <c:v>16</c:v>
                </c:pt>
                <c:pt idx="52">
                  <c:v>16</c:v>
                </c:pt>
                <c:pt idx="53">
                  <c:v>23</c:v>
                </c:pt>
                <c:pt idx="54">
                  <c:v>21</c:v>
                </c:pt>
                <c:pt idx="55">
                  <c:v>23</c:v>
                </c:pt>
                <c:pt idx="56">
                  <c:v>25</c:v>
                </c:pt>
                <c:pt idx="57">
                  <c:v>21</c:v>
                </c:pt>
                <c:pt idx="58">
                  <c:v>20</c:v>
                </c:pt>
                <c:pt idx="59">
                  <c:v>21</c:v>
                </c:pt>
                <c:pt idx="60">
                  <c:v>22</c:v>
                </c:pt>
                <c:pt idx="61">
                  <c:v>21</c:v>
                </c:pt>
                <c:pt idx="62">
                  <c:v>16</c:v>
                </c:pt>
                <c:pt idx="63">
                  <c:v>22</c:v>
                </c:pt>
                <c:pt idx="64">
                  <c:v>6</c:v>
                </c:pt>
                <c:pt idx="65">
                  <c:v>16</c:v>
                </c:pt>
                <c:pt idx="66">
                  <c:v>15</c:v>
                </c:pt>
                <c:pt idx="67">
                  <c:v>9</c:v>
                </c:pt>
                <c:pt idx="68">
                  <c:v>23</c:v>
                </c:pt>
                <c:pt idx="69">
                  <c:v>21</c:v>
                </c:pt>
                <c:pt idx="70">
                  <c:v>20</c:v>
                </c:pt>
                <c:pt idx="71">
                  <c:v>23</c:v>
                </c:pt>
                <c:pt idx="72">
                  <c:v>20</c:v>
                </c:pt>
                <c:pt idx="73">
                  <c:v>6</c:v>
                </c:pt>
                <c:pt idx="74">
                  <c:v>23</c:v>
                </c:pt>
                <c:pt idx="75">
                  <c:v>24</c:v>
                </c:pt>
                <c:pt idx="76">
                  <c:v>23</c:v>
                </c:pt>
                <c:pt idx="77">
                  <c:v>21</c:v>
                </c:pt>
                <c:pt idx="78">
                  <c:v>20</c:v>
                </c:pt>
                <c:pt idx="79">
                  <c:v>23</c:v>
                </c:pt>
                <c:pt idx="80">
                  <c:v>21</c:v>
                </c:pt>
                <c:pt idx="81">
                  <c:v>21</c:v>
                </c:pt>
                <c:pt idx="82">
                  <c:v>24</c:v>
                </c:pt>
                <c:pt idx="83">
                  <c:v>12</c:v>
                </c:pt>
                <c:pt idx="84">
                  <c:v>11</c:v>
                </c:pt>
                <c:pt idx="85">
                  <c:v>12</c:v>
                </c:pt>
                <c:pt idx="86">
                  <c:v>6</c:v>
                </c:pt>
                <c:pt idx="87">
                  <c:v>6</c:v>
                </c:pt>
                <c:pt idx="88">
                  <c:v>20</c:v>
                </c:pt>
                <c:pt idx="89">
                  <c:v>13</c:v>
                </c:pt>
                <c:pt idx="90">
                  <c:v>23</c:v>
                </c:pt>
                <c:pt idx="91">
                  <c:v>8</c:v>
                </c:pt>
                <c:pt idx="92">
                  <c:v>21</c:v>
                </c:pt>
                <c:pt idx="93">
                  <c:v>23</c:v>
                </c:pt>
                <c:pt idx="94">
                  <c:v>19</c:v>
                </c:pt>
                <c:pt idx="95">
                  <c:v>23</c:v>
                </c:pt>
                <c:pt idx="96">
                  <c:v>24</c:v>
                </c:pt>
                <c:pt idx="97">
                  <c:v>24</c:v>
                </c:pt>
                <c:pt idx="98">
                  <c:v>23</c:v>
                </c:pt>
                <c:pt idx="99">
                  <c:v>23</c:v>
                </c:pt>
                <c:pt idx="100">
                  <c:v>21</c:v>
                </c:pt>
                <c:pt idx="101">
                  <c:v>23</c:v>
                </c:pt>
                <c:pt idx="102">
                  <c:v>22</c:v>
                </c:pt>
                <c:pt idx="103">
                  <c:v>20</c:v>
                </c:pt>
                <c:pt idx="104">
                  <c:v>21</c:v>
                </c:pt>
                <c:pt idx="105">
                  <c:v>19</c:v>
                </c:pt>
                <c:pt idx="106">
                  <c:v>20</c:v>
                </c:pt>
                <c:pt idx="107">
                  <c:v>21</c:v>
                </c:pt>
                <c:pt idx="108">
                  <c:v>16</c:v>
                </c:pt>
                <c:pt idx="109">
                  <c:v>12</c:v>
                </c:pt>
                <c:pt idx="110">
                  <c:v>23</c:v>
                </c:pt>
                <c:pt idx="111">
                  <c:v>16</c:v>
                </c:pt>
                <c:pt idx="112">
                  <c:v>20</c:v>
                </c:pt>
                <c:pt idx="113">
                  <c:v>23</c:v>
                </c:pt>
                <c:pt idx="114">
                  <c:v>23</c:v>
                </c:pt>
                <c:pt idx="115">
                  <c:v>13</c:v>
                </c:pt>
                <c:pt idx="116">
                  <c:v>24</c:v>
                </c:pt>
                <c:pt idx="117">
                  <c:v>12</c:v>
                </c:pt>
                <c:pt idx="118">
                  <c:v>21</c:v>
                </c:pt>
                <c:pt idx="119">
                  <c:v>16</c:v>
                </c:pt>
                <c:pt idx="120">
                  <c:v>21</c:v>
                </c:pt>
                <c:pt idx="121">
                  <c:v>23</c:v>
                </c:pt>
                <c:pt idx="122">
                  <c:v>24</c:v>
                </c:pt>
                <c:pt idx="123">
                  <c:v>24</c:v>
                </c:pt>
                <c:pt idx="124">
                  <c:v>24</c:v>
                </c:pt>
                <c:pt idx="125">
                  <c:v>24</c:v>
                </c:pt>
                <c:pt idx="126">
                  <c:v>9</c:v>
                </c:pt>
                <c:pt idx="127">
                  <c:v>6</c:v>
                </c:pt>
                <c:pt idx="128">
                  <c:v>21</c:v>
                </c:pt>
                <c:pt idx="129">
                  <c:v>6</c:v>
                </c:pt>
                <c:pt idx="130">
                  <c:v>23</c:v>
                </c:pt>
                <c:pt idx="131">
                  <c:v>23</c:v>
                </c:pt>
                <c:pt idx="132">
                  <c:v>23</c:v>
                </c:pt>
                <c:pt idx="133">
                  <c:v>23</c:v>
                </c:pt>
                <c:pt idx="134">
                  <c:v>6</c:v>
                </c:pt>
                <c:pt idx="135">
                  <c:v>6</c:v>
                </c:pt>
                <c:pt idx="136">
                  <c:v>24</c:v>
                </c:pt>
                <c:pt idx="137">
                  <c:v>19</c:v>
                </c:pt>
                <c:pt idx="138">
                  <c:v>23</c:v>
                </c:pt>
                <c:pt idx="139">
                  <c:v>25</c:v>
                </c:pt>
                <c:pt idx="140">
                  <c:v>12</c:v>
                </c:pt>
                <c:pt idx="141">
                  <c:v>6</c:v>
                </c:pt>
                <c:pt idx="142">
                  <c:v>23</c:v>
                </c:pt>
                <c:pt idx="143">
                  <c:v>21</c:v>
                </c:pt>
                <c:pt idx="144">
                  <c:v>12</c:v>
                </c:pt>
                <c:pt idx="145">
                  <c:v>23</c:v>
                </c:pt>
                <c:pt idx="146">
                  <c:v>12</c:v>
                </c:pt>
                <c:pt idx="147">
                  <c:v>16</c:v>
                </c:pt>
                <c:pt idx="148">
                  <c:v>23</c:v>
                </c:pt>
                <c:pt idx="149">
                  <c:v>23</c:v>
                </c:pt>
                <c:pt idx="150">
                  <c:v>21</c:v>
                </c:pt>
                <c:pt idx="151">
                  <c:v>6</c:v>
                </c:pt>
                <c:pt idx="152">
                  <c:v>6</c:v>
                </c:pt>
                <c:pt idx="153">
                  <c:v>6</c:v>
                </c:pt>
                <c:pt idx="154">
                  <c:v>17</c:v>
                </c:pt>
                <c:pt idx="155">
                  <c:v>25</c:v>
                </c:pt>
                <c:pt idx="156">
                  <c:v>23</c:v>
                </c:pt>
                <c:pt idx="157">
                  <c:v>23</c:v>
                </c:pt>
                <c:pt idx="158">
                  <c:v>23</c:v>
                </c:pt>
                <c:pt idx="159">
                  <c:v>12</c:v>
                </c:pt>
                <c:pt idx="160">
                  <c:v>21</c:v>
                </c:pt>
                <c:pt idx="161">
                  <c:v>21</c:v>
                </c:pt>
                <c:pt idx="162">
                  <c:v>24</c:v>
                </c:pt>
                <c:pt idx="163">
                  <c:v>23</c:v>
                </c:pt>
                <c:pt idx="164">
                  <c:v>16</c:v>
                </c:pt>
                <c:pt idx="165">
                  <c:v>15</c:v>
                </c:pt>
                <c:pt idx="166">
                  <c:v>23</c:v>
                </c:pt>
                <c:pt idx="167">
                  <c:v>23</c:v>
                </c:pt>
                <c:pt idx="168">
                  <c:v>19</c:v>
                </c:pt>
                <c:pt idx="169">
                  <c:v>23</c:v>
                </c:pt>
                <c:pt idx="170">
                  <c:v>23</c:v>
                </c:pt>
                <c:pt idx="171">
                  <c:v>6</c:v>
                </c:pt>
                <c:pt idx="172">
                  <c:v>16</c:v>
                </c:pt>
                <c:pt idx="173">
                  <c:v>16</c:v>
                </c:pt>
                <c:pt idx="174">
                  <c:v>9</c:v>
                </c:pt>
                <c:pt idx="175">
                  <c:v>12</c:v>
                </c:pt>
                <c:pt idx="176">
                  <c:v>18</c:v>
                </c:pt>
                <c:pt idx="177">
                  <c:v>23</c:v>
                </c:pt>
                <c:pt idx="178">
                  <c:v>24</c:v>
                </c:pt>
                <c:pt idx="179">
                  <c:v>19</c:v>
                </c:pt>
                <c:pt idx="180">
                  <c:v>23</c:v>
                </c:pt>
                <c:pt idx="181">
                  <c:v>20</c:v>
                </c:pt>
                <c:pt idx="182">
                  <c:v>22</c:v>
                </c:pt>
                <c:pt idx="183">
                  <c:v>23</c:v>
                </c:pt>
                <c:pt idx="184">
                  <c:v>23</c:v>
                </c:pt>
                <c:pt idx="185">
                  <c:v>21</c:v>
                </c:pt>
                <c:pt idx="186">
                  <c:v>22</c:v>
                </c:pt>
                <c:pt idx="187">
                  <c:v>24</c:v>
                </c:pt>
                <c:pt idx="188">
                  <c:v>16</c:v>
                </c:pt>
                <c:pt idx="189">
                  <c:v>21</c:v>
                </c:pt>
                <c:pt idx="190">
                  <c:v>23</c:v>
                </c:pt>
                <c:pt idx="191">
                  <c:v>16</c:v>
                </c:pt>
                <c:pt idx="192">
                  <c:v>21</c:v>
                </c:pt>
                <c:pt idx="193">
                  <c:v>24</c:v>
                </c:pt>
                <c:pt idx="194">
                  <c:v>21</c:v>
                </c:pt>
                <c:pt idx="195">
                  <c:v>11</c:v>
                </c:pt>
                <c:pt idx="196">
                  <c:v>15</c:v>
                </c:pt>
                <c:pt idx="197">
                  <c:v>19</c:v>
                </c:pt>
                <c:pt idx="198">
                  <c:v>22</c:v>
                </c:pt>
                <c:pt idx="199">
                  <c:v>22</c:v>
                </c:pt>
                <c:pt idx="200">
                  <c:v>21</c:v>
                </c:pt>
                <c:pt idx="201">
                  <c:v>24</c:v>
                </c:pt>
                <c:pt idx="202">
                  <c:v>20</c:v>
                </c:pt>
                <c:pt idx="203">
                  <c:v>23</c:v>
                </c:pt>
                <c:pt idx="204">
                  <c:v>23</c:v>
                </c:pt>
                <c:pt idx="205">
                  <c:v>21</c:v>
                </c:pt>
                <c:pt idx="206">
                  <c:v>23</c:v>
                </c:pt>
                <c:pt idx="207">
                  <c:v>23</c:v>
                </c:pt>
                <c:pt idx="208">
                  <c:v>20</c:v>
                </c:pt>
                <c:pt idx="209">
                  <c:v>20</c:v>
                </c:pt>
                <c:pt idx="210">
                  <c:v>23</c:v>
                </c:pt>
                <c:pt idx="211">
                  <c:v>22</c:v>
                </c:pt>
                <c:pt idx="212">
                  <c:v>24</c:v>
                </c:pt>
                <c:pt idx="213">
                  <c:v>24</c:v>
                </c:pt>
                <c:pt idx="214">
                  <c:v>20</c:v>
                </c:pt>
                <c:pt idx="215">
                  <c:v>16</c:v>
                </c:pt>
                <c:pt idx="216">
                  <c:v>5</c:v>
                </c:pt>
                <c:pt idx="217">
                  <c:v>6</c:v>
                </c:pt>
                <c:pt idx="218">
                  <c:v>21</c:v>
                </c:pt>
                <c:pt idx="219">
                  <c:v>13</c:v>
                </c:pt>
                <c:pt idx="220">
                  <c:v>21</c:v>
                </c:pt>
                <c:pt idx="221">
                  <c:v>23</c:v>
                </c:pt>
                <c:pt idx="222">
                  <c:v>16</c:v>
                </c:pt>
                <c:pt idx="223">
                  <c:v>24</c:v>
                </c:pt>
                <c:pt idx="224">
                  <c:v>23</c:v>
                </c:pt>
                <c:pt idx="225">
                  <c:v>24</c:v>
                </c:pt>
                <c:pt idx="226">
                  <c:v>24</c:v>
                </c:pt>
                <c:pt idx="227">
                  <c:v>23</c:v>
                </c:pt>
                <c:pt idx="228">
                  <c:v>23</c:v>
                </c:pt>
                <c:pt idx="229">
                  <c:v>21</c:v>
                </c:pt>
                <c:pt idx="230">
                  <c:v>20</c:v>
                </c:pt>
                <c:pt idx="231">
                  <c:v>19</c:v>
                </c:pt>
                <c:pt idx="232">
                  <c:v>22</c:v>
                </c:pt>
                <c:pt idx="233">
                  <c:v>22</c:v>
                </c:pt>
                <c:pt idx="234">
                  <c:v>21</c:v>
                </c:pt>
                <c:pt idx="235">
                  <c:v>16</c:v>
                </c:pt>
                <c:pt idx="236">
                  <c:v>23</c:v>
                </c:pt>
                <c:pt idx="237">
                  <c:v>23</c:v>
                </c:pt>
                <c:pt idx="238">
                  <c:v>23</c:v>
                </c:pt>
                <c:pt idx="239">
                  <c:v>21</c:v>
                </c:pt>
                <c:pt idx="240">
                  <c:v>23</c:v>
                </c:pt>
                <c:pt idx="241">
                  <c:v>23</c:v>
                </c:pt>
                <c:pt idx="242">
                  <c:v>21</c:v>
                </c:pt>
                <c:pt idx="243">
                  <c:v>25</c:v>
                </c:pt>
                <c:pt idx="244">
                  <c:v>21</c:v>
                </c:pt>
                <c:pt idx="245">
                  <c:v>20</c:v>
                </c:pt>
                <c:pt idx="246">
                  <c:v>24</c:v>
                </c:pt>
                <c:pt idx="247">
                  <c:v>23</c:v>
                </c:pt>
                <c:pt idx="248">
                  <c:v>21</c:v>
                </c:pt>
                <c:pt idx="249">
                  <c:v>21</c:v>
                </c:pt>
                <c:pt idx="250">
                  <c:v>21</c:v>
                </c:pt>
                <c:pt idx="251">
                  <c:v>16</c:v>
                </c:pt>
                <c:pt idx="252">
                  <c:v>24</c:v>
                </c:pt>
                <c:pt idx="253">
                  <c:v>24</c:v>
                </c:pt>
                <c:pt idx="254">
                  <c:v>24</c:v>
                </c:pt>
                <c:pt idx="255">
                  <c:v>24</c:v>
                </c:pt>
                <c:pt idx="256">
                  <c:v>23</c:v>
                </c:pt>
                <c:pt idx="257">
                  <c:v>22</c:v>
                </c:pt>
                <c:pt idx="258">
                  <c:v>24</c:v>
                </c:pt>
                <c:pt idx="259">
                  <c:v>20</c:v>
                </c:pt>
                <c:pt idx="260">
                  <c:v>23</c:v>
                </c:pt>
                <c:pt idx="261">
                  <c:v>16</c:v>
                </c:pt>
                <c:pt idx="262">
                  <c:v>23</c:v>
                </c:pt>
                <c:pt idx="263">
                  <c:v>23</c:v>
                </c:pt>
                <c:pt idx="264">
                  <c:v>20</c:v>
                </c:pt>
                <c:pt idx="265">
                  <c:v>20</c:v>
                </c:pt>
                <c:pt idx="266">
                  <c:v>23</c:v>
                </c:pt>
                <c:pt idx="267">
                  <c:v>21</c:v>
                </c:pt>
                <c:pt idx="268">
                  <c:v>22</c:v>
                </c:pt>
                <c:pt idx="269">
                  <c:v>23</c:v>
                </c:pt>
                <c:pt idx="270">
                  <c:v>16</c:v>
                </c:pt>
                <c:pt idx="271">
                  <c:v>15</c:v>
                </c:pt>
                <c:pt idx="272">
                  <c:v>22</c:v>
                </c:pt>
                <c:pt idx="273">
                  <c:v>21</c:v>
                </c:pt>
                <c:pt idx="274">
                  <c:v>16</c:v>
                </c:pt>
                <c:pt idx="275">
                  <c:v>23</c:v>
                </c:pt>
                <c:pt idx="276">
                  <c:v>16</c:v>
                </c:pt>
                <c:pt idx="277">
                  <c:v>23</c:v>
                </c:pt>
                <c:pt idx="278">
                  <c:v>23</c:v>
                </c:pt>
                <c:pt idx="279">
                  <c:v>23</c:v>
                </c:pt>
                <c:pt idx="280">
                  <c:v>23</c:v>
                </c:pt>
                <c:pt idx="281">
                  <c:v>22</c:v>
                </c:pt>
                <c:pt idx="282">
                  <c:v>24</c:v>
                </c:pt>
                <c:pt idx="283">
                  <c:v>22</c:v>
                </c:pt>
                <c:pt idx="284">
                  <c:v>23</c:v>
                </c:pt>
                <c:pt idx="285">
                  <c:v>24</c:v>
                </c:pt>
                <c:pt idx="286">
                  <c:v>23</c:v>
                </c:pt>
                <c:pt idx="287">
                  <c:v>25</c:v>
                </c:pt>
                <c:pt idx="288">
                  <c:v>23</c:v>
                </c:pt>
                <c:pt idx="289">
                  <c:v>16</c:v>
                </c:pt>
                <c:pt idx="290">
                  <c:v>22</c:v>
                </c:pt>
                <c:pt idx="291">
                  <c:v>21</c:v>
                </c:pt>
                <c:pt idx="292">
                  <c:v>24</c:v>
                </c:pt>
                <c:pt idx="293">
                  <c:v>23</c:v>
                </c:pt>
                <c:pt idx="294">
                  <c:v>23</c:v>
                </c:pt>
                <c:pt idx="295">
                  <c:v>23</c:v>
                </c:pt>
                <c:pt idx="296">
                  <c:v>23</c:v>
                </c:pt>
                <c:pt idx="297">
                  <c:v>23</c:v>
                </c:pt>
                <c:pt idx="298">
                  <c:v>18</c:v>
                </c:pt>
                <c:pt idx="299">
                  <c:v>23</c:v>
                </c:pt>
                <c:pt idx="300">
                  <c:v>20</c:v>
                </c:pt>
                <c:pt idx="301">
                  <c:v>6</c:v>
                </c:pt>
                <c:pt idx="302">
                  <c:v>12</c:v>
                </c:pt>
                <c:pt idx="303">
                  <c:v>16</c:v>
                </c:pt>
                <c:pt idx="304">
                  <c:v>15</c:v>
                </c:pt>
                <c:pt idx="305">
                  <c:v>12</c:v>
                </c:pt>
                <c:pt idx="306">
                  <c:v>16</c:v>
                </c:pt>
                <c:pt idx="307">
                  <c:v>24</c:v>
                </c:pt>
                <c:pt idx="308">
                  <c:v>24</c:v>
                </c:pt>
                <c:pt idx="309">
                  <c:v>20</c:v>
                </c:pt>
                <c:pt idx="310">
                  <c:v>23</c:v>
                </c:pt>
                <c:pt idx="311">
                  <c:v>20</c:v>
                </c:pt>
                <c:pt idx="312">
                  <c:v>21</c:v>
                </c:pt>
                <c:pt idx="313">
                  <c:v>23</c:v>
                </c:pt>
                <c:pt idx="314">
                  <c:v>24</c:v>
                </c:pt>
                <c:pt idx="315">
                  <c:v>23</c:v>
                </c:pt>
                <c:pt idx="316">
                  <c:v>19</c:v>
                </c:pt>
                <c:pt idx="317">
                  <c:v>21</c:v>
                </c:pt>
                <c:pt idx="318">
                  <c:v>21</c:v>
                </c:pt>
                <c:pt idx="319">
                  <c:v>24</c:v>
                </c:pt>
                <c:pt idx="320">
                  <c:v>24</c:v>
                </c:pt>
                <c:pt idx="321">
                  <c:v>21</c:v>
                </c:pt>
                <c:pt idx="322">
                  <c:v>23</c:v>
                </c:pt>
                <c:pt idx="323">
                  <c:v>23</c:v>
                </c:pt>
                <c:pt idx="324">
                  <c:v>21</c:v>
                </c:pt>
                <c:pt idx="325">
                  <c:v>20</c:v>
                </c:pt>
                <c:pt idx="326">
                  <c:v>16</c:v>
                </c:pt>
                <c:pt idx="327">
                  <c:v>19</c:v>
                </c:pt>
                <c:pt idx="328">
                  <c:v>23</c:v>
                </c:pt>
                <c:pt idx="329">
                  <c:v>20</c:v>
                </c:pt>
                <c:pt idx="330">
                  <c:v>21</c:v>
                </c:pt>
                <c:pt idx="331">
                  <c:v>23</c:v>
                </c:pt>
                <c:pt idx="332">
                  <c:v>20</c:v>
                </c:pt>
                <c:pt idx="333">
                  <c:v>23</c:v>
                </c:pt>
                <c:pt idx="334">
                  <c:v>22</c:v>
                </c:pt>
                <c:pt idx="335">
                  <c:v>24</c:v>
                </c:pt>
                <c:pt idx="336">
                  <c:v>23</c:v>
                </c:pt>
                <c:pt idx="337">
                  <c:v>21</c:v>
                </c:pt>
                <c:pt idx="338">
                  <c:v>20</c:v>
                </c:pt>
                <c:pt idx="339">
                  <c:v>22</c:v>
                </c:pt>
                <c:pt idx="340">
                  <c:v>24</c:v>
                </c:pt>
                <c:pt idx="341">
                  <c:v>20</c:v>
                </c:pt>
                <c:pt idx="342">
                  <c:v>24</c:v>
                </c:pt>
                <c:pt idx="343">
                  <c:v>23</c:v>
                </c:pt>
                <c:pt idx="344">
                  <c:v>16</c:v>
                </c:pt>
                <c:pt idx="345">
                  <c:v>12</c:v>
                </c:pt>
                <c:pt idx="346">
                  <c:v>6</c:v>
                </c:pt>
                <c:pt idx="347">
                  <c:v>6</c:v>
                </c:pt>
                <c:pt idx="348">
                  <c:v>6</c:v>
                </c:pt>
                <c:pt idx="349">
                  <c:v>16</c:v>
                </c:pt>
                <c:pt idx="350">
                  <c:v>18</c:v>
                </c:pt>
                <c:pt idx="351">
                  <c:v>19</c:v>
                </c:pt>
                <c:pt idx="352">
                  <c:v>20</c:v>
                </c:pt>
                <c:pt idx="353">
                  <c:v>24</c:v>
                </c:pt>
                <c:pt idx="354">
                  <c:v>23</c:v>
                </c:pt>
                <c:pt idx="355">
                  <c:v>23</c:v>
                </c:pt>
                <c:pt idx="356">
                  <c:v>21</c:v>
                </c:pt>
                <c:pt idx="357">
                  <c:v>25</c:v>
                </c:pt>
                <c:pt idx="358">
                  <c:v>24</c:v>
                </c:pt>
                <c:pt idx="359">
                  <c:v>22</c:v>
                </c:pt>
                <c:pt idx="360">
                  <c:v>20</c:v>
                </c:pt>
                <c:pt idx="361">
                  <c:v>6</c:v>
                </c:pt>
                <c:pt idx="362">
                  <c:v>23</c:v>
                </c:pt>
                <c:pt idx="363">
                  <c:v>22</c:v>
                </c:pt>
                <c:pt idx="364">
                  <c:v>21</c:v>
                </c:pt>
                <c:pt idx="365">
                  <c:v>18</c:v>
                </c:pt>
                <c:pt idx="366">
                  <c:v>19</c:v>
                </c:pt>
                <c:pt idx="367">
                  <c:v>16</c:v>
                </c:pt>
                <c:pt idx="368">
                  <c:v>21</c:v>
                </c:pt>
                <c:pt idx="369">
                  <c:v>18</c:v>
                </c:pt>
                <c:pt idx="370">
                  <c:v>24</c:v>
                </c:pt>
                <c:pt idx="371">
                  <c:v>23</c:v>
                </c:pt>
                <c:pt idx="372">
                  <c:v>16</c:v>
                </c:pt>
                <c:pt idx="373">
                  <c:v>25</c:v>
                </c:pt>
                <c:pt idx="374">
                  <c:v>23</c:v>
                </c:pt>
                <c:pt idx="375">
                  <c:v>16</c:v>
                </c:pt>
                <c:pt idx="376">
                  <c:v>24</c:v>
                </c:pt>
                <c:pt idx="377">
                  <c:v>19</c:v>
                </c:pt>
                <c:pt idx="378">
                  <c:v>24</c:v>
                </c:pt>
                <c:pt idx="379">
                  <c:v>21</c:v>
                </c:pt>
                <c:pt idx="380">
                  <c:v>21</c:v>
                </c:pt>
                <c:pt idx="381">
                  <c:v>16</c:v>
                </c:pt>
                <c:pt idx="382">
                  <c:v>24</c:v>
                </c:pt>
                <c:pt idx="383">
                  <c:v>24</c:v>
                </c:pt>
                <c:pt idx="384">
                  <c:v>24</c:v>
                </c:pt>
                <c:pt idx="385">
                  <c:v>24</c:v>
                </c:pt>
                <c:pt idx="386">
                  <c:v>23</c:v>
                </c:pt>
                <c:pt idx="387">
                  <c:v>23</c:v>
                </c:pt>
                <c:pt idx="388">
                  <c:v>20</c:v>
                </c:pt>
                <c:pt idx="389">
                  <c:v>20</c:v>
                </c:pt>
                <c:pt idx="390">
                  <c:v>23</c:v>
                </c:pt>
                <c:pt idx="391">
                  <c:v>21</c:v>
                </c:pt>
                <c:pt idx="392">
                  <c:v>6</c:v>
                </c:pt>
                <c:pt idx="393">
                  <c:v>25</c:v>
                </c:pt>
                <c:pt idx="394">
                  <c:v>25</c:v>
                </c:pt>
                <c:pt idx="395">
                  <c:v>25</c:v>
                </c:pt>
                <c:pt idx="396">
                  <c:v>23</c:v>
                </c:pt>
                <c:pt idx="397">
                  <c:v>21</c:v>
                </c:pt>
                <c:pt idx="398">
                  <c:v>16</c:v>
                </c:pt>
                <c:pt idx="399">
                  <c:v>24</c:v>
                </c:pt>
                <c:pt idx="400">
                  <c:v>15</c:v>
                </c:pt>
                <c:pt idx="401">
                  <c:v>15</c:v>
                </c:pt>
                <c:pt idx="402">
                  <c:v>22</c:v>
                </c:pt>
                <c:pt idx="403">
                  <c:v>21</c:v>
                </c:pt>
                <c:pt idx="404">
                  <c:v>16</c:v>
                </c:pt>
                <c:pt idx="405">
                  <c:v>23</c:v>
                </c:pt>
                <c:pt idx="406">
                  <c:v>16</c:v>
                </c:pt>
                <c:pt idx="407">
                  <c:v>20</c:v>
                </c:pt>
                <c:pt idx="408">
                  <c:v>23</c:v>
                </c:pt>
                <c:pt idx="409">
                  <c:v>23</c:v>
                </c:pt>
                <c:pt idx="410">
                  <c:v>24</c:v>
                </c:pt>
                <c:pt idx="411">
                  <c:v>16</c:v>
                </c:pt>
                <c:pt idx="412">
                  <c:v>24</c:v>
                </c:pt>
                <c:pt idx="413">
                  <c:v>6</c:v>
                </c:pt>
                <c:pt idx="414">
                  <c:v>14</c:v>
                </c:pt>
                <c:pt idx="415">
                  <c:v>25</c:v>
                </c:pt>
                <c:pt idx="416">
                  <c:v>24</c:v>
                </c:pt>
                <c:pt idx="417">
                  <c:v>24</c:v>
                </c:pt>
                <c:pt idx="418">
                  <c:v>23</c:v>
                </c:pt>
                <c:pt idx="419">
                  <c:v>23</c:v>
                </c:pt>
                <c:pt idx="420">
                  <c:v>25</c:v>
                </c:pt>
                <c:pt idx="421">
                  <c:v>23</c:v>
                </c:pt>
                <c:pt idx="422">
                  <c:v>23</c:v>
                </c:pt>
                <c:pt idx="423">
                  <c:v>23</c:v>
                </c:pt>
                <c:pt idx="424">
                  <c:v>24</c:v>
                </c:pt>
                <c:pt idx="425">
                  <c:v>25</c:v>
                </c:pt>
                <c:pt idx="426">
                  <c:v>25</c:v>
                </c:pt>
                <c:pt idx="427">
                  <c:v>25</c:v>
                </c:pt>
                <c:pt idx="428">
                  <c:v>25</c:v>
                </c:pt>
                <c:pt idx="429">
                  <c:v>23</c:v>
                </c:pt>
                <c:pt idx="430">
                  <c:v>23</c:v>
                </c:pt>
                <c:pt idx="431">
                  <c:v>23</c:v>
                </c:pt>
                <c:pt idx="432">
                  <c:v>19</c:v>
                </c:pt>
                <c:pt idx="433">
                  <c:v>23</c:v>
                </c:pt>
                <c:pt idx="434">
                  <c:v>25</c:v>
                </c:pt>
                <c:pt idx="435">
                  <c:v>23</c:v>
                </c:pt>
                <c:pt idx="436">
                  <c:v>24</c:v>
                </c:pt>
                <c:pt idx="437">
                  <c:v>22</c:v>
                </c:pt>
                <c:pt idx="438">
                  <c:v>25</c:v>
                </c:pt>
                <c:pt idx="439">
                  <c:v>25</c:v>
                </c:pt>
                <c:pt idx="440">
                  <c:v>23</c:v>
                </c:pt>
                <c:pt idx="441">
                  <c:v>23</c:v>
                </c:pt>
                <c:pt idx="442">
                  <c:v>23</c:v>
                </c:pt>
                <c:pt idx="443">
                  <c:v>24</c:v>
                </c:pt>
                <c:pt idx="444">
                  <c:v>23</c:v>
                </c:pt>
                <c:pt idx="445">
                  <c:v>24</c:v>
                </c:pt>
                <c:pt idx="446">
                  <c:v>16</c:v>
                </c:pt>
                <c:pt idx="447">
                  <c:v>23</c:v>
                </c:pt>
                <c:pt idx="448">
                  <c:v>21</c:v>
                </c:pt>
                <c:pt idx="449">
                  <c:v>21</c:v>
                </c:pt>
                <c:pt idx="450">
                  <c:v>24</c:v>
                </c:pt>
                <c:pt idx="451">
                  <c:v>25</c:v>
                </c:pt>
                <c:pt idx="452">
                  <c:v>25</c:v>
                </c:pt>
                <c:pt idx="453">
                  <c:v>22</c:v>
                </c:pt>
                <c:pt idx="454">
                  <c:v>23</c:v>
                </c:pt>
                <c:pt idx="455">
                  <c:v>22</c:v>
                </c:pt>
                <c:pt idx="456">
                  <c:v>19</c:v>
                </c:pt>
                <c:pt idx="457">
                  <c:v>23</c:v>
                </c:pt>
                <c:pt idx="458">
                  <c:v>23</c:v>
                </c:pt>
                <c:pt idx="459">
                  <c:v>20</c:v>
                </c:pt>
                <c:pt idx="460">
                  <c:v>23</c:v>
                </c:pt>
                <c:pt idx="461">
                  <c:v>24</c:v>
                </c:pt>
                <c:pt idx="462">
                  <c:v>23</c:v>
                </c:pt>
                <c:pt idx="463">
                  <c:v>6</c:v>
                </c:pt>
                <c:pt idx="464">
                  <c:v>23</c:v>
                </c:pt>
                <c:pt idx="465">
                  <c:v>23</c:v>
                </c:pt>
                <c:pt idx="466">
                  <c:v>25</c:v>
                </c:pt>
                <c:pt idx="467">
                  <c:v>25</c:v>
                </c:pt>
                <c:pt idx="468">
                  <c:v>19</c:v>
                </c:pt>
                <c:pt idx="469">
                  <c:v>23</c:v>
                </c:pt>
                <c:pt idx="470">
                  <c:v>23</c:v>
                </c:pt>
                <c:pt idx="471">
                  <c:v>24</c:v>
                </c:pt>
                <c:pt idx="472">
                  <c:v>21</c:v>
                </c:pt>
                <c:pt idx="473">
                  <c:v>23</c:v>
                </c:pt>
                <c:pt idx="474">
                  <c:v>24</c:v>
                </c:pt>
                <c:pt idx="475">
                  <c:v>24</c:v>
                </c:pt>
                <c:pt idx="476">
                  <c:v>16</c:v>
                </c:pt>
                <c:pt idx="477">
                  <c:v>22</c:v>
                </c:pt>
                <c:pt idx="478">
                  <c:v>23</c:v>
                </c:pt>
                <c:pt idx="479">
                  <c:v>16</c:v>
                </c:pt>
                <c:pt idx="480">
                  <c:v>16</c:v>
                </c:pt>
                <c:pt idx="481">
                  <c:v>25</c:v>
                </c:pt>
                <c:pt idx="482">
                  <c:v>24</c:v>
                </c:pt>
                <c:pt idx="483">
                  <c:v>23</c:v>
                </c:pt>
                <c:pt idx="484">
                  <c:v>23</c:v>
                </c:pt>
                <c:pt idx="485">
                  <c:v>25</c:v>
                </c:pt>
                <c:pt idx="486">
                  <c:v>21</c:v>
                </c:pt>
                <c:pt idx="487">
                  <c:v>25</c:v>
                </c:pt>
                <c:pt idx="488">
                  <c:v>23</c:v>
                </c:pt>
                <c:pt idx="489">
                  <c:v>23</c:v>
                </c:pt>
                <c:pt idx="490">
                  <c:v>21</c:v>
                </c:pt>
                <c:pt idx="491">
                  <c:v>23</c:v>
                </c:pt>
                <c:pt idx="492">
                  <c:v>23</c:v>
                </c:pt>
                <c:pt idx="493">
                  <c:v>25</c:v>
                </c:pt>
                <c:pt idx="494">
                  <c:v>21</c:v>
                </c:pt>
                <c:pt idx="495">
                  <c:v>23</c:v>
                </c:pt>
                <c:pt idx="496">
                  <c:v>23</c:v>
                </c:pt>
                <c:pt idx="497">
                  <c:v>16</c:v>
                </c:pt>
                <c:pt idx="498">
                  <c:v>24</c:v>
                </c:pt>
                <c:pt idx="499">
                  <c:v>22</c:v>
                </c:pt>
                <c:pt idx="500">
                  <c:v>24</c:v>
                </c:pt>
                <c:pt idx="501">
                  <c:v>23</c:v>
                </c:pt>
                <c:pt idx="502">
                  <c:v>23</c:v>
                </c:pt>
                <c:pt idx="503">
                  <c:v>25</c:v>
                </c:pt>
                <c:pt idx="504">
                  <c:v>23</c:v>
                </c:pt>
                <c:pt idx="505">
                  <c:v>22</c:v>
                </c:pt>
                <c:pt idx="506">
                  <c:v>24</c:v>
                </c:pt>
                <c:pt idx="507">
                  <c:v>21</c:v>
                </c:pt>
                <c:pt idx="508">
                  <c:v>23</c:v>
                </c:pt>
                <c:pt idx="509">
                  <c:v>21</c:v>
                </c:pt>
                <c:pt idx="510">
                  <c:v>23</c:v>
                </c:pt>
                <c:pt idx="511">
                  <c:v>20</c:v>
                </c:pt>
                <c:pt idx="512">
                  <c:v>19</c:v>
                </c:pt>
                <c:pt idx="513">
                  <c:v>24</c:v>
                </c:pt>
                <c:pt idx="514">
                  <c:v>25</c:v>
                </c:pt>
                <c:pt idx="515">
                  <c:v>23</c:v>
                </c:pt>
                <c:pt idx="516">
                  <c:v>25</c:v>
                </c:pt>
                <c:pt idx="517">
                  <c:v>21</c:v>
                </c:pt>
                <c:pt idx="518">
                  <c:v>19</c:v>
                </c:pt>
                <c:pt idx="519">
                  <c:v>22</c:v>
                </c:pt>
                <c:pt idx="520">
                  <c:v>24</c:v>
                </c:pt>
                <c:pt idx="521">
                  <c:v>25</c:v>
                </c:pt>
                <c:pt idx="522">
                  <c:v>23</c:v>
                </c:pt>
                <c:pt idx="523">
                  <c:v>25</c:v>
                </c:pt>
                <c:pt idx="524">
                  <c:v>25</c:v>
                </c:pt>
                <c:pt idx="525">
                  <c:v>23</c:v>
                </c:pt>
                <c:pt idx="526">
                  <c:v>25</c:v>
                </c:pt>
                <c:pt idx="527">
                  <c:v>23</c:v>
                </c:pt>
                <c:pt idx="528">
                  <c:v>25</c:v>
                </c:pt>
                <c:pt idx="529">
                  <c:v>24</c:v>
                </c:pt>
                <c:pt idx="530">
                  <c:v>23</c:v>
                </c:pt>
                <c:pt idx="531">
                  <c:v>20</c:v>
                </c:pt>
                <c:pt idx="532">
                  <c:v>24</c:v>
                </c:pt>
                <c:pt idx="533">
                  <c:v>6</c:v>
                </c:pt>
                <c:pt idx="534">
                  <c:v>21</c:v>
                </c:pt>
                <c:pt idx="535">
                  <c:v>23</c:v>
                </c:pt>
                <c:pt idx="536">
                  <c:v>6</c:v>
                </c:pt>
                <c:pt idx="537">
                  <c:v>16</c:v>
                </c:pt>
                <c:pt idx="538">
                  <c:v>25</c:v>
                </c:pt>
                <c:pt idx="539">
                  <c:v>24</c:v>
                </c:pt>
                <c:pt idx="540">
                  <c:v>24</c:v>
                </c:pt>
                <c:pt idx="541">
                  <c:v>22</c:v>
                </c:pt>
                <c:pt idx="542">
                  <c:v>25</c:v>
                </c:pt>
                <c:pt idx="543">
                  <c:v>25</c:v>
                </c:pt>
                <c:pt idx="544">
                  <c:v>22</c:v>
                </c:pt>
                <c:pt idx="545">
                  <c:v>25</c:v>
                </c:pt>
                <c:pt idx="546">
                  <c:v>23</c:v>
                </c:pt>
                <c:pt idx="547">
                  <c:v>19</c:v>
                </c:pt>
                <c:pt idx="548">
                  <c:v>15</c:v>
                </c:pt>
                <c:pt idx="549">
                  <c:v>21</c:v>
                </c:pt>
                <c:pt idx="550">
                  <c:v>21</c:v>
                </c:pt>
                <c:pt idx="551">
                  <c:v>24</c:v>
                </c:pt>
                <c:pt idx="552">
                  <c:v>20</c:v>
                </c:pt>
                <c:pt idx="553">
                  <c:v>20</c:v>
                </c:pt>
                <c:pt idx="554">
                  <c:v>24</c:v>
                </c:pt>
                <c:pt idx="555">
                  <c:v>23</c:v>
                </c:pt>
                <c:pt idx="556">
                  <c:v>17</c:v>
                </c:pt>
                <c:pt idx="557">
                  <c:v>18</c:v>
                </c:pt>
                <c:pt idx="558">
                  <c:v>24</c:v>
                </c:pt>
                <c:pt idx="559">
                  <c:v>21</c:v>
                </c:pt>
                <c:pt idx="560">
                  <c:v>21</c:v>
                </c:pt>
                <c:pt idx="561">
                  <c:v>20</c:v>
                </c:pt>
                <c:pt idx="562">
                  <c:v>21</c:v>
                </c:pt>
                <c:pt idx="563">
                  <c:v>20</c:v>
                </c:pt>
                <c:pt idx="564">
                  <c:v>20</c:v>
                </c:pt>
                <c:pt idx="565">
                  <c:v>22</c:v>
                </c:pt>
                <c:pt idx="566">
                  <c:v>24</c:v>
                </c:pt>
                <c:pt idx="567">
                  <c:v>20</c:v>
                </c:pt>
                <c:pt idx="568">
                  <c:v>21</c:v>
                </c:pt>
                <c:pt idx="569">
                  <c:v>20</c:v>
                </c:pt>
                <c:pt idx="570">
                  <c:v>23</c:v>
                </c:pt>
                <c:pt idx="571">
                  <c:v>20</c:v>
                </c:pt>
                <c:pt idx="572">
                  <c:v>19</c:v>
                </c:pt>
                <c:pt idx="573">
                  <c:v>21</c:v>
                </c:pt>
                <c:pt idx="574">
                  <c:v>13</c:v>
                </c:pt>
                <c:pt idx="575">
                  <c:v>18</c:v>
                </c:pt>
                <c:pt idx="576">
                  <c:v>21</c:v>
                </c:pt>
                <c:pt idx="577">
                  <c:v>19</c:v>
                </c:pt>
                <c:pt idx="578">
                  <c:v>20</c:v>
                </c:pt>
                <c:pt idx="579">
                  <c:v>18</c:v>
                </c:pt>
                <c:pt idx="580">
                  <c:v>16</c:v>
                </c:pt>
                <c:pt idx="581">
                  <c:v>21</c:v>
                </c:pt>
                <c:pt idx="582">
                  <c:v>18</c:v>
                </c:pt>
                <c:pt idx="583">
                  <c:v>16</c:v>
                </c:pt>
                <c:pt idx="584">
                  <c:v>16</c:v>
                </c:pt>
                <c:pt idx="585">
                  <c:v>19</c:v>
                </c:pt>
                <c:pt idx="586">
                  <c:v>22</c:v>
                </c:pt>
                <c:pt idx="587">
                  <c:v>20</c:v>
                </c:pt>
                <c:pt idx="588">
                  <c:v>16</c:v>
                </c:pt>
                <c:pt idx="589">
                  <c:v>16</c:v>
                </c:pt>
                <c:pt idx="590">
                  <c:v>20</c:v>
                </c:pt>
                <c:pt idx="591">
                  <c:v>19</c:v>
                </c:pt>
                <c:pt idx="592">
                  <c:v>18</c:v>
                </c:pt>
                <c:pt idx="593">
                  <c:v>15</c:v>
                </c:pt>
                <c:pt idx="594">
                  <c:v>16</c:v>
                </c:pt>
                <c:pt idx="595">
                  <c:v>6</c:v>
                </c:pt>
                <c:pt idx="596">
                  <c:v>17</c:v>
                </c:pt>
                <c:pt idx="597">
                  <c:v>19</c:v>
                </c:pt>
                <c:pt idx="598">
                  <c:v>15</c:v>
                </c:pt>
                <c:pt idx="599">
                  <c:v>16</c:v>
                </c:pt>
                <c:pt idx="600">
                  <c:v>13</c:v>
                </c:pt>
                <c:pt idx="601">
                  <c:v>20</c:v>
                </c:pt>
                <c:pt idx="602">
                  <c:v>16</c:v>
                </c:pt>
                <c:pt idx="603">
                  <c:v>16</c:v>
                </c:pt>
                <c:pt idx="604">
                  <c:v>20</c:v>
                </c:pt>
                <c:pt idx="605">
                  <c:v>16</c:v>
                </c:pt>
                <c:pt idx="606">
                  <c:v>16</c:v>
                </c:pt>
                <c:pt idx="607">
                  <c:v>16</c:v>
                </c:pt>
                <c:pt idx="608">
                  <c:v>17</c:v>
                </c:pt>
                <c:pt idx="609">
                  <c:v>20</c:v>
                </c:pt>
                <c:pt idx="610">
                  <c:v>15</c:v>
                </c:pt>
                <c:pt idx="611">
                  <c:v>16</c:v>
                </c:pt>
                <c:pt idx="612">
                  <c:v>17</c:v>
                </c:pt>
                <c:pt idx="613">
                  <c:v>16</c:v>
                </c:pt>
                <c:pt idx="614">
                  <c:v>20</c:v>
                </c:pt>
                <c:pt idx="615">
                  <c:v>12</c:v>
                </c:pt>
                <c:pt idx="616">
                  <c:v>6</c:v>
                </c:pt>
                <c:pt idx="617">
                  <c:v>16</c:v>
                </c:pt>
                <c:pt idx="618">
                  <c:v>16</c:v>
                </c:pt>
                <c:pt idx="619">
                  <c:v>16</c:v>
                </c:pt>
                <c:pt idx="620">
                  <c:v>18</c:v>
                </c:pt>
                <c:pt idx="621">
                  <c:v>8</c:v>
                </c:pt>
                <c:pt idx="622">
                  <c:v>8</c:v>
                </c:pt>
                <c:pt idx="623">
                  <c:v>18</c:v>
                </c:pt>
                <c:pt idx="624">
                  <c:v>15</c:v>
                </c:pt>
                <c:pt idx="625">
                  <c:v>16</c:v>
                </c:pt>
                <c:pt idx="626">
                  <c:v>21</c:v>
                </c:pt>
                <c:pt idx="627">
                  <c:v>12</c:v>
                </c:pt>
                <c:pt idx="628">
                  <c:v>21</c:v>
                </c:pt>
                <c:pt idx="629">
                  <c:v>8</c:v>
                </c:pt>
                <c:pt idx="630">
                  <c:v>11</c:v>
                </c:pt>
                <c:pt idx="631">
                  <c:v>13</c:v>
                </c:pt>
                <c:pt idx="632">
                  <c:v>16</c:v>
                </c:pt>
                <c:pt idx="633">
                  <c:v>16</c:v>
                </c:pt>
                <c:pt idx="634">
                  <c:v>7</c:v>
                </c:pt>
                <c:pt idx="635">
                  <c:v>7</c:v>
                </c:pt>
                <c:pt idx="636">
                  <c:v>7</c:v>
                </c:pt>
                <c:pt idx="637">
                  <c:v>6</c:v>
                </c:pt>
                <c:pt idx="638">
                  <c:v>19</c:v>
                </c:pt>
                <c:pt idx="639">
                  <c:v>8</c:v>
                </c:pt>
                <c:pt idx="640">
                  <c:v>8</c:v>
                </c:pt>
                <c:pt idx="641">
                  <c:v>6</c:v>
                </c:pt>
                <c:pt idx="642">
                  <c:v>11</c:v>
                </c:pt>
                <c:pt idx="643">
                  <c:v>21</c:v>
                </c:pt>
                <c:pt idx="644">
                  <c:v>11</c:v>
                </c:pt>
                <c:pt idx="645">
                  <c:v>16</c:v>
                </c:pt>
                <c:pt idx="646">
                  <c:v>7</c:v>
                </c:pt>
                <c:pt idx="647">
                  <c:v>16</c:v>
                </c:pt>
                <c:pt idx="648">
                  <c:v>8</c:v>
                </c:pt>
                <c:pt idx="649">
                  <c:v>8</c:v>
                </c:pt>
                <c:pt idx="650">
                  <c:v>16</c:v>
                </c:pt>
                <c:pt idx="651">
                  <c:v>16</c:v>
                </c:pt>
                <c:pt idx="652">
                  <c:v>16</c:v>
                </c:pt>
                <c:pt idx="653">
                  <c:v>8</c:v>
                </c:pt>
                <c:pt idx="654">
                  <c:v>19</c:v>
                </c:pt>
                <c:pt idx="655">
                  <c:v>20</c:v>
                </c:pt>
                <c:pt idx="656">
                  <c:v>16</c:v>
                </c:pt>
                <c:pt idx="657">
                  <c:v>9</c:v>
                </c:pt>
                <c:pt idx="658">
                  <c:v>20</c:v>
                </c:pt>
                <c:pt idx="659">
                  <c:v>16</c:v>
                </c:pt>
                <c:pt idx="660">
                  <c:v>8</c:v>
                </c:pt>
                <c:pt idx="661">
                  <c:v>16</c:v>
                </c:pt>
                <c:pt idx="662">
                  <c:v>8</c:v>
                </c:pt>
                <c:pt idx="663">
                  <c:v>21</c:v>
                </c:pt>
                <c:pt idx="664">
                  <c:v>16</c:v>
                </c:pt>
                <c:pt idx="665">
                  <c:v>7</c:v>
                </c:pt>
                <c:pt idx="666">
                  <c:v>15</c:v>
                </c:pt>
                <c:pt idx="667">
                  <c:v>11</c:v>
                </c:pt>
                <c:pt idx="668">
                  <c:v>16</c:v>
                </c:pt>
                <c:pt idx="669">
                  <c:v>7</c:v>
                </c:pt>
                <c:pt idx="670">
                  <c:v>8</c:v>
                </c:pt>
                <c:pt idx="671">
                  <c:v>16</c:v>
                </c:pt>
                <c:pt idx="672">
                  <c:v>8</c:v>
                </c:pt>
                <c:pt idx="673">
                  <c:v>16</c:v>
                </c:pt>
                <c:pt idx="674">
                  <c:v>6</c:v>
                </c:pt>
                <c:pt idx="675">
                  <c:v>8</c:v>
                </c:pt>
                <c:pt idx="676">
                  <c:v>19</c:v>
                </c:pt>
                <c:pt idx="677">
                  <c:v>16</c:v>
                </c:pt>
                <c:pt idx="678">
                  <c:v>8</c:v>
                </c:pt>
                <c:pt idx="679">
                  <c:v>8</c:v>
                </c:pt>
                <c:pt idx="680">
                  <c:v>16</c:v>
                </c:pt>
                <c:pt idx="681">
                  <c:v>15</c:v>
                </c:pt>
                <c:pt idx="682">
                  <c:v>16</c:v>
                </c:pt>
                <c:pt idx="683">
                  <c:v>8</c:v>
                </c:pt>
                <c:pt idx="684">
                  <c:v>8</c:v>
                </c:pt>
                <c:pt idx="685">
                  <c:v>7</c:v>
                </c:pt>
                <c:pt idx="686">
                  <c:v>7</c:v>
                </c:pt>
                <c:pt idx="687">
                  <c:v>16</c:v>
                </c:pt>
                <c:pt idx="688">
                  <c:v>8</c:v>
                </c:pt>
                <c:pt idx="689">
                  <c:v>18</c:v>
                </c:pt>
                <c:pt idx="690">
                  <c:v>16</c:v>
                </c:pt>
                <c:pt idx="691">
                  <c:v>22</c:v>
                </c:pt>
                <c:pt idx="692">
                  <c:v>22</c:v>
                </c:pt>
                <c:pt idx="693">
                  <c:v>8</c:v>
                </c:pt>
                <c:pt idx="694">
                  <c:v>8</c:v>
                </c:pt>
                <c:pt idx="695">
                  <c:v>19</c:v>
                </c:pt>
                <c:pt idx="696">
                  <c:v>11</c:v>
                </c:pt>
                <c:pt idx="697">
                  <c:v>12</c:v>
                </c:pt>
                <c:pt idx="698">
                  <c:v>8</c:v>
                </c:pt>
                <c:pt idx="699">
                  <c:v>6</c:v>
                </c:pt>
                <c:pt idx="700">
                  <c:v>8</c:v>
                </c:pt>
                <c:pt idx="701">
                  <c:v>16</c:v>
                </c:pt>
                <c:pt idx="702">
                  <c:v>16</c:v>
                </c:pt>
                <c:pt idx="703">
                  <c:v>18</c:v>
                </c:pt>
                <c:pt idx="704">
                  <c:v>6</c:v>
                </c:pt>
                <c:pt idx="705">
                  <c:v>16</c:v>
                </c:pt>
                <c:pt idx="706">
                  <c:v>16</c:v>
                </c:pt>
                <c:pt idx="707">
                  <c:v>20</c:v>
                </c:pt>
                <c:pt idx="708">
                  <c:v>8</c:v>
                </c:pt>
                <c:pt idx="709">
                  <c:v>16</c:v>
                </c:pt>
                <c:pt idx="710">
                  <c:v>8</c:v>
                </c:pt>
                <c:pt idx="711">
                  <c:v>16</c:v>
                </c:pt>
                <c:pt idx="712">
                  <c:v>7</c:v>
                </c:pt>
                <c:pt idx="713">
                  <c:v>8</c:v>
                </c:pt>
                <c:pt idx="714">
                  <c:v>6</c:v>
                </c:pt>
                <c:pt idx="715">
                  <c:v>6</c:v>
                </c:pt>
                <c:pt idx="716">
                  <c:v>8</c:v>
                </c:pt>
                <c:pt idx="717">
                  <c:v>7</c:v>
                </c:pt>
                <c:pt idx="718">
                  <c:v>16</c:v>
                </c:pt>
                <c:pt idx="719">
                  <c:v>22</c:v>
                </c:pt>
                <c:pt idx="720">
                  <c:v>16</c:v>
                </c:pt>
                <c:pt idx="721">
                  <c:v>11</c:v>
                </c:pt>
                <c:pt idx="722">
                  <c:v>8</c:v>
                </c:pt>
                <c:pt idx="723">
                  <c:v>18</c:v>
                </c:pt>
                <c:pt idx="724">
                  <c:v>22</c:v>
                </c:pt>
                <c:pt idx="725">
                  <c:v>6</c:v>
                </c:pt>
                <c:pt idx="726">
                  <c:v>16</c:v>
                </c:pt>
                <c:pt idx="727">
                  <c:v>11</c:v>
                </c:pt>
                <c:pt idx="728">
                  <c:v>6</c:v>
                </c:pt>
                <c:pt idx="729">
                  <c:v>21</c:v>
                </c:pt>
                <c:pt idx="730">
                  <c:v>19</c:v>
                </c:pt>
                <c:pt idx="731">
                  <c:v>22</c:v>
                </c:pt>
                <c:pt idx="732">
                  <c:v>16</c:v>
                </c:pt>
                <c:pt idx="733">
                  <c:v>16</c:v>
                </c:pt>
                <c:pt idx="734">
                  <c:v>16</c:v>
                </c:pt>
                <c:pt idx="735">
                  <c:v>16</c:v>
                </c:pt>
                <c:pt idx="736">
                  <c:v>13</c:v>
                </c:pt>
                <c:pt idx="737">
                  <c:v>21</c:v>
                </c:pt>
                <c:pt idx="738">
                  <c:v>18</c:v>
                </c:pt>
                <c:pt idx="739">
                  <c:v>16</c:v>
                </c:pt>
                <c:pt idx="740">
                  <c:v>12</c:v>
                </c:pt>
                <c:pt idx="741">
                  <c:v>12</c:v>
                </c:pt>
                <c:pt idx="742">
                  <c:v>8</c:v>
                </c:pt>
                <c:pt idx="743">
                  <c:v>8</c:v>
                </c:pt>
                <c:pt idx="744">
                  <c:v>20</c:v>
                </c:pt>
                <c:pt idx="745">
                  <c:v>16</c:v>
                </c:pt>
                <c:pt idx="746">
                  <c:v>8</c:v>
                </c:pt>
                <c:pt idx="747">
                  <c:v>16</c:v>
                </c:pt>
                <c:pt idx="748">
                  <c:v>7</c:v>
                </c:pt>
                <c:pt idx="749">
                  <c:v>7</c:v>
                </c:pt>
                <c:pt idx="750">
                  <c:v>13</c:v>
                </c:pt>
              </c:strCache>
            </c:strRef>
          </c:xVal>
          <c:yVal>
            <c:numRef>
              <c:f>'Gemini RAW'!$J:$J</c:f>
              <c:numCache>
                <c:formatCode>General</c:formatCode>
                <c:ptCount val="1048576"/>
                <c:pt idx="0">
                  <c:v>0</c:v>
                </c:pt>
                <c:pt idx="1">
                  <c:v>21</c:v>
                </c:pt>
                <c:pt idx="2">
                  <c:v>21</c:v>
                </c:pt>
                <c:pt idx="3">
                  <c:v>22</c:v>
                </c:pt>
                <c:pt idx="4">
                  <c:v>18</c:v>
                </c:pt>
                <c:pt idx="5">
                  <c:v>23</c:v>
                </c:pt>
                <c:pt idx="6">
                  <c:v>23</c:v>
                </c:pt>
                <c:pt idx="7">
                  <c:v>18</c:v>
                </c:pt>
                <c:pt idx="8">
                  <c:v>18</c:v>
                </c:pt>
                <c:pt idx="9">
                  <c:v>18</c:v>
                </c:pt>
                <c:pt idx="10">
                  <c:v>19</c:v>
                </c:pt>
                <c:pt idx="11">
                  <c:v>21</c:v>
                </c:pt>
                <c:pt idx="12">
                  <c:v>20</c:v>
                </c:pt>
                <c:pt idx="13">
                  <c:v>22</c:v>
                </c:pt>
                <c:pt idx="14">
                  <c:v>18</c:v>
                </c:pt>
                <c:pt idx="15">
                  <c:v>18</c:v>
                </c:pt>
                <c:pt idx="16">
                  <c:v>21</c:v>
                </c:pt>
                <c:pt idx="17">
                  <c:v>22</c:v>
                </c:pt>
                <c:pt idx="18">
                  <c:v>23</c:v>
                </c:pt>
                <c:pt idx="19">
                  <c:v>22</c:v>
                </c:pt>
                <c:pt idx="20">
                  <c:v>17</c:v>
                </c:pt>
                <c:pt idx="21">
                  <c:v>20</c:v>
                </c:pt>
                <c:pt idx="22">
                  <c:v>19</c:v>
                </c:pt>
                <c:pt idx="23">
                  <c:v>21</c:v>
                </c:pt>
                <c:pt idx="24">
                  <c:v>20</c:v>
                </c:pt>
                <c:pt idx="25">
                  <c:v>18</c:v>
                </c:pt>
                <c:pt idx="26">
                  <c:v>23</c:v>
                </c:pt>
                <c:pt idx="27">
                  <c:v>21</c:v>
                </c:pt>
                <c:pt idx="28">
                  <c:v>19</c:v>
                </c:pt>
                <c:pt idx="29">
                  <c:v>16</c:v>
                </c:pt>
                <c:pt idx="30">
                  <c:v>21</c:v>
                </c:pt>
                <c:pt idx="31">
                  <c:v>20</c:v>
                </c:pt>
                <c:pt idx="32">
                  <c:v>21</c:v>
                </c:pt>
                <c:pt idx="33">
                  <c:v>21</c:v>
                </c:pt>
                <c:pt idx="34">
                  <c:v>24</c:v>
                </c:pt>
                <c:pt idx="35">
                  <c:v>19</c:v>
                </c:pt>
                <c:pt idx="36">
                  <c:v>18</c:v>
                </c:pt>
                <c:pt idx="37">
                  <c:v>21</c:v>
                </c:pt>
                <c:pt idx="38">
                  <c:v>19</c:v>
                </c:pt>
                <c:pt idx="39">
                  <c:v>21</c:v>
                </c:pt>
                <c:pt idx="40">
                  <c:v>20</c:v>
                </c:pt>
                <c:pt idx="41">
                  <c:v>21</c:v>
                </c:pt>
                <c:pt idx="42">
                  <c:v>17</c:v>
                </c:pt>
                <c:pt idx="43">
                  <c:v>17</c:v>
                </c:pt>
                <c:pt idx="44">
                  <c:v>15</c:v>
                </c:pt>
                <c:pt idx="45">
                  <c:v>21</c:v>
                </c:pt>
                <c:pt idx="46">
                  <c:v>19</c:v>
                </c:pt>
                <c:pt idx="47">
                  <c:v>11</c:v>
                </c:pt>
                <c:pt idx="48">
                  <c:v>20</c:v>
                </c:pt>
                <c:pt idx="49">
                  <c:v>20</c:v>
                </c:pt>
                <c:pt idx="50">
                  <c:v>19</c:v>
                </c:pt>
                <c:pt idx="51">
                  <c:v>9</c:v>
                </c:pt>
                <c:pt idx="52">
                  <c:v>18</c:v>
                </c:pt>
                <c:pt idx="53">
                  <c:v>20</c:v>
                </c:pt>
                <c:pt idx="54">
                  <c:v>20</c:v>
                </c:pt>
                <c:pt idx="55">
                  <c:v>20</c:v>
                </c:pt>
                <c:pt idx="56">
                  <c:v>10</c:v>
                </c:pt>
                <c:pt idx="57">
                  <c:v>18</c:v>
                </c:pt>
                <c:pt idx="58">
                  <c:v>16</c:v>
                </c:pt>
                <c:pt idx="59">
                  <c:v>19</c:v>
                </c:pt>
                <c:pt idx="60">
                  <c:v>19</c:v>
                </c:pt>
                <c:pt idx="61">
                  <c:v>17</c:v>
                </c:pt>
                <c:pt idx="62">
                  <c:v>18</c:v>
                </c:pt>
                <c:pt idx="63">
                  <c:v>19</c:v>
                </c:pt>
                <c:pt idx="64">
                  <c:v>5</c:v>
                </c:pt>
                <c:pt idx="65">
                  <c:v>21</c:v>
                </c:pt>
                <c:pt idx="66">
                  <c:v>17</c:v>
                </c:pt>
                <c:pt idx="67">
                  <c:v>7</c:v>
                </c:pt>
                <c:pt idx="68">
                  <c:v>21</c:v>
                </c:pt>
                <c:pt idx="69">
                  <c:v>20</c:v>
                </c:pt>
                <c:pt idx="70">
                  <c:v>20</c:v>
                </c:pt>
                <c:pt idx="71">
                  <c:v>18</c:v>
                </c:pt>
                <c:pt idx="72">
                  <c:v>20</c:v>
                </c:pt>
                <c:pt idx="73">
                  <c:v>5</c:v>
                </c:pt>
                <c:pt idx="74">
                  <c:v>20</c:v>
                </c:pt>
                <c:pt idx="75">
                  <c:v>19</c:v>
                </c:pt>
                <c:pt idx="76">
                  <c:v>21</c:v>
                </c:pt>
                <c:pt idx="77">
                  <c:v>18</c:v>
                </c:pt>
                <c:pt idx="78">
                  <c:v>19</c:v>
                </c:pt>
                <c:pt idx="79">
                  <c:v>20</c:v>
                </c:pt>
                <c:pt idx="80">
                  <c:v>19</c:v>
                </c:pt>
                <c:pt idx="81">
                  <c:v>21</c:v>
                </c:pt>
                <c:pt idx="82">
                  <c:v>21</c:v>
                </c:pt>
                <c:pt idx="83">
                  <c:v>21</c:v>
                </c:pt>
                <c:pt idx="84">
                  <c:v>7</c:v>
                </c:pt>
                <c:pt idx="85">
                  <c:v>14</c:v>
                </c:pt>
                <c:pt idx="86">
                  <c:v>5</c:v>
                </c:pt>
                <c:pt idx="87">
                  <c:v>5</c:v>
                </c:pt>
                <c:pt idx="88">
                  <c:v>20</c:v>
                </c:pt>
                <c:pt idx="89">
                  <c:v>16</c:v>
                </c:pt>
                <c:pt idx="90">
                  <c:v>21</c:v>
                </c:pt>
                <c:pt idx="91">
                  <c:v>13</c:v>
                </c:pt>
                <c:pt idx="92">
                  <c:v>18</c:v>
                </c:pt>
                <c:pt idx="93">
                  <c:v>20</c:v>
                </c:pt>
                <c:pt idx="94">
                  <c:v>18</c:v>
                </c:pt>
                <c:pt idx="95">
                  <c:v>21</c:v>
                </c:pt>
                <c:pt idx="96">
                  <c:v>21</c:v>
                </c:pt>
                <c:pt idx="97">
                  <c:v>24</c:v>
                </c:pt>
                <c:pt idx="98">
                  <c:v>21</c:v>
                </c:pt>
                <c:pt idx="99">
                  <c:v>20</c:v>
                </c:pt>
                <c:pt idx="100">
                  <c:v>19</c:v>
                </c:pt>
                <c:pt idx="101">
                  <c:v>23</c:v>
                </c:pt>
                <c:pt idx="102">
                  <c:v>21</c:v>
                </c:pt>
                <c:pt idx="103">
                  <c:v>21</c:v>
                </c:pt>
                <c:pt idx="104">
                  <c:v>20</c:v>
                </c:pt>
                <c:pt idx="105">
                  <c:v>21</c:v>
                </c:pt>
                <c:pt idx="106">
                  <c:v>20</c:v>
                </c:pt>
                <c:pt idx="107">
                  <c:v>20</c:v>
                </c:pt>
                <c:pt idx="108">
                  <c:v>17</c:v>
                </c:pt>
                <c:pt idx="109">
                  <c:v>13</c:v>
                </c:pt>
                <c:pt idx="110">
                  <c:v>20</c:v>
                </c:pt>
                <c:pt idx="111">
                  <c:v>17</c:v>
                </c:pt>
                <c:pt idx="112">
                  <c:v>19</c:v>
                </c:pt>
                <c:pt idx="113">
                  <c:v>21</c:v>
                </c:pt>
                <c:pt idx="114">
                  <c:v>21</c:v>
                </c:pt>
                <c:pt idx="115">
                  <c:v>21</c:v>
                </c:pt>
                <c:pt idx="116">
                  <c:v>20</c:v>
                </c:pt>
                <c:pt idx="117">
                  <c:v>18</c:v>
                </c:pt>
                <c:pt idx="118">
                  <c:v>17</c:v>
                </c:pt>
                <c:pt idx="119">
                  <c:v>17</c:v>
                </c:pt>
                <c:pt idx="120">
                  <c:v>20</c:v>
                </c:pt>
                <c:pt idx="121">
                  <c:v>19</c:v>
                </c:pt>
                <c:pt idx="122">
                  <c:v>21</c:v>
                </c:pt>
                <c:pt idx="123">
                  <c:v>19</c:v>
                </c:pt>
                <c:pt idx="124">
                  <c:v>21</c:v>
                </c:pt>
                <c:pt idx="125">
                  <c:v>20</c:v>
                </c:pt>
                <c:pt idx="126">
                  <c:v>9</c:v>
                </c:pt>
                <c:pt idx="127">
                  <c:v>5</c:v>
                </c:pt>
                <c:pt idx="128">
                  <c:v>20</c:v>
                </c:pt>
                <c:pt idx="129">
                  <c:v>5</c:v>
                </c:pt>
                <c:pt idx="130">
                  <c:v>20</c:v>
                </c:pt>
                <c:pt idx="131">
                  <c:v>20</c:v>
                </c:pt>
                <c:pt idx="132">
                  <c:v>21</c:v>
                </c:pt>
                <c:pt idx="133">
                  <c:v>21</c:v>
                </c:pt>
                <c:pt idx="134">
                  <c:v>5</c:v>
                </c:pt>
                <c:pt idx="135">
                  <c:v>5</c:v>
                </c:pt>
                <c:pt idx="136">
                  <c:v>21</c:v>
                </c:pt>
                <c:pt idx="137">
                  <c:v>20</c:v>
                </c:pt>
                <c:pt idx="138">
                  <c:v>21</c:v>
                </c:pt>
                <c:pt idx="139">
                  <c:v>21</c:v>
                </c:pt>
                <c:pt idx="140">
                  <c:v>16</c:v>
                </c:pt>
                <c:pt idx="141">
                  <c:v>5</c:v>
                </c:pt>
                <c:pt idx="142">
                  <c:v>21</c:v>
                </c:pt>
                <c:pt idx="143">
                  <c:v>19</c:v>
                </c:pt>
                <c:pt idx="144">
                  <c:v>16</c:v>
                </c:pt>
                <c:pt idx="145">
                  <c:v>20</c:v>
                </c:pt>
                <c:pt idx="146">
                  <c:v>14</c:v>
                </c:pt>
                <c:pt idx="147">
                  <c:v>13</c:v>
                </c:pt>
                <c:pt idx="148">
                  <c:v>25</c:v>
                </c:pt>
                <c:pt idx="149">
                  <c:v>17</c:v>
                </c:pt>
                <c:pt idx="150">
                  <c:v>21</c:v>
                </c:pt>
                <c:pt idx="151">
                  <c:v>5</c:v>
                </c:pt>
                <c:pt idx="152">
                  <c:v>9</c:v>
                </c:pt>
                <c:pt idx="153">
                  <c:v>7</c:v>
                </c:pt>
                <c:pt idx="154">
                  <c:v>19</c:v>
                </c:pt>
                <c:pt idx="155">
                  <c:v>21</c:v>
                </c:pt>
                <c:pt idx="156">
                  <c:v>20</c:v>
                </c:pt>
                <c:pt idx="157">
                  <c:v>20</c:v>
                </c:pt>
                <c:pt idx="158">
                  <c:v>22</c:v>
                </c:pt>
                <c:pt idx="159">
                  <c:v>16</c:v>
                </c:pt>
                <c:pt idx="160">
                  <c:v>16</c:v>
                </c:pt>
                <c:pt idx="161">
                  <c:v>20</c:v>
                </c:pt>
                <c:pt idx="162">
                  <c:v>19</c:v>
                </c:pt>
                <c:pt idx="163">
                  <c:v>19</c:v>
                </c:pt>
                <c:pt idx="164">
                  <c:v>17</c:v>
                </c:pt>
                <c:pt idx="165">
                  <c:v>14</c:v>
                </c:pt>
                <c:pt idx="166">
                  <c:v>21</c:v>
                </c:pt>
                <c:pt idx="167">
                  <c:v>20</c:v>
                </c:pt>
                <c:pt idx="168">
                  <c:v>21</c:v>
                </c:pt>
                <c:pt idx="169">
                  <c:v>20</c:v>
                </c:pt>
                <c:pt idx="170">
                  <c:v>5</c:v>
                </c:pt>
                <c:pt idx="171">
                  <c:v>19</c:v>
                </c:pt>
                <c:pt idx="172">
                  <c:v>18</c:v>
                </c:pt>
                <c:pt idx="173">
                  <c:v>21</c:v>
                </c:pt>
                <c:pt idx="174">
                  <c:v>13</c:v>
                </c:pt>
                <c:pt idx="175">
                  <c:v>18</c:v>
                </c:pt>
                <c:pt idx="176">
                  <c:v>19</c:v>
                </c:pt>
                <c:pt idx="177">
                  <c:v>20</c:v>
                </c:pt>
                <c:pt idx="178">
                  <c:v>13</c:v>
                </c:pt>
                <c:pt idx="179">
                  <c:v>16</c:v>
                </c:pt>
                <c:pt idx="180">
                  <c:v>10</c:v>
                </c:pt>
                <c:pt idx="181">
                  <c:v>20</c:v>
                </c:pt>
                <c:pt idx="182">
                  <c:v>19</c:v>
                </c:pt>
                <c:pt idx="183">
                  <c:v>19</c:v>
                </c:pt>
                <c:pt idx="184">
                  <c:v>18</c:v>
                </c:pt>
                <c:pt idx="185">
                  <c:v>21</c:v>
                </c:pt>
                <c:pt idx="186">
                  <c:v>19</c:v>
                </c:pt>
                <c:pt idx="187">
                  <c:v>17</c:v>
                </c:pt>
                <c:pt idx="188">
                  <c:v>21</c:v>
                </c:pt>
                <c:pt idx="189">
                  <c:v>20</c:v>
                </c:pt>
                <c:pt idx="190">
                  <c:v>21</c:v>
                </c:pt>
                <c:pt idx="191">
                  <c:v>19</c:v>
                </c:pt>
                <c:pt idx="192">
                  <c:v>20</c:v>
                </c:pt>
                <c:pt idx="193">
                  <c:v>16</c:v>
                </c:pt>
                <c:pt idx="194">
                  <c:v>17</c:v>
                </c:pt>
                <c:pt idx="195">
                  <c:v>15</c:v>
                </c:pt>
                <c:pt idx="196">
                  <c:v>20</c:v>
                </c:pt>
                <c:pt idx="197">
                  <c:v>21</c:v>
                </c:pt>
                <c:pt idx="198">
                  <c:v>21</c:v>
                </c:pt>
                <c:pt idx="199">
                  <c:v>20</c:v>
                </c:pt>
                <c:pt idx="200">
                  <c:v>20</c:v>
                </c:pt>
                <c:pt idx="201">
                  <c:v>19</c:v>
                </c:pt>
                <c:pt idx="202">
                  <c:v>20</c:v>
                </c:pt>
                <c:pt idx="203">
                  <c:v>20</c:v>
                </c:pt>
                <c:pt idx="204">
                  <c:v>19</c:v>
                </c:pt>
                <c:pt idx="205">
                  <c:v>21</c:v>
                </c:pt>
                <c:pt idx="206">
                  <c:v>20</c:v>
                </c:pt>
                <c:pt idx="207">
                  <c:v>19</c:v>
                </c:pt>
                <c:pt idx="208">
                  <c:v>16</c:v>
                </c:pt>
                <c:pt idx="209">
                  <c:v>19</c:v>
                </c:pt>
                <c:pt idx="210">
                  <c:v>21</c:v>
                </c:pt>
                <c:pt idx="211">
                  <c:v>19</c:v>
                </c:pt>
                <c:pt idx="212">
                  <c:v>20</c:v>
                </c:pt>
                <c:pt idx="213">
                  <c:v>9</c:v>
                </c:pt>
                <c:pt idx="214">
                  <c:v>13</c:v>
                </c:pt>
                <c:pt idx="215">
                  <c:v>5</c:v>
                </c:pt>
                <c:pt idx="216">
                  <c:v>7</c:v>
                </c:pt>
                <c:pt idx="217">
                  <c:v>19</c:v>
                </c:pt>
                <c:pt idx="218">
                  <c:v>13</c:v>
                </c:pt>
                <c:pt idx="219">
                  <c:v>21</c:v>
                </c:pt>
                <c:pt idx="220">
                  <c:v>19</c:v>
                </c:pt>
                <c:pt idx="221">
                  <c:v>21</c:v>
                </c:pt>
                <c:pt idx="222">
                  <c:v>20</c:v>
                </c:pt>
                <c:pt idx="223">
                  <c:v>17</c:v>
                </c:pt>
                <c:pt idx="224">
                  <c:v>21</c:v>
                </c:pt>
                <c:pt idx="225">
                  <c:v>19</c:v>
                </c:pt>
                <c:pt idx="226">
                  <c:v>21</c:v>
                </c:pt>
                <c:pt idx="227">
                  <c:v>21</c:v>
                </c:pt>
                <c:pt idx="228">
                  <c:v>20</c:v>
                </c:pt>
                <c:pt idx="229">
                  <c:v>19</c:v>
                </c:pt>
                <c:pt idx="230">
                  <c:v>20</c:v>
                </c:pt>
                <c:pt idx="231">
                  <c:v>21</c:v>
                </c:pt>
                <c:pt idx="232">
                  <c:v>21</c:v>
                </c:pt>
                <c:pt idx="233">
                  <c:v>20</c:v>
                </c:pt>
                <c:pt idx="234">
                  <c:v>17</c:v>
                </c:pt>
                <c:pt idx="235">
                  <c:v>20</c:v>
                </c:pt>
                <c:pt idx="236">
                  <c:v>20</c:v>
                </c:pt>
                <c:pt idx="237">
                  <c:v>21</c:v>
                </c:pt>
                <c:pt idx="238">
                  <c:v>13</c:v>
                </c:pt>
                <c:pt idx="239">
                  <c:v>20</c:v>
                </c:pt>
                <c:pt idx="240">
                  <c:v>20</c:v>
                </c:pt>
                <c:pt idx="241">
                  <c:v>19</c:v>
                </c:pt>
                <c:pt idx="242">
                  <c:v>21</c:v>
                </c:pt>
                <c:pt idx="243">
                  <c:v>20</c:v>
                </c:pt>
                <c:pt idx="244">
                  <c:v>21</c:v>
                </c:pt>
                <c:pt idx="245">
                  <c:v>20</c:v>
                </c:pt>
                <c:pt idx="246">
                  <c:v>20</c:v>
                </c:pt>
                <c:pt idx="247">
                  <c:v>16</c:v>
                </c:pt>
                <c:pt idx="248">
                  <c:v>20</c:v>
                </c:pt>
                <c:pt idx="249">
                  <c:v>20</c:v>
                </c:pt>
                <c:pt idx="250">
                  <c:v>16</c:v>
                </c:pt>
                <c:pt idx="251">
                  <c:v>20</c:v>
                </c:pt>
                <c:pt idx="252">
                  <c:v>19</c:v>
                </c:pt>
                <c:pt idx="253">
                  <c:v>20</c:v>
                </c:pt>
                <c:pt idx="254">
                  <c:v>20</c:v>
                </c:pt>
                <c:pt idx="255">
                  <c:v>19</c:v>
                </c:pt>
                <c:pt idx="256">
                  <c:v>21</c:v>
                </c:pt>
                <c:pt idx="257">
                  <c:v>20</c:v>
                </c:pt>
                <c:pt idx="258">
                  <c:v>16</c:v>
                </c:pt>
                <c:pt idx="259">
                  <c:v>23</c:v>
                </c:pt>
                <c:pt idx="260">
                  <c:v>17</c:v>
                </c:pt>
                <c:pt idx="261">
                  <c:v>21</c:v>
                </c:pt>
                <c:pt idx="262">
                  <c:v>20</c:v>
                </c:pt>
                <c:pt idx="263">
                  <c:v>16</c:v>
                </c:pt>
                <c:pt idx="264">
                  <c:v>17</c:v>
                </c:pt>
                <c:pt idx="265">
                  <c:v>21</c:v>
                </c:pt>
                <c:pt idx="266">
                  <c:v>20</c:v>
                </c:pt>
                <c:pt idx="267">
                  <c:v>19</c:v>
                </c:pt>
                <c:pt idx="268">
                  <c:v>20</c:v>
                </c:pt>
                <c:pt idx="269">
                  <c:v>17</c:v>
                </c:pt>
                <c:pt idx="270">
                  <c:v>21</c:v>
                </c:pt>
                <c:pt idx="271">
                  <c:v>21</c:v>
                </c:pt>
                <c:pt idx="272">
                  <c:v>19</c:v>
                </c:pt>
                <c:pt idx="273">
                  <c:v>17</c:v>
                </c:pt>
                <c:pt idx="274">
                  <c:v>20</c:v>
                </c:pt>
                <c:pt idx="275">
                  <c:v>20</c:v>
                </c:pt>
                <c:pt idx="276">
                  <c:v>17</c:v>
                </c:pt>
                <c:pt idx="277">
                  <c:v>21</c:v>
                </c:pt>
                <c:pt idx="278">
                  <c:v>20</c:v>
                </c:pt>
                <c:pt idx="279">
                  <c:v>20</c:v>
                </c:pt>
                <c:pt idx="280">
                  <c:v>21</c:v>
                </c:pt>
                <c:pt idx="281">
                  <c:v>21</c:v>
                </c:pt>
                <c:pt idx="282">
                  <c:v>20</c:v>
                </c:pt>
                <c:pt idx="283">
                  <c:v>20</c:v>
                </c:pt>
                <c:pt idx="284">
                  <c:v>21</c:v>
                </c:pt>
                <c:pt idx="285">
                  <c:v>20</c:v>
                </c:pt>
                <c:pt idx="286">
                  <c:v>21</c:v>
                </c:pt>
                <c:pt idx="287">
                  <c:v>21</c:v>
                </c:pt>
                <c:pt idx="288">
                  <c:v>16</c:v>
                </c:pt>
                <c:pt idx="289">
                  <c:v>20</c:v>
                </c:pt>
                <c:pt idx="290">
                  <c:v>20</c:v>
                </c:pt>
                <c:pt idx="291">
                  <c:v>21</c:v>
                </c:pt>
                <c:pt idx="292">
                  <c:v>21</c:v>
                </c:pt>
                <c:pt idx="293">
                  <c:v>17</c:v>
                </c:pt>
                <c:pt idx="294">
                  <c:v>17</c:v>
                </c:pt>
                <c:pt idx="295">
                  <c:v>21</c:v>
                </c:pt>
                <c:pt idx="296">
                  <c:v>21</c:v>
                </c:pt>
                <c:pt idx="297">
                  <c:v>21</c:v>
                </c:pt>
                <c:pt idx="298">
                  <c:v>21</c:v>
                </c:pt>
                <c:pt idx="299">
                  <c:v>20</c:v>
                </c:pt>
                <c:pt idx="300">
                  <c:v>5</c:v>
                </c:pt>
                <c:pt idx="301">
                  <c:v>13</c:v>
                </c:pt>
                <c:pt idx="302">
                  <c:v>19</c:v>
                </c:pt>
                <c:pt idx="303">
                  <c:v>21</c:v>
                </c:pt>
                <c:pt idx="304">
                  <c:v>13</c:v>
                </c:pt>
                <c:pt idx="305">
                  <c:v>17</c:v>
                </c:pt>
                <c:pt idx="306">
                  <c:v>21</c:v>
                </c:pt>
                <c:pt idx="307">
                  <c:v>21</c:v>
                </c:pt>
                <c:pt idx="308">
                  <c:v>14</c:v>
                </c:pt>
                <c:pt idx="309">
                  <c:v>20</c:v>
                </c:pt>
                <c:pt idx="310">
                  <c:v>10</c:v>
                </c:pt>
                <c:pt idx="311">
                  <c:v>19</c:v>
                </c:pt>
                <c:pt idx="312">
                  <c:v>19</c:v>
                </c:pt>
                <c:pt idx="313">
                  <c:v>21</c:v>
                </c:pt>
                <c:pt idx="314">
                  <c:v>16</c:v>
                </c:pt>
                <c:pt idx="315">
                  <c:v>17</c:v>
                </c:pt>
                <c:pt idx="316">
                  <c:v>18</c:v>
                </c:pt>
                <c:pt idx="317">
                  <c:v>19</c:v>
                </c:pt>
                <c:pt idx="318">
                  <c:v>19</c:v>
                </c:pt>
                <c:pt idx="319">
                  <c:v>21</c:v>
                </c:pt>
                <c:pt idx="320">
                  <c:v>13</c:v>
                </c:pt>
                <c:pt idx="321">
                  <c:v>20</c:v>
                </c:pt>
                <c:pt idx="322">
                  <c:v>22</c:v>
                </c:pt>
                <c:pt idx="323">
                  <c:v>21</c:v>
                </c:pt>
                <c:pt idx="324">
                  <c:v>19</c:v>
                </c:pt>
                <c:pt idx="325">
                  <c:v>13</c:v>
                </c:pt>
                <c:pt idx="326">
                  <c:v>20</c:v>
                </c:pt>
                <c:pt idx="327">
                  <c:v>21</c:v>
                </c:pt>
                <c:pt idx="328">
                  <c:v>20</c:v>
                </c:pt>
                <c:pt idx="329">
                  <c:v>19</c:v>
                </c:pt>
                <c:pt idx="330">
                  <c:v>20</c:v>
                </c:pt>
                <c:pt idx="331">
                  <c:v>19</c:v>
                </c:pt>
                <c:pt idx="332">
                  <c:v>20</c:v>
                </c:pt>
                <c:pt idx="333">
                  <c:v>20</c:v>
                </c:pt>
                <c:pt idx="334">
                  <c:v>19</c:v>
                </c:pt>
                <c:pt idx="335">
                  <c:v>21</c:v>
                </c:pt>
                <c:pt idx="336">
                  <c:v>15</c:v>
                </c:pt>
                <c:pt idx="337">
                  <c:v>16</c:v>
                </c:pt>
                <c:pt idx="338">
                  <c:v>20</c:v>
                </c:pt>
                <c:pt idx="339">
                  <c:v>19</c:v>
                </c:pt>
                <c:pt idx="340">
                  <c:v>20</c:v>
                </c:pt>
                <c:pt idx="341">
                  <c:v>20</c:v>
                </c:pt>
                <c:pt idx="342">
                  <c:v>20</c:v>
                </c:pt>
                <c:pt idx="343">
                  <c:v>14</c:v>
                </c:pt>
                <c:pt idx="344">
                  <c:v>21</c:v>
                </c:pt>
                <c:pt idx="345">
                  <c:v>5</c:v>
                </c:pt>
                <c:pt idx="346">
                  <c:v>7</c:v>
                </c:pt>
                <c:pt idx="347">
                  <c:v>5</c:v>
                </c:pt>
                <c:pt idx="348">
                  <c:v>15</c:v>
                </c:pt>
                <c:pt idx="349">
                  <c:v>15</c:v>
                </c:pt>
                <c:pt idx="350">
                  <c:v>19</c:v>
                </c:pt>
                <c:pt idx="351">
                  <c:v>21</c:v>
                </c:pt>
                <c:pt idx="352">
                  <c:v>20</c:v>
                </c:pt>
                <c:pt idx="353">
                  <c:v>20</c:v>
                </c:pt>
                <c:pt idx="354">
                  <c:v>20</c:v>
                </c:pt>
                <c:pt idx="355">
                  <c:v>20</c:v>
                </c:pt>
                <c:pt idx="356">
                  <c:v>21</c:v>
                </c:pt>
                <c:pt idx="357">
                  <c:v>21</c:v>
                </c:pt>
                <c:pt idx="358">
                  <c:v>19</c:v>
                </c:pt>
                <c:pt idx="359">
                  <c:v>19</c:v>
                </c:pt>
                <c:pt idx="360">
                  <c:v>5</c:v>
                </c:pt>
                <c:pt idx="361">
                  <c:v>22</c:v>
                </c:pt>
                <c:pt idx="362">
                  <c:v>25</c:v>
                </c:pt>
                <c:pt idx="363">
                  <c:v>20</c:v>
                </c:pt>
                <c:pt idx="364">
                  <c:v>18</c:v>
                </c:pt>
                <c:pt idx="365">
                  <c:v>19</c:v>
                </c:pt>
                <c:pt idx="366">
                  <c:v>19</c:v>
                </c:pt>
                <c:pt idx="367">
                  <c:v>20</c:v>
                </c:pt>
                <c:pt idx="368">
                  <c:v>21</c:v>
                </c:pt>
                <c:pt idx="369">
                  <c:v>21</c:v>
                </c:pt>
                <c:pt idx="370">
                  <c:v>21</c:v>
                </c:pt>
                <c:pt idx="371">
                  <c:v>19</c:v>
                </c:pt>
                <c:pt idx="372">
                  <c:v>25</c:v>
                </c:pt>
                <c:pt idx="373">
                  <c:v>21</c:v>
                </c:pt>
                <c:pt idx="374">
                  <c:v>21</c:v>
                </c:pt>
                <c:pt idx="375">
                  <c:v>20</c:v>
                </c:pt>
                <c:pt idx="376">
                  <c:v>20</c:v>
                </c:pt>
                <c:pt idx="377">
                  <c:v>19</c:v>
                </c:pt>
                <c:pt idx="378">
                  <c:v>19</c:v>
                </c:pt>
                <c:pt idx="379">
                  <c:v>20</c:v>
                </c:pt>
                <c:pt idx="380">
                  <c:v>13</c:v>
                </c:pt>
                <c:pt idx="381">
                  <c:v>21</c:v>
                </c:pt>
                <c:pt idx="382">
                  <c:v>20</c:v>
                </c:pt>
                <c:pt idx="383">
                  <c:v>21</c:v>
                </c:pt>
                <c:pt idx="384">
                  <c:v>21</c:v>
                </c:pt>
                <c:pt idx="385">
                  <c:v>19</c:v>
                </c:pt>
                <c:pt idx="386">
                  <c:v>21</c:v>
                </c:pt>
                <c:pt idx="387">
                  <c:v>20</c:v>
                </c:pt>
                <c:pt idx="388">
                  <c:v>19</c:v>
                </c:pt>
                <c:pt idx="389">
                  <c:v>20</c:v>
                </c:pt>
                <c:pt idx="390">
                  <c:v>19</c:v>
                </c:pt>
                <c:pt idx="391">
                  <c:v>21</c:v>
                </c:pt>
                <c:pt idx="392">
                  <c:v>21</c:v>
                </c:pt>
                <c:pt idx="393">
                  <c:v>19</c:v>
                </c:pt>
                <c:pt idx="394">
                  <c:v>21</c:v>
                </c:pt>
                <c:pt idx="395">
                  <c:v>21</c:v>
                </c:pt>
                <c:pt idx="396">
                  <c:v>20</c:v>
                </c:pt>
                <c:pt idx="397">
                  <c:v>19</c:v>
                </c:pt>
                <c:pt idx="398">
                  <c:v>20</c:v>
                </c:pt>
                <c:pt idx="399">
                  <c:v>15</c:v>
                </c:pt>
                <c:pt idx="400">
                  <c:v>21</c:v>
                </c:pt>
                <c:pt idx="401">
                  <c:v>21</c:v>
                </c:pt>
                <c:pt idx="402">
                  <c:v>19</c:v>
                </c:pt>
                <c:pt idx="403">
                  <c:v>15</c:v>
                </c:pt>
                <c:pt idx="404">
                  <c:v>20</c:v>
                </c:pt>
                <c:pt idx="405">
                  <c:v>20</c:v>
                </c:pt>
                <c:pt idx="406">
                  <c:v>19</c:v>
                </c:pt>
                <c:pt idx="407">
                  <c:v>21</c:v>
                </c:pt>
                <c:pt idx="408">
                  <c:v>21</c:v>
                </c:pt>
                <c:pt idx="409">
                  <c:v>20</c:v>
                </c:pt>
                <c:pt idx="410">
                  <c:v>19</c:v>
                </c:pt>
                <c:pt idx="411">
                  <c:v>20</c:v>
                </c:pt>
                <c:pt idx="412">
                  <c:v>7</c:v>
                </c:pt>
                <c:pt idx="413">
                  <c:v>18</c:v>
                </c:pt>
                <c:pt idx="414">
                  <c:v>21</c:v>
                </c:pt>
                <c:pt idx="415">
                  <c:v>20</c:v>
                </c:pt>
                <c:pt idx="416">
                  <c:v>24</c:v>
                </c:pt>
                <c:pt idx="417">
                  <c:v>21</c:v>
                </c:pt>
                <c:pt idx="418">
                  <c:v>19</c:v>
                </c:pt>
                <c:pt idx="419">
                  <c:v>21</c:v>
                </c:pt>
                <c:pt idx="420">
                  <c:v>20</c:v>
                </c:pt>
                <c:pt idx="421">
                  <c:v>20</c:v>
                </c:pt>
                <c:pt idx="422">
                  <c:v>20</c:v>
                </c:pt>
                <c:pt idx="423">
                  <c:v>20</c:v>
                </c:pt>
                <c:pt idx="424">
                  <c:v>21</c:v>
                </c:pt>
                <c:pt idx="425">
                  <c:v>21</c:v>
                </c:pt>
                <c:pt idx="426">
                  <c:v>25</c:v>
                </c:pt>
                <c:pt idx="427">
                  <c:v>21</c:v>
                </c:pt>
                <c:pt idx="428">
                  <c:v>16</c:v>
                </c:pt>
                <c:pt idx="429">
                  <c:v>24</c:v>
                </c:pt>
                <c:pt idx="430">
                  <c:v>17</c:v>
                </c:pt>
                <c:pt idx="431">
                  <c:v>23</c:v>
                </c:pt>
                <c:pt idx="432">
                  <c:v>25</c:v>
                </c:pt>
                <c:pt idx="433">
                  <c:v>20</c:v>
                </c:pt>
                <c:pt idx="434">
                  <c:v>20</c:v>
                </c:pt>
                <c:pt idx="435">
                  <c:v>20</c:v>
                </c:pt>
                <c:pt idx="436">
                  <c:v>21</c:v>
                </c:pt>
                <c:pt idx="437">
                  <c:v>25</c:v>
                </c:pt>
                <c:pt idx="438">
                  <c:v>20</c:v>
                </c:pt>
                <c:pt idx="439">
                  <c:v>15</c:v>
                </c:pt>
                <c:pt idx="440">
                  <c:v>20</c:v>
                </c:pt>
                <c:pt idx="441">
                  <c:v>20</c:v>
                </c:pt>
                <c:pt idx="442">
                  <c:v>20</c:v>
                </c:pt>
                <c:pt idx="443">
                  <c:v>21</c:v>
                </c:pt>
                <c:pt idx="444">
                  <c:v>17</c:v>
                </c:pt>
                <c:pt idx="445">
                  <c:v>20</c:v>
                </c:pt>
                <c:pt idx="446">
                  <c:v>20</c:v>
                </c:pt>
                <c:pt idx="447">
                  <c:v>19</c:v>
                </c:pt>
                <c:pt idx="448">
                  <c:v>21</c:v>
                </c:pt>
                <c:pt idx="449">
                  <c:v>21</c:v>
                </c:pt>
                <c:pt idx="450">
                  <c:v>20</c:v>
                </c:pt>
                <c:pt idx="451">
                  <c:v>21</c:v>
                </c:pt>
                <c:pt idx="452">
                  <c:v>20</c:v>
                </c:pt>
                <c:pt idx="453">
                  <c:v>20</c:v>
                </c:pt>
                <c:pt idx="454">
                  <c:v>19</c:v>
                </c:pt>
                <c:pt idx="455">
                  <c:v>25</c:v>
                </c:pt>
                <c:pt idx="456">
                  <c:v>25</c:v>
                </c:pt>
                <c:pt idx="457">
                  <c:v>16</c:v>
                </c:pt>
                <c:pt idx="458">
                  <c:v>21</c:v>
                </c:pt>
                <c:pt idx="459">
                  <c:v>19</c:v>
                </c:pt>
                <c:pt idx="460">
                  <c:v>20</c:v>
                </c:pt>
                <c:pt idx="461">
                  <c:v>7</c:v>
                </c:pt>
                <c:pt idx="462">
                  <c:v>20</c:v>
                </c:pt>
                <c:pt idx="463">
                  <c:v>25</c:v>
                </c:pt>
                <c:pt idx="464">
                  <c:v>21</c:v>
                </c:pt>
                <c:pt idx="465">
                  <c:v>21</c:v>
                </c:pt>
                <c:pt idx="466">
                  <c:v>20</c:v>
                </c:pt>
                <c:pt idx="467">
                  <c:v>20</c:v>
                </c:pt>
                <c:pt idx="468">
                  <c:v>20</c:v>
                </c:pt>
                <c:pt idx="469">
                  <c:v>20</c:v>
                </c:pt>
                <c:pt idx="470">
                  <c:v>19</c:v>
                </c:pt>
                <c:pt idx="471">
                  <c:v>20</c:v>
                </c:pt>
                <c:pt idx="472">
                  <c:v>20</c:v>
                </c:pt>
                <c:pt idx="473">
                  <c:v>21</c:v>
                </c:pt>
                <c:pt idx="474">
                  <c:v>20</c:v>
                </c:pt>
                <c:pt idx="475">
                  <c:v>21</c:v>
                </c:pt>
                <c:pt idx="476">
                  <c:v>20</c:v>
                </c:pt>
                <c:pt idx="477">
                  <c:v>17</c:v>
                </c:pt>
                <c:pt idx="478">
                  <c:v>13</c:v>
                </c:pt>
                <c:pt idx="479">
                  <c:v>20</c:v>
                </c:pt>
                <c:pt idx="480">
                  <c:v>21</c:v>
                </c:pt>
                <c:pt idx="481">
                  <c:v>20</c:v>
                </c:pt>
                <c:pt idx="482">
                  <c:v>20</c:v>
                </c:pt>
                <c:pt idx="483">
                  <c:v>21</c:v>
                </c:pt>
                <c:pt idx="484">
                  <c:v>17</c:v>
                </c:pt>
                <c:pt idx="485">
                  <c:v>25</c:v>
                </c:pt>
                <c:pt idx="486">
                  <c:v>21</c:v>
                </c:pt>
                <c:pt idx="487">
                  <c:v>20</c:v>
                </c:pt>
                <c:pt idx="488">
                  <c:v>18</c:v>
                </c:pt>
                <c:pt idx="489">
                  <c:v>25</c:v>
                </c:pt>
                <c:pt idx="490">
                  <c:v>25</c:v>
                </c:pt>
                <c:pt idx="491">
                  <c:v>25</c:v>
                </c:pt>
                <c:pt idx="492">
                  <c:v>19</c:v>
                </c:pt>
                <c:pt idx="493">
                  <c:v>21</c:v>
                </c:pt>
                <c:pt idx="494">
                  <c:v>21</c:v>
                </c:pt>
                <c:pt idx="495">
                  <c:v>21</c:v>
                </c:pt>
                <c:pt idx="496">
                  <c:v>20</c:v>
                </c:pt>
                <c:pt idx="497">
                  <c:v>21</c:v>
                </c:pt>
                <c:pt idx="498">
                  <c:v>20</c:v>
                </c:pt>
                <c:pt idx="499">
                  <c:v>21</c:v>
                </c:pt>
                <c:pt idx="500">
                  <c:v>21</c:v>
                </c:pt>
                <c:pt idx="501">
                  <c:v>25</c:v>
                </c:pt>
                <c:pt idx="502">
                  <c:v>20</c:v>
                </c:pt>
                <c:pt idx="503">
                  <c:v>21</c:v>
                </c:pt>
                <c:pt idx="504">
                  <c:v>20</c:v>
                </c:pt>
                <c:pt idx="505">
                  <c:v>20</c:v>
                </c:pt>
                <c:pt idx="506">
                  <c:v>17</c:v>
                </c:pt>
                <c:pt idx="507">
                  <c:v>19</c:v>
                </c:pt>
                <c:pt idx="508">
                  <c:v>20</c:v>
                </c:pt>
                <c:pt idx="509">
                  <c:v>17</c:v>
                </c:pt>
                <c:pt idx="510">
                  <c:v>20</c:v>
                </c:pt>
                <c:pt idx="511">
                  <c:v>20</c:v>
                </c:pt>
                <c:pt idx="512">
                  <c:v>21</c:v>
                </c:pt>
                <c:pt idx="513">
                  <c:v>20</c:v>
                </c:pt>
                <c:pt idx="514">
                  <c:v>21</c:v>
                </c:pt>
                <c:pt idx="515">
                  <c:v>19</c:v>
                </c:pt>
                <c:pt idx="516">
                  <c:v>20</c:v>
                </c:pt>
                <c:pt idx="517">
                  <c:v>22</c:v>
                </c:pt>
                <c:pt idx="518">
                  <c:v>19</c:v>
                </c:pt>
                <c:pt idx="519">
                  <c:v>21</c:v>
                </c:pt>
                <c:pt idx="520">
                  <c:v>21</c:v>
                </c:pt>
                <c:pt idx="521">
                  <c:v>21</c:v>
                </c:pt>
                <c:pt idx="522">
                  <c:v>21</c:v>
                </c:pt>
                <c:pt idx="523">
                  <c:v>21</c:v>
                </c:pt>
                <c:pt idx="524">
                  <c:v>25</c:v>
                </c:pt>
                <c:pt idx="525">
                  <c:v>21</c:v>
                </c:pt>
                <c:pt idx="526">
                  <c:v>21</c:v>
                </c:pt>
                <c:pt idx="527">
                  <c:v>20</c:v>
                </c:pt>
                <c:pt idx="528">
                  <c:v>20</c:v>
                </c:pt>
                <c:pt idx="529">
                  <c:v>21</c:v>
                </c:pt>
                <c:pt idx="530">
                  <c:v>25</c:v>
                </c:pt>
                <c:pt idx="531">
                  <c:v>7</c:v>
                </c:pt>
                <c:pt idx="532">
                  <c:v>19</c:v>
                </c:pt>
                <c:pt idx="533">
                  <c:v>20</c:v>
                </c:pt>
                <c:pt idx="534">
                  <c:v>5</c:v>
                </c:pt>
                <c:pt idx="535">
                  <c:v>17</c:v>
                </c:pt>
                <c:pt idx="536">
                  <c:v>25</c:v>
                </c:pt>
                <c:pt idx="537">
                  <c:v>20</c:v>
                </c:pt>
                <c:pt idx="538">
                  <c:v>20</c:v>
                </c:pt>
                <c:pt idx="539">
                  <c:v>21</c:v>
                </c:pt>
                <c:pt idx="540">
                  <c:v>20</c:v>
                </c:pt>
                <c:pt idx="541">
                  <c:v>25</c:v>
                </c:pt>
                <c:pt idx="542">
                  <c:v>24</c:v>
                </c:pt>
                <c:pt idx="543">
                  <c:v>21</c:v>
                </c:pt>
                <c:pt idx="544">
                  <c:v>19</c:v>
                </c:pt>
                <c:pt idx="545">
                  <c:v>16</c:v>
                </c:pt>
                <c:pt idx="546">
                  <c:v>8</c:v>
                </c:pt>
                <c:pt idx="547">
                  <c:v>18</c:v>
                </c:pt>
                <c:pt idx="548">
                  <c:v>19</c:v>
                </c:pt>
                <c:pt idx="549">
                  <c:v>20</c:v>
                </c:pt>
                <c:pt idx="550">
                  <c:v>20</c:v>
                </c:pt>
                <c:pt idx="551">
                  <c:v>20</c:v>
                </c:pt>
                <c:pt idx="552">
                  <c:v>21</c:v>
                </c:pt>
                <c:pt idx="553">
                  <c:v>19</c:v>
                </c:pt>
                <c:pt idx="554">
                  <c:v>21</c:v>
                </c:pt>
                <c:pt idx="555">
                  <c:v>14</c:v>
                </c:pt>
                <c:pt idx="556">
                  <c:v>19</c:v>
                </c:pt>
                <c:pt idx="557">
                  <c:v>21</c:v>
                </c:pt>
                <c:pt idx="558">
                  <c:v>18</c:v>
                </c:pt>
                <c:pt idx="559">
                  <c:v>19</c:v>
                </c:pt>
                <c:pt idx="560">
                  <c:v>18</c:v>
                </c:pt>
                <c:pt idx="561">
                  <c:v>17</c:v>
                </c:pt>
                <c:pt idx="562">
                  <c:v>19</c:v>
                </c:pt>
                <c:pt idx="563">
                  <c:v>19</c:v>
                </c:pt>
                <c:pt idx="564">
                  <c:v>20</c:v>
                </c:pt>
                <c:pt idx="565">
                  <c:v>21</c:v>
                </c:pt>
                <c:pt idx="566">
                  <c:v>20</c:v>
                </c:pt>
                <c:pt idx="567">
                  <c:v>20</c:v>
                </c:pt>
                <c:pt idx="568">
                  <c:v>19</c:v>
                </c:pt>
                <c:pt idx="569">
                  <c:v>21</c:v>
                </c:pt>
                <c:pt idx="570">
                  <c:v>23</c:v>
                </c:pt>
                <c:pt idx="571">
                  <c:v>16</c:v>
                </c:pt>
                <c:pt idx="572">
                  <c:v>21</c:v>
                </c:pt>
                <c:pt idx="573">
                  <c:v>21</c:v>
                </c:pt>
                <c:pt idx="574">
                  <c:v>18</c:v>
                </c:pt>
                <c:pt idx="575">
                  <c:v>21</c:v>
                </c:pt>
                <c:pt idx="576">
                  <c:v>18</c:v>
                </c:pt>
                <c:pt idx="577">
                  <c:v>20</c:v>
                </c:pt>
                <c:pt idx="578">
                  <c:v>21</c:v>
                </c:pt>
                <c:pt idx="579">
                  <c:v>23</c:v>
                </c:pt>
                <c:pt idx="580">
                  <c:v>20</c:v>
                </c:pt>
                <c:pt idx="581">
                  <c:v>22</c:v>
                </c:pt>
                <c:pt idx="582">
                  <c:v>16</c:v>
                </c:pt>
                <c:pt idx="583">
                  <c:v>15</c:v>
                </c:pt>
                <c:pt idx="584">
                  <c:v>21</c:v>
                </c:pt>
                <c:pt idx="585">
                  <c:v>22</c:v>
                </c:pt>
                <c:pt idx="586">
                  <c:v>21</c:v>
                </c:pt>
                <c:pt idx="587">
                  <c:v>21</c:v>
                </c:pt>
                <c:pt idx="588">
                  <c:v>18</c:v>
                </c:pt>
                <c:pt idx="589">
                  <c:v>18</c:v>
                </c:pt>
                <c:pt idx="590">
                  <c:v>23</c:v>
                </c:pt>
                <c:pt idx="591">
                  <c:v>11</c:v>
                </c:pt>
                <c:pt idx="592">
                  <c:v>18</c:v>
                </c:pt>
                <c:pt idx="593">
                  <c:v>5</c:v>
                </c:pt>
                <c:pt idx="594">
                  <c:v>21</c:v>
                </c:pt>
                <c:pt idx="595">
                  <c:v>20</c:v>
                </c:pt>
                <c:pt idx="596">
                  <c:v>15</c:v>
                </c:pt>
                <c:pt idx="597">
                  <c:v>16</c:v>
                </c:pt>
                <c:pt idx="598">
                  <c:v>16</c:v>
                </c:pt>
                <c:pt idx="599">
                  <c:v>20</c:v>
                </c:pt>
                <c:pt idx="600">
                  <c:v>19</c:v>
                </c:pt>
                <c:pt idx="601">
                  <c:v>18</c:v>
                </c:pt>
                <c:pt idx="602">
                  <c:v>22</c:v>
                </c:pt>
                <c:pt idx="603">
                  <c:v>13</c:v>
                </c:pt>
                <c:pt idx="604">
                  <c:v>17</c:v>
                </c:pt>
                <c:pt idx="605">
                  <c:v>13</c:v>
                </c:pt>
                <c:pt idx="606">
                  <c:v>20</c:v>
                </c:pt>
                <c:pt idx="607">
                  <c:v>20</c:v>
                </c:pt>
                <c:pt idx="608">
                  <c:v>17</c:v>
                </c:pt>
                <c:pt idx="609">
                  <c:v>21</c:v>
                </c:pt>
                <c:pt idx="610">
                  <c:v>16</c:v>
                </c:pt>
                <c:pt idx="611">
                  <c:v>16</c:v>
                </c:pt>
                <c:pt idx="612">
                  <c:v>20</c:v>
                </c:pt>
                <c:pt idx="613">
                  <c:v>16</c:v>
                </c:pt>
                <c:pt idx="614">
                  <c:v>5</c:v>
                </c:pt>
                <c:pt idx="615">
                  <c:v>10</c:v>
                </c:pt>
                <c:pt idx="616">
                  <c:v>19</c:v>
                </c:pt>
                <c:pt idx="617">
                  <c:v>17</c:v>
                </c:pt>
                <c:pt idx="618">
                  <c:v>14</c:v>
                </c:pt>
                <c:pt idx="619">
                  <c:v>21</c:v>
                </c:pt>
                <c:pt idx="620">
                  <c:v>25</c:v>
                </c:pt>
                <c:pt idx="621">
                  <c:v>20</c:v>
                </c:pt>
                <c:pt idx="622">
                  <c:v>16</c:v>
                </c:pt>
                <c:pt idx="623">
                  <c:v>24</c:v>
                </c:pt>
                <c:pt idx="624">
                  <c:v>20</c:v>
                </c:pt>
                <c:pt idx="625">
                  <c:v>16</c:v>
                </c:pt>
                <c:pt idx="626">
                  <c:v>21</c:v>
                </c:pt>
                <c:pt idx="627">
                  <c:v>23</c:v>
                </c:pt>
                <c:pt idx="628">
                  <c:v>23</c:v>
                </c:pt>
                <c:pt idx="629">
                  <c:v>24</c:v>
                </c:pt>
                <c:pt idx="630">
                  <c:v>21</c:v>
                </c:pt>
                <c:pt idx="631">
                  <c:v>11</c:v>
                </c:pt>
                <c:pt idx="632">
                  <c:v>21</c:v>
                </c:pt>
                <c:pt idx="633">
                  <c:v>14</c:v>
                </c:pt>
                <c:pt idx="634">
                  <c:v>15</c:v>
                </c:pt>
                <c:pt idx="635">
                  <c:v>21</c:v>
                </c:pt>
                <c:pt idx="636">
                  <c:v>22</c:v>
                </c:pt>
                <c:pt idx="637">
                  <c:v>21</c:v>
                </c:pt>
                <c:pt idx="638">
                  <c:v>15</c:v>
                </c:pt>
                <c:pt idx="639">
                  <c:v>18</c:v>
                </c:pt>
                <c:pt idx="640">
                  <c:v>19</c:v>
                </c:pt>
                <c:pt idx="641">
                  <c:v>24</c:v>
                </c:pt>
                <c:pt idx="642">
                  <c:v>18</c:v>
                </c:pt>
                <c:pt idx="643">
                  <c:v>16</c:v>
                </c:pt>
                <c:pt idx="644">
                  <c:v>9</c:v>
                </c:pt>
                <c:pt idx="645">
                  <c:v>17</c:v>
                </c:pt>
                <c:pt idx="646">
                  <c:v>15</c:v>
                </c:pt>
                <c:pt idx="647">
                  <c:v>13</c:v>
                </c:pt>
                <c:pt idx="648">
                  <c:v>19</c:v>
                </c:pt>
                <c:pt idx="649">
                  <c:v>20</c:v>
                </c:pt>
                <c:pt idx="650">
                  <c:v>18</c:v>
                </c:pt>
                <c:pt idx="651">
                  <c:v>13</c:v>
                </c:pt>
                <c:pt idx="652">
                  <c:v>22</c:v>
                </c:pt>
                <c:pt idx="653">
                  <c:v>21</c:v>
                </c:pt>
                <c:pt idx="654">
                  <c:v>18</c:v>
                </c:pt>
                <c:pt idx="655">
                  <c:v>20</c:v>
                </c:pt>
                <c:pt idx="656">
                  <c:v>21</c:v>
                </c:pt>
                <c:pt idx="657">
                  <c:v>17</c:v>
                </c:pt>
                <c:pt idx="658">
                  <c:v>21</c:v>
                </c:pt>
                <c:pt idx="659">
                  <c:v>18</c:v>
                </c:pt>
                <c:pt idx="660">
                  <c:v>22</c:v>
                </c:pt>
                <c:pt idx="661">
                  <c:v>22</c:v>
                </c:pt>
                <c:pt idx="662">
                  <c:v>17</c:v>
                </c:pt>
                <c:pt idx="663">
                  <c:v>21</c:v>
                </c:pt>
                <c:pt idx="664">
                  <c:v>19</c:v>
                </c:pt>
                <c:pt idx="665">
                  <c:v>19</c:v>
                </c:pt>
                <c:pt idx="666">
                  <c:v>21</c:v>
                </c:pt>
                <c:pt idx="667">
                  <c:v>14</c:v>
                </c:pt>
                <c:pt idx="668">
                  <c:v>21</c:v>
                </c:pt>
                <c:pt idx="669">
                  <c:v>19</c:v>
                </c:pt>
                <c:pt idx="670">
                  <c:v>15</c:v>
                </c:pt>
                <c:pt idx="671">
                  <c:v>19</c:v>
                </c:pt>
                <c:pt idx="672">
                  <c:v>5</c:v>
                </c:pt>
                <c:pt idx="673">
                  <c:v>9</c:v>
                </c:pt>
                <c:pt idx="674">
                  <c:v>22</c:v>
                </c:pt>
                <c:pt idx="675">
                  <c:v>19</c:v>
                </c:pt>
                <c:pt idx="676">
                  <c:v>21</c:v>
                </c:pt>
                <c:pt idx="677">
                  <c:v>9</c:v>
                </c:pt>
                <c:pt idx="678">
                  <c:v>17</c:v>
                </c:pt>
                <c:pt idx="679">
                  <c:v>21</c:v>
                </c:pt>
                <c:pt idx="680">
                  <c:v>20</c:v>
                </c:pt>
                <c:pt idx="681">
                  <c:v>9</c:v>
                </c:pt>
                <c:pt idx="682">
                  <c:v>9</c:v>
                </c:pt>
                <c:pt idx="683">
                  <c:v>19</c:v>
                </c:pt>
                <c:pt idx="684">
                  <c:v>15</c:v>
                </c:pt>
                <c:pt idx="685">
                  <c:v>20</c:v>
                </c:pt>
                <c:pt idx="686">
                  <c:v>14</c:v>
                </c:pt>
                <c:pt idx="687">
                  <c:v>19</c:v>
                </c:pt>
                <c:pt idx="688">
                  <c:v>20</c:v>
                </c:pt>
                <c:pt idx="689">
                  <c:v>20</c:v>
                </c:pt>
                <c:pt idx="690">
                  <c:v>23</c:v>
                </c:pt>
                <c:pt idx="691">
                  <c:v>15</c:v>
                </c:pt>
                <c:pt idx="692">
                  <c:v>21</c:v>
                </c:pt>
                <c:pt idx="693">
                  <c:v>20</c:v>
                </c:pt>
                <c:pt idx="694">
                  <c:v>21</c:v>
                </c:pt>
                <c:pt idx="695">
                  <c:v>12</c:v>
                </c:pt>
                <c:pt idx="696">
                  <c:v>15</c:v>
                </c:pt>
                <c:pt idx="697">
                  <c:v>15</c:v>
                </c:pt>
                <c:pt idx="698">
                  <c:v>23</c:v>
                </c:pt>
                <c:pt idx="699">
                  <c:v>23</c:v>
                </c:pt>
                <c:pt idx="700">
                  <c:v>16</c:v>
                </c:pt>
                <c:pt idx="701">
                  <c:v>23</c:v>
                </c:pt>
                <c:pt idx="702">
                  <c:v>21</c:v>
                </c:pt>
                <c:pt idx="703">
                  <c:v>21</c:v>
                </c:pt>
                <c:pt idx="704">
                  <c:v>21</c:v>
                </c:pt>
                <c:pt idx="705">
                  <c:v>21</c:v>
                </c:pt>
                <c:pt idx="706">
                  <c:v>13</c:v>
                </c:pt>
                <c:pt idx="707">
                  <c:v>19</c:v>
                </c:pt>
                <c:pt idx="708">
                  <c:v>21</c:v>
                </c:pt>
                <c:pt idx="709">
                  <c:v>21</c:v>
                </c:pt>
                <c:pt idx="710">
                  <c:v>11</c:v>
                </c:pt>
                <c:pt idx="711">
                  <c:v>21</c:v>
                </c:pt>
                <c:pt idx="712">
                  <c:v>21</c:v>
                </c:pt>
                <c:pt idx="713">
                  <c:v>21</c:v>
                </c:pt>
                <c:pt idx="714">
                  <c:v>21</c:v>
                </c:pt>
                <c:pt idx="715">
                  <c:v>20</c:v>
                </c:pt>
                <c:pt idx="716">
                  <c:v>24</c:v>
                </c:pt>
                <c:pt idx="717">
                  <c:v>23</c:v>
                </c:pt>
                <c:pt idx="718">
                  <c:v>19</c:v>
                </c:pt>
                <c:pt idx="719">
                  <c:v>21</c:v>
                </c:pt>
                <c:pt idx="720">
                  <c:v>21</c:v>
                </c:pt>
                <c:pt idx="721">
                  <c:v>21</c:v>
                </c:pt>
                <c:pt idx="722">
                  <c:v>19</c:v>
                </c:pt>
                <c:pt idx="723">
                  <c:v>9</c:v>
                </c:pt>
                <c:pt idx="724">
                  <c:v>20</c:v>
                </c:pt>
                <c:pt idx="725">
                  <c:v>23</c:v>
                </c:pt>
                <c:pt idx="726">
                  <c:v>21</c:v>
                </c:pt>
                <c:pt idx="727">
                  <c:v>24</c:v>
                </c:pt>
                <c:pt idx="728">
                  <c:v>24</c:v>
                </c:pt>
                <c:pt idx="729">
                  <c:v>23</c:v>
                </c:pt>
                <c:pt idx="730">
                  <c:v>23</c:v>
                </c:pt>
                <c:pt idx="731">
                  <c:v>22</c:v>
                </c:pt>
                <c:pt idx="732">
                  <c:v>21</c:v>
                </c:pt>
                <c:pt idx="733">
                  <c:v>18</c:v>
                </c:pt>
                <c:pt idx="734">
                  <c:v>17</c:v>
                </c:pt>
                <c:pt idx="735">
                  <c:v>23</c:v>
                </c:pt>
                <c:pt idx="736">
                  <c:v>21</c:v>
                </c:pt>
                <c:pt idx="737">
                  <c:v>18</c:v>
                </c:pt>
                <c:pt idx="738">
                  <c:v>18</c:v>
                </c:pt>
                <c:pt idx="739">
                  <c:v>13</c:v>
                </c:pt>
                <c:pt idx="740">
                  <c:v>21</c:v>
                </c:pt>
                <c:pt idx="741">
                  <c:v>25</c:v>
                </c:pt>
                <c:pt idx="742">
                  <c:v>24</c:v>
                </c:pt>
                <c:pt idx="743">
                  <c:v>21</c:v>
                </c:pt>
                <c:pt idx="744">
                  <c:v>9</c:v>
                </c:pt>
                <c:pt idx="745">
                  <c:v>22</c:v>
                </c:pt>
                <c:pt idx="746">
                  <c:v>13</c:v>
                </c:pt>
                <c:pt idx="747">
                  <c:v>12</c:v>
                </c:pt>
                <c:pt idx="748">
                  <c:v>19</c:v>
                </c:pt>
              </c:numCache>
            </c:numRef>
          </c:yVal>
          <c:smooth val="0"/>
          <c:extLst>
            <c:ext xmlns:c16="http://schemas.microsoft.com/office/drawing/2014/chart" uri="{C3380CC4-5D6E-409C-BE32-E72D297353CC}">
              <c16:uniqueId val="{00000003-79AD-4171-9538-A0F55B74EC5A}"/>
            </c:ext>
          </c:extLst>
        </c:ser>
        <c:dLbls>
          <c:showLegendKey val="0"/>
          <c:showVal val="0"/>
          <c:showCatName val="0"/>
          <c:showSerName val="0"/>
          <c:showPercent val="0"/>
          <c:showBubbleSize val="0"/>
        </c:dLbls>
        <c:axId val="772016648"/>
        <c:axId val="772017008"/>
        <c:extLst>
          <c:ext xmlns:c15="http://schemas.microsoft.com/office/drawing/2012/chart" uri="{02D57815-91ED-43cb-92C2-25804820EDAC}">
            <c15:filteredScatterSeries>
              <c15:ser>
                <c:idx val="0"/>
                <c:order val="0"/>
                <c:tx>
                  <c:v>Factual Acc</c:v>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'OpenAI RAW'!$D$2:$D$751</c15:sqref>
                        </c15:formulaRef>
                      </c:ext>
                    </c:extLst>
                    <c:numCache>
                      <c:formatCode>General</c:formatCode>
                      <c:ptCount val="750"/>
                      <c:pt idx="0">
                        <c:v>4</c:v>
                      </c:pt>
                      <c:pt idx="1">
                        <c:v>5</c:v>
                      </c:pt>
                      <c:pt idx="2">
                        <c:v>5</c:v>
                      </c:pt>
                      <c:pt idx="3">
                        <c:v>5</c:v>
                      </c:pt>
                      <c:pt idx="4">
                        <c:v>4</c:v>
                      </c:pt>
                      <c:pt idx="5">
                        <c:v>5</c:v>
                      </c:pt>
                      <c:pt idx="6">
                        <c:v>5</c:v>
                      </c:pt>
                      <c:pt idx="7">
                        <c:v>4</c:v>
                      </c:pt>
                      <c:pt idx="8">
                        <c:v>5</c:v>
                      </c:pt>
                      <c:pt idx="9">
                        <c:v>4</c:v>
                      </c:pt>
                      <c:pt idx="10">
                        <c:v>4</c:v>
                      </c:pt>
                      <c:pt idx="11">
                        <c:v>4</c:v>
                      </c:pt>
                      <c:pt idx="12">
                        <c:v>5</c:v>
                      </c:pt>
                      <c:pt idx="13">
                        <c:v>4</c:v>
                      </c:pt>
                      <c:pt idx="14">
                        <c:v>4</c:v>
                      </c:pt>
                      <c:pt idx="15">
                        <c:v>5</c:v>
                      </c:pt>
                      <c:pt idx="16">
                        <c:v>5</c:v>
                      </c:pt>
                      <c:pt idx="17">
                        <c:v>4</c:v>
                      </c:pt>
                      <c:pt idx="18">
                        <c:v>4</c:v>
                      </c:pt>
                      <c:pt idx="19">
                        <c:v>4</c:v>
                      </c:pt>
                      <c:pt idx="20">
                        <c:v>4</c:v>
                      </c:pt>
                      <c:pt idx="21">
                        <c:v>3</c:v>
                      </c:pt>
                      <c:pt idx="22">
                        <c:v>4</c:v>
                      </c:pt>
                      <c:pt idx="23">
                        <c:v>4</c:v>
                      </c:pt>
                      <c:pt idx="24">
                        <c:v>5</c:v>
                      </c:pt>
                      <c:pt idx="25">
                        <c:v>4</c:v>
                      </c:pt>
                      <c:pt idx="26">
                        <c:v>1</c:v>
                      </c:pt>
                      <c:pt idx="27">
                        <c:v>3</c:v>
                      </c:pt>
                      <c:pt idx="28">
                        <c:v>4</c:v>
                      </c:pt>
                      <c:pt idx="29">
                        <c:v>5</c:v>
                      </c:pt>
                      <c:pt idx="30">
                        <c:v>5</c:v>
                      </c:pt>
                      <c:pt idx="31">
                        <c:v>5</c:v>
                      </c:pt>
                      <c:pt idx="32">
                        <c:v>5</c:v>
                      </c:pt>
                      <c:pt idx="33">
                        <c:v>4</c:v>
                      </c:pt>
                      <c:pt idx="34">
                        <c:v>3</c:v>
                      </c:pt>
                      <c:pt idx="35">
                        <c:v>5</c:v>
                      </c:pt>
                      <c:pt idx="36">
                        <c:v>5</c:v>
                      </c:pt>
                      <c:pt idx="37">
                        <c:v>4</c:v>
                      </c:pt>
                      <c:pt idx="38">
                        <c:v>5</c:v>
                      </c:pt>
                      <c:pt idx="39">
                        <c:v>4</c:v>
                      </c:pt>
                      <c:pt idx="40">
                        <c:v>1</c:v>
                      </c:pt>
                      <c:pt idx="41">
                        <c:v>4</c:v>
                      </c:pt>
                      <c:pt idx="42">
                        <c:v>3</c:v>
                      </c:pt>
                      <c:pt idx="43">
                        <c:v>2</c:v>
                      </c:pt>
                      <c:pt idx="44">
                        <c:v>1</c:v>
                      </c:pt>
                      <c:pt idx="45">
                        <c:v>3</c:v>
                      </c:pt>
                      <c:pt idx="46">
                        <c:v>1</c:v>
                      </c:pt>
                      <c:pt idx="47">
                        <c:v>5</c:v>
                      </c:pt>
                      <c:pt idx="48">
                        <c:v>5</c:v>
                      </c:pt>
                      <c:pt idx="49">
                        <c:v>5</c:v>
                      </c:pt>
                      <c:pt idx="50">
                        <c:v>3</c:v>
                      </c:pt>
                      <c:pt idx="51">
                        <c:v>3</c:v>
                      </c:pt>
                      <c:pt idx="52">
                        <c:v>5</c:v>
                      </c:pt>
                      <c:pt idx="53">
                        <c:v>4</c:v>
                      </c:pt>
                      <c:pt idx="54">
                        <c:v>5</c:v>
                      </c:pt>
                      <c:pt idx="55">
                        <c:v>5</c:v>
                      </c:pt>
                      <c:pt idx="56">
                        <c:v>4</c:v>
                      </c:pt>
                      <c:pt idx="57">
                        <c:v>4</c:v>
                      </c:pt>
                      <c:pt idx="58">
                        <c:v>4</c:v>
                      </c:pt>
                      <c:pt idx="59">
                        <c:v>5</c:v>
                      </c:pt>
                      <c:pt idx="60">
                        <c:v>4</c:v>
                      </c:pt>
                      <c:pt idx="61">
                        <c:v>3</c:v>
                      </c:pt>
                      <c:pt idx="62">
                        <c:v>5</c:v>
                      </c:pt>
                      <c:pt idx="63">
                        <c:v>1</c:v>
                      </c:pt>
                      <c:pt idx="64">
                        <c:v>3</c:v>
                      </c:pt>
                      <c:pt idx="65">
                        <c:v>3</c:v>
                      </c:pt>
                      <c:pt idx="66">
                        <c:v>2</c:v>
                      </c:pt>
                      <c:pt idx="67">
                        <c:v>5</c:v>
                      </c:pt>
                      <c:pt idx="68">
                        <c:v>4</c:v>
                      </c:pt>
                      <c:pt idx="69">
                        <c:v>4</c:v>
                      </c:pt>
                      <c:pt idx="70">
                        <c:v>5</c:v>
                      </c:pt>
                      <c:pt idx="71">
                        <c:v>4</c:v>
                      </c:pt>
                      <c:pt idx="72">
                        <c:v>1</c:v>
                      </c:pt>
                      <c:pt idx="73">
                        <c:v>5</c:v>
                      </c:pt>
                      <c:pt idx="74">
                        <c:v>5</c:v>
                      </c:pt>
                      <c:pt idx="75">
                        <c:v>5</c:v>
                      </c:pt>
                      <c:pt idx="76">
                        <c:v>4</c:v>
                      </c:pt>
                      <c:pt idx="77">
                        <c:v>4</c:v>
                      </c:pt>
                      <c:pt idx="78">
                        <c:v>5</c:v>
                      </c:pt>
                      <c:pt idx="79">
                        <c:v>4</c:v>
                      </c:pt>
                      <c:pt idx="80">
                        <c:v>4</c:v>
                      </c:pt>
                      <c:pt idx="81">
                        <c:v>5</c:v>
                      </c:pt>
                      <c:pt idx="82">
                        <c:v>2</c:v>
                      </c:pt>
                      <c:pt idx="83">
                        <c:v>2</c:v>
                      </c:pt>
                      <c:pt idx="84">
                        <c:v>2</c:v>
                      </c:pt>
                      <c:pt idx="85">
                        <c:v>1</c:v>
                      </c:pt>
                      <c:pt idx="86">
                        <c:v>1</c:v>
                      </c:pt>
                      <c:pt idx="87">
                        <c:v>4</c:v>
                      </c:pt>
                      <c:pt idx="88">
                        <c:v>1</c:v>
                      </c:pt>
                      <c:pt idx="89">
                        <c:v>5</c:v>
                      </c:pt>
                      <c:pt idx="90">
                        <c:v>1</c:v>
                      </c:pt>
                      <c:pt idx="91">
                        <c:v>4</c:v>
                      </c:pt>
                      <c:pt idx="92">
                        <c:v>5</c:v>
                      </c:pt>
                      <c:pt idx="93">
                        <c:v>4</c:v>
                      </c:pt>
                      <c:pt idx="94">
                        <c:v>5</c:v>
                      </c:pt>
                      <c:pt idx="95">
                        <c:v>5</c:v>
                      </c:pt>
                      <c:pt idx="96">
                        <c:v>5</c:v>
                      </c:pt>
                      <c:pt idx="97">
                        <c:v>5</c:v>
                      </c:pt>
                      <c:pt idx="98">
                        <c:v>5</c:v>
                      </c:pt>
                      <c:pt idx="99">
                        <c:v>4</c:v>
                      </c:pt>
                      <c:pt idx="100">
                        <c:v>5</c:v>
                      </c:pt>
                      <c:pt idx="101">
                        <c:v>5</c:v>
                      </c:pt>
                      <c:pt idx="102">
                        <c:v>5</c:v>
                      </c:pt>
                      <c:pt idx="103">
                        <c:v>4</c:v>
                      </c:pt>
                      <c:pt idx="104">
                        <c:v>4</c:v>
                      </c:pt>
                      <c:pt idx="105">
                        <c:v>4</c:v>
                      </c:pt>
                      <c:pt idx="106">
                        <c:v>4</c:v>
                      </c:pt>
                      <c:pt idx="107">
                        <c:v>3</c:v>
                      </c:pt>
                      <c:pt idx="108">
                        <c:v>2</c:v>
                      </c:pt>
                      <c:pt idx="109">
                        <c:v>5</c:v>
                      </c:pt>
                      <c:pt idx="110">
                        <c:v>3</c:v>
                      </c:pt>
                      <c:pt idx="111">
                        <c:v>4</c:v>
                      </c:pt>
                      <c:pt idx="112">
                        <c:v>5</c:v>
                      </c:pt>
                      <c:pt idx="113">
                        <c:v>5</c:v>
                      </c:pt>
                      <c:pt idx="114">
                        <c:v>1</c:v>
                      </c:pt>
                      <c:pt idx="115">
                        <c:v>5</c:v>
                      </c:pt>
                      <c:pt idx="116">
                        <c:v>2</c:v>
                      </c:pt>
                      <c:pt idx="117">
                        <c:v>4</c:v>
                      </c:pt>
                      <c:pt idx="118">
                        <c:v>3</c:v>
                      </c:pt>
                      <c:pt idx="119">
                        <c:v>4</c:v>
                      </c:pt>
                      <c:pt idx="120">
                        <c:v>5</c:v>
                      </c:pt>
                      <c:pt idx="121">
                        <c:v>5</c:v>
                      </c:pt>
                      <c:pt idx="122">
                        <c:v>5</c:v>
                      </c:pt>
                      <c:pt idx="123">
                        <c:v>5</c:v>
                      </c:pt>
                      <c:pt idx="124">
                        <c:v>5</c:v>
                      </c:pt>
                      <c:pt idx="125">
                        <c:v>2</c:v>
                      </c:pt>
                      <c:pt idx="126">
                        <c:v>1</c:v>
                      </c:pt>
                      <c:pt idx="127">
                        <c:v>4</c:v>
                      </c:pt>
                      <c:pt idx="128">
                        <c:v>1</c:v>
                      </c:pt>
                      <c:pt idx="129">
                        <c:v>5</c:v>
                      </c:pt>
                      <c:pt idx="130">
                        <c:v>5</c:v>
                      </c:pt>
                      <c:pt idx="131">
                        <c:v>5</c:v>
                      </c:pt>
                      <c:pt idx="132">
                        <c:v>5</c:v>
                      </c:pt>
                      <c:pt idx="133">
                        <c:v>1</c:v>
                      </c:pt>
                      <c:pt idx="134">
                        <c:v>1</c:v>
                      </c:pt>
                      <c:pt idx="135">
                        <c:v>5</c:v>
                      </c:pt>
                      <c:pt idx="136">
                        <c:v>4</c:v>
                      </c:pt>
                      <c:pt idx="137">
                        <c:v>5</c:v>
                      </c:pt>
                      <c:pt idx="138">
                        <c:v>5</c:v>
                      </c:pt>
                      <c:pt idx="139">
                        <c:v>2</c:v>
                      </c:pt>
                      <c:pt idx="140">
                        <c:v>1</c:v>
                      </c:pt>
                      <c:pt idx="141">
                        <c:v>5</c:v>
                      </c:pt>
                      <c:pt idx="142">
                        <c:v>4</c:v>
                      </c:pt>
                      <c:pt idx="143">
                        <c:v>2</c:v>
                      </c:pt>
                      <c:pt idx="144">
                        <c:v>5</c:v>
                      </c:pt>
                      <c:pt idx="145">
                        <c:v>1</c:v>
                      </c:pt>
                      <c:pt idx="146">
                        <c:v>3</c:v>
                      </c:pt>
                      <c:pt idx="147">
                        <c:v>5</c:v>
                      </c:pt>
                      <c:pt idx="148">
                        <c:v>5</c:v>
                      </c:pt>
                      <c:pt idx="149">
                        <c:v>4</c:v>
                      </c:pt>
                      <c:pt idx="150">
                        <c:v>1</c:v>
                      </c:pt>
                      <c:pt idx="151">
                        <c:v>1</c:v>
                      </c:pt>
                      <c:pt idx="152">
                        <c:v>1</c:v>
                      </c:pt>
                      <c:pt idx="153">
                        <c:v>3</c:v>
                      </c:pt>
                      <c:pt idx="154">
                        <c:v>5</c:v>
                      </c:pt>
                      <c:pt idx="155">
                        <c:v>5</c:v>
                      </c:pt>
                      <c:pt idx="156">
                        <c:v>5</c:v>
                      </c:pt>
                      <c:pt idx="157">
                        <c:v>5</c:v>
                      </c:pt>
                      <c:pt idx="158">
                        <c:v>2</c:v>
                      </c:pt>
                      <c:pt idx="159">
                        <c:v>4</c:v>
                      </c:pt>
                      <c:pt idx="160">
                        <c:v>4</c:v>
                      </c:pt>
                      <c:pt idx="161">
                        <c:v>5</c:v>
                      </c:pt>
                      <c:pt idx="162">
                        <c:v>5</c:v>
                      </c:pt>
                      <c:pt idx="163">
                        <c:v>3</c:v>
                      </c:pt>
                      <c:pt idx="164">
                        <c:v>3</c:v>
                      </c:pt>
                      <c:pt idx="165">
                        <c:v>5</c:v>
                      </c:pt>
                      <c:pt idx="166">
                        <c:v>5</c:v>
                      </c:pt>
                      <c:pt idx="167">
                        <c:v>4</c:v>
                      </c:pt>
                      <c:pt idx="168">
                        <c:v>5</c:v>
                      </c:pt>
                      <c:pt idx="169">
                        <c:v>5</c:v>
                      </c:pt>
                      <c:pt idx="170">
                        <c:v>1</c:v>
                      </c:pt>
                      <c:pt idx="171">
                        <c:v>3</c:v>
                      </c:pt>
                      <c:pt idx="172">
                        <c:v>3</c:v>
                      </c:pt>
                      <c:pt idx="173">
                        <c:v>1</c:v>
                      </c:pt>
                      <c:pt idx="174">
                        <c:v>2</c:v>
                      </c:pt>
                      <c:pt idx="175">
                        <c:v>4</c:v>
                      </c:pt>
                      <c:pt idx="176">
                        <c:v>5</c:v>
                      </c:pt>
                      <c:pt idx="177">
                        <c:v>5</c:v>
                      </c:pt>
                      <c:pt idx="178">
                        <c:v>4</c:v>
                      </c:pt>
                      <c:pt idx="179">
                        <c:v>5</c:v>
                      </c:pt>
                      <c:pt idx="180">
                        <c:v>4</c:v>
                      </c:pt>
                      <c:pt idx="181">
                        <c:v>5</c:v>
                      </c:pt>
                      <c:pt idx="182">
                        <c:v>5</c:v>
                      </c:pt>
                      <c:pt idx="183">
                        <c:v>5</c:v>
                      </c:pt>
                      <c:pt idx="184">
                        <c:v>4</c:v>
                      </c:pt>
                      <c:pt idx="185">
                        <c:v>5</c:v>
                      </c:pt>
                      <c:pt idx="186">
                        <c:v>5</c:v>
                      </c:pt>
                      <c:pt idx="187">
                        <c:v>3</c:v>
                      </c:pt>
                      <c:pt idx="188">
                        <c:v>4</c:v>
                      </c:pt>
                      <c:pt idx="189">
                        <c:v>5</c:v>
                      </c:pt>
                      <c:pt idx="190">
                        <c:v>3</c:v>
                      </c:pt>
                      <c:pt idx="191">
                        <c:v>4</c:v>
                      </c:pt>
                      <c:pt idx="192">
                        <c:v>5</c:v>
                      </c:pt>
                      <c:pt idx="193">
                        <c:v>4</c:v>
                      </c:pt>
                      <c:pt idx="194">
                        <c:v>2</c:v>
                      </c:pt>
                      <c:pt idx="195">
                        <c:v>3</c:v>
                      </c:pt>
                      <c:pt idx="196">
                        <c:v>4</c:v>
                      </c:pt>
                      <c:pt idx="197">
                        <c:v>5</c:v>
                      </c:pt>
                      <c:pt idx="198">
                        <c:v>5</c:v>
                      </c:pt>
                      <c:pt idx="199">
                        <c:v>4</c:v>
                      </c:pt>
                      <c:pt idx="200">
                        <c:v>5</c:v>
                      </c:pt>
                      <c:pt idx="201">
                        <c:v>4</c:v>
                      </c:pt>
                      <c:pt idx="202">
                        <c:v>5</c:v>
                      </c:pt>
                      <c:pt idx="203">
                        <c:v>5</c:v>
                      </c:pt>
                      <c:pt idx="204">
                        <c:v>4</c:v>
                      </c:pt>
                      <c:pt idx="205">
                        <c:v>5</c:v>
                      </c:pt>
                      <c:pt idx="206">
                        <c:v>5</c:v>
                      </c:pt>
                      <c:pt idx="207">
                        <c:v>4</c:v>
                      </c:pt>
                      <c:pt idx="208">
                        <c:v>4</c:v>
                      </c:pt>
                      <c:pt idx="209">
                        <c:v>5</c:v>
                      </c:pt>
                      <c:pt idx="210">
                        <c:v>5</c:v>
                      </c:pt>
                      <c:pt idx="211">
                        <c:v>5</c:v>
                      </c:pt>
                      <c:pt idx="212">
                        <c:v>5</c:v>
                      </c:pt>
                      <c:pt idx="213">
                        <c:v>4</c:v>
                      </c:pt>
                      <c:pt idx="214">
                        <c:v>3</c:v>
                      </c:pt>
                      <c:pt idx="215">
                        <c:v>1</c:v>
                      </c:pt>
                      <c:pt idx="216">
                        <c:v>1</c:v>
                      </c:pt>
                      <c:pt idx="217">
                        <c:v>4</c:v>
                      </c:pt>
                      <c:pt idx="218">
                        <c:v>2</c:v>
                      </c:pt>
                      <c:pt idx="219">
                        <c:v>4</c:v>
                      </c:pt>
                      <c:pt idx="220">
                        <c:v>5</c:v>
                      </c:pt>
                      <c:pt idx="221">
                        <c:v>3</c:v>
                      </c:pt>
                      <c:pt idx="222">
                        <c:v>5</c:v>
                      </c:pt>
                      <c:pt idx="223">
                        <c:v>5</c:v>
                      </c:pt>
                      <c:pt idx="224">
                        <c:v>5</c:v>
                      </c:pt>
                      <c:pt idx="225">
                        <c:v>5</c:v>
                      </c:pt>
                      <c:pt idx="226">
                        <c:v>5</c:v>
                      </c:pt>
                      <c:pt idx="227">
                        <c:v>5</c:v>
                      </c:pt>
                      <c:pt idx="228">
                        <c:v>4</c:v>
                      </c:pt>
                      <c:pt idx="229">
                        <c:v>4</c:v>
                      </c:pt>
                      <c:pt idx="230">
                        <c:v>4</c:v>
                      </c:pt>
                      <c:pt idx="231">
                        <c:v>5</c:v>
                      </c:pt>
                      <c:pt idx="232">
                        <c:v>5</c:v>
                      </c:pt>
                      <c:pt idx="233">
                        <c:v>4</c:v>
                      </c:pt>
                      <c:pt idx="234">
                        <c:v>3</c:v>
                      </c:pt>
                      <c:pt idx="235">
                        <c:v>5</c:v>
                      </c:pt>
                      <c:pt idx="236">
                        <c:v>5</c:v>
                      </c:pt>
                      <c:pt idx="237">
                        <c:v>5</c:v>
                      </c:pt>
                      <c:pt idx="238">
                        <c:v>4</c:v>
                      </c:pt>
                      <c:pt idx="239">
                        <c:v>5</c:v>
                      </c:pt>
                      <c:pt idx="240">
                        <c:v>5</c:v>
                      </c:pt>
                      <c:pt idx="241">
                        <c:v>4</c:v>
                      </c:pt>
                      <c:pt idx="242">
                        <c:v>5</c:v>
                      </c:pt>
                      <c:pt idx="243">
                        <c:v>4</c:v>
                      </c:pt>
                      <c:pt idx="244">
                        <c:v>5</c:v>
                      </c:pt>
                      <c:pt idx="245">
                        <c:v>5</c:v>
                      </c:pt>
                      <c:pt idx="246">
                        <c:v>5</c:v>
                      </c:pt>
                      <c:pt idx="247">
                        <c:v>4</c:v>
                      </c:pt>
                      <c:pt idx="248">
                        <c:v>4</c:v>
                      </c:pt>
                      <c:pt idx="249">
                        <c:v>4</c:v>
                      </c:pt>
                      <c:pt idx="250">
                        <c:v>3</c:v>
                      </c:pt>
                      <c:pt idx="251">
                        <c:v>5</c:v>
                      </c:pt>
                      <c:pt idx="252">
                        <c:v>5</c:v>
                      </c:pt>
                      <c:pt idx="253">
                        <c:v>5</c:v>
                      </c:pt>
                      <c:pt idx="254">
                        <c:v>5</c:v>
                      </c:pt>
                      <c:pt idx="255">
                        <c:v>5</c:v>
                      </c:pt>
                      <c:pt idx="256">
                        <c:v>5</c:v>
                      </c:pt>
                      <c:pt idx="257">
                        <c:v>5</c:v>
                      </c:pt>
                      <c:pt idx="258">
                        <c:v>4</c:v>
                      </c:pt>
                      <c:pt idx="259">
                        <c:v>5</c:v>
                      </c:pt>
                      <c:pt idx="260">
                        <c:v>3</c:v>
                      </c:pt>
                      <c:pt idx="261">
                        <c:v>5</c:v>
                      </c:pt>
                      <c:pt idx="262">
                        <c:v>5</c:v>
                      </c:pt>
                      <c:pt idx="263">
                        <c:v>4</c:v>
                      </c:pt>
                      <c:pt idx="264">
                        <c:v>4</c:v>
                      </c:pt>
                      <c:pt idx="265">
                        <c:v>5</c:v>
                      </c:pt>
                      <c:pt idx="266">
                        <c:v>4</c:v>
                      </c:pt>
                      <c:pt idx="267">
                        <c:v>5</c:v>
                      </c:pt>
                      <c:pt idx="268">
                        <c:v>5</c:v>
                      </c:pt>
                      <c:pt idx="269">
                        <c:v>3</c:v>
                      </c:pt>
                      <c:pt idx="270">
                        <c:v>3</c:v>
                      </c:pt>
                      <c:pt idx="271">
                        <c:v>5</c:v>
                      </c:pt>
                      <c:pt idx="272">
                        <c:v>4</c:v>
                      </c:pt>
                      <c:pt idx="273">
                        <c:v>3</c:v>
                      </c:pt>
                      <c:pt idx="274">
                        <c:v>5</c:v>
                      </c:pt>
                      <c:pt idx="275">
                        <c:v>3</c:v>
                      </c:pt>
                      <c:pt idx="276">
                        <c:v>5</c:v>
                      </c:pt>
                      <c:pt idx="277">
                        <c:v>5</c:v>
                      </c:pt>
                      <c:pt idx="278">
                        <c:v>5</c:v>
                      </c:pt>
                      <c:pt idx="279">
                        <c:v>5</c:v>
                      </c:pt>
                      <c:pt idx="280">
                        <c:v>5</c:v>
                      </c:pt>
                      <c:pt idx="281">
                        <c:v>5</c:v>
                      </c:pt>
                      <c:pt idx="282">
                        <c:v>5</c:v>
                      </c:pt>
                      <c:pt idx="283">
                        <c:v>5</c:v>
                      </c:pt>
                      <c:pt idx="284">
                        <c:v>5</c:v>
                      </c:pt>
                      <c:pt idx="285">
                        <c:v>5</c:v>
                      </c:pt>
                      <c:pt idx="286">
                        <c:v>5</c:v>
                      </c:pt>
                      <c:pt idx="287">
                        <c:v>5</c:v>
                      </c:pt>
                      <c:pt idx="288">
                        <c:v>3</c:v>
                      </c:pt>
                      <c:pt idx="289">
                        <c:v>5</c:v>
                      </c:pt>
                      <c:pt idx="290">
                        <c:v>4</c:v>
                      </c:pt>
                      <c:pt idx="291">
                        <c:v>5</c:v>
                      </c:pt>
                      <c:pt idx="292">
                        <c:v>5</c:v>
                      </c:pt>
                      <c:pt idx="293">
                        <c:v>5</c:v>
                      </c:pt>
                      <c:pt idx="294">
                        <c:v>5</c:v>
                      </c:pt>
                      <c:pt idx="295">
                        <c:v>5</c:v>
                      </c:pt>
                      <c:pt idx="296">
                        <c:v>5</c:v>
                      </c:pt>
                      <c:pt idx="297">
                        <c:v>4</c:v>
                      </c:pt>
                      <c:pt idx="298">
                        <c:v>5</c:v>
                      </c:pt>
                      <c:pt idx="299">
                        <c:v>4</c:v>
                      </c:pt>
                      <c:pt idx="300">
                        <c:v>1</c:v>
                      </c:pt>
                      <c:pt idx="301">
                        <c:v>2</c:v>
                      </c:pt>
                      <c:pt idx="302">
                        <c:v>3</c:v>
                      </c:pt>
                      <c:pt idx="303">
                        <c:v>3</c:v>
                      </c:pt>
                      <c:pt idx="304">
                        <c:v>2</c:v>
                      </c:pt>
                      <c:pt idx="305">
                        <c:v>3</c:v>
                      </c:pt>
                      <c:pt idx="306">
                        <c:v>5</c:v>
                      </c:pt>
                      <c:pt idx="307">
                        <c:v>5</c:v>
                      </c:pt>
                      <c:pt idx="308">
                        <c:v>4</c:v>
                      </c:pt>
                      <c:pt idx="309">
                        <c:v>5</c:v>
                      </c:pt>
                      <c:pt idx="310">
                        <c:v>4</c:v>
                      </c:pt>
                      <c:pt idx="311">
                        <c:v>4</c:v>
                      </c:pt>
                      <c:pt idx="312">
                        <c:v>5</c:v>
                      </c:pt>
                      <c:pt idx="313">
                        <c:v>5</c:v>
                      </c:pt>
                      <c:pt idx="314">
                        <c:v>5</c:v>
                      </c:pt>
                      <c:pt idx="315">
                        <c:v>4</c:v>
                      </c:pt>
                      <c:pt idx="316">
                        <c:v>4</c:v>
                      </c:pt>
                      <c:pt idx="317">
                        <c:v>4</c:v>
                      </c:pt>
                      <c:pt idx="318">
                        <c:v>5</c:v>
                      </c:pt>
                      <c:pt idx="319">
                        <c:v>5</c:v>
                      </c:pt>
                      <c:pt idx="320">
                        <c:v>4</c:v>
                      </c:pt>
                      <c:pt idx="321">
                        <c:v>5</c:v>
                      </c:pt>
                      <c:pt idx="322">
                        <c:v>5</c:v>
                      </c:pt>
                      <c:pt idx="323">
                        <c:v>4</c:v>
                      </c:pt>
                      <c:pt idx="324">
                        <c:v>4</c:v>
                      </c:pt>
                      <c:pt idx="325">
                        <c:v>3</c:v>
                      </c:pt>
                      <c:pt idx="326">
                        <c:v>4</c:v>
                      </c:pt>
                      <c:pt idx="327">
                        <c:v>5</c:v>
                      </c:pt>
                      <c:pt idx="328">
                        <c:v>4</c:v>
                      </c:pt>
                      <c:pt idx="329">
                        <c:v>4</c:v>
                      </c:pt>
                      <c:pt idx="330">
                        <c:v>5</c:v>
                      </c:pt>
                      <c:pt idx="331">
                        <c:v>4</c:v>
                      </c:pt>
                      <c:pt idx="332">
                        <c:v>5</c:v>
                      </c:pt>
                      <c:pt idx="333">
                        <c:v>5</c:v>
                      </c:pt>
                      <c:pt idx="334">
                        <c:v>5</c:v>
                      </c:pt>
                      <c:pt idx="335">
                        <c:v>5</c:v>
                      </c:pt>
                      <c:pt idx="336">
                        <c:v>4</c:v>
                      </c:pt>
                      <c:pt idx="337">
                        <c:v>4</c:v>
                      </c:pt>
                      <c:pt idx="338">
                        <c:v>5</c:v>
                      </c:pt>
                      <c:pt idx="339">
                        <c:v>5</c:v>
                      </c:pt>
                      <c:pt idx="340">
                        <c:v>4</c:v>
                      </c:pt>
                      <c:pt idx="341">
                        <c:v>5</c:v>
                      </c:pt>
                      <c:pt idx="342">
                        <c:v>5</c:v>
                      </c:pt>
                      <c:pt idx="343">
                        <c:v>3</c:v>
                      </c:pt>
                      <c:pt idx="344">
                        <c:v>2</c:v>
                      </c:pt>
                      <c:pt idx="345">
                        <c:v>1</c:v>
                      </c:pt>
                      <c:pt idx="346">
                        <c:v>1</c:v>
                      </c:pt>
                      <c:pt idx="347">
                        <c:v>1</c:v>
                      </c:pt>
                      <c:pt idx="348">
                        <c:v>3</c:v>
                      </c:pt>
                      <c:pt idx="349">
                        <c:v>4</c:v>
                      </c:pt>
                      <c:pt idx="350">
                        <c:v>4</c:v>
                      </c:pt>
                      <c:pt idx="351">
                        <c:v>4</c:v>
                      </c:pt>
                      <c:pt idx="352">
                        <c:v>5</c:v>
                      </c:pt>
                      <c:pt idx="353">
                        <c:v>5</c:v>
                      </c:pt>
                      <c:pt idx="354">
                        <c:v>5</c:v>
                      </c:pt>
                      <c:pt idx="355">
                        <c:v>4</c:v>
                      </c:pt>
                      <c:pt idx="356">
                        <c:v>5</c:v>
                      </c:pt>
                      <c:pt idx="357">
                        <c:v>5</c:v>
                      </c:pt>
                      <c:pt idx="358">
                        <c:v>5</c:v>
                      </c:pt>
                      <c:pt idx="359">
                        <c:v>4</c:v>
                      </c:pt>
                      <c:pt idx="360">
                        <c:v>1</c:v>
                      </c:pt>
                      <c:pt idx="361">
                        <c:v>5</c:v>
                      </c:pt>
                      <c:pt idx="362">
                        <c:v>5</c:v>
                      </c:pt>
                      <c:pt idx="363">
                        <c:v>4</c:v>
                      </c:pt>
                      <c:pt idx="364">
                        <c:v>4</c:v>
                      </c:pt>
                      <c:pt idx="365">
                        <c:v>4</c:v>
                      </c:pt>
                      <c:pt idx="366">
                        <c:v>3</c:v>
                      </c:pt>
                      <c:pt idx="367">
                        <c:v>4</c:v>
                      </c:pt>
                      <c:pt idx="368">
                        <c:v>4</c:v>
                      </c:pt>
                      <c:pt idx="369">
                        <c:v>5</c:v>
                      </c:pt>
                      <c:pt idx="370">
                        <c:v>5</c:v>
                      </c:pt>
                      <c:pt idx="371">
                        <c:v>3</c:v>
                      </c:pt>
                      <c:pt idx="372">
                        <c:v>5</c:v>
                      </c:pt>
                      <c:pt idx="373">
                        <c:v>5</c:v>
                      </c:pt>
                      <c:pt idx="374">
                        <c:v>3</c:v>
                      </c:pt>
                      <c:pt idx="375">
                        <c:v>5</c:v>
                      </c:pt>
                      <c:pt idx="376">
                        <c:v>4</c:v>
                      </c:pt>
                      <c:pt idx="377">
                        <c:v>5</c:v>
                      </c:pt>
                      <c:pt idx="378">
                        <c:v>4</c:v>
                      </c:pt>
                      <c:pt idx="379">
                        <c:v>4</c:v>
                      </c:pt>
                      <c:pt idx="380">
                        <c:v>3</c:v>
                      </c:pt>
                      <c:pt idx="381">
                        <c:v>5</c:v>
                      </c:pt>
                      <c:pt idx="382">
                        <c:v>5</c:v>
                      </c:pt>
                      <c:pt idx="383">
                        <c:v>5</c:v>
                      </c:pt>
                      <c:pt idx="384">
                        <c:v>5</c:v>
                      </c:pt>
                      <c:pt idx="385">
                        <c:v>5</c:v>
                      </c:pt>
                      <c:pt idx="386">
                        <c:v>5</c:v>
                      </c:pt>
                      <c:pt idx="387">
                        <c:v>4</c:v>
                      </c:pt>
                      <c:pt idx="388">
                        <c:v>4</c:v>
                      </c:pt>
                      <c:pt idx="389">
                        <c:v>5</c:v>
                      </c:pt>
                      <c:pt idx="390">
                        <c:v>4</c:v>
                      </c:pt>
                      <c:pt idx="391">
                        <c:v>1</c:v>
                      </c:pt>
                      <c:pt idx="392">
                        <c:v>5</c:v>
                      </c:pt>
                      <c:pt idx="393">
                        <c:v>5</c:v>
                      </c:pt>
                      <c:pt idx="394">
                        <c:v>5</c:v>
                      </c:pt>
                      <c:pt idx="395">
                        <c:v>5</c:v>
                      </c:pt>
                      <c:pt idx="396">
                        <c:v>4</c:v>
                      </c:pt>
                      <c:pt idx="397">
                        <c:v>3</c:v>
                      </c:pt>
                      <c:pt idx="398">
                        <c:v>5</c:v>
                      </c:pt>
                      <c:pt idx="399">
                        <c:v>3</c:v>
                      </c:pt>
                      <c:pt idx="400">
                        <c:v>3</c:v>
                      </c:pt>
                      <c:pt idx="401">
                        <c:v>5</c:v>
                      </c:pt>
                      <c:pt idx="402">
                        <c:v>4</c:v>
                      </c:pt>
                      <c:pt idx="403">
                        <c:v>3</c:v>
                      </c:pt>
                      <c:pt idx="404">
                        <c:v>5</c:v>
                      </c:pt>
                      <c:pt idx="405">
                        <c:v>3</c:v>
                      </c:pt>
                      <c:pt idx="406">
                        <c:v>4</c:v>
                      </c:pt>
                      <c:pt idx="407">
                        <c:v>5</c:v>
                      </c:pt>
                      <c:pt idx="408">
                        <c:v>5</c:v>
                      </c:pt>
                      <c:pt idx="409">
                        <c:v>5</c:v>
                      </c:pt>
                      <c:pt idx="410">
                        <c:v>3</c:v>
                      </c:pt>
                      <c:pt idx="411">
                        <c:v>5</c:v>
                      </c:pt>
                      <c:pt idx="412">
                        <c:v>1</c:v>
                      </c:pt>
                      <c:pt idx="413">
                        <c:v>2</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5</c:v>
                      </c:pt>
                      <c:pt idx="429">
                        <c:v>5</c:v>
                      </c:pt>
                      <c:pt idx="430">
                        <c:v>5</c:v>
                      </c:pt>
                      <c:pt idx="431">
                        <c:v>4</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3</c:v>
                      </c:pt>
                      <c:pt idx="446">
                        <c:v>5</c:v>
                      </c:pt>
                      <c:pt idx="447">
                        <c:v>4</c:v>
                      </c:pt>
                      <c:pt idx="448">
                        <c:v>4</c:v>
                      </c:pt>
                      <c:pt idx="449">
                        <c:v>5</c:v>
                      </c:pt>
                      <c:pt idx="450">
                        <c:v>5</c:v>
                      </c:pt>
                      <c:pt idx="451">
                        <c:v>5</c:v>
                      </c:pt>
                      <c:pt idx="452">
                        <c:v>5</c:v>
                      </c:pt>
                      <c:pt idx="453">
                        <c:v>5</c:v>
                      </c:pt>
                      <c:pt idx="454">
                        <c:v>5</c:v>
                      </c:pt>
                      <c:pt idx="455">
                        <c:v>4</c:v>
                      </c:pt>
                      <c:pt idx="456">
                        <c:v>5</c:v>
                      </c:pt>
                      <c:pt idx="457">
                        <c:v>5</c:v>
                      </c:pt>
                      <c:pt idx="458">
                        <c:v>4</c:v>
                      </c:pt>
                      <c:pt idx="459">
                        <c:v>5</c:v>
                      </c:pt>
                      <c:pt idx="460">
                        <c:v>5</c:v>
                      </c:pt>
                      <c:pt idx="461">
                        <c:v>5</c:v>
                      </c:pt>
                      <c:pt idx="462">
                        <c:v>1</c:v>
                      </c:pt>
                      <c:pt idx="463">
                        <c:v>5</c:v>
                      </c:pt>
                      <c:pt idx="464">
                        <c:v>5</c:v>
                      </c:pt>
                      <c:pt idx="465">
                        <c:v>5</c:v>
                      </c:pt>
                      <c:pt idx="466">
                        <c:v>5</c:v>
                      </c:pt>
                      <c:pt idx="467">
                        <c:v>4</c:v>
                      </c:pt>
                      <c:pt idx="468">
                        <c:v>5</c:v>
                      </c:pt>
                      <c:pt idx="469">
                        <c:v>5</c:v>
                      </c:pt>
                      <c:pt idx="470">
                        <c:v>5</c:v>
                      </c:pt>
                      <c:pt idx="471">
                        <c:v>4</c:v>
                      </c:pt>
                      <c:pt idx="472">
                        <c:v>5</c:v>
                      </c:pt>
                      <c:pt idx="473">
                        <c:v>5</c:v>
                      </c:pt>
                      <c:pt idx="474">
                        <c:v>5</c:v>
                      </c:pt>
                      <c:pt idx="475">
                        <c:v>3</c:v>
                      </c:pt>
                      <c:pt idx="476">
                        <c:v>5</c:v>
                      </c:pt>
                      <c:pt idx="477">
                        <c:v>5</c:v>
                      </c:pt>
                      <c:pt idx="478">
                        <c:v>3</c:v>
                      </c:pt>
                      <c:pt idx="479">
                        <c:v>3</c:v>
                      </c:pt>
                      <c:pt idx="480">
                        <c:v>5</c:v>
                      </c:pt>
                      <c:pt idx="481">
                        <c:v>5</c:v>
                      </c:pt>
                      <c:pt idx="482">
                        <c:v>5</c:v>
                      </c:pt>
                      <c:pt idx="483">
                        <c:v>5</c:v>
                      </c:pt>
                      <c:pt idx="484">
                        <c:v>5</c:v>
                      </c:pt>
                      <c:pt idx="485">
                        <c:v>4</c:v>
                      </c:pt>
                      <c:pt idx="486">
                        <c:v>5</c:v>
                      </c:pt>
                      <c:pt idx="487">
                        <c:v>5</c:v>
                      </c:pt>
                      <c:pt idx="488">
                        <c:v>5</c:v>
                      </c:pt>
                      <c:pt idx="489">
                        <c:v>4</c:v>
                      </c:pt>
                      <c:pt idx="490">
                        <c:v>5</c:v>
                      </c:pt>
                      <c:pt idx="491">
                        <c:v>5</c:v>
                      </c:pt>
                      <c:pt idx="492">
                        <c:v>5</c:v>
                      </c:pt>
                      <c:pt idx="493">
                        <c:v>4</c:v>
                      </c:pt>
                      <c:pt idx="494">
                        <c:v>5</c:v>
                      </c:pt>
                      <c:pt idx="495">
                        <c:v>5</c:v>
                      </c:pt>
                      <c:pt idx="496">
                        <c:v>3</c:v>
                      </c:pt>
                      <c:pt idx="497">
                        <c:v>5</c:v>
                      </c:pt>
                      <c:pt idx="498">
                        <c:v>5</c:v>
                      </c:pt>
                      <c:pt idx="499">
                        <c:v>5</c:v>
                      </c:pt>
                      <c:pt idx="500">
                        <c:v>5</c:v>
                      </c:pt>
                      <c:pt idx="501">
                        <c:v>5</c:v>
                      </c:pt>
                      <c:pt idx="502">
                        <c:v>5</c:v>
                      </c:pt>
                      <c:pt idx="503">
                        <c:v>5</c:v>
                      </c:pt>
                      <c:pt idx="504">
                        <c:v>5</c:v>
                      </c:pt>
                      <c:pt idx="505">
                        <c:v>5</c:v>
                      </c:pt>
                      <c:pt idx="506">
                        <c:v>5</c:v>
                      </c:pt>
                      <c:pt idx="507">
                        <c:v>5</c:v>
                      </c:pt>
                      <c:pt idx="508">
                        <c:v>4</c:v>
                      </c:pt>
                      <c:pt idx="509">
                        <c:v>5</c:v>
                      </c:pt>
                      <c:pt idx="510">
                        <c:v>4</c:v>
                      </c:pt>
                      <c:pt idx="511">
                        <c:v>4</c:v>
                      </c:pt>
                      <c:pt idx="512">
                        <c:v>5</c:v>
                      </c:pt>
                      <c:pt idx="513">
                        <c:v>5</c:v>
                      </c:pt>
                      <c:pt idx="514">
                        <c:v>5</c:v>
                      </c:pt>
                      <c:pt idx="515">
                        <c:v>5</c:v>
                      </c:pt>
                      <c:pt idx="516">
                        <c:v>4</c:v>
                      </c:pt>
                      <c:pt idx="517">
                        <c:v>4</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1</c:v>
                      </c:pt>
                      <c:pt idx="533">
                        <c:v>5</c:v>
                      </c:pt>
                      <c:pt idx="534">
                        <c:v>5</c:v>
                      </c:pt>
                      <c:pt idx="535">
                        <c:v>1</c:v>
                      </c:pt>
                      <c:pt idx="536">
                        <c:v>3</c:v>
                      </c:pt>
                      <c:pt idx="537">
                        <c:v>5</c:v>
                      </c:pt>
                      <c:pt idx="538">
                        <c:v>5</c:v>
                      </c:pt>
                      <c:pt idx="539">
                        <c:v>5</c:v>
                      </c:pt>
                      <c:pt idx="540">
                        <c:v>5</c:v>
                      </c:pt>
                      <c:pt idx="541">
                        <c:v>5</c:v>
                      </c:pt>
                      <c:pt idx="542">
                        <c:v>5</c:v>
                      </c:pt>
                      <c:pt idx="543">
                        <c:v>5</c:v>
                      </c:pt>
                      <c:pt idx="544">
                        <c:v>5</c:v>
                      </c:pt>
                      <c:pt idx="545">
                        <c:v>5</c:v>
                      </c:pt>
                      <c:pt idx="546">
                        <c:v>4</c:v>
                      </c:pt>
                      <c:pt idx="547">
                        <c:v>3</c:v>
                      </c:pt>
                      <c:pt idx="548">
                        <c:v>4</c:v>
                      </c:pt>
                      <c:pt idx="549">
                        <c:v>5</c:v>
                      </c:pt>
                      <c:pt idx="550">
                        <c:v>5</c:v>
                      </c:pt>
                      <c:pt idx="551">
                        <c:v>4</c:v>
                      </c:pt>
                      <c:pt idx="552">
                        <c:v>4</c:v>
                      </c:pt>
                      <c:pt idx="553">
                        <c:v>5</c:v>
                      </c:pt>
                      <c:pt idx="554">
                        <c:v>5</c:v>
                      </c:pt>
                      <c:pt idx="555">
                        <c:v>3</c:v>
                      </c:pt>
                      <c:pt idx="556">
                        <c:v>4</c:v>
                      </c:pt>
                      <c:pt idx="557">
                        <c:v>5</c:v>
                      </c:pt>
                      <c:pt idx="558">
                        <c:v>4</c:v>
                      </c:pt>
                      <c:pt idx="559">
                        <c:v>4</c:v>
                      </c:pt>
                      <c:pt idx="560">
                        <c:v>4</c:v>
                      </c:pt>
                      <c:pt idx="561">
                        <c:v>4</c:v>
                      </c:pt>
                      <c:pt idx="562">
                        <c:v>4</c:v>
                      </c:pt>
                      <c:pt idx="563">
                        <c:v>4</c:v>
                      </c:pt>
                      <c:pt idx="564">
                        <c:v>5</c:v>
                      </c:pt>
                      <c:pt idx="565">
                        <c:v>5</c:v>
                      </c:pt>
                      <c:pt idx="566">
                        <c:v>4</c:v>
                      </c:pt>
                      <c:pt idx="567">
                        <c:v>4</c:v>
                      </c:pt>
                      <c:pt idx="568">
                        <c:v>4</c:v>
                      </c:pt>
                      <c:pt idx="569">
                        <c:v>5</c:v>
                      </c:pt>
                      <c:pt idx="570">
                        <c:v>4</c:v>
                      </c:pt>
                      <c:pt idx="571">
                        <c:v>4</c:v>
                      </c:pt>
                      <c:pt idx="572">
                        <c:v>4</c:v>
                      </c:pt>
                      <c:pt idx="573">
                        <c:v>2</c:v>
                      </c:pt>
                      <c:pt idx="574">
                        <c:v>4</c:v>
                      </c:pt>
                      <c:pt idx="575">
                        <c:v>4</c:v>
                      </c:pt>
                      <c:pt idx="576">
                        <c:v>4</c:v>
                      </c:pt>
                      <c:pt idx="577">
                        <c:v>4</c:v>
                      </c:pt>
                      <c:pt idx="578">
                        <c:v>4</c:v>
                      </c:pt>
                      <c:pt idx="579">
                        <c:v>3</c:v>
                      </c:pt>
                      <c:pt idx="580">
                        <c:v>4</c:v>
                      </c:pt>
                      <c:pt idx="581">
                        <c:v>4</c:v>
                      </c:pt>
                      <c:pt idx="582">
                        <c:v>3</c:v>
                      </c:pt>
                      <c:pt idx="583">
                        <c:v>3</c:v>
                      </c:pt>
                      <c:pt idx="584">
                        <c:v>4</c:v>
                      </c:pt>
                      <c:pt idx="585">
                        <c:v>5</c:v>
                      </c:pt>
                      <c:pt idx="586">
                        <c:v>4</c:v>
                      </c:pt>
                      <c:pt idx="587">
                        <c:v>3</c:v>
                      </c:pt>
                      <c:pt idx="588">
                        <c:v>3</c:v>
                      </c:pt>
                      <c:pt idx="589">
                        <c:v>4</c:v>
                      </c:pt>
                      <c:pt idx="590">
                        <c:v>4</c:v>
                      </c:pt>
                      <c:pt idx="591">
                        <c:v>4</c:v>
                      </c:pt>
                      <c:pt idx="592">
                        <c:v>3</c:v>
                      </c:pt>
                      <c:pt idx="593">
                        <c:v>3</c:v>
                      </c:pt>
                      <c:pt idx="594">
                        <c:v>1</c:v>
                      </c:pt>
                      <c:pt idx="595">
                        <c:v>3</c:v>
                      </c:pt>
                      <c:pt idx="596">
                        <c:v>4</c:v>
                      </c:pt>
                      <c:pt idx="597">
                        <c:v>3</c:v>
                      </c:pt>
                      <c:pt idx="598">
                        <c:v>3</c:v>
                      </c:pt>
                      <c:pt idx="599">
                        <c:v>2</c:v>
                      </c:pt>
                      <c:pt idx="600">
                        <c:v>4</c:v>
                      </c:pt>
                      <c:pt idx="601">
                        <c:v>3</c:v>
                      </c:pt>
                      <c:pt idx="602">
                        <c:v>3</c:v>
                      </c:pt>
                      <c:pt idx="603">
                        <c:v>4</c:v>
                      </c:pt>
                      <c:pt idx="604">
                        <c:v>3</c:v>
                      </c:pt>
                      <c:pt idx="605">
                        <c:v>3</c:v>
                      </c:pt>
                      <c:pt idx="606">
                        <c:v>3</c:v>
                      </c:pt>
                      <c:pt idx="607">
                        <c:v>3</c:v>
                      </c:pt>
                      <c:pt idx="608">
                        <c:v>4</c:v>
                      </c:pt>
                      <c:pt idx="609">
                        <c:v>3</c:v>
                      </c:pt>
                      <c:pt idx="610">
                        <c:v>3</c:v>
                      </c:pt>
                      <c:pt idx="611">
                        <c:v>3</c:v>
                      </c:pt>
                      <c:pt idx="612">
                        <c:v>3</c:v>
                      </c:pt>
                      <c:pt idx="613">
                        <c:v>4</c:v>
                      </c:pt>
                      <c:pt idx="614">
                        <c:v>2</c:v>
                      </c:pt>
                      <c:pt idx="615">
                        <c:v>1</c:v>
                      </c:pt>
                      <c:pt idx="616">
                        <c:v>3</c:v>
                      </c:pt>
                      <c:pt idx="617">
                        <c:v>3</c:v>
                      </c:pt>
                      <c:pt idx="618">
                        <c:v>3</c:v>
                      </c:pt>
                      <c:pt idx="619">
                        <c:v>4</c:v>
                      </c:pt>
                      <c:pt idx="620">
                        <c:v>1</c:v>
                      </c:pt>
                      <c:pt idx="621">
                        <c:v>1</c:v>
                      </c:pt>
                      <c:pt idx="622">
                        <c:v>4</c:v>
                      </c:pt>
                      <c:pt idx="623">
                        <c:v>3</c:v>
                      </c:pt>
                      <c:pt idx="624">
                        <c:v>3</c:v>
                      </c:pt>
                      <c:pt idx="625">
                        <c:v>4</c:v>
                      </c:pt>
                      <c:pt idx="626">
                        <c:v>2</c:v>
                      </c:pt>
                      <c:pt idx="627">
                        <c:v>4</c:v>
                      </c:pt>
                      <c:pt idx="628">
                        <c:v>1</c:v>
                      </c:pt>
                      <c:pt idx="629">
                        <c:v>2</c:v>
                      </c:pt>
                      <c:pt idx="630">
                        <c:v>2</c:v>
                      </c:pt>
                      <c:pt idx="631">
                        <c:v>3</c:v>
                      </c:pt>
                      <c:pt idx="632">
                        <c:v>3</c:v>
                      </c:pt>
                      <c:pt idx="633">
                        <c:v>1</c:v>
                      </c:pt>
                      <c:pt idx="634">
                        <c:v>1</c:v>
                      </c:pt>
                      <c:pt idx="635">
                        <c:v>1</c:v>
                      </c:pt>
                      <c:pt idx="636">
                        <c:v>1</c:v>
                      </c:pt>
                      <c:pt idx="637">
                        <c:v>4</c:v>
                      </c:pt>
                      <c:pt idx="638">
                        <c:v>1</c:v>
                      </c:pt>
                      <c:pt idx="639">
                        <c:v>1</c:v>
                      </c:pt>
                      <c:pt idx="640">
                        <c:v>1</c:v>
                      </c:pt>
                      <c:pt idx="641">
                        <c:v>2</c:v>
                      </c:pt>
                      <c:pt idx="642">
                        <c:v>4</c:v>
                      </c:pt>
                      <c:pt idx="643">
                        <c:v>2</c:v>
                      </c:pt>
                      <c:pt idx="644">
                        <c:v>3</c:v>
                      </c:pt>
                      <c:pt idx="645">
                        <c:v>1</c:v>
                      </c:pt>
                      <c:pt idx="646">
                        <c:v>3</c:v>
                      </c:pt>
                      <c:pt idx="647">
                        <c:v>1</c:v>
                      </c:pt>
                      <c:pt idx="648">
                        <c:v>1</c:v>
                      </c:pt>
                      <c:pt idx="649">
                        <c:v>3</c:v>
                      </c:pt>
                      <c:pt idx="650">
                        <c:v>3</c:v>
                      </c:pt>
                      <c:pt idx="651">
                        <c:v>3</c:v>
                      </c:pt>
                      <c:pt idx="652">
                        <c:v>1</c:v>
                      </c:pt>
                      <c:pt idx="653">
                        <c:v>4</c:v>
                      </c:pt>
                      <c:pt idx="654">
                        <c:v>4</c:v>
                      </c:pt>
                      <c:pt idx="655">
                        <c:v>3</c:v>
                      </c:pt>
                      <c:pt idx="656">
                        <c:v>1</c:v>
                      </c:pt>
                      <c:pt idx="657">
                        <c:v>4</c:v>
                      </c:pt>
                      <c:pt idx="658">
                        <c:v>3</c:v>
                      </c:pt>
                      <c:pt idx="659">
                        <c:v>1</c:v>
                      </c:pt>
                      <c:pt idx="660">
                        <c:v>3</c:v>
                      </c:pt>
                      <c:pt idx="661">
                        <c:v>1</c:v>
                      </c:pt>
                      <c:pt idx="662">
                        <c:v>5</c:v>
                      </c:pt>
                      <c:pt idx="663">
                        <c:v>3</c:v>
                      </c:pt>
                      <c:pt idx="664">
                        <c:v>1</c:v>
                      </c:pt>
                      <c:pt idx="665">
                        <c:v>3</c:v>
                      </c:pt>
                      <c:pt idx="666">
                        <c:v>2</c:v>
                      </c:pt>
                      <c:pt idx="667">
                        <c:v>3</c:v>
                      </c:pt>
                      <c:pt idx="668">
                        <c:v>1</c:v>
                      </c:pt>
                      <c:pt idx="669">
                        <c:v>1</c:v>
                      </c:pt>
                      <c:pt idx="670">
                        <c:v>3</c:v>
                      </c:pt>
                      <c:pt idx="671">
                        <c:v>1</c:v>
                      </c:pt>
                      <c:pt idx="672">
                        <c:v>3</c:v>
                      </c:pt>
                      <c:pt idx="673">
                        <c:v>1</c:v>
                      </c:pt>
                      <c:pt idx="674">
                        <c:v>1</c:v>
                      </c:pt>
                      <c:pt idx="675">
                        <c:v>4</c:v>
                      </c:pt>
                      <c:pt idx="676">
                        <c:v>3</c:v>
                      </c:pt>
                      <c:pt idx="677">
                        <c:v>1</c:v>
                      </c:pt>
                      <c:pt idx="678">
                        <c:v>1</c:v>
                      </c:pt>
                      <c:pt idx="679">
                        <c:v>3</c:v>
                      </c:pt>
                      <c:pt idx="680">
                        <c:v>3</c:v>
                      </c:pt>
                      <c:pt idx="681">
                        <c:v>3</c:v>
                      </c:pt>
                      <c:pt idx="682">
                        <c:v>1</c:v>
                      </c:pt>
                      <c:pt idx="683">
                        <c:v>1</c:v>
                      </c:pt>
                      <c:pt idx="684">
                        <c:v>1</c:v>
                      </c:pt>
                      <c:pt idx="685">
                        <c:v>1</c:v>
                      </c:pt>
                      <c:pt idx="686">
                        <c:v>3</c:v>
                      </c:pt>
                      <c:pt idx="687">
                        <c:v>1</c:v>
                      </c:pt>
                      <c:pt idx="688">
                        <c:v>4</c:v>
                      </c:pt>
                      <c:pt idx="689">
                        <c:v>3</c:v>
                      </c:pt>
                      <c:pt idx="690">
                        <c:v>5</c:v>
                      </c:pt>
                      <c:pt idx="691">
                        <c:v>5</c:v>
                      </c:pt>
                      <c:pt idx="692">
                        <c:v>1</c:v>
                      </c:pt>
                      <c:pt idx="693">
                        <c:v>1</c:v>
                      </c:pt>
                      <c:pt idx="694">
                        <c:v>4</c:v>
                      </c:pt>
                      <c:pt idx="695">
                        <c:v>2</c:v>
                      </c:pt>
                      <c:pt idx="696">
                        <c:v>2</c:v>
                      </c:pt>
                      <c:pt idx="697">
                        <c:v>1</c:v>
                      </c:pt>
                      <c:pt idx="698">
                        <c:v>1</c:v>
                      </c:pt>
                      <c:pt idx="699">
                        <c:v>1</c:v>
                      </c:pt>
                      <c:pt idx="700">
                        <c:v>3</c:v>
                      </c:pt>
                      <c:pt idx="701">
                        <c:v>3</c:v>
                      </c:pt>
                      <c:pt idx="702">
                        <c:v>4</c:v>
                      </c:pt>
                      <c:pt idx="703">
                        <c:v>1</c:v>
                      </c:pt>
                      <c:pt idx="704">
                        <c:v>3</c:v>
                      </c:pt>
                      <c:pt idx="705">
                        <c:v>3</c:v>
                      </c:pt>
                      <c:pt idx="706">
                        <c:v>4</c:v>
                      </c:pt>
                      <c:pt idx="707">
                        <c:v>1</c:v>
                      </c:pt>
                      <c:pt idx="708">
                        <c:v>3</c:v>
                      </c:pt>
                      <c:pt idx="709">
                        <c:v>1</c:v>
                      </c:pt>
                      <c:pt idx="710">
                        <c:v>3</c:v>
                      </c:pt>
                      <c:pt idx="711">
                        <c:v>1</c:v>
                      </c:pt>
                      <c:pt idx="712">
                        <c:v>1</c:v>
                      </c:pt>
                      <c:pt idx="713">
                        <c:v>1</c:v>
                      </c:pt>
                      <c:pt idx="714">
                        <c:v>1</c:v>
                      </c:pt>
                      <c:pt idx="715">
                        <c:v>1</c:v>
                      </c:pt>
                      <c:pt idx="716">
                        <c:v>1</c:v>
                      </c:pt>
                      <c:pt idx="717">
                        <c:v>3</c:v>
                      </c:pt>
                      <c:pt idx="718">
                        <c:v>5</c:v>
                      </c:pt>
                      <c:pt idx="719">
                        <c:v>3</c:v>
                      </c:pt>
                      <c:pt idx="720">
                        <c:v>2</c:v>
                      </c:pt>
                      <c:pt idx="721">
                        <c:v>1</c:v>
                      </c:pt>
                      <c:pt idx="722">
                        <c:v>4</c:v>
                      </c:pt>
                      <c:pt idx="723">
                        <c:v>5</c:v>
                      </c:pt>
                      <c:pt idx="724">
                        <c:v>1</c:v>
                      </c:pt>
                      <c:pt idx="725">
                        <c:v>3</c:v>
                      </c:pt>
                      <c:pt idx="726">
                        <c:v>1</c:v>
                      </c:pt>
                      <c:pt idx="727">
                        <c:v>1</c:v>
                      </c:pt>
                      <c:pt idx="728">
                        <c:v>5</c:v>
                      </c:pt>
                      <c:pt idx="729">
                        <c:v>4</c:v>
                      </c:pt>
                      <c:pt idx="730">
                        <c:v>5</c:v>
                      </c:pt>
                      <c:pt idx="731">
                        <c:v>3</c:v>
                      </c:pt>
                      <c:pt idx="732">
                        <c:v>3</c:v>
                      </c:pt>
                      <c:pt idx="733">
                        <c:v>3</c:v>
                      </c:pt>
                      <c:pt idx="734">
                        <c:v>3</c:v>
                      </c:pt>
                      <c:pt idx="735">
                        <c:v>2</c:v>
                      </c:pt>
                      <c:pt idx="736">
                        <c:v>5</c:v>
                      </c:pt>
                      <c:pt idx="737">
                        <c:v>4</c:v>
                      </c:pt>
                      <c:pt idx="738">
                        <c:v>3</c:v>
                      </c:pt>
                      <c:pt idx="739">
                        <c:v>2</c:v>
                      </c:pt>
                      <c:pt idx="740">
                        <c:v>2</c:v>
                      </c:pt>
                      <c:pt idx="741">
                        <c:v>1</c:v>
                      </c:pt>
                      <c:pt idx="742">
                        <c:v>1</c:v>
                      </c:pt>
                      <c:pt idx="743">
                        <c:v>4</c:v>
                      </c:pt>
                      <c:pt idx="744">
                        <c:v>3</c:v>
                      </c:pt>
                      <c:pt idx="745">
                        <c:v>1</c:v>
                      </c:pt>
                      <c:pt idx="746">
                        <c:v>3</c:v>
                      </c:pt>
                      <c:pt idx="747">
                        <c:v>1</c:v>
                      </c:pt>
                      <c:pt idx="748">
                        <c:v>1</c:v>
                      </c:pt>
                      <c:pt idx="749">
                        <c:v>2</c:v>
                      </c:pt>
                    </c:numCache>
                  </c:numRef>
                </c:xVal>
                <c:yVal>
                  <c:numRef>
                    <c:extLst>
                      <c:ext uri="{02D57815-91ED-43cb-92C2-25804820EDAC}">
                        <c15:formulaRef>
                          <c15:sqref>'Gemini RAW'!$D$2:$D$749</c15:sqref>
                        </c15:formulaRef>
                      </c:ext>
                    </c:extLst>
                    <c:numCache>
                      <c:formatCode>General</c:formatCode>
                      <c:ptCount val="748"/>
                      <c:pt idx="0">
                        <c:v>5</c:v>
                      </c:pt>
                      <c:pt idx="1">
                        <c:v>5</c:v>
                      </c:pt>
                      <c:pt idx="2">
                        <c:v>4</c:v>
                      </c:pt>
                      <c:pt idx="3">
                        <c:v>4</c:v>
                      </c:pt>
                      <c:pt idx="4">
                        <c:v>5</c:v>
                      </c:pt>
                      <c:pt idx="5">
                        <c:v>5</c:v>
                      </c:pt>
                      <c:pt idx="6">
                        <c:v>4</c:v>
                      </c:pt>
                      <c:pt idx="7">
                        <c:v>4</c:v>
                      </c:pt>
                      <c:pt idx="8">
                        <c:v>4</c:v>
                      </c:pt>
                      <c:pt idx="9">
                        <c:v>4</c:v>
                      </c:pt>
                      <c:pt idx="10">
                        <c:v>5</c:v>
                      </c:pt>
                      <c:pt idx="11">
                        <c:v>5</c:v>
                      </c:pt>
                      <c:pt idx="12">
                        <c:v>5</c:v>
                      </c:pt>
                      <c:pt idx="13">
                        <c:v>4</c:v>
                      </c:pt>
                      <c:pt idx="14">
                        <c:v>4</c:v>
                      </c:pt>
                      <c:pt idx="15">
                        <c:v>5</c:v>
                      </c:pt>
                      <c:pt idx="16">
                        <c:v>5</c:v>
                      </c:pt>
                      <c:pt idx="17">
                        <c:v>5</c:v>
                      </c:pt>
                      <c:pt idx="18">
                        <c:v>5</c:v>
                      </c:pt>
                      <c:pt idx="19">
                        <c:v>4</c:v>
                      </c:pt>
                      <c:pt idx="20">
                        <c:v>4</c:v>
                      </c:pt>
                      <c:pt idx="21">
                        <c:v>4</c:v>
                      </c:pt>
                      <c:pt idx="22">
                        <c:v>5</c:v>
                      </c:pt>
                      <c:pt idx="23">
                        <c:v>4</c:v>
                      </c:pt>
                      <c:pt idx="24">
                        <c:v>4</c:v>
                      </c:pt>
                      <c:pt idx="25">
                        <c:v>5</c:v>
                      </c:pt>
                      <c:pt idx="26">
                        <c:v>5</c:v>
                      </c:pt>
                      <c:pt idx="27">
                        <c:v>4</c:v>
                      </c:pt>
                      <c:pt idx="28">
                        <c:v>4</c:v>
                      </c:pt>
                      <c:pt idx="29">
                        <c:v>5</c:v>
                      </c:pt>
                      <c:pt idx="30">
                        <c:v>5</c:v>
                      </c:pt>
                      <c:pt idx="31">
                        <c:v>5</c:v>
                      </c:pt>
                      <c:pt idx="32">
                        <c:v>5</c:v>
                      </c:pt>
                      <c:pt idx="33">
                        <c:v>5</c:v>
                      </c:pt>
                      <c:pt idx="34">
                        <c:v>5</c:v>
                      </c:pt>
                      <c:pt idx="35">
                        <c:v>4</c:v>
                      </c:pt>
                      <c:pt idx="36">
                        <c:v>5</c:v>
                      </c:pt>
                      <c:pt idx="37">
                        <c:v>4</c:v>
                      </c:pt>
                      <c:pt idx="38">
                        <c:v>5</c:v>
                      </c:pt>
                      <c:pt idx="39">
                        <c:v>5</c:v>
                      </c:pt>
                      <c:pt idx="40">
                        <c:v>5</c:v>
                      </c:pt>
                      <c:pt idx="41">
                        <c:v>4</c:v>
                      </c:pt>
                      <c:pt idx="42">
                        <c:v>4</c:v>
                      </c:pt>
                      <c:pt idx="43">
                        <c:v>3</c:v>
                      </c:pt>
                      <c:pt idx="44">
                        <c:v>5</c:v>
                      </c:pt>
                      <c:pt idx="45">
                        <c:v>4</c:v>
                      </c:pt>
                      <c:pt idx="46">
                        <c:v>3</c:v>
                      </c:pt>
                      <c:pt idx="47">
                        <c:v>5</c:v>
                      </c:pt>
                      <c:pt idx="48">
                        <c:v>5</c:v>
                      </c:pt>
                      <c:pt idx="49">
                        <c:v>5</c:v>
                      </c:pt>
                      <c:pt idx="50">
                        <c:v>2</c:v>
                      </c:pt>
                      <c:pt idx="51">
                        <c:v>4</c:v>
                      </c:pt>
                      <c:pt idx="52">
                        <c:v>5</c:v>
                      </c:pt>
                      <c:pt idx="53">
                        <c:v>5</c:v>
                      </c:pt>
                      <c:pt idx="54">
                        <c:v>5</c:v>
                      </c:pt>
                      <c:pt idx="55">
                        <c:v>2</c:v>
                      </c:pt>
                      <c:pt idx="56">
                        <c:v>4</c:v>
                      </c:pt>
                      <c:pt idx="57">
                        <c:v>4</c:v>
                      </c:pt>
                      <c:pt idx="58">
                        <c:v>4</c:v>
                      </c:pt>
                      <c:pt idx="59">
                        <c:v>4</c:v>
                      </c:pt>
                      <c:pt idx="60">
                        <c:v>4</c:v>
                      </c:pt>
                      <c:pt idx="61">
                        <c:v>4</c:v>
                      </c:pt>
                      <c:pt idx="62">
                        <c:v>4</c:v>
                      </c:pt>
                      <c:pt idx="63">
                        <c:v>1</c:v>
                      </c:pt>
                      <c:pt idx="64">
                        <c:v>5</c:v>
                      </c:pt>
                      <c:pt idx="65">
                        <c:v>4</c:v>
                      </c:pt>
                      <c:pt idx="66">
                        <c:v>3</c:v>
                      </c:pt>
                      <c:pt idx="67">
                        <c:v>5</c:v>
                      </c:pt>
                      <c:pt idx="68">
                        <c:v>5</c:v>
                      </c:pt>
                      <c:pt idx="69">
                        <c:v>5</c:v>
                      </c:pt>
                      <c:pt idx="70">
                        <c:v>4</c:v>
                      </c:pt>
                      <c:pt idx="71">
                        <c:v>5</c:v>
                      </c:pt>
                      <c:pt idx="72">
                        <c:v>1</c:v>
                      </c:pt>
                      <c:pt idx="73">
                        <c:v>5</c:v>
                      </c:pt>
                      <c:pt idx="74">
                        <c:v>4</c:v>
                      </c:pt>
                      <c:pt idx="75">
                        <c:v>5</c:v>
                      </c:pt>
                      <c:pt idx="76">
                        <c:v>4</c:v>
                      </c:pt>
                      <c:pt idx="77">
                        <c:v>4</c:v>
                      </c:pt>
                      <c:pt idx="78">
                        <c:v>5</c:v>
                      </c:pt>
                      <c:pt idx="79">
                        <c:v>4</c:v>
                      </c:pt>
                      <c:pt idx="80">
                        <c:v>5</c:v>
                      </c:pt>
                      <c:pt idx="81">
                        <c:v>5</c:v>
                      </c:pt>
                      <c:pt idx="82">
                        <c:v>5</c:v>
                      </c:pt>
                      <c:pt idx="83">
                        <c:v>1</c:v>
                      </c:pt>
                      <c:pt idx="84">
                        <c:v>5</c:v>
                      </c:pt>
                      <c:pt idx="85">
                        <c:v>1</c:v>
                      </c:pt>
                      <c:pt idx="86">
                        <c:v>1</c:v>
                      </c:pt>
                      <c:pt idx="87">
                        <c:v>5</c:v>
                      </c:pt>
                      <c:pt idx="88">
                        <c:v>4</c:v>
                      </c:pt>
                      <c:pt idx="89">
                        <c:v>5</c:v>
                      </c:pt>
                      <c:pt idx="90">
                        <c:v>5</c:v>
                      </c:pt>
                      <c:pt idx="91">
                        <c:v>4</c:v>
                      </c:pt>
                      <c:pt idx="92">
                        <c:v>5</c:v>
                      </c:pt>
                      <c:pt idx="93">
                        <c:v>4</c:v>
                      </c:pt>
                      <c:pt idx="94">
                        <c:v>5</c:v>
                      </c:pt>
                      <c:pt idx="95">
                        <c:v>5</c:v>
                      </c:pt>
                      <c:pt idx="96">
                        <c:v>5</c:v>
                      </c:pt>
                      <c:pt idx="97">
                        <c:v>5</c:v>
                      </c:pt>
                      <c:pt idx="98">
                        <c:v>5</c:v>
                      </c:pt>
                      <c:pt idx="99">
                        <c:v>4</c:v>
                      </c:pt>
                      <c:pt idx="100">
                        <c:v>5</c:v>
                      </c:pt>
                      <c:pt idx="101">
                        <c:v>5</c:v>
                      </c:pt>
                      <c:pt idx="102">
                        <c:v>5</c:v>
                      </c:pt>
                      <c:pt idx="103">
                        <c:v>5</c:v>
                      </c:pt>
                      <c:pt idx="104">
                        <c:v>5</c:v>
                      </c:pt>
                      <c:pt idx="105">
                        <c:v>5</c:v>
                      </c:pt>
                      <c:pt idx="106">
                        <c:v>5</c:v>
                      </c:pt>
                      <c:pt idx="107">
                        <c:v>4</c:v>
                      </c:pt>
                      <c:pt idx="108">
                        <c:v>5</c:v>
                      </c:pt>
                      <c:pt idx="109">
                        <c:v>5</c:v>
                      </c:pt>
                      <c:pt idx="110">
                        <c:v>4</c:v>
                      </c:pt>
                      <c:pt idx="111">
                        <c:v>4</c:v>
                      </c:pt>
                      <c:pt idx="112">
                        <c:v>5</c:v>
                      </c:pt>
                      <c:pt idx="113">
                        <c:v>5</c:v>
                      </c:pt>
                      <c:pt idx="114">
                        <c:v>5</c:v>
                      </c:pt>
                      <c:pt idx="115">
                        <c:v>5</c:v>
                      </c:pt>
                      <c:pt idx="116">
                        <c:v>4</c:v>
                      </c:pt>
                      <c:pt idx="117">
                        <c:v>4</c:v>
                      </c:pt>
                      <c:pt idx="118">
                        <c:v>4</c:v>
                      </c:pt>
                      <c:pt idx="119">
                        <c:v>5</c:v>
                      </c:pt>
                      <c:pt idx="120">
                        <c:v>4</c:v>
                      </c:pt>
                      <c:pt idx="121">
                        <c:v>5</c:v>
                      </c:pt>
                      <c:pt idx="122">
                        <c:v>4</c:v>
                      </c:pt>
                      <c:pt idx="123">
                        <c:v>5</c:v>
                      </c:pt>
                      <c:pt idx="124">
                        <c:v>5</c:v>
                      </c:pt>
                      <c:pt idx="125">
                        <c:v>5</c:v>
                      </c:pt>
                      <c:pt idx="126">
                        <c:v>1</c:v>
                      </c:pt>
                      <c:pt idx="127">
                        <c:v>5</c:v>
                      </c:pt>
                      <c:pt idx="128">
                        <c:v>1</c:v>
                      </c:pt>
                      <c:pt idx="129">
                        <c:v>5</c:v>
                      </c:pt>
                      <c:pt idx="130">
                        <c:v>5</c:v>
                      </c:pt>
                      <c:pt idx="131">
                        <c:v>5</c:v>
                      </c:pt>
                      <c:pt idx="132">
                        <c:v>5</c:v>
                      </c:pt>
                      <c:pt idx="133">
                        <c:v>1</c:v>
                      </c:pt>
                      <c:pt idx="134">
                        <c:v>1</c:v>
                      </c:pt>
                      <c:pt idx="135">
                        <c:v>5</c:v>
                      </c:pt>
                      <c:pt idx="136">
                        <c:v>5</c:v>
                      </c:pt>
                      <c:pt idx="137">
                        <c:v>5</c:v>
                      </c:pt>
                      <c:pt idx="138">
                        <c:v>5</c:v>
                      </c:pt>
                      <c:pt idx="139">
                        <c:v>4</c:v>
                      </c:pt>
                      <c:pt idx="140">
                        <c:v>1</c:v>
                      </c:pt>
                      <c:pt idx="141">
                        <c:v>5</c:v>
                      </c:pt>
                      <c:pt idx="142">
                        <c:v>4</c:v>
                      </c:pt>
                      <c:pt idx="143">
                        <c:v>4</c:v>
                      </c:pt>
                      <c:pt idx="144">
                        <c:v>5</c:v>
                      </c:pt>
                      <c:pt idx="145">
                        <c:v>3</c:v>
                      </c:pt>
                      <c:pt idx="146">
                        <c:v>3</c:v>
                      </c:pt>
                      <c:pt idx="147">
                        <c:v>5</c:v>
                      </c:pt>
                      <c:pt idx="148">
                        <c:v>4</c:v>
                      </c:pt>
                      <c:pt idx="149">
                        <c:v>5</c:v>
                      </c:pt>
                      <c:pt idx="150">
                        <c:v>1</c:v>
                      </c:pt>
                      <c:pt idx="151">
                        <c:v>5</c:v>
                      </c:pt>
                      <c:pt idx="152">
                        <c:v>3</c:v>
                      </c:pt>
                      <c:pt idx="153">
                        <c:v>4</c:v>
                      </c:pt>
                      <c:pt idx="154">
                        <c:v>5</c:v>
                      </c:pt>
                      <c:pt idx="155">
                        <c:v>5</c:v>
                      </c:pt>
                      <c:pt idx="156">
                        <c:v>5</c:v>
                      </c:pt>
                      <c:pt idx="157">
                        <c:v>5</c:v>
                      </c:pt>
                      <c:pt idx="158">
                        <c:v>4</c:v>
                      </c:pt>
                      <c:pt idx="159">
                        <c:v>3</c:v>
                      </c:pt>
                      <c:pt idx="160">
                        <c:v>5</c:v>
                      </c:pt>
                      <c:pt idx="161">
                        <c:v>4</c:v>
                      </c:pt>
                      <c:pt idx="162">
                        <c:v>4</c:v>
                      </c:pt>
                      <c:pt idx="163">
                        <c:v>4</c:v>
                      </c:pt>
                      <c:pt idx="164">
                        <c:v>2</c:v>
                      </c:pt>
                      <c:pt idx="165">
                        <c:v>5</c:v>
                      </c:pt>
                      <c:pt idx="166">
                        <c:v>5</c:v>
                      </c:pt>
                      <c:pt idx="167">
                        <c:v>5</c:v>
                      </c:pt>
                      <c:pt idx="168">
                        <c:v>5</c:v>
                      </c:pt>
                      <c:pt idx="169">
                        <c:v>1</c:v>
                      </c:pt>
                      <c:pt idx="170">
                        <c:v>4</c:v>
                      </c:pt>
                      <c:pt idx="171">
                        <c:v>4</c:v>
                      </c:pt>
                      <c:pt idx="172">
                        <c:v>5</c:v>
                      </c:pt>
                      <c:pt idx="173">
                        <c:v>3</c:v>
                      </c:pt>
                      <c:pt idx="174">
                        <c:v>4</c:v>
                      </c:pt>
                      <c:pt idx="175">
                        <c:v>4</c:v>
                      </c:pt>
                      <c:pt idx="176">
                        <c:v>5</c:v>
                      </c:pt>
                      <c:pt idx="177">
                        <c:v>3</c:v>
                      </c:pt>
                      <c:pt idx="178">
                        <c:v>4</c:v>
                      </c:pt>
                      <c:pt idx="179">
                        <c:v>2</c:v>
                      </c:pt>
                      <c:pt idx="180">
                        <c:v>5</c:v>
                      </c:pt>
                      <c:pt idx="181">
                        <c:v>4</c:v>
                      </c:pt>
                      <c:pt idx="182">
                        <c:v>4</c:v>
                      </c:pt>
                      <c:pt idx="183">
                        <c:v>4</c:v>
                      </c:pt>
                      <c:pt idx="184">
                        <c:v>5</c:v>
                      </c:pt>
                      <c:pt idx="185">
                        <c:v>4</c:v>
                      </c:pt>
                      <c:pt idx="186">
                        <c:v>4</c:v>
                      </c:pt>
                      <c:pt idx="187">
                        <c:v>5</c:v>
                      </c:pt>
                      <c:pt idx="188">
                        <c:v>4</c:v>
                      </c:pt>
                      <c:pt idx="189">
                        <c:v>5</c:v>
                      </c:pt>
                      <c:pt idx="190">
                        <c:v>4</c:v>
                      </c:pt>
                      <c:pt idx="191">
                        <c:v>5</c:v>
                      </c:pt>
                      <c:pt idx="192">
                        <c:v>4</c:v>
                      </c:pt>
                      <c:pt idx="193">
                        <c:v>4</c:v>
                      </c:pt>
                      <c:pt idx="194">
                        <c:v>3</c:v>
                      </c:pt>
                      <c:pt idx="195">
                        <c:v>5</c:v>
                      </c:pt>
                      <c:pt idx="196">
                        <c:v>5</c:v>
                      </c:pt>
                      <c:pt idx="197">
                        <c:v>5</c:v>
                      </c:pt>
                      <c:pt idx="198">
                        <c:v>5</c:v>
                      </c:pt>
                      <c:pt idx="199">
                        <c:v>5</c:v>
                      </c:pt>
                      <c:pt idx="200">
                        <c:v>4</c:v>
                      </c:pt>
                      <c:pt idx="201">
                        <c:v>5</c:v>
                      </c:pt>
                      <c:pt idx="202">
                        <c:v>5</c:v>
                      </c:pt>
                      <c:pt idx="203">
                        <c:v>4</c:v>
                      </c:pt>
                      <c:pt idx="204">
                        <c:v>5</c:v>
                      </c:pt>
                      <c:pt idx="205">
                        <c:v>5</c:v>
                      </c:pt>
                      <c:pt idx="206">
                        <c:v>4</c:v>
                      </c:pt>
                      <c:pt idx="207">
                        <c:v>4</c:v>
                      </c:pt>
                      <c:pt idx="208">
                        <c:v>4</c:v>
                      </c:pt>
                      <c:pt idx="209">
                        <c:v>5</c:v>
                      </c:pt>
                      <c:pt idx="210">
                        <c:v>4</c:v>
                      </c:pt>
                      <c:pt idx="211">
                        <c:v>5</c:v>
                      </c:pt>
                      <c:pt idx="212">
                        <c:v>2</c:v>
                      </c:pt>
                      <c:pt idx="213">
                        <c:v>3</c:v>
                      </c:pt>
                      <c:pt idx="214">
                        <c:v>1</c:v>
                      </c:pt>
                      <c:pt idx="215">
                        <c:v>3</c:v>
                      </c:pt>
                      <c:pt idx="216">
                        <c:v>4</c:v>
                      </c:pt>
                      <c:pt idx="217">
                        <c:v>3</c:v>
                      </c:pt>
                      <c:pt idx="218">
                        <c:v>5</c:v>
                      </c:pt>
                      <c:pt idx="219">
                        <c:v>4</c:v>
                      </c:pt>
                      <c:pt idx="220">
                        <c:v>5</c:v>
                      </c:pt>
                      <c:pt idx="221">
                        <c:v>5</c:v>
                      </c:pt>
                      <c:pt idx="222">
                        <c:v>4</c:v>
                      </c:pt>
                      <c:pt idx="223">
                        <c:v>5</c:v>
                      </c:pt>
                      <c:pt idx="224">
                        <c:v>4</c:v>
                      </c:pt>
                      <c:pt idx="225">
                        <c:v>5</c:v>
                      </c:pt>
                      <c:pt idx="226">
                        <c:v>5</c:v>
                      </c:pt>
                      <c:pt idx="227">
                        <c:v>5</c:v>
                      </c:pt>
                      <c:pt idx="228">
                        <c:v>4</c:v>
                      </c:pt>
                      <c:pt idx="229">
                        <c:v>5</c:v>
                      </c:pt>
                      <c:pt idx="230">
                        <c:v>5</c:v>
                      </c:pt>
                      <c:pt idx="231">
                        <c:v>5</c:v>
                      </c:pt>
                      <c:pt idx="232">
                        <c:v>5</c:v>
                      </c:pt>
                      <c:pt idx="233">
                        <c:v>4</c:v>
                      </c:pt>
                      <c:pt idx="234">
                        <c:v>5</c:v>
                      </c:pt>
                      <c:pt idx="235">
                        <c:v>5</c:v>
                      </c:pt>
                      <c:pt idx="236">
                        <c:v>5</c:v>
                      </c:pt>
                      <c:pt idx="237">
                        <c:v>3</c:v>
                      </c:pt>
                      <c:pt idx="238">
                        <c:v>5</c:v>
                      </c:pt>
                      <c:pt idx="239">
                        <c:v>5</c:v>
                      </c:pt>
                      <c:pt idx="240">
                        <c:v>4</c:v>
                      </c:pt>
                      <c:pt idx="241">
                        <c:v>5</c:v>
                      </c:pt>
                      <c:pt idx="242">
                        <c:v>5</c:v>
                      </c:pt>
                      <c:pt idx="243">
                        <c:v>5</c:v>
                      </c:pt>
                      <c:pt idx="244">
                        <c:v>5</c:v>
                      </c:pt>
                      <c:pt idx="245">
                        <c:v>5</c:v>
                      </c:pt>
                      <c:pt idx="246">
                        <c:v>4</c:v>
                      </c:pt>
                      <c:pt idx="247">
                        <c:v>5</c:v>
                      </c:pt>
                      <c:pt idx="248">
                        <c:v>5</c:v>
                      </c:pt>
                      <c:pt idx="249">
                        <c:v>4</c:v>
                      </c:pt>
                      <c:pt idx="250">
                        <c:v>5</c:v>
                      </c:pt>
                      <c:pt idx="251">
                        <c:v>4</c:v>
                      </c:pt>
                      <c:pt idx="252">
                        <c:v>5</c:v>
                      </c:pt>
                      <c:pt idx="253">
                        <c:v>5</c:v>
                      </c:pt>
                      <c:pt idx="254">
                        <c:v>5</c:v>
                      </c:pt>
                      <c:pt idx="255">
                        <c:v>5</c:v>
                      </c:pt>
                      <c:pt idx="256">
                        <c:v>5</c:v>
                      </c:pt>
                      <c:pt idx="257">
                        <c:v>4</c:v>
                      </c:pt>
                      <c:pt idx="258">
                        <c:v>5</c:v>
                      </c:pt>
                      <c:pt idx="259">
                        <c:v>4</c:v>
                      </c:pt>
                      <c:pt idx="260">
                        <c:v>5</c:v>
                      </c:pt>
                      <c:pt idx="261">
                        <c:v>5</c:v>
                      </c:pt>
                      <c:pt idx="262">
                        <c:v>4</c:v>
                      </c:pt>
                      <c:pt idx="263">
                        <c:v>4</c:v>
                      </c:pt>
                      <c:pt idx="264">
                        <c:v>5</c:v>
                      </c:pt>
                      <c:pt idx="265">
                        <c:v>5</c:v>
                      </c:pt>
                      <c:pt idx="266">
                        <c:v>4</c:v>
                      </c:pt>
                      <c:pt idx="267">
                        <c:v>5</c:v>
                      </c:pt>
                      <c:pt idx="268">
                        <c:v>4</c:v>
                      </c:pt>
                      <c:pt idx="269">
                        <c:v>5</c:v>
                      </c:pt>
                      <c:pt idx="270">
                        <c:v>5</c:v>
                      </c:pt>
                      <c:pt idx="271">
                        <c:v>4</c:v>
                      </c:pt>
                      <c:pt idx="272">
                        <c:v>4</c:v>
                      </c:pt>
                      <c:pt idx="273">
                        <c:v>5</c:v>
                      </c:pt>
                      <c:pt idx="274">
                        <c:v>5</c:v>
                      </c:pt>
                      <c:pt idx="275">
                        <c:v>4</c:v>
                      </c:pt>
                      <c:pt idx="276">
                        <c:v>5</c:v>
                      </c:pt>
                      <c:pt idx="277">
                        <c:v>5</c:v>
                      </c:pt>
                      <c:pt idx="278">
                        <c:v>5</c:v>
                      </c:pt>
                      <c:pt idx="279">
                        <c:v>5</c:v>
                      </c:pt>
                      <c:pt idx="280">
                        <c:v>5</c:v>
                      </c:pt>
                      <c:pt idx="281">
                        <c:v>5</c:v>
                      </c:pt>
                      <c:pt idx="282">
                        <c:v>5</c:v>
                      </c:pt>
                      <c:pt idx="283">
                        <c:v>5</c:v>
                      </c:pt>
                      <c:pt idx="284">
                        <c:v>5</c:v>
                      </c:pt>
                      <c:pt idx="285">
                        <c:v>5</c:v>
                      </c:pt>
                      <c:pt idx="286">
                        <c:v>5</c:v>
                      </c:pt>
                      <c:pt idx="287">
                        <c:v>4</c:v>
                      </c:pt>
                      <c:pt idx="288">
                        <c:v>5</c:v>
                      </c:pt>
                      <c:pt idx="289">
                        <c:v>5</c:v>
                      </c:pt>
                      <c:pt idx="290">
                        <c:v>5</c:v>
                      </c:pt>
                      <c:pt idx="291">
                        <c:v>5</c:v>
                      </c:pt>
                      <c:pt idx="292">
                        <c:v>4</c:v>
                      </c:pt>
                      <c:pt idx="293">
                        <c:v>4</c:v>
                      </c:pt>
                      <c:pt idx="294">
                        <c:v>5</c:v>
                      </c:pt>
                      <c:pt idx="295">
                        <c:v>5</c:v>
                      </c:pt>
                      <c:pt idx="296">
                        <c:v>5</c:v>
                      </c:pt>
                      <c:pt idx="297">
                        <c:v>5</c:v>
                      </c:pt>
                      <c:pt idx="298">
                        <c:v>5</c:v>
                      </c:pt>
                      <c:pt idx="299">
                        <c:v>1</c:v>
                      </c:pt>
                      <c:pt idx="300">
                        <c:v>3</c:v>
                      </c:pt>
                      <c:pt idx="301">
                        <c:v>4</c:v>
                      </c:pt>
                      <c:pt idx="302">
                        <c:v>5</c:v>
                      </c:pt>
                      <c:pt idx="303">
                        <c:v>3</c:v>
                      </c:pt>
                      <c:pt idx="304">
                        <c:v>4</c:v>
                      </c:pt>
                      <c:pt idx="305">
                        <c:v>5</c:v>
                      </c:pt>
                      <c:pt idx="306">
                        <c:v>5</c:v>
                      </c:pt>
                      <c:pt idx="307">
                        <c:v>4</c:v>
                      </c:pt>
                      <c:pt idx="308">
                        <c:v>5</c:v>
                      </c:pt>
                      <c:pt idx="309">
                        <c:v>2</c:v>
                      </c:pt>
                      <c:pt idx="310">
                        <c:v>4</c:v>
                      </c:pt>
                      <c:pt idx="311">
                        <c:v>4</c:v>
                      </c:pt>
                      <c:pt idx="312">
                        <c:v>5</c:v>
                      </c:pt>
                      <c:pt idx="313">
                        <c:v>4</c:v>
                      </c:pt>
                      <c:pt idx="314">
                        <c:v>4</c:v>
                      </c:pt>
                      <c:pt idx="315">
                        <c:v>4</c:v>
                      </c:pt>
                      <c:pt idx="316">
                        <c:v>4</c:v>
                      </c:pt>
                      <c:pt idx="317">
                        <c:v>4</c:v>
                      </c:pt>
                      <c:pt idx="318">
                        <c:v>5</c:v>
                      </c:pt>
                      <c:pt idx="319">
                        <c:v>3</c:v>
                      </c:pt>
                      <c:pt idx="320">
                        <c:v>5</c:v>
                      </c:pt>
                      <c:pt idx="321">
                        <c:v>5</c:v>
                      </c:pt>
                      <c:pt idx="322">
                        <c:v>5</c:v>
                      </c:pt>
                      <c:pt idx="323">
                        <c:v>4</c:v>
                      </c:pt>
                      <c:pt idx="324">
                        <c:v>3</c:v>
                      </c:pt>
                      <c:pt idx="325">
                        <c:v>5</c:v>
                      </c:pt>
                      <c:pt idx="326">
                        <c:v>5</c:v>
                      </c:pt>
                      <c:pt idx="327">
                        <c:v>5</c:v>
                      </c:pt>
                      <c:pt idx="328">
                        <c:v>4</c:v>
                      </c:pt>
                      <c:pt idx="329">
                        <c:v>5</c:v>
                      </c:pt>
                      <c:pt idx="330">
                        <c:v>4</c:v>
                      </c:pt>
                      <c:pt idx="331">
                        <c:v>5</c:v>
                      </c:pt>
                      <c:pt idx="332">
                        <c:v>5</c:v>
                      </c:pt>
                      <c:pt idx="333">
                        <c:v>4</c:v>
                      </c:pt>
                      <c:pt idx="334">
                        <c:v>5</c:v>
                      </c:pt>
                      <c:pt idx="335">
                        <c:v>3</c:v>
                      </c:pt>
                      <c:pt idx="336">
                        <c:v>4</c:v>
                      </c:pt>
                      <c:pt idx="337">
                        <c:v>5</c:v>
                      </c:pt>
                      <c:pt idx="338">
                        <c:v>4</c:v>
                      </c:pt>
                      <c:pt idx="339">
                        <c:v>5</c:v>
                      </c:pt>
                      <c:pt idx="340">
                        <c:v>5</c:v>
                      </c:pt>
                      <c:pt idx="341">
                        <c:v>5</c:v>
                      </c:pt>
                      <c:pt idx="342">
                        <c:v>4</c:v>
                      </c:pt>
                      <c:pt idx="343">
                        <c:v>5</c:v>
                      </c:pt>
                      <c:pt idx="344">
                        <c:v>1</c:v>
                      </c:pt>
                      <c:pt idx="345">
                        <c:v>3</c:v>
                      </c:pt>
                      <c:pt idx="346">
                        <c:v>1</c:v>
                      </c:pt>
                      <c:pt idx="347">
                        <c:v>4</c:v>
                      </c:pt>
                      <c:pt idx="348">
                        <c:v>4</c:v>
                      </c:pt>
                      <c:pt idx="349">
                        <c:v>4</c:v>
                      </c:pt>
                      <c:pt idx="350">
                        <c:v>5</c:v>
                      </c:pt>
                      <c:pt idx="351">
                        <c:v>5</c:v>
                      </c:pt>
                      <c:pt idx="352">
                        <c:v>5</c:v>
                      </c:pt>
                      <c:pt idx="353">
                        <c:v>5</c:v>
                      </c:pt>
                      <c:pt idx="354">
                        <c:v>5</c:v>
                      </c:pt>
                      <c:pt idx="355">
                        <c:v>5</c:v>
                      </c:pt>
                      <c:pt idx="356">
                        <c:v>5</c:v>
                      </c:pt>
                      <c:pt idx="357">
                        <c:v>4</c:v>
                      </c:pt>
                      <c:pt idx="358">
                        <c:v>4</c:v>
                      </c:pt>
                      <c:pt idx="359">
                        <c:v>1</c:v>
                      </c:pt>
                      <c:pt idx="360">
                        <c:v>5</c:v>
                      </c:pt>
                      <c:pt idx="361">
                        <c:v>5</c:v>
                      </c:pt>
                      <c:pt idx="362">
                        <c:v>5</c:v>
                      </c:pt>
                      <c:pt idx="363">
                        <c:v>4</c:v>
                      </c:pt>
                      <c:pt idx="364">
                        <c:v>5</c:v>
                      </c:pt>
                      <c:pt idx="365">
                        <c:v>4</c:v>
                      </c:pt>
                      <c:pt idx="366">
                        <c:v>5</c:v>
                      </c:pt>
                      <c:pt idx="367">
                        <c:v>5</c:v>
                      </c:pt>
                      <c:pt idx="368">
                        <c:v>5</c:v>
                      </c:pt>
                      <c:pt idx="369">
                        <c:v>5</c:v>
                      </c:pt>
                      <c:pt idx="370">
                        <c:v>4</c:v>
                      </c:pt>
                      <c:pt idx="371">
                        <c:v>5</c:v>
                      </c:pt>
                      <c:pt idx="372">
                        <c:v>5</c:v>
                      </c:pt>
                      <c:pt idx="373">
                        <c:v>5</c:v>
                      </c:pt>
                      <c:pt idx="374">
                        <c:v>5</c:v>
                      </c:pt>
                      <c:pt idx="375">
                        <c:v>5</c:v>
                      </c:pt>
                      <c:pt idx="376">
                        <c:v>4</c:v>
                      </c:pt>
                      <c:pt idx="377">
                        <c:v>4</c:v>
                      </c:pt>
                      <c:pt idx="378">
                        <c:v>5</c:v>
                      </c:pt>
                      <c:pt idx="379">
                        <c:v>3</c:v>
                      </c:pt>
                      <c:pt idx="380">
                        <c:v>5</c:v>
                      </c:pt>
                      <c:pt idx="381">
                        <c:v>5</c:v>
                      </c:pt>
                      <c:pt idx="382">
                        <c:v>5</c:v>
                      </c:pt>
                      <c:pt idx="383">
                        <c:v>5</c:v>
                      </c:pt>
                      <c:pt idx="384">
                        <c:v>5</c:v>
                      </c:pt>
                      <c:pt idx="385">
                        <c:v>5</c:v>
                      </c:pt>
                      <c:pt idx="386">
                        <c:v>5</c:v>
                      </c:pt>
                      <c:pt idx="387">
                        <c:v>4</c:v>
                      </c:pt>
                      <c:pt idx="388">
                        <c:v>5</c:v>
                      </c:pt>
                      <c:pt idx="389">
                        <c:v>4</c:v>
                      </c:pt>
                      <c:pt idx="390">
                        <c:v>5</c:v>
                      </c:pt>
                      <c:pt idx="391">
                        <c:v>5</c:v>
                      </c:pt>
                      <c:pt idx="392">
                        <c:v>4</c:v>
                      </c:pt>
                      <c:pt idx="393">
                        <c:v>5</c:v>
                      </c:pt>
                      <c:pt idx="394">
                        <c:v>5</c:v>
                      </c:pt>
                      <c:pt idx="395">
                        <c:v>5</c:v>
                      </c:pt>
                      <c:pt idx="396">
                        <c:v>4</c:v>
                      </c:pt>
                      <c:pt idx="397">
                        <c:v>5</c:v>
                      </c:pt>
                      <c:pt idx="398">
                        <c:v>4</c:v>
                      </c:pt>
                      <c:pt idx="399">
                        <c:v>5</c:v>
                      </c:pt>
                      <c:pt idx="400">
                        <c:v>5</c:v>
                      </c:pt>
                      <c:pt idx="401">
                        <c:v>4</c:v>
                      </c:pt>
                      <c:pt idx="402">
                        <c:v>4</c:v>
                      </c:pt>
                      <c:pt idx="403">
                        <c:v>5</c:v>
                      </c:pt>
                      <c:pt idx="404">
                        <c:v>5</c:v>
                      </c:pt>
                      <c:pt idx="405">
                        <c:v>5</c:v>
                      </c:pt>
                      <c:pt idx="406">
                        <c:v>5</c:v>
                      </c:pt>
                      <c:pt idx="407">
                        <c:v>5</c:v>
                      </c:pt>
                      <c:pt idx="408">
                        <c:v>5</c:v>
                      </c:pt>
                      <c:pt idx="409">
                        <c:v>4</c:v>
                      </c:pt>
                      <c:pt idx="410">
                        <c:v>5</c:v>
                      </c:pt>
                      <c:pt idx="411">
                        <c:v>3</c:v>
                      </c:pt>
                      <c:pt idx="412">
                        <c:v>3</c:v>
                      </c:pt>
                      <c:pt idx="413">
                        <c:v>5</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4</c:v>
                      </c:pt>
                      <c:pt idx="428">
                        <c:v>5</c:v>
                      </c:pt>
                      <c:pt idx="429">
                        <c:v>4</c:v>
                      </c:pt>
                      <c:pt idx="430">
                        <c:v>5</c:v>
                      </c:pt>
                      <c:pt idx="431">
                        <c:v>5</c:v>
                      </c:pt>
                      <c:pt idx="432">
                        <c:v>5</c:v>
                      </c:pt>
                      <c:pt idx="433">
                        <c:v>5</c:v>
                      </c:pt>
                      <c:pt idx="434">
                        <c:v>5</c:v>
                      </c:pt>
                      <c:pt idx="435">
                        <c:v>5</c:v>
                      </c:pt>
                      <c:pt idx="436">
                        <c:v>5</c:v>
                      </c:pt>
                      <c:pt idx="437">
                        <c:v>5</c:v>
                      </c:pt>
                      <c:pt idx="438">
                        <c:v>4</c:v>
                      </c:pt>
                      <c:pt idx="439">
                        <c:v>5</c:v>
                      </c:pt>
                      <c:pt idx="440">
                        <c:v>5</c:v>
                      </c:pt>
                      <c:pt idx="441">
                        <c:v>5</c:v>
                      </c:pt>
                      <c:pt idx="442">
                        <c:v>5</c:v>
                      </c:pt>
                      <c:pt idx="443">
                        <c:v>4</c:v>
                      </c:pt>
                      <c:pt idx="444">
                        <c:v>5</c:v>
                      </c:pt>
                      <c:pt idx="445">
                        <c:v>5</c:v>
                      </c:pt>
                      <c:pt idx="446">
                        <c:v>4</c:v>
                      </c:pt>
                      <c:pt idx="447">
                        <c:v>5</c:v>
                      </c:pt>
                      <c:pt idx="448">
                        <c:v>5</c:v>
                      </c:pt>
                      <c:pt idx="449">
                        <c:v>5</c:v>
                      </c:pt>
                      <c:pt idx="450">
                        <c:v>5</c:v>
                      </c:pt>
                      <c:pt idx="451">
                        <c:v>5</c:v>
                      </c:pt>
                      <c:pt idx="452">
                        <c:v>5</c:v>
                      </c:pt>
                      <c:pt idx="453">
                        <c:v>4</c:v>
                      </c:pt>
                      <c:pt idx="454">
                        <c:v>5</c:v>
                      </c:pt>
                      <c:pt idx="455">
                        <c:v>5</c:v>
                      </c:pt>
                      <c:pt idx="456">
                        <c:v>4</c:v>
                      </c:pt>
                      <c:pt idx="457">
                        <c:v>5</c:v>
                      </c:pt>
                      <c:pt idx="458">
                        <c:v>4</c:v>
                      </c:pt>
                      <c:pt idx="459">
                        <c:v>5</c:v>
                      </c:pt>
                      <c:pt idx="460">
                        <c:v>3</c:v>
                      </c:pt>
                      <c:pt idx="461">
                        <c:v>5</c:v>
                      </c:pt>
                      <c:pt idx="462">
                        <c:v>5</c:v>
                      </c:pt>
                      <c:pt idx="463">
                        <c:v>5</c:v>
                      </c:pt>
                      <c:pt idx="464">
                        <c:v>5</c:v>
                      </c:pt>
                      <c:pt idx="465">
                        <c:v>5</c:v>
                      </c:pt>
                      <c:pt idx="466">
                        <c:v>5</c:v>
                      </c:pt>
                      <c:pt idx="467">
                        <c:v>5</c:v>
                      </c:pt>
                      <c:pt idx="468">
                        <c:v>5</c:v>
                      </c:pt>
                      <c:pt idx="469">
                        <c:v>4</c:v>
                      </c:pt>
                      <c:pt idx="470">
                        <c:v>5</c:v>
                      </c:pt>
                      <c:pt idx="471">
                        <c:v>5</c:v>
                      </c:pt>
                      <c:pt idx="472">
                        <c:v>5</c:v>
                      </c:pt>
                      <c:pt idx="473">
                        <c:v>5</c:v>
                      </c:pt>
                      <c:pt idx="474">
                        <c:v>5</c:v>
                      </c:pt>
                      <c:pt idx="475">
                        <c:v>5</c:v>
                      </c:pt>
                      <c:pt idx="476">
                        <c:v>4</c:v>
                      </c:pt>
                      <c:pt idx="477">
                        <c:v>3</c:v>
                      </c:pt>
                      <c:pt idx="478">
                        <c:v>5</c:v>
                      </c:pt>
                      <c:pt idx="479">
                        <c:v>5</c:v>
                      </c:pt>
                      <c:pt idx="480">
                        <c:v>5</c:v>
                      </c:pt>
                      <c:pt idx="481">
                        <c:v>5</c:v>
                      </c:pt>
                      <c:pt idx="482">
                        <c:v>5</c:v>
                      </c:pt>
                      <c:pt idx="483">
                        <c:v>4</c:v>
                      </c:pt>
                      <c:pt idx="484">
                        <c:v>5</c:v>
                      </c:pt>
                      <c:pt idx="485">
                        <c:v>5</c:v>
                      </c:pt>
                      <c:pt idx="486">
                        <c:v>5</c:v>
                      </c:pt>
                      <c:pt idx="487">
                        <c:v>4</c:v>
                      </c:pt>
                      <c:pt idx="488">
                        <c:v>5</c:v>
                      </c:pt>
                      <c:pt idx="489">
                        <c:v>5</c:v>
                      </c:pt>
                      <c:pt idx="490">
                        <c:v>5</c:v>
                      </c:pt>
                      <c:pt idx="491">
                        <c:v>4</c:v>
                      </c:pt>
                      <c:pt idx="492">
                        <c:v>5</c:v>
                      </c:pt>
                      <c:pt idx="493">
                        <c:v>5</c:v>
                      </c:pt>
                      <c:pt idx="494">
                        <c:v>5</c:v>
                      </c:pt>
                      <c:pt idx="495">
                        <c:v>5</c:v>
                      </c:pt>
                      <c:pt idx="496">
                        <c:v>5</c:v>
                      </c:pt>
                      <c:pt idx="497">
                        <c:v>5</c:v>
                      </c:pt>
                      <c:pt idx="498">
                        <c:v>5</c:v>
                      </c:pt>
                      <c:pt idx="499">
                        <c:v>5</c:v>
                      </c:pt>
                      <c:pt idx="500">
                        <c:v>5</c:v>
                      </c:pt>
                      <c:pt idx="501">
                        <c:v>5</c:v>
                      </c:pt>
                      <c:pt idx="502">
                        <c:v>5</c:v>
                      </c:pt>
                      <c:pt idx="503">
                        <c:v>5</c:v>
                      </c:pt>
                      <c:pt idx="504">
                        <c:v>5</c:v>
                      </c:pt>
                      <c:pt idx="505">
                        <c:v>4</c:v>
                      </c:pt>
                      <c:pt idx="506">
                        <c:v>4</c:v>
                      </c:pt>
                      <c:pt idx="507">
                        <c:v>5</c:v>
                      </c:pt>
                      <c:pt idx="508">
                        <c:v>4</c:v>
                      </c:pt>
                      <c:pt idx="509">
                        <c:v>5</c:v>
                      </c:pt>
                      <c:pt idx="510">
                        <c:v>5</c:v>
                      </c:pt>
                      <c:pt idx="511">
                        <c:v>5</c:v>
                      </c:pt>
                      <c:pt idx="512">
                        <c:v>5</c:v>
                      </c:pt>
                      <c:pt idx="513">
                        <c:v>5</c:v>
                      </c:pt>
                      <c:pt idx="514">
                        <c:v>4</c:v>
                      </c:pt>
                      <c:pt idx="515">
                        <c:v>5</c:v>
                      </c:pt>
                      <c:pt idx="516">
                        <c:v>5</c:v>
                      </c:pt>
                      <c:pt idx="517">
                        <c:v>4</c:v>
                      </c:pt>
                      <c:pt idx="518">
                        <c:v>5</c:v>
                      </c:pt>
                      <c:pt idx="519">
                        <c:v>5</c:v>
                      </c:pt>
                      <c:pt idx="520">
                        <c:v>5</c:v>
                      </c:pt>
                      <c:pt idx="521">
                        <c:v>5</c:v>
                      </c:pt>
                      <c:pt idx="522">
                        <c:v>5</c:v>
                      </c:pt>
                      <c:pt idx="523">
                        <c:v>5</c:v>
                      </c:pt>
                      <c:pt idx="524">
                        <c:v>5</c:v>
                      </c:pt>
                      <c:pt idx="525">
                        <c:v>5</c:v>
                      </c:pt>
                      <c:pt idx="526">
                        <c:v>5</c:v>
                      </c:pt>
                      <c:pt idx="527">
                        <c:v>5</c:v>
                      </c:pt>
                      <c:pt idx="528">
                        <c:v>5</c:v>
                      </c:pt>
                      <c:pt idx="529">
                        <c:v>5</c:v>
                      </c:pt>
                      <c:pt idx="530">
                        <c:v>3</c:v>
                      </c:pt>
                      <c:pt idx="531">
                        <c:v>5</c:v>
                      </c:pt>
                      <c:pt idx="532">
                        <c:v>5</c:v>
                      </c:pt>
                      <c:pt idx="533">
                        <c:v>1</c:v>
                      </c:pt>
                      <c:pt idx="534">
                        <c:v>4</c:v>
                      </c:pt>
                      <c:pt idx="535">
                        <c:v>5</c:v>
                      </c:pt>
                      <c:pt idx="536">
                        <c:v>5</c:v>
                      </c:pt>
                      <c:pt idx="537">
                        <c:v>5</c:v>
                      </c:pt>
                      <c:pt idx="538">
                        <c:v>5</c:v>
                      </c:pt>
                      <c:pt idx="539">
                        <c:v>5</c:v>
                      </c:pt>
                      <c:pt idx="540">
                        <c:v>5</c:v>
                      </c:pt>
                      <c:pt idx="541">
                        <c:v>5</c:v>
                      </c:pt>
                      <c:pt idx="542">
                        <c:v>5</c:v>
                      </c:pt>
                      <c:pt idx="543">
                        <c:v>4</c:v>
                      </c:pt>
                      <c:pt idx="544">
                        <c:v>4</c:v>
                      </c:pt>
                      <c:pt idx="545">
                        <c:v>2</c:v>
                      </c:pt>
                      <c:pt idx="546">
                        <c:v>4</c:v>
                      </c:pt>
                      <c:pt idx="547">
                        <c:v>4</c:v>
                      </c:pt>
                      <c:pt idx="548">
                        <c:v>5</c:v>
                      </c:pt>
                      <c:pt idx="549">
                        <c:v>4</c:v>
                      </c:pt>
                      <c:pt idx="550">
                        <c:v>5</c:v>
                      </c:pt>
                      <c:pt idx="551">
                        <c:v>5</c:v>
                      </c:pt>
                      <c:pt idx="552">
                        <c:v>4</c:v>
                      </c:pt>
                      <c:pt idx="553">
                        <c:v>5</c:v>
                      </c:pt>
                      <c:pt idx="554">
                        <c:v>3</c:v>
                      </c:pt>
                      <c:pt idx="555">
                        <c:v>4</c:v>
                      </c:pt>
                      <c:pt idx="556">
                        <c:v>5</c:v>
                      </c:pt>
                      <c:pt idx="557">
                        <c:v>4</c:v>
                      </c:pt>
                      <c:pt idx="558">
                        <c:v>4</c:v>
                      </c:pt>
                      <c:pt idx="559">
                        <c:v>4</c:v>
                      </c:pt>
                      <c:pt idx="560">
                        <c:v>4</c:v>
                      </c:pt>
                      <c:pt idx="561">
                        <c:v>4</c:v>
                      </c:pt>
                      <c:pt idx="562">
                        <c:v>4</c:v>
                      </c:pt>
                      <c:pt idx="563">
                        <c:v>5</c:v>
                      </c:pt>
                      <c:pt idx="564">
                        <c:v>5</c:v>
                      </c:pt>
                      <c:pt idx="565">
                        <c:v>4</c:v>
                      </c:pt>
                      <c:pt idx="566">
                        <c:v>5</c:v>
                      </c:pt>
                      <c:pt idx="567">
                        <c:v>4</c:v>
                      </c:pt>
                      <c:pt idx="568">
                        <c:v>4</c:v>
                      </c:pt>
                      <c:pt idx="569">
                        <c:v>5</c:v>
                      </c:pt>
                      <c:pt idx="570">
                        <c:v>3</c:v>
                      </c:pt>
                      <c:pt idx="571">
                        <c:v>4</c:v>
                      </c:pt>
                      <c:pt idx="572">
                        <c:v>4</c:v>
                      </c:pt>
                      <c:pt idx="573">
                        <c:v>4</c:v>
                      </c:pt>
                      <c:pt idx="574">
                        <c:v>4</c:v>
                      </c:pt>
                      <c:pt idx="575">
                        <c:v>4</c:v>
                      </c:pt>
                      <c:pt idx="576">
                        <c:v>4</c:v>
                      </c:pt>
                      <c:pt idx="577">
                        <c:v>4</c:v>
                      </c:pt>
                      <c:pt idx="578">
                        <c:v>5</c:v>
                      </c:pt>
                      <c:pt idx="579">
                        <c:v>4</c:v>
                      </c:pt>
                      <c:pt idx="580">
                        <c:v>5</c:v>
                      </c:pt>
                      <c:pt idx="581">
                        <c:v>3</c:v>
                      </c:pt>
                      <c:pt idx="582">
                        <c:v>3</c:v>
                      </c:pt>
                      <c:pt idx="583">
                        <c:v>4</c:v>
                      </c:pt>
                      <c:pt idx="584">
                        <c:v>4</c:v>
                      </c:pt>
                      <c:pt idx="585">
                        <c:v>4</c:v>
                      </c:pt>
                      <c:pt idx="586">
                        <c:v>4</c:v>
                      </c:pt>
                      <c:pt idx="587">
                        <c:v>4</c:v>
                      </c:pt>
                      <c:pt idx="588">
                        <c:v>4</c:v>
                      </c:pt>
                      <c:pt idx="589">
                        <c:v>5</c:v>
                      </c:pt>
                      <c:pt idx="590">
                        <c:v>2</c:v>
                      </c:pt>
                      <c:pt idx="591">
                        <c:v>4</c:v>
                      </c:pt>
                      <c:pt idx="592">
                        <c:v>1</c:v>
                      </c:pt>
                      <c:pt idx="593">
                        <c:v>4</c:v>
                      </c:pt>
                      <c:pt idx="594">
                        <c:v>4</c:v>
                      </c:pt>
                      <c:pt idx="595">
                        <c:v>3</c:v>
                      </c:pt>
                      <c:pt idx="596">
                        <c:v>3</c:v>
                      </c:pt>
                      <c:pt idx="597">
                        <c:v>3</c:v>
                      </c:pt>
                      <c:pt idx="598">
                        <c:v>5</c:v>
                      </c:pt>
                      <c:pt idx="599">
                        <c:v>4</c:v>
                      </c:pt>
                      <c:pt idx="600">
                        <c:v>4</c:v>
                      </c:pt>
                      <c:pt idx="601">
                        <c:v>4</c:v>
                      </c:pt>
                      <c:pt idx="602">
                        <c:v>3</c:v>
                      </c:pt>
                      <c:pt idx="603">
                        <c:v>4</c:v>
                      </c:pt>
                      <c:pt idx="604">
                        <c:v>2</c:v>
                      </c:pt>
                      <c:pt idx="605">
                        <c:v>4</c:v>
                      </c:pt>
                      <c:pt idx="606">
                        <c:v>5</c:v>
                      </c:pt>
                      <c:pt idx="607">
                        <c:v>4</c:v>
                      </c:pt>
                      <c:pt idx="608">
                        <c:v>4</c:v>
                      </c:pt>
                      <c:pt idx="609">
                        <c:v>3</c:v>
                      </c:pt>
                      <c:pt idx="610">
                        <c:v>3</c:v>
                      </c:pt>
                      <c:pt idx="611">
                        <c:v>4</c:v>
                      </c:pt>
                      <c:pt idx="612">
                        <c:v>4</c:v>
                      </c:pt>
                      <c:pt idx="613">
                        <c:v>1</c:v>
                      </c:pt>
                      <c:pt idx="614">
                        <c:v>3</c:v>
                      </c:pt>
                      <c:pt idx="615">
                        <c:v>4</c:v>
                      </c:pt>
                      <c:pt idx="616">
                        <c:v>4</c:v>
                      </c:pt>
                      <c:pt idx="617">
                        <c:v>4</c:v>
                      </c:pt>
                      <c:pt idx="618">
                        <c:v>5</c:v>
                      </c:pt>
                      <c:pt idx="619">
                        <c:v>5</c:v>
                      </c:pt>
                      <c:pt idx="620">
                        <c:v>4</c:v>
                      </c:pt>
                      <c:pt idx="621">
                        <c:v>4</c:v>
                      </c:pt>
                      <c:pt idx="622">
                        <c:v>5</c:v>
                      </c:pt>
                      <c:pt idx="623">
                        <c:v>4</c:v>
                      </c:pt>
                      <c:pt idx="624">
                        <c:v>4</c:v>
                      </c:pt>
                      <c:pt idx="625">
                        <c:v>4</c:v>
                      </c:pt>
                      <c:pt idx="626">
                        <c:v>5</c:v>
                      </c:pt>
                      <c:pt idx="627">
                        <c:v>5</c:v>
                      </c:pt>
                      <c:pt idx="628">
                        <c:v>5</c:v>
                      </c:pt>
                      <c:pt idx="629">
                        <c:v>4</c:v>
                      </c:pt>
                      <c:pt idx="630">
                        <c:v>2</c:v>
                      </c:pt>
                      <c:pt idx="631">
                        <c:v>5</c:v>
                      </c:pt>
                      <c:pt idx="632">
                        <c:v>3</c:v>
                      </c:pt>
                      <c:pt idx="633">
                        <c:v>3</c:v>
                      </c:pt>
                      <c:pt idx="634">
                        <c:v>5</c:v>
                      </c:pt>
                      <c:pt idx="635">
                        <c:v>5</c:v>
                      </c:pt>
                      <c:pt idx="636">
                        <c:v>5</c:v>
                      </c:pt>
                      <c:pt idx="637">
                        <c:v>3</c:v>
                      </c:pt>
                      <c:pt idx="638">
                        <c:v>4</c:v>
                      </c:pt>
                      <c:pt idx="639">
                        <c:v>4</c:v>
                      </c:pt>
                      <c:pt idx="640">
                        <c:v>5</c:v>
                      </c:pt>
                      <c:pt idx="641">
                        <c:v>4</c:v>
                      </c:pt>
                      <c:pt idx="642">
                        <c:v>4</c:v>
                      </c:pt>
                      <c:pt idx="643">
                        <c:v>1</c:v>
                      </c:pt>
                      <c:pt idx="644">
                        <c:v>3</c:v>
                      </c:pt>
                      <c:pt idx="645">
                        <c:v>3</c:v>
                      </c:pt>
                      <c:pt idx="646">
                        <c:v>3</c:v>
                      </c:pt>
                      <c:pt idx="647">
                        <c:v>4</c:v>
                      </c:pt>
                      <c:pt idx="648">
                        <c:v>4</c:v>
                      </c:pt>
                      <c:pt idx="649">
                        <c:v>4</c:v>
                      </c:pt>
                      <c:pt idx="650">
                        <c:v>3</c:v>
                      </c:pt>
                      <c:pt idx="651">
                        <c:v>4</c:v>
                      </c:pt>
                      <c:pt idx="652">
                        <c:v>4</c:v>
                      </c:pt>
                      <c:pt idx="653">
                        <c:v>4</c:v>
                      </c:pt>
                      <c:pt idx="654">
                        <c:v>4</c:v>
                      </c:pt>
                      <c:pt idx="655">
                        <c:v>4</c:v>
                      </c:pt>
                      <c:pt idx="656">
                        <c:v>4</c:v>
                      </c:pt>
                      <c:pt idx="657">
                        <c:v>5</c:v>
                      </c:pt>
                      <c:pt idx="658">
                        <c:v>4</c:v>
                      </c:pt>
                      <c:pt idx="659">
                        <c:v>5</c:v>
                      </c:pt>
                      <c:pt idx="660">
                        <c:v>5</c:v>
                      </c:pt>
                      <c:pt idx="661">
                        <c:v>4</c:v>
                      </c:pt>
                      <c:pt idx="662">
                        <c:v>5</c:v>
                      </c:pt>
                      <c:pt idx="663">
                        <c:v>4</c:v>
                      </c:pt>
                      <c:pt idx="664">
                        <c:v>4</c:v>
                      </c:pt>
                      <c:pt idx="665">
                        <c:v>5</c:v>
                      </c:pt>
                      <c:pt idx="666">
                        <c:v>3</c:v>
                      </c:pt>
                      <c:pt idx="667">
                        <c:v>5</c:v>
                      </c:pt>
                      <c:pt idx="668">
                        <c:v>4</c:v>
                      </c:pt>
                      <c:pt idx="669">
                        <c:v>3</c:v>
                      </c:pt>
                      <c:pt idx="670">
                        <c:v>4</c:v>
                      </c:pt>
                      <c:pt idx="671">
                        <c:v>1</c:v>
                      </c:pt>
                      <c:pt idx="672">
                        <c:v>1</c:v>
                      </c:pt>
                      <c:pt idx="673">
                        <c:v>5</c:v>
                      </c:pt>
                      <c:pt idx="674">
                        <c:v>4</c:v>
                      </c:pt>
                      <c:pt idx="675">
                        <c:v>5</c:v>
                      </c:pt>
                      <c:pt idx="676">
                        <c:v>1</c:v>
                      </c:pt>
                      <c:pt idx="677">
                        <c:v>4</c:v>
                      </c:pt>
                      <c:pt idx="678">
                        <c:v>5</c:v>
                      </c:pt>
                      <c:pt idx="679">
                        <c:v>4</c:v>
                      </c:pt>
                      <c:pt idx="680">
                        <c:v>1</c:v>
                      </c:pt>
                      <c:pt idx="681">
                        <c:v>1</c:v>
                      </c:pt>
                      <c:pt idx="682">
                        <c:v>4</c:v>
                      </c:pt>
                      <c:pt idx="683">
                        <c:v>3</c:v>
                      </c:pt>
                      <c:pt idx="684">
                        <c:v>4</c:v>
                      </c:pt>
                      <c:pt idx="685">
                        <c:v>3</c:v>
                      </c:pt>
                      <c:pt idx="686">
                        <c:v>4</c:v>
                      </c:pt>
                      <c:pt idx="687">
                        <c:v>4</c:v>
                      </c:pt>
                      <c:pt idx="688">
                        <c:v>4</c:v>
                      </c:pt>
                      <c:pt idx="689">
                        <c:v>5</c:v>
                      </c:pt>
                      <c:pt idx="690">
                        <c:v>3</c:v>
                      </c:pt>
                      <c:pt idx="691">
                        <c:v>5</c:v>
                      </c:pt>
                      <c:pt idx="692">
                        <c:v>4</c:v>
                      </c:pt>
                      <c:pt idx="693">
                        <c:v>4</c:v>
                      </c:pt>
                      <c:pt idx="694">
                        <c:v>2</c:v>
                      </c:pt>
                      <c:pt idx="695">
                        <c:v>3</c:v>
                      </c:pt>
                      <c:pt idx="696">
                        <c:v>3</c:v>
                      </c:pt>
                      <c:pt idx="697">
                        <c:v>5</c:v>
                      </c:pt>
                      <c:pt idx="698">
                        <c:v>5</c:v>
                      </c:pt>
                      <c:pt idx="699">
                        <c:v>3</c:v>
                      </c:pt>
                      <c:pt idx="700">
                        <c:v>5</c:v>
                      </c:pt>
                      <c:pt idx="701">
                        <c:v>5</c:v>
                      </c:pt>
                      <c:pt idx="702">
                        <c:v>4</c:v>
                      </c:pt>
                      <c:pt idx="703">
                        <c:v>4</c:v>
                      </c:pt>
                      <c:pt idx="704">
                        <c:v>4</c:v>
                      </c:pt>
                      <c:pt idx="705">
                        <c:v>3</c:v>
                      </c:pt>
                      <c:pt idx="706">
                        <c:v>4</c:v>
                      </c:pt>
                      <c:pt idx="707">
                        <c:v>5</c:v>
                      </c:pt>
                      <c:pt idx="708">
                        <c:v>4</c:v>
                      </c:pt>
                      <c:pt idx="709">
                        <c:v>2</c:v>
                      </c:pt>
                      <c:pt idx="710">
                        <c:v>5</c:v>
                      </c:pt>
                      <c:pt idx="711">
                        <c:v>5</c:v>
                      </c:pt>
                      <c:pt idx="712">
                        <c:v>5</c:v>
                      </c:pt>
                      <c:pt idx="713">
                        <c:v>5</c:v>
                      </c:pt>
                      <c:pt idx="714">
                        <c:v>4</c:v>
                      </c:pt>
                      <c:pt idx="715">
                        <c:v>5</c:v>
                      </c:pt>
                      <c:pt idx="716">
                        <c:v>5</c:v>
                      </c:pt>
                      <c:pt idx="717">
                        <c:v>4</c:v>
                      </c:pt>
                      <c:pt idx="718">
                        <c:v>5</c:v>
                      </c:pt>
                      <c:pt idx="719">
                        <c:v>5</c:v>
                      </c:pt>
                      <c:pt idx="720">
                        <c:v>4</c:v>
                      </c:pt>
                      <c:pt idx="721">
                        <c:v>4</c:v>
                      </c:pt>
                      <c:pt idx="722">
                        <c:v>1</c:v>
                      </c:pt>
                      <c:pt idx="723">
                        <c:v>4</c:v>
                      </c:pt>
                      <c:pt idx="724">
                        <c:v>5</c:v>
                      </c:pt>
                      <c:pt idx="725">
                        <c:v>5</c:v>
                      </c:pt>
                      <c:pt idx="726">
                        <c:v>5</c:v>
                      </c:pt>
                      <c:pt idx="727">
                        <c:v>5</c:v>
                      </c:pt>
                      <c:pt idx="728">
                        <c:v>5</c:v>
                      </c:pt>
                      <c:pt idx="729">
                        <c:v>5</c:v>
                      </c:pt>
                      <c:pt idx="730">
                        <c:v>5</c:v>
                      </c:pt>
                      <c:pt idx="731">
                        <c:v>4</c:v>
                      </c:pt>
                      <c:pt idx="732">
                        <c:v>4</c:v>
                      </c:pt>
                      <c:pt idx="733">
                        <c:v>3</c:v>
                      </c:pt>
                      <c:pt idx="734">
                        <c:v>5</c:v>
                      </c:pt>
                      <c:pt idx="735">
                        <c:v>4</c:v>
                      </c:pt>
                      <c:pt idx="736">
                        <c:v>4</c:v>
                      </c:pt>
                      <c:pt idx="737">
                        <c:v>4</c:v>
                      </c:pt>
                      <c:pt idx="738">
                        <c:v>2</c:v>
                      </c:pt>
                      <c:pt idx="739">
                        <c:v>5</c:v>
                      </c:pt>
                      <c:pt idx="740">
                        <c:v>5</c:v>
                      </c:pt>
                      <c:pt idx="741">
                        <c:v>5</c:v>
                      </c:pt>
                      <c:pt idx="742">
                        <c:v>4</c:v>
                      </c:pt>
                      <c:pt idx="743">
                        <c:v>1</c:v>
                      </c:pt>
                      <c:pt idx="744">
                        <c:v>4</c:v>
                      </c:pt>
                      <c:pt idx="745">
                        <c:v>3</c:v>
                      </c:pt>
                      <c:pt idx="746">
                        <c:v>3</c:v>
                      </c:pt>
                      <c:pt idx="747">
                        <c:v>4</c:v>
                      </c:pt>
                    </c:numCache>
                  </c:numRef>
                </c:yVal>
                <c:smooth val="0"/>
                <c:extLst>
                  <c:ext xmlns:c16="http://schemas.microsoft.com/office/drawing/2014/chart" uri="{C3380CC4-5D6E-409C-BE32-E72D297353CC}">
                    <c16:uniqueId val="{00000000-79AD-4171-9538-A0F55B74EC5A}"/>
                  </c:ext>
                </c:extLst>
              </c15:ser>
            </c15:filteredScatterSeries>
            <c15:filteredScatterSeries>
              <c15:ser>
                <c:idx val="1"/>
                <c:order val="1"/>
                <c:tx>
                  <c:v>Relevance</c:v>
                </c:tx>
                <c:spPr>
                  <a:ln w="25400" cap="rnd">
                    <a:noFill/>
                    <a:round/>
                  </a:ln>
                  <a:effectLst/>
                </c:spPr>
                <c:marker>
                  <c:symbol val="circle"/>
                  <c:size val="5"/>
                  <c:spPr>
                    <a:solidFill>
                      <a:schemeClr val="accent2"/>
                    </a:solidFill>
                    <a:ln w="9525">
                      <a:solidFill>
                        <a:schemeClr val="accent2"/>
                      </a:solidFill>
                    </a:ln>
                    <a:effectLst/>
                  </c:spPr>
                </c:marker>
                <c:xVal>
                  <c:strRef>
                    <c:extLst>
                      <c:ext xmlns:c15="http://schemas.microsoft.com/office/drawing/2012/chart" uri="{02D57815-91ED-43cb-92C2-25804820EDAC}">
                        <c15:formulaRef>
                          <c15:sqref>'OpenAI RAW'!$E:$E</c15:sqref>
                        </c15:formulaRef>
                      </c:ext>
                    </c:extLst>
                    <c:strCache>
                      <c:ptCount val="751"/>
                      <c:pt idx="0">
                        <c:v>Relevance</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4</c:v>
                      </c:pt>
                      <c:pt idx="23">
                        <c:v>5</c:v>
                      </c:pt>
                      <c:pt idx="24">
                        <c:v>5</c:v>
                      </c:pt>
                      <c:pt idx="25">
                        <c:v>5</c:v>
                      </c:pt>
                      <c:pt idx="26">
                        <c:v>5</c:v>
                      </c:pt>
                      <c:pt idx="27">
                        <c:v>5</c:v>
                      </c:pt>
                      <c:pt idx="28">
                        <c:v>4</c:v>
                      </c:pt>
                      <c:pt idx="29">
                        <c:v>5</c:v>
                      </c:pt>
                      <c:pt idx="30">
                        <c:v>5</c:v>
                      </c:pt>
                      <c:pt idx="31">
                        <c:v>5</c:v>
                      </c:pt>
                      <c:pt idx="32">
                        <c:v>5</c:v>
                      </c:pt>
                      <c:pt idx="33">
                        <c:v>5</c:v>
                      </c:pt>
                      <c:pt idx="34">
                        <c:v>5</c:v>
                      </c:pt>
                      <c:pt idx="35">
                        <c:v>4</c:v>
                      </c:pt>
                      <c:pt idx="36">
                        <c:v>5</c:v>
                      </c:pt>
                      <c:pt idx="37">
                        <c:v>5</c:v>
                      </c:pt>
                      <c:pt idx="38">
                        <c:v>5</c:v>
                      </c:pt>
                      <c:pt idx="39">
                        <c:v>5</c:v>
                      </c:pt>
                      <c:pt idx="40">
                        <c:v>5</c:v>
                      </c:pt>
                      <c:pt idx="41">
                        <c:v>1</c:v>
                      </c:pt>
                      <c:pt idx="42">
                        <c:v>4</c:v>
                      </c:pt>
                      <c:pt idx="43">
                        <c:v>4</c:v>
                      </c:pt>
                      <c:pt idx="44">
                        <c:v>3</c:v>
                      </c:pt>
                      <c:pt idx="45">
                        <c:v>2</c:v>
                      </c:pt>
                      <c:pt idx="46">
                        <c:v>4</c:v>
                      </c:pt>
                      <c:pt idx="47">
                        <c:v>1</c:v>
                      </c:pt>
                      <c:pt idx="48">
                        <c:v>5</c:v>
                      </c:pt>
                      <c:pt idx="49">
                        <c:v>5</c:v>
                      </c:pt>
                      <c:pt idx="50">
                        <c:v>5</c:v>
                      </c:pt>
                      <c:pt idx="51">
                        <c:v>4</c:v>
                      </c:pt>
                      <c:pt idx="52">
                        <c:v>4</c:v>
                      </c:pt>
                      <c:pt idx="53">
                        <c:v>5</c:v>
                      </c:pt>
                      <c:pt idx="54">
                        <c:v>5</c:v>
                      </c:pt>
                      <c:pt idx="55">
                        <c:v>5</c:v>
                      </c:pt>
                      <c:pt idx="56">
                        <c:v>5</c:v>
                      </c:pt>
                      <c:pt idx="57">
                        <c:v>5</c:v>
                      </c:pt>
                      <c:pt idx="58">
                        <c:v>5</c:v>
                      </c:pt>
                      <c:pt idx="59">
                        <c:v>5</c:v>
                      </c:pt>
                      <c:pt idx="60">
                        <c:v>5</c:v>
                      </c:pt>
                      <c:pt idx="61">
                        <c:v>5</c:v>
                      </c:pt>
                      <c:pt idx="62">
                        <c:v>4</c:v>
                      </c:pt>
                      <c:pt idx="63">
                        <c:v>5</c:v>
                      </c:pt>
                      <c:pt idx="64">
                        <c:v>1</c:v>
                      </c:pt>
                      <c:pt idx="65">
                        <c:v>4</c:v>
                      </c:pt>
                      <c:pt idx="66">
                        <c:v>4</c:v>
                      </c:pt>
                      <c:pt idx="67">
                        <c:v>2</c:v>
                      </c:pt>
                      <c:pt idx="68">
                        <c:v>5</c:v>
                      </c:pt>
                      <c:pt idx="69">
                        <c:v>5</c:v>
                      </c:pt>
                      <c:pt idx="70">
                        <c:v>5</c:v>
                      </c:pt>
                      <c:pt idx="71">
                        <c:v>5</c:v>
                      </c:pt>
                      <c:pt idx="72">
                        <c:v>5</c:v>
                      </c:pt>
                      <c:pt idx="73">
                        <c:v>1</c:v>
                      </c:pt>
                      <c:pt idx="74">
                        <c:v>5</c:v>
                      </c:pt>
                      <c:pt idx="75">
                        <c:v>5</c:v>
                      </c:pt>
                      <c:pt idx="76">
                        <c:v>5</c:v>
                      </c:pt>
                      <c:pt idx="77">
                        <c:v>5</c:v>
                      </c:pt>
                      <c:pt idx="78">
                        <c:v>5</c:v>
                      </c:pt>
                      <c:pt idx="79">
                        <c:v>5</c:v>
                      </c:pt>
                      <c:pt idx="80">
                        <c:v>5</c:v>
                      </c:pt>
                      <c:pt idx="81">
                        <c:v>5</c:v>
                      </c:pt>
                      <c:pt idx="82">
                        <c:v>5</c:v>
                      </c:pt>
                      <c:pt idx="83">
                        <c:v>3</c:v>
                      </c:pt>
                      <c:pt idx="84">
                        <c:v>3</c:v>
                      </c:pt>
                      <c:pt idx="85">
                        <c:v>3</c:v>
                      </c:pt>
                      <c:pt idx="86">
                        <c:v>1</c:v>
                      </c:pt>
                      <c:pt idx="87">
                        <c:v>1</c:v>
                      </c:pt>
                      <c:pt idx="88">
                        <c:v>5</c:v>
                      </c:pt>
                      <c:pt idx="89">
                        <c:v>5</c:v>
                      </c:pt>
                      <c:pt idx="90">
                        <c:v>5</c:v>
                      </c:pt>
                      <c:pt idx="91">
                        <c:v>2</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4</c:v>
                      </c:pt>
                      <c:pt idx="109">
                        <c:v>3</c:v>
                      </c:pt>
                      <c:pt idx="110">
                        <c:v>5</c:v>
                      </c:pt>
                      <c:pt idx="111">
                        <c:v>4</c:v>
                      </c:pt>
                      <c:pt idx="112">
                        <c:v>5</c:v>
                      </c:pt>
                      <c:pt idx="113">
                        <c:v>5</c:v>
                      </c:pt>
                      <c:pt idx="114">
                        <c:v>5</c:v>
                      </c:pt>
                      <c:pt idx="115">
                        <c:v>5</c:v>
                      </c:pt>
                      <c:pt idx="116">
                        <c:v>5</c:v>
                      </c:pt>
                      <c:pt idx="117">
                        <c:v>3</c:v>
                      </c:pt>
                      <c:pt idx="118">
                        <c:v>5</c:v>
                      </c:pt>
                      <c:pt idx="119">
                        <c:v>4</c:v>
                      </c:pt>
                      <c:pt idx="120">
                        <c:v>5</c:v>
                      </c:pt>
                      <c:pt idx="121">
                        <c:v>5</c:v>
                      </c:pt>
                      <c:pt idx="122">
                        <c:v>5</c:v>
                      </c:pt>
                      <c:pt idx="123">
                        <c:v>5</c:v>
                      </c:pt>
                      <c:pt idx="124">
                        <c:v>5</c:v>
                      </c:pt>
                      <c:pt idx="125">
                        <c:v>5</c:v>
                      </c:pt>
                      <c:pt idx="126">
                        <c:v>2</c:v>
                      </c:pt>
                      <c:pt idx="127">
                        <c:v>1</c:v>
                      </c:pt>
                      <c:pt idx="128">
                        <c:v>5</c:v>
                      </c:pt>
                      <c:pt idx="129">
                        <c:v>1</c:v>
                      </c:pt>
                      <c:pt idx="130">
                        <c:v>5</c:v>
                      </c:pt>
                      <c:pt idx="131">
                        <c:v>5</c:v>
                      </c:pt>
                      <c:pt idx="132">
                        <c:v>5</c:v>
                      </c:pt>
                      <c:pt idx="133">
                        <c:v>5</c:v>
                      </c:pt>
                      <c:pt idx="134">
                        <c:v>1</c:v>
                      </c:pt>
                      <c:pt idx="135">
                        <c:v>1</c:v>
                      </c:pt>
                      <c:pt idx="136">
                        <c:v>5</c:v>
                      </c:pt>
                      <c:pt idx="137">
                        <c:v>5</c:v>
                      </c:pt>
                      <c:pt idx="138">
                        <c:v>5</c:v>
                      </c:pt>
                      <c:pt idx="139">
                        <c:v>5</c:v>
                      </c:pt>
                      <c:pt idx="140">
                        <c:v>3</c:v>
                      </c:pt>
                      <c:pt idx="141">
                        <c:v>1</c:v>
                      </c:pt>
                      <c:pt idx="142">
                        <c:v>5</c:v>
                      </c:pt>
                      <c:pt idx="143">
                        <c:v>5</c:v>
                      </c:pt>
                      <c:pt idx="144">
                        <c:v>3</c:v>
                      </c:pt>
                      <c:pt idx="145">
                        <c:v>5</c:v>
                      </c:pt>
                      <c:pt idx="146">
                        <c:v>5</c:v>
                      </c:pt>
                      <c:pt idx="147">
                        <c:v>4</c:v>
                      </c:pt>
                      <c:pt idx="148">
                        <c:v>5</c:v>
                      </c:pt>
                      <c:pt idx="149">
                        <c:v>5</c:v>
                      </c:pt>
                      <c:pt idx="150">
                        <c:v>5</c:v>
                      </c:pt>
                      <c:pt idx="151">
                        <c:v>1</c:v>
                      </c:pt>
                      <c:pt idx="152">
                        <c:v>1</c:v>
                      </c:pt>
                      <c:pt idx="153">
                        <c:v>1</c:v>
                      </c:pt>
                      <c:pt idx="154">
                        <c:v>5</c:v>
                      </c:pt>
                      <c:pt idx="155">
                        <c:v>5</c:v>
                      </c:pt>
                      <c:pt idx="156">
                        <c:v>5</c:v>
                      </c:pt>
                      <c:pt idx="157">
                        <c:v>5</c:v>
                      </c:pt>
                      <c:pt idx="158">
                        <c:v>5</c:v>
                      </c:pt>
                      <c:pt idx="159">
                        <c:v>3</c:v>
                      </c:pt>
                      <c:pt idx="160">
                        <c:v>5</c:v>
                      </c:pt>
                      <c:pt idx="161">
                        <c:v>5</c:v>
                      </c:pt>
                      <c:pt idx="162">
                        <c:v>5</c:v>
                      </c:pt>
                      <c:pt idx="163">
                        <c:v>5</c:v>
                      </c:pt>
                      <c:pt idx="164">
                        <c:v>4</c:v>
                      </c:pt>
                      <c:pt idx="165">
                        <c:v>4</c:v>
                      </c:pt>
                      <c:pt idx="166">
                        <c:v>5</c:v>
                      </c:pt>
                      <c:pt idx="167">
                        <c:v>5</c:v>
                      </c:pt>
                      <c:pt idx="168">
                        <c:v>5</c:v>
                      </c:pt>
                      <c:pt idx="169">
                        <c:v>5</c:v>
                      </c:pt>
                      <c:pt idx="170">
                        <c:v>5</c:v>
                      </c:pt>
                      <c:pt idx="171">
                        <c:v>1</c:v>
                      </c:pt>
                      <c:pt idx="172">
                        <c:v>4</c:v>
                      </c:pt>
                      <c:pt idx="173">
                        <c:v>4</c:v>
                      </c:pt>
                      <c:pt idx="174">
                        <c:v>2</c:v>
                      </c:pt>
                      <c:pt idx="175">
                        <c:v>3</c:v>
                      </c:pt>
                      <c:pt idx="176">
                        <c:v>5</c:v>
                      </c:pt>
                      <c:pt idx="177">
                        <c:v>5</c:v>
                      </c:pt>
                      <c:pt idx="178">
                        <c:v>5</c:v>
                      </c:pt>
                      <c:pt idx="179">
                        <c:v>5</c:v>
                      </c:pt>
                      <c:pt idx="180">
                        <c:v>5</c:v>
                      </c:pt>
                      <c:pt idx="181">
                        <c:v>5</c:v>
                      </c:pt>
                      <c:pt idx="182">
                        <c:v>5</c:v>
                      </c:pt>
                      <c:pt idx="183">
                        <c:v>5</c:v>
                      </c:pt>
                      <c:pt idx="184">
                        <c:v>5</c:v>
                      </c:pt>
                      <c:pt idx="185">
                        <c:v>5</c:v>
                      </c:pt>
                      <c:pt idx="186">
                        <c:v>5</c:v>
                      </c:pt>
                      <c:pt idx="187">
                        <c:v>5</c:v>
                      </c:pt>
                      <c:pt idx="188">
                        <c:v>4</c:v>
                      </c:pt>
                      <c:pt idx="189">
                        <c:v>5</c:v>
                      </c:pt>
                      <c:pt idx="190">
                        <c:v>5</c:v>
                      </c:pt>
                      <c:pt idx="191">
                        <c:v>4</c:v>
                      </c:pt>
                      <c:pt idx="192">
                        <c:v>5</c:v>
                      </c:pt>
                      <c:pt idx="193">
                        <c:v>5</c:v>
                      </c:pt>
                      <c:pt idx="194">
                        <c:v>5</c:v>
                      </c:pt>
                      <c:pt idx="195">
                        <c:v>3</c:v>
                      </c:pt>
                      <c:pt idx="196">
                        <c:v>4</c:v>
                      </c:pt>
                      <c:pt idx="197">
                        <c:v>5</c:v>
                      </c:pt>
                      <c:pt idx="198">
                        <c:v>5</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4</c:v>
                      </c:pt>
                      <c:pt idx="216">
                        <c:v>1</c:v>
                      </c:pt>
                      <c:pt idx="217">
                        <c:v>1</c:v>
                      </c:pt>
                      <c:pt idx="218">
                        <c:v>5</c:v>
                      </c:pt>
                      <c:pt idx="219">
                        <c:v>4</c:v>
                      </c:pt>
                      <c:pt idx="220">
                        <c:v>5</c:v>
                      </c:pt>
                      <c:pt idx="221">
                        <c:v>5</c:v>
                      </c:pt>
                      <c:pt idx="222">
                        <c:v>4</c:v>
                      </c:pt>
                      <c:pt idx="223">
                        <c:v>5</c:v>
                      </c:pt>
                      <c:pt idx="224">
                        <c:v>5</c:v>
                      </c:pt>
                      <c:pt idx="225">
                        <c:v>5</c:v>
                      </c:pt>
                      <c:pt idx="226">
                        <c:v>5</c:v>
                      </c:pt>
                      <c:pt idx="227">
                        <c:v>5</c:v>
                      </c:pt>
                      <c:pt idx="228">
                        <c:v>5</c:v>
                      </c:pt>
                      <c:pt idx="229">
                        <c:v>5</c:v>
                      </c:pt>
                      <c:pt idx="230">
                        <c:v>5</c:v>
                      </c:pt>
                      <c:pt idx="231">
                        <c:v>5</c:v>
                      </c:pt>
                      <c:pt idx="232">
                        <c:v>5</c:v>
                      </c:pt>
                      <c:pt idx="233">
                        <c:v>5</c:v>
                      </c:pt>
                      <c:pt idx="234">
                        <c:v>5</c:v>
                      </c:pt>
                      <c:pt idx="235">
                        <c:v>4</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4</c:v>
                      </c:pt>
                      <c:pt idx="252">
                        <c:v>5</c:v>
                      </c:pt>
                      <c:pt idx="253">
                        <c:v>5</c:v>
                      </c:pt>
                      <c:pt idx="254">
                        <c:v>5</c:v>
                      </c:pt>
                      <c:pt idx="255">
                        <c:v>5</c:v>
                      </c:pt>
                      <c:pt idx="256">
                        <c:v>5</c:v>
                      </c:pt>
                      <c:pt idx="257">
                        <c:v>5</c:v>
                      </c:pt>
                      <c:pt idx="258">
                        <c:v>5</c:v>
                      </c:pt>
                      <c:pt idx="259">
                        <c:v>5</c:v>
                      </c:pt>
                      <c:pt idx="260">
                        <c:v>5</c:v>
                      </c:pt>
                      <c:pt idx="261">
                        <c:v>4</c:v>
                      </c:pt>
                      <c:pt idx="262">
                        <c:v>5</c:v>
                      </c:pt>
                      <c:pt idx="263">
                        <c:v>5</c:v>
                      </c:pt>
                      <c:pt idx="264">
                        <c:v>5</c:v>
                      </c:pt>
                      <c:pt idx="265">
                        <c:v>5</c:v>
                      </c:pt>
                      <c:pt idx="266">
                        <c:v>5</c:v>
                      </c:pt>
                      <c:pt idx="267">
                        <c:v>5</c:v>
                      </c:pt>
                      <c:pt idx="268">
                        <c:v>5</c:v>
                      </c:pt>
                      <c:pt idx="269">
                        <c:v>5</c:v>
                      </c:pt>
                      <c:pt idx="270">
                        <c:v>4</c:v>
                      </c:pt>
                      <c:pt idx="271">
                        <c:v>4</c:v>
                      </c:pt>
                      <c:pt idx="272">
                        <c:v>5</c:v>
                      </c:pt>
                      <c:pt idx="273">
                        <c:v>5</c:v>
                      </c:pt>
                      <c:pt idx="274">
                        <c:v>4</c:v>
                      </c:pt>
                      <c:pt idx="275">
                        <c:v>5</c:v>
                      </c:pt>
                      <c:pt idx="276">
                        <c:v>4</c:v>
                      </c:pt>
                      <c:pt idx="277">
                        <c:v>5</c:v>
                      </c:pt>
                      <c:pt idx="278">
                        <c:v>5</c:v>
                      </c:pt>
                      <c:pt idx="279">
                        <c:v>5</c:v>
                      </c:pt>
                      <c:pt idx="280">
                        <c:v>5</c:v>
                      </c:pt>
                      <c:pt idx="281">
                        <c:v>5</c:v>
                      </c:pt>
                      <c:pt idx="282">
                        <c:v>5</c:v>
                      </c:pt>
                      <c:pt idx="283">
                        <c:v>5</c:v>
                      </c:pt>
                      <c:pt idx="284">
                        <c:v>5</c:v>
                      </c:pt>
                      <c:pt idx="285">
                        <c:v>5</c:v>
                      </c:pt>
                      <c:pt idx="286">
                        <c:v>5</c:v>
                      </c:pt>
                      <c:pt idx="287">
                        <c:v>5</c:v>
                      </c:pt>
                      <c:pt idx="288">
                        <c:v>5</c:v>
                      </c:pt>
                      <c:pt idx="289">
                        <c:v>4</c:v>
                      </c:pt>
                      <c:pt idx="290">
                        <c:v>5</c:v>
                      </c:pt>
                      <c:pt idx="291">
                        <c:v>5</c:v>
                      </c:pt>
                      <c:pt idx="292">
                        <c:v>5</c:v>
                      </c:pt>
                      <c:pt idx="293">
                        <c:v>5</c:v>
                      </c:pt>
                      <c:pt idx="294">
                        <c:v>5</c:v>
                      </c:pt>
                      <c:pt idx="295">
                        <c:v>5</c:v>
                      </c:pt>
                      <c:pt idx="296">
                        <c:v>5</c:v>
                      </c:pt>
                      <c:pt idx="297">
                        <c:v>5</c:v>
                      </c:pt>
                      <c:pt idx="298">
                        <c:v>5</c:v>
                      </c:pt>
                      <c:pt idx="299">
                        <c:v>5</c:v>
                      </c:pt>
                      <c:pt idx="300">
                        <c:v>5</c:v>
                      </c:pt>
                      <c:pt idx="301">
                        <c:v>1</c:v>
                      </c:pt>
                      <c:pt idx="302">
                        <c:v>3</c:v>
                      </c:pt>
                      <c:pt idx="303">
                        <c:v>4</c:v>
                      </c:pt>
                      <c:pt idx="304">
                        <c:v>4</c:v>
                      </c:pt>
                      <c:pt idx="305">
                        <c:v>3</c:v>
                      </c:pt>
                      <c:pt idx="306">
                        <c:v>4</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5</c:v>
                      </c:pt>
                      <c:pt idx="325">
                        <c:v>5</c:v>
                      </c:pt>
                      <c:pt idx="326">
                        <c:v>4</c:v>
                      </c:pt>
                      <c:pt idx="327">
                        <c:v>5</c:v>
                      </c:pt>
                      <c:pt idx="328">
                        <c:v>5</c:v>
                      </c:pt>
                      <c:pt idx="329">
                        <c:v>5</c:v>
                      </c:pt>
                      <c:pt idx="330">
                        <c:v>5</c:v>
                      </c:pt>
                      <c:pt idx="331">
                        <c:v>5</c:v>
                      </c:pt>
                      <c:pt idx="332">
                        <c:v>5</c:v>
                      </c:pt>
                      <c:pt idx="333">
                        <c:v>5</c:v>
                      </c:pt>
                      <c:pt idx="334">
                        <c:v>5</c:v>
                      </c:pt>
                      <c:pt idx="335">
                        <c:v>5</c:v>
                      </c:pt>
                      <c:pt idx="336">
                        <c:v>5</c:v>
                      </c:pt>
                      <c:pt idx="337">
                        <c:v>5</c:v>
                      </c:pt>
                      <c:pt idx="338">
                        <c:v>5</c:v>
                      </c:pt>
                      <c:pt idx="339">
                        <c:v>5</c:v>
                      </c:pt>
                      <c:pt idx="340">
                        <c:v>5</c:v>
                      </c:pt>
                      <c:pt idx="341">
                        <c:v>5</c:v>
                      </c:pt>
                      <c:pt idx="342">
                        <c:v>5</c:v>
                      </c:pt>
                      <c:pt idx="343">
                        <c:v>5</c:v>
                      </c:pt>
                      <c:pt idx="344">
                        <c:v>4</c:v>
                      </c:pt>
                      <c:pt idx="345">
                        <c:v>3</c:v>
                      </c:pt>
                      <c:pt idx="346">
                        <c:v>1</c:v>
                      </c:pt>
                      <c:pt idx="347">
                        <c:v>1</c:v>
                      </c:pt>
                      <c:pt idx="348">
                        <c:v>1</c:v>
                      </c:pt>
                      <c:pt idx="349">
                        <c:v>4</c:v>
                      </c:pt>
                      <c:pt idx="350">
                        <c:v>5</c:v>
                      </c:pt>
                      <c:pt idx="351">
                        <c:v>5</c:v>
                      </c:pt>
                      <c:pt idx="352">
                        <c:v>5</c:v>
                      </c:pt>
                      <c:pt idx="353">
                        <c:v>5</c:v>
                      </c:pt>
                      <c:pt idx="354">
                        <c:v>5</c:v>
                      </c:pt>
                      <c:pt idx="355">
                        <c:v>5</c:v>
                      </c:pt>
                      <c:pt idx="356">
                        <c:v>5</c:v>
                      </c:pt>
                      <c:pt idx="357">
                        <c:v>5</c:v>
                      </c:pt>
                      <c:pt idx="358">
                        <c:v>5</c:v>
                      </c:pt>
                      <c:pt idx="359">
                        <c:v>5</c:v>
                      </c:pt>
                      <c:pt idx="360">
                        <c:v>5</c:v>
                      </c:pt>
                      <c:pt idx="361">
                        <c:v>1</c:v>
                      </c:pt>
                      <c:pt idx="362">
                        <c:v>5</c:v>
                      </c:pt>
                      <c:pt idx="363">
                        <c:v>5</c:v>
                      </c:pt>
                      <c:pt idx="364">
                        <c:v>5</c:v>
                      </c:pt>
                      <c:pt idx="365">
                        <c:v>5</c:v>
                      </c:pt>
                      <c:pt idx="366">
                        <c:v>5</c:v>
                      </c:pt>
                      <c:pt idx="367">
                        <c:v>4</c:v>
                      </c:pt>
                      <c:pt idx="368">
                        <c:v>5</c:v>
                      </c:pt>
                      <c:pt idx="369">
                        <c:v>5</c:v>
                      </c:pt>
                      <c:pt idx="370">
                        <c:v>5</c:v>
                      </c:pt>
                      <c:pt idx="371">
                        <c:v>5</c:v>
                      </c:pt>
                      <c:pt idx="372">
                        <c:v>4</c:v>
                      </c:pt>
                      <c:pt idx="373">
                        <c:v>5</c:v>
                      </c:pt>
                      <c:pt idx="374">
                        <c:v>5</c:v>
                      </c:pt>
                      <c:pt idx="375">
                        <c:v>4</c:v>
                      </c:pt>
                      <c:pt idx="376">
                        <c:v>5</c:v>
                      </c:pt>
                      <c:pt idx="377">
                        <c:v>5</c:v>
                      </c:pt>
                      <c:pt idx="378">
                        <c:v>5</c:v>
                      </c:pt>
                      <c:pt idx="379">
                        <c:v>5</c:v>
                      </c:pt>
                      <c:pt idx="380">
                        <c:v>5</c:v>
                      </c:pt>
                      <c:pt idx="381">
                        <c:v>4</c:v>
                      </c:pt>
                      <c:pt idx="382">
                        <c:v>5</c:v>
                      </c:pt>
                      <c:pt idx="383">
                        <c:v>5</c:v>
                      </c:pt>
                      <c:pt idx="384">
                        <c:v>5</c:v>
                      </c:pt>
                      <c:pt idx="385">
                        <c:v>5</c:v>
                      </c:pt>
                      <c:pt idx="386">
                        <c:v>5</c:v>
                      </c:pt>
                      <c:pt idx="387">
                        <c:v>5</c:v>
                      </c:pt>
                      <c:pt idx="388">
                        <c:v>5</c:v>
                      </c:pt>
                      <c:pt idx="389">
                        <c:v>5</c:v>
                      </c:pt>
                      <c:pt idx="390">
                        <c:v>5</c:v>
                      </c:pt>
                      <c:pt idx="391">
                        <c:v>5</c:v>
                      </c:pt>
                      <c:pt idx="392">
                        <c:v>1</c:v>
                      </c:pt>
                      <c:pt idx="393">
                        <c:v>5</c:v>
                      </c:pt>
                      <c:pt idx="394">
                        <c:v>5</c:v>
                      </c:pt>
                      <c:pt idx="395">
                        <c:v>5</c:v>
                      </c:pt>
                      <c:pt idx="396">
                        <c:v>5</c:v>
                      </c:pt>
                      <c:pt idx="397">
                        <c:v>5</c:v>
                      </c:pt>
                      <c:pt idx="398">
                        <c:v>4</c:v>
                      </c:pt>
                      <c:pt idx="399">
                        <c:v>5</c:v>
                      </c:pt>
                      <c:pt idx="400">
                        <c:v>4</c:v>
                      </c:pt>
                      <c:pt idx="401">
                        <c:v>4</c:v>
                      </c:pt>
                      <c:pt idx="402">
                        <c:v>5</c:v>
                      </c:pt>
                      <c:pt idx="403">
                        <c:v>5</c:v>
                      </c:pt>
                      <c:pt idx="404">
                        <c:v>4</c:v>
                      </c:pt>
                      <c:pt idx="405">
                        <c:v>5</c:v>
                      </c:pt>
                      <c:pt idx="406">
                        <c:v>4</c:v>
                      </c:pt>
                      <c:pt idx="407">
                        <c:v>5</c:v>
                      </c:pt>
                      <c:pt idx="408">
                        <c:v>5</c:v>
                      </c:pt>
                      <c:pt idx="409">
                        <c:v>5</c:v>
                      </c:pt>
                      <c:pt idx="410">
                        <c:v>5</c:v>
                      </c:pt>
                      <c:pt idx="411">
                        <c:v>4</c:v>
                      </c:pt>
                      <c:pt idx="412">
                        <c:v>5</c:v>
                      </c:pt>
                      <c:pt idx="413">
                        <c:v>1</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5</c:v>
                      </c:pt>
                      <c:pt idx="429">
                        <c:v>5</c:v>
                      </c:pt>
                      <c:pt idx="430">
                        <c:v>5</c:v>
                      </c:pt>
                      <c:pt idx="431">
                        <c:v>5</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5</c:v>
                      </c:pt>
                      <c:pt idx="446">
                        <c:v>4</c:v>
                      </c:pt>
                      <c:pt idx="447">
                        <c:v>5</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1</c:v>
                      </c:pt>
                      <c:pt idx="464">
                        <c:v>5</c:v>
                      </c:pt>
                      <c:pt idx="465">
                        <c:v>5</c:v>
                      </c:pt>
                      <c:pt idx="466">
                        <c:v>5</c:v>
                      </c:pt>
                      <c:pt idx="467">
                        <c:v>5</c:v>
                      </c:pt>
                      <c:pt idx="468">
                        <c:v>5</c:v>
                      </c:pt>
                      <c:pt idx="469">
                        <c:v>5</c:v>
                      </c:pt>
                      <c:pt idx="470">
                        <c:v>5</c:v>
                      </c:pt>
                      <c:pt idx="471">
                        <c:v>5</c:v>
                      </c:pt>
                      <c:pt idx="472">
                        <c:v>5</c:v>
                      </c:pt>
                      <c:pt idx="473">
                        <c:v>5</c:v>
                      </c:pt>
                      <c:pt idx="474">
                        <c:v>5</c:v>
                      </c:pt>
                      <c:pt idx="475">
                        <c:v>5</c:v>
                      </c:pt>
                      <c:pt idx="476">
                        <c:v>4</c:v>
                      </c:pt>
                      <c:pt idx="477">
                        <c:v>5</c:v>
                      </c:pt>
                      <c:pt idx="478">
                        <c:v>5</c:v>
                      </c:pt>
                      <c:pt idx="479">
                        <c:v>4</c:v>
                      </c:pt>
                      <c:pt idx="480">
                        <c:v>4</c:v>
                      </c:pt>
                      <c:pt idx="481">
                        <c:v>5</c:v>
                      </c:pt>
                      <c:pt idx="482">
                        <c:v>5</c:v>
                      </c:pt>
                      <c:pt idx="483">
                        <c:v>5</c:v>
                      </c:pt>
                      <c:pt idx="484">
                        <c:v>5</c:v>
                      </c:pt>
                      <c:pt idx="485">
                        <c:v>5</c:v>
                      </c:pt>
                      <c:pt idx="486">
                        <c:v>5</c:v>
                      </c:pt>
                      <c:pt idx="487">
                        <c:v>5</c:v>
                      </c:pt>
                      <c:pt idx="488">
                        <c:v>5</c:v>
                      </c:pt>
                      <c:pt idx="489">
                        <c:v>5</c:v>
                      </c:pt>
                      <c:pt idx="490">
                        <c:v>5</c:v>
                      </c:pt>
                      <c:pt idx="491">
                        <c:v>5</c:v>
                      </c:pt>
                      <c:pt idx="492">
                        <c:v>5</c:v>
                      </c:pt>
                      <c:pt idx="493">
                        <c:v>5</c:v>
                      </c:pt>
                      <c:pt idx="494">
                        <c:v>5</c:v>
                      </c:pt>
                      <c:pt idx="495">
                        <c:v>5</c:v>
                      </c:pt>
                      <c:pt idx="496">
                        <c:v>5</c:v>
                      </c:pt>
                      <c:pt idx="497">
                        <c:v>4</c:v>
                      </c:pt>
                      <c:pt idx="498">
                        <c:v>5</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1</c:v>
                      </c:pt>
                      <c:pt idx="534">
                        <c:v>5</c:v>
                      </c:pt>
                      <c:pt idx="535">
                        <c:v>5</c:v>
                      </c:pt>
                      <c:pt idx="536">
                        <c:v>1</c:v>
                      </c:pt>
                      <c:pt idx="537">
                        <c:v>4</c:v>
                      </c:pt>
                      <c:pt idx="538">
                        <c:v>5</c:v>
                      </c:pt>
                      <c:pt idx="539">
                        <c:v>5</c:v>
                      </c:pt>
                      <c:pt idx="540">
                        <c:v>5</c:v>
                      </c:pt>
                      <c:pt idx="541">
                        <c:v>5</c:v>
                      </c:pt>
                      <c:pt idx="542">
                        <c:v>5</c:v>
                      </c:pt>
                      <c:pt idx="543">
                        <c:v>5</c:v>
                      </c:pt>
                      <c:pt idx="544">
                        <c:v>5</c:v>
                      </c:pt>
                      <c:pt idx="545">
                        <c:v>5</c:v>
                      </c:pt>
                      <c:pt idx="546">
                        <c:v>5</c:v>
                      </c:pt>
                      <c:pt idx="547">
                        <c:v>5</c:v>
                      </c:pt>
                      <c:pt idx="548">
                        <c:v>3</c:v>
                      </c:pt>
                      <c:pt idx="549">
                        <c:v>5</c:v>
                      </c:pt>
                      <c:pt idx="550">
                        <c:v>5</c:v>
                      </c:pt>
                      <c:pt idx="551">
                        <c:v>5</c:v>
                      </c:pt>
                      <c:pt idx="552">
                        <c:v>5</c:v>
                      </c:pt>
                      <c:pt idx="553">
                        <c:v>5</c:v>
                      </c:pt>
                      <c:pt idx="554">
                        <c:v>5</c:v>
                      </c:pt>
                      <c:pt idx="555">
                        <c:v>5</c:v>
                      </c:pt>
                      <c:pt idx="556">
                        <c:v>4</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4</c:v>
                      </c:pt>
                      <c:pt idx="575">
                        <c:v>5</c:v>
                      </c:pt>
                      <c:pt idx="576">
                        <c:v>5</c:v>
                      </c:pt>
                      <c:pt idx="577">
                        <c:v>5</c:v>
                      </c:pt>
                      <c:pt idx="578">
                        <c:v>5</c:v>
                      </c:pt>
                      <c:pt idx="579">
                        <c:v>5</c:v>
                      </c:pt>
                      <c:pt idx="580">
                        <c:v>4</c:v>
                      </c:pt>
                      <c:pt idx="581">
                        <c:v>5</c:v>
                      </c:pt>
                      <c:pt idx="582">
                        <c:v>5</c:v>
                      </c:pt>
                      <c:pt idx="583">
                        <c:v>4</c:v>
                      </c:pt>
                      <c:pt idx="584">
                        <c:v>4</c:v>
                      </c:pt>
                      <c:pt idx="585">
                        <c:v>5</c:v>
                      </c:pt>
                      <c:pt idx="586">
                        <c:v>5</c:v>
                      </c:pt>
                      <c:pt idx="587">
                        <c:v>5</c:v>
                      </c:pt>
                      <c:pt idx="588">
                        <c:v>4</c:v>
                      </c:pt>
                      <c:pt idx="589">
                        <c:v>4</c:v>
                      </c:pt>
                      <c:pt idx="590">
                        <c:v>5</c:v>
                      </c:pt>
                      <c:pt idx="591">
                        <c:v>5</c:v>
                      </c:pt>
                      <c:pt idx="592">
                        <c:v>5</c:v>
                      </c:pt>
                      <c:pt idx="593">
                        <c:v>4</c:v>
                      </c:pt>
                      <c:pt idx="594">
                        <c:v>4</c:v>
                      </c:pt>
                      <c:pt idx="595">
                        <c:v>1</c:v>
                      </c:pt>
                      <c:pt idx="596">
                        <c:v>4</c:v>
                      </c:pt>
                      <c:pt idx="597">
                        <c:v>5</c:v>
                      </c:pt>
                      <c:pt idx="598">
                        <c:v>4</c:v>
                      </c:pt>
                      <c:pt idx="599">
                        <c:v>4</c:v>
                      </c:pt>
                      <c:pt idx="600">
                        <c:v>4</c:v>
                      </c:pt>
                      <c:pt idx="601">
                        <c:v>5</c:v>
                      </c:pt>
                      <c:pt idx="602">
                        <c:v>4</c:v>
                      </c:pt>
                      <c:pt idx="603">
                        <c:v>4</c:v>
                      </c:pt>
                      <c:pt idx="604">
                        <c:v>5</c:v>
                      </c:pt>
                      <c:pt idx="605">
                        <c:v>4</c:v>
                      </c:pt>
                      <c:pt idx="606">
                        <c:v>4</c:v>
                      </c:pt>
                      <c:pt idx="607">
                        <c:v>4</c:v>
                      </c:pt>
                      <c:pt idx="608">
                        <c:v>4</c:v>
                      </c:pt>
                      <c:pt idx="609">
                        <c:v>5</c:v>
                      </c:pt>
                      <c:pt idx="610">
                        <c:v>4</c:v>
                      </c:pt>
                      <c:pt idx="611">
                        <c:v>4</c:v>
                      </c:pt>
                      <c:pt idx="612">
                        <c:v>4</c:v>
                      </c:pt>
                      <c:pt idx="613">
                        <c:v>4</c:v>
                      </c:pt>
                      <c:pt idx="614">
                        <c:v>5</c:v>
                      </c:pt>
                      <c:pt idx="615">
                        <c:v>3</c:v>
                      </c:pt>
                      <c:pt idx="616">
                        <c:v>1</c:v>
                      </c:pt>
                      <c:pt idx="617">
                        <c:v>4</c:v>
                      </c:pt>
                      <c:pt idx="618">
                        <c:v>4</c:v>
                      </c:pt>
                      <c:pt idx="619">
                        <c:v>4</c:v>
                      </c:pt>
                      <c:pt idx="620">
                        <c:v>5</c:v>
                      </c:pt>
                      <c:pt idx="621">
                        <c:v>2</c:v>
                      </c:pt>
                      <c:pt idx="622">
                        <c:v>2</c:v>
                      </c:pt>
                      <c:pt idx="623">
                        <c:v>5</c:v>
                      </c:pt>
                      <c:pt idx="624">
                        <c:v>4</c:v>
                      </c:pt>
                      <c:pt idx="625">
                        <c:v>4</c:v>
                      </c:pt>
                      <c:pt idx="626">
                        <c:v>5</c:v>
                      </c:pt>
                      <c:pt idx="627">
                        <c:v>3</c:v>
                      </c:pt>
                      <c:pt idx="628">
                        <c:v>5</c:v>
                      </c:pt>
                      <c:pt idx="629">
                        <c:v>2</c:v>
                      </c:pt>
                      <c:pt idx="630">
                        <c:v>3</c:v>
                      </c:pt>
                      <c:pt idx="631">
                        <c:v>4</c:v>
                      </c:pt>
                      <c:pt idx="632">
                        <c:v>4</c:v>
                      </c:pt>
                      <c:pt idx="633">
                        <c:v>4</c:v>
                      </c:pt>
                      <c:pt idx="634">
                        <c:v>2</c:v>
                      </c:pt>
                      <c:pt idx="635">
                        <c:v>2</c:v>
                      </c:pt>
                      <c:pt idx="636">
                        <c:v>2</c:v>
                      </c:pt>
                      <c:pt idx="637">
                        <c:v>1</c:v>
                      </c:pt>
                      <c:pt idx="638">
                        <c:v>5</c:v>
                      </c:pt>
                      <c:pt idx="639">
                        <c:v>2</c:v>
                      </c:pt>
                      <c:pt idx="640">
                        <c:v>2</c:v>
                      </c:pt>
                      <c:pt idx="641">
                        <c:v>1</c:v>
                      </c:pt>
                      <c:pt idx="642">
                        <c:v>3</c:v>
                      </c:pt>
                      <c:pt idx="643">
                        <c:v>5</c:v>
                      </c:pt>
                      <c:pt idx="644">
                        <c:v>3</c:v>
                      </c:pt>
                      <c:pt idx="645">
                        <c:v>4</c:v>
                      </c:pt>
                      <c:pt idx="646">
                        <c:v>2</c:v>
                      </c:pt>
                      <c:pt idx="647">
                        <c:v>4</c:v>
                      </c:pt>
                      <c:pt idx="648">
                        <c:v>2</c:v>
                      </c:pt>
                      <c:pt idx="649">
                        <c:v>2</c:v>
                      </c:pt>
                      <c:pt idx="650">
                        <c:v>4</c:v>
                      </c:pt>
                      <c:pt idx="651">
                        <c:v>4</c:v>
                      </c:pt>
                      <c:pt idx="652">
                        <c:v>4</c:v>
                      </c:pt>
                      <c:pt idx="653">
                        <c:v>2</c:v>
                      </c:pt>
                      <c:pt idx="654">
                        <c:v>5</c:v>
                      </c:pt>
                      <c:pt idx="655">
                        <c:v>5</c:v>
                      </c:pt>
                      <c:pt idx="656">
                        <c:v>4</c:v>
                      </c:pt>
                      <c:pt idx="657">
                        <c:v>2</c:v>
                      </c:pt>
                      <c:pt idx="658">
                        <c:v>5</c:v>
                      </c:pt>
                      <c:pt idx="659">
                        <c:v>4</c:v>
                      </c:pt>
                      <c:pt idx="660">
                        <c:v>2</c:v>
                      </c:pt>
                      <c:pt idx="661">
                        <c:v>4</c:v>
                      </c:pt>
                      <c:pt idx="662">
                        <c:v>2</c:v>
                      </c:pt>
                      <c:pt idx="663">
                        <c:v>5</c:v>
                      </c:pt>
                      <c:pt idx="664">
                        <c:v>4</c:v>
                      </c:pt>
                      <c:pt idx="665">
                        <c:v>2</c:v>
                      </c:pt>
                      <c:pt idx="666">
                        <c:v>4</c:v>
                      </c:pt>
                      <c:pt idx="667">
                        <c:v>3</c:v>
                      </c:pt>
                      <c:pt idx="668">
                        <c:v>4</c:v>
                      </c:pt>
                      <c:pt idx="669">
                        <c:v>2</c:v>
                      </c:pt>
                      <c:pt idx="670">
                        <c:v>2</c:v>
                      </c:pt>
                      <c:pt idx="671">
                        <c:v>4</c:v>
                      </c:pt>
                      <c:pt idx="672">
                        <c:v>2</c:v>
                      </c:pt>
                      <c:pt idx="673">
                        <c:v>4</c:v>
                      </c:pt>
                      <c:pt idx="674">
                        <c:v>1</c:v>
                      </c:pt>
                      <c:pt idx="675">
                        <c:v>2</c:v>
                      </c:pt>
                      <c:pt idx="676">
                        <c:v>5</c:v>
                      </c:pt>
                      <c:pt idx="677">
                        <c:v>4</c:v>
                      </c:pt>
                      <c:pt idx="678">
                        <c:v>2</c:v>
                      </c:pt>
                      <c:pt idx="679">
                        <c:v>2</c:v>
                      </c:pt>
                      <c:pt idx="680">
                        <c:v>4</c:v>
                      </c:pt>
                      <c:pt idx="681">
                        <c:v>4</c:v>
                      </c:pt>
                      <c:pt idx="682">
                        <c:v>4</c:v>
                      </c:pt>
                      <c:pt idx="683">
                        <c:v>2</c:v>
                      </c:pt>
                      <c:pt idx="684">
                        <c:v>2</c:v>
                      </c:pt>
                      <c:pt idx="685">
                        <c:v>2</c:v>
                      </c:pt>
                      <c:pt idx="686">
                        <c:v>2</c:v>
                      </c:pt>
                      <c:pt idx="687">
                        <c:v>4</c:v>
                      </c:pt>
                      <c:pt idx="688">
                        <c:v>2</c:v>
                      </c:pt>
                      <c:pt idx="689">
                        <c:v>5</c:v>
                      </c:pt>
                      <c:pt idx="690">
                        <c:v>4</c:v>
                      </c:pt>
                      <c:pt idx="691">
                        <c:v>5</c:v>
                      </c:pt>
                      <c:pt idx="692">
                        <c:v>5</c:v>
                      </c:pt>
                      <c:pt idx="693">
                        <c:v>2</c:v>
                      </c:pt>
                      <c:pt idx="694">
                        <c:v>2</c:v>
                      </c:pt>
                      <c:pt idx="695">
                        <c:v>5</c:v>
                      </c:pt>
                      <c:pt idx="696">
                        <c:v>3</c:v>
                      </c:pt>
                      <c:pt idx="697">
                        <c:v>3</c:v>
                      </c:pt>
                      <c:pt idx="698">
                        <c:v>2</c:v>
                      </c:pt>
                      <c:pt idx="699">
                        <c:v>1</c:v>
                      </c:pt>
                      <c:pt idx="700">
                        <c:v>2</c:v>
                      </c:pt>
                      <c:pt idx="701">
                        <c:v>4</c:v>
                      </c:pt>
                      <c:pt idx="702">
                        <c:v>4</c:v>
                      </c:pt>
                      <c:pt idx="703">
                        <c:v>5</c:v>
                      </c:pt>
                      <c:pt idx="704">
                        <c:v>1</c:v>
                      </c:pt>
                      <c:pt idx="705">
                        <c:v>4</c:v>
                      </c:pt>
                      <c:pt idx="706">
                        <c:v>4</c:v>
                      </c:pt>
                      <c:pt idx="707">
                        <c:v>5</c:v>
                      </c:pt>
                      <c:pt idx="708">
                        <c:v>2</c:v>
                      </c:pt>
                      <c:pt idx="709">
                        <c:v>4</c:v>
                      </c:pt>
                      <c:pt idx="710">
                        <c:v>2</c:v>
                      </c:pt>
                      <c:pt idx="711">
                        <c:v>4</c:v>
                      </c:pt>
                      <c:pt idx="712">
                        <c:v>2</c:v>
                      </c:pt>
                      <c:pt idx="713">
                        <c:v>2</c:v>
                      </c:pt>
                      <c:pt idx="714">
                        <c:v>1</c:v>
                      </c:pt>
                      <c:pt idx="715">
                        <c:v>1</c:v>
                      </c:pt>
                      <c:pt idx="716">
                        <c:v>2</c:v>
                      </c:pt>
                      <c:pt idx="717">
                        <c:v>2</c:v>
                      </c:pt>
                      <c:pt idx="718">
                        <c:v>4</c:v>
                      </c:pt>
                      <c:pt idx="719">
                        <c:v>5</c:v>
                      </c:pt>
                      <c:pt idx="720">
                        <c:v>4</c:v>
                      </c:pt>
                      <c:pt idx="721">
                        <c:v>3</c:v>
                      </c:pt>
                      <c:pt idx="722">
                        <c:v>2</c:v>
                      </c:pt>
                      <c:pt idx="723">
                        <c:v>5</c:v>
                      </c:pt>
                      <c:pt idx="724">
                        <c:v>5</c:v>
                      </c:pt>
                      <c:pt idx="725">
                        <c:v>1</c:v>
                      </c:pt>
                      <c:pt idx="726">
                        <c:v>4</c:v>
                      </c:pt>
                      <c:pt idx="727">
                        <c:v>3</c:v>
                      </c:pt>
                      <c:pt idx="728">
                        <c:v>1</c:v>
                      </c:pt>
                      <c:pt idx="729">
                        <c:v>5</c:v>
                      </c:pt>
                      <c:pt idx="730">
                        <c:v>5</c:v>
                      </c:pt>
                      <c:pt idx="731">
                        <c:v>5</c:v>
                      </c:pt>
                      <c:pt idx="732">
                        <c:v>4</c:v>
                      </c:pt>
                      <c:pt idx="733">
                        <c:v>4</c:v>
                      </c:pt>
                      <c:pt idx="734">
                        <c:v>4</c:v>
                      </c:pt>
                      <c:pt idx="735">
                        <c:v>4</c:v>
                      </c:pt>
                      <c:pt idx="736">
                        <c:v>4</c:v>
                      </c:pt>
                      <c:pt idx="737">
                        <c:v>5</c:v>
                      </c:pt>
                      <c:pt idx="738">
                        <c:v>5</c:v>
                      </c:pt>
                      <c:pt idx="739">
                        <c:v>4</c:v>
                      </c:pt>
                      <c:pt idx="740">
                        <c:v>3</c:v>
                      </c:pt>
                      <c:pt idx="741">
                        <c:v>3</c:v>
                      </c:pt>
                      <c:pt idx="742">
                        <c:v>2</c:v>
                      </c:pt>
                      <c:pt idx="743">
                        <c:v>2</c:v>
                      </c:pt>
                      <c:pt idx="744">
                        <c:v>5</c:v>
                      </c:pt>
                      <c:pt idx="745">
                        <c:v>4</c:v>
                      </c:pt>
                      <c:pt idx="746">
                        <c:v>2</c:v>
                      </c:pt>
                      <c:pt idx="747">
                        <c:v>4</c:v>
                      </c:pt>
                      <c:pt idx="748">
                        <c:v>2</c:v>
                      </c:pt>
                      <c:pt idx="749">
                        <c:v>2</c:v>
                      </c:pt>
                      <c:pt idx="750">
                        <c:v>4</c:v>
                      </c:pt>
                    </c:strCache>
                  </c:strRef>
                </c:xVal>
                <c:yVal>
                  <c:numRef>
                    <c:extLst>
                      <c:ext xmlns:c15="http://schemas.microsoft.com/office/drawing/2012/chart" uri="{02D57815-91ED-43cb-92C2-25804820EDAC}">
                        <c15:formulaRef>
                          <c15:sqref>'Gemini RAW'!$E:$E</c15:sqref>
                        </c15:formulaRef>
                      </c:ext>
                    </c:extLst>
                    <c:numCache>
                      <c:formatCode>General</c:formatCode>
                      <c:ptCount val="1048576"/>
                      <c:pt idx="0">
                        <c:v>0</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4</c:v>
                      </c:pt>
                      <c:pt idx="21">
                        <c:v>5</c:v>
                      </c:pt>
                      <c:pt idx="22">
                        <c:v>5</c:v>
                      </c:pt>
                      <c:pt idx="23">
                        <c:v>5</c:v>
                      </c:pt>
                      <c:pt idx="24">
                        <c:v>5</c:v>
                      </c:pt>
                      <c:pt idx="25">
                        <c:v>5</c:v>
                      </c:pt>
                      <c:pt idx="26">
                        <c:v>5</c:v>
                      </c:pt>
                      <c:pt idx="27">
                        <c:v>5</c:v>
                      </c:pt>
                      <c:pt idx="28">
                        <c:v>5</c:v>
                      </c:pt>
                      <c:pt idx="29">
                        <c:v>4</c:v>
                      </c:pt>
                      <c:pt idx="30">
                        <c:v>5</c:v>
                      </c:pt>
                      <c:pt idx="31">
                        <c:v>5</c:v>
                      </c:pt>
                      <c:pt idx="32">
                        <c:v>5</c:v>
                      </c:pt>
                      <c:pt idx="33">
                        <c:v>5</c:v>
                      </c:pt>
                      <c:pt idx="34">
                        <c:v>5</c:v>
                      </c:pt>
                      <c:pt idx="35">
                        <c:v>5</c:v>
                      </c:pt>
                      <c:pt idx="36">
                        <c:v>5</c:v>
                      </c:pt>
                      <c:pt idx="37">
                        <c:v>5</c:v>
                      </c:pt>
                      <c:pt idx="38">
                        <c:v>5</c:v>
                      </c:pt>
                      <c:pt idx="39">
                        <c:v>5</c:v>
                      </c:pt>
                      <c:pt idx="40">
                        <c:v>5</c:v>
                      </c:pt>
                      <c:pt idx="41">
                        <c:v>5</c:v>
                      </c:pt>
                      <c:pt idx="42">
                        <c:v>4</c:v>
                      </c:pt>
                      <c:pt idx="43">
                        <c:v>4</c:v>
                      </c:pt>
                      <c:pt idx="44">
                        <c:v>4</c:v>
                      </c:pt>
                      <c:pt idx="45">
                        <c:v>5</c:v>
                      </c:pt>
                      <c:pt idx="46">
                        <c:v>5</c:v>
                      </c:pt>
                      <c:pt idx="47">
                        <c:v>1</c:v>
                      </c:pt>
                      <c:pt idx="48">
                        <c:v>5</c:v>
                      </c:pt>
                      <c:pt idx="49">
                        <c:v>5</c:v>
                      </c:pt>
                      <c:pt idx="50">
                        <c:v>5</c:v>
                      </c:pt>
                      <c:pt idx="51">
                        <c:v>2</c:v>
                      </c:pt>
                      <c:pt idx="52">
                        <c:v>5</c:v>
                      </c:pt>
                      <c:pt idx="53">
                        <c:v>5</c:v>
                      </c:pt>
                      <c:pt idx="54">
                        <c:v>5</c:v>
                      </c:pt>
                      <c:pt idx="55">
                        <c:v>5</c:v>
                      </c:pt>
                      <c:pt idx="56">
                        <c:v>2</c:v>
                      </c:pt>
                      <c:pt idx="57">
                        <c:v>5</c:v>
                      </c:pt>
                      <c:pt idx="58">
                        <c:v>4</c:v>
                      </c:pt>
                      <c:pt idx="59">
                        <c:v>5</c:v>
                      </c:pt>
                      <c:pt idx="60">
                        <c:v>5</c:v>
                      </c:pt>
                      <c:pt idx="61">
                        <c:v>5</c:v>
                      </c:pt>
                      <c:pt idx="62">
                        <c:v>5</c:v>
                      </c:pt>
                      <c:pt idx="63">
                        <c:v>5</c:v>
                      </c:pt>
                      <c:pt idx="64">
                        <c:v>1</c:v>
                      </c:pt>
                      <c:pt idx="65">
                        <c:v>5</c:v>
                      </c:pt>
                      <c:pt idx="66">
                        <c:v>4</c:v>
                      </c:pt>
                      <c:pt idx="67">
                        <c:v>1</c:v>
                      </c:pt>
                      <c:pt idx="68">
                        <c:v>5</c:v>
                      </c:pt>
                      <c:pt idx="69">
                        <c:v>5</c:v>
                      </c:pt>
                      <c:pt idx="70">
                        <c:v>5</c:v>
                      </c:pt>
                      <c:pt idx="71">
                        <c:v>5</c:v>
                      </c:pt>
                      <c:pt idx="72">
                        <c:v>5</c:v>
                      </c:pt>
                      <c:pt idx="73">
                        <c:v>1</c:v>
                      </c:pt>
                      <c:pt idx="74">
                        <c:v>5</c:v>
                      </c:pt>
                      <c:pt idx="75">
                        <c:v>5</c:v>
                      </c:pt>
                      <c:pt idx="76">
                        <c:v>5</c:v>
                      </c:pt>
                      <c:pt idx="77">
                        <c:v>5</c:v>
                      </c:pt>
                      <c:pt idx="78">
                        <c:v>5</c:v>
                      </c:pt>
                      <c:pt idx="79">
                        <c:v>5</c:v>
                      </c:pt>
                      <c:pt idx="80">
                        <c:v>5</c:v>
                      </c:pt>
                      <c:pt idx="81">
                        <c:v>5</c:v>
                      </c:pt>
                      <c:pt idx="82">
                        <c:v>5</c:v>
                      </c:pt>
                      <c:pt idx="83">
                        <c:v>5</c:v>
                      </c:pt>
                      <c:pt idx="84">
                        <c:v>1</c:v>
                      </c:pt>
                      <c:pt idx="85">
                        <c:v>2</c:v>
                      </c:pt>
                      <c:pt idx="86">
                        <c:v>1</c:v>
                      </c:pt>
                      <c:pt idx="87">
                        <c:v>1</c:v>
                      </c:pt>
                      <c:pt idx="88">
                        <c:v>5</c:v>
                      </c:pt>
                      <c:pt idx="89">
                        <c:v>4</c:v>
                      </c:pt>
                      <c:pt idx="90">
                        <c:v>5</c:v>
                      </c:pt>
                      <c:pt idx="91">
                        <c:v>1</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4</c:v>
                      </c:pt>
                      <c:pt idx="109">
                        <c:v>1</c:v>
                      </c:pt>
                      <c:pt idx="110">
                        <c:v>5</c:v>
                      </c:pt>
                      <c:pt idx="111">
                        <c:v>4</c:v>
                      </c:pt>
                      <c:pt idx="112">
                        <c:v>5</c:v>
                      </c:pt>
                      <c:pt idx="113">
                        <c:v>5</c:v>
                      </c:pt>
                      <c:pt idx="114">
                        <c:v>5</c:v>
                      </c:pt>
                      <c:pt idx="115">
                        <c:v>5</c:v>
                      </c:pt>
                      <c:pt idx="116">
                        <c:v>5</c:v>
                      </c:pt>
                      <c:pt idx="117">
                        <c:v>5</c:v>
                      </c:pt>
                      <c:pt idx="118">
                        <c:v>4</c:v>
                      </c:pt>
                      <c:pt idx="119">
                        <c:v>4</c:v>
                      </c:pt>
                      <c:pt idx="120">
                        <c:v>5</c:v>
                      </c:pt>
                      <c:pt idx="121">
                        <c:v>5</c:v>
                      </c:pt>
                      <c:pt idx="122">
                        <c:v>5</c:v>
                      </c:pt>
                      <c:pt idx="123">
                        <c:v>5</c:v>
                      </c:pt>
                      <c:pt idx="124">
                        <c:v>5</c:v>
                      </c:pt>
                      <c:pt idx="125">
                        <c:v>5</c:v>
                      </c:pt>
                      <c:pt idx="126">
                        <c:v>1</c:v>
                      </c:pt>
                      <c:pt idx="127">
                        <c:v>1</c:v>
                      </c:pt>
                      <c:pt idx="128">
                        <c:v>5</c:v>
                      </c:pt>
                      <c:pt idx="129">
                        <c:v>1</c:v>
                      </c:pt>
                      <c:pt idx="130">
                        <c:v>5</c:v>
                      </c:pt>
                      <c:pt idx="131">
                        <c:v>5</c:v>
                      </c:pt>
                      <c:pt idx="132">
                        <c:v>5</c:v>
                      </c:pt>
                      <c:pt idx="133">
                        <c:v>5</c:v>
                      </c:pt>
                      <c:pt idx="134">
                        <c:v>1</c:v>
                      </c:pt>
                      <c:pt idx="135">
                        <c:v>1</c:v>
                      </c:pt>
                      <c:pt idx="136">
                        <c:v>5</c:v>
                      </c:pt>
                      <c:pt idx="137">
                        <c:v>5</c:v>
                      </c:pt>
                      <c:pt idx="138">
                        <c:v>5</c:v>
                      </c:pt>
                      <c:pt idx="139">
                        <c:v>5</c:v>
                      </c:pt>
                      <c:pt idx="140">
                        <c:v>4</c:v>
                      </c:pt>
                      <c:pt idx="141">
                        <c:v>1</c:v>
                      </c:pt>
                      <c:pt idx="142">
                        <c:v>5</c:v>
                      </c:pt>
                      <c:pt idx="143">
                        <c:v>5</c:v>
                      </c:pt>
                      <c:pt idx="144">
                        <c:v>4</c:v>
                      </c:pt>
                      <c:pt idx="145">
                        <c:v>5</c:v>
                      </c:pt>
                      <c:pt idx="146">
                        <c:v>4</c:v>
                      </c:pt>
                      <c:pt idx="147">
                        <c:v>3</c:v>
                      </c:pt>
                      <c:pt idx="148">
                        <c:v>5</c:v>
                      </c:pt>
                      <c:pt idx="149">
                        <c:v>4</c:v>
                      </c:pt>
                      <c:pt idx="150">
                        <c:v>5</c:v>
                      </c:pt>
                      <c:pt idx="151">
                        <c:v>1</c:v>
                      </c:pt>
                      <c:pt idx="152">
                        <c:v>1</c:v>
                      </c:pt>
                      <c:pt idx="153">
                        <c:v>1</c:v>
                      </c:pt>
                      <c:pt idx="154">
                        <c:v>5</c:v>
                      </c:pt>
                      <c:pt idx="155">
                        <c:v>5</c:v>
                      </c:pt>
                      <c:pt idx="156">
                        <c:v>5</c:v>
                      </c:pt>
                      <c:pt idx="157">
                        <c:v>5</c:v>
                      </c:pt>
                      <c:pt idx="158">
                        <c:v>5</c:v>
                      </c:pt>
                      <c:pt idx="159">
                        <c:v>4</c:v>
                      </c:pt>
                      <c:pt idx="160">
                        <c:v>5</c:v>
                      </c:pt>
                      <c:pt idx="161">
                        <c:v>5</c:v>
                      </c:pt>
                      <c:pt idx="162">
                        <c:v>5</c:v>
                      </c:pt>
                      <c:pt idx="163">
                        <c:v>5</c:v>
                      </c:pt>
                      <c:pt idx="164">
                        <c:v>4</c:v>
                      </c:pt>
                      <c:pt idx="165">
                        <c:v>4</c:v>
                      </c:pt>
                      <c:pt idx="166">
                        <c:v>5</c:v>
                      </c:pt>
                      <c:pt idx="167">
                        <c:v>5</c:v>
                      </c:pt>
                      <c:pt idx="168">
                        <c:v>5</c:v>
                      </c:pt>
                      <c:pt idx="169">
                        <c:v>5</c:v>
                      </c:pt>
                      <c:pt idx="170">
                        <c:v>1</c:v>
                      </c:pt>
                      <c:pt idx="171">
                        <c:v>5</c:v>
                      </c:pt>
                      <c:pt idx="172">
                        <c:v>5</c:v>
                      </c:pt>
                      <c:pt idx="173">
                        <c:v>5</c:v>
                      </c:pt>
                      <c:pt idx="174">
                        <c:v>3</c:v>
                      </c:pt>
                      <c:pt idx="175">
                        <c:v>5</c:v>
                      </c:pt>
                      <c:pt idx="176">
                        <c:v>5</c:v>
                      </c:pt>
                      <c:pt idx="177">
                        <c:v>5</c:v>
                      </c:pt>
                      <c:pt idx="178">
                        <c:v>3</c:v>
                      </c:pt>
                      <c:pt idx="179">
                        <c:v>4</c:v>
                      </c:pt>
                      <c:pt idx="180">
                        <c:v>2</c:v>
                      </c:pt>
                      <c:pt idx="181">
                        <c:v>5</c:v>
                      </c:pt>
                      <c:pt idx="182">
                        <c:v>5</c:v>
                      </c:pt>
                      <c:pt idx="183">
                        <c:v>5</c:v>
                      </c:pt>
                      <c:pt idx="184">
                        <c:v>4</c:v>
                      </c:pt>
                      <c:pt idx="185">
                        <c:v>5</c:v>
                      </c:pt>
                      <c:pt idx="186">
                        <c:v>5</c:v>
                      </c:pt>
                      <c:pt idx="187">
                        <c:v>4</c:v>
                      </c:pt>
                      <c:pt idx="188">
                        <c:v>5</c:v>
                      </c:pt>
                      <c:pt idx="189">
                        <c:v>5</c:v>
                      </c:pt>
                      <c:pt idx="190">
                        <c:v>5</c:v>
                      </c:pt>
                      <c:pt idx="191">
                        <c:v>5</c:v>
                      </c:pt>
                      <c:pt idx="192">
                        <c:v>5</c:v>
                      </c:pt>
                      <c:pt idx="193">
                        <c:v>4</c:v>
                      </c:pt>
                      <c:pt idx="194">
                        <c:v>4</c:v>
                      </c:pt>
                      <c:pt idx="195">
                        <c:v>4</c:v>
                      </c:pt>
                      <c:pt idx="196">
                        <c:v>5</c:v>
                      </c:pt>
                      <c:pt idx="197">
                        <c:v>5</c:v>
                      </c:pt>
                      <c:pt idx="198">
                        <c:v>5</c:v>
                      </c:pt>
                      <c:pt idx="199">
                        <c:v>5</c:v>
                      </c:pt>
                      <c:pt idx="200">
                        <c:v>5</c:v>
                      </c:pt>
                      <c:pt idx="201">
                        <c:v>5</c:v>
                      </c:pt>
                      <c:pt idx="202">
                        <c:v>5</c:v>
                      </c:pt>
                      <c:pt idx="203">
                        <c:v>5</c:v>
                      </c:pt>
                      <c:pt idx="204">
                        <c:v>5</c:v>
                      </c:pt>
                      <c:pt idx="205">
                        <c:v>5</c:v>
                      </c:pt>
                      <c:pt idx="206">
                        <c:v>5</c:v>
                      </c:pt>
                      <c:pt idx="207">
                        <c:v>5</c:v>
                      </c:pt>
                      <c:pt idx="208">
                        <c:v>4</c:v>
                      </c:pt>
                      <c:pt idx="209">
                        <c:v>5</c:v>
                      </c:pt>
                      <c:pt idx="210">
                        <c:v>5</c:v>
                      </c:pt>
                      <c:pt idx="211">
                        <c:v>5</c:v>
                      </c:pt>
                      <c:pt idx="212">
                        <c:v>5</c:v>
                      </c:pt>
                      <c:pt idx="213">
                        <c:v>1</c:v>
                      </c:pt>
                      <c:pt idx="214">
                        <c:v>3</c:v>
                      </c:pt>
                      <c:pt idx="215">
                        <c:v>1</c:v>
                      </c:pt>
                      <c:pt idx="216">
                        <c:v>1</c:v>
                      </c:pt>
                      <c:pt idx="217">
                        <c:v>5</c:v>
                      </c:pt>
                      <c:pt idx="218">
                        <c:v>3</c:v>
                      </c:pt>
                      <c:pt idx="219">
                        <c:v>5</c:v>
                      </c:pt>
                      <c:pt idx="220">
                        <c:v>5</c:v>
                      </c:pt>
                      <c:pt idx="221">
                        <c:v>5</c:v>
                      </c:pt>
                      <c:pt idx="222">
                        <c:v>5</c:v>
                      </c:pt>
                      <c:pt idx="223">
                        <c:v>5</c:v>
                      </c:pt>
                      <c:pt idx="224">
                        <c:v>5</c:v>
                      </c:pt>
                      <c:pt idx="225">
                        <c:v>5</c:v>
                      </c:pt>
                      <c:pt idx="226">
                        <c:v>5</c:v>
                      </c:pt>
                      <c:pt idx="227">
                        <c:v>5</c:v>
                      </c:pt>
                      <c:pt idx="228">
                        <c:v>5</c:v>
                      </c:pt>
                      <c:pt idx="229">
                        <c:v>5</c:v>
                      </c:pt>
                      <c:pt idx="230">
                        <c:v>5</c:v>
                      </c:pt>
                      <c:pt idx="231">
                        <c:v>5</c:v>
                      </c:pt>
                      <c:pt idx="232">
                        <c:v>5</c:v>
                      </c:pt>
                      <c:pt idx="233">
                        <c:v>5</c:v>
                      </c:pt>
                      <c:pt idx="234">
                        <c:v>4</c:v>
                      </c:pt>
                      <c:pt idx="235">
                        <c:v>5</c:v>
                      </c:pt>
                      <c:pt idx="236">
                        <c:v>5</c:v>
                      </c:pt>
                      <c:pt idx="237">
                        <c:v>5</c:v>
                      </c:pt>
                      <c:pt idx="238">
                        <c:v>3</c:v>
                      </c:pt>
                      <c:pt idx="239">
                        <c:v>5</c:v>
                      </c:pt>
                      <c:pt idx="240">
                        <c:v>5</c:v>
                      </c:pt>
                      <c:pt idx="241">
                        <c:v>5</c:v>
                      </c:pt>
                      <c:pt idx="242">
                        <c:v>5</c:v>
                      </c:pt>
                      <c:pt idx="243">
                        <c:v>5</c:v>
                      </c:pt>
                      <c:pt idx="244">
                        <c:v>5</c:v>
                      </c:pt>
                      <c:pt idx="245">
                        <c:v>5</c:v>
                      </c:pt>
                      <c:pt idx="246">
                        <c:v>5</c:v>
                      </c:pt>
                      <c:pt idx="247">
                        <c:v>4</c:v>
                      </c:pt>
                      <c:pt idx="248">
                        <c:v>5</c:v>
                      </c:pt>
                      <c:pt idx="249">
                        <c:v>5</c:v>
                      </c:pt>
                      <c:pt idx="250">
                        <c:v>4</c:v>
                      </c:pt>
                      <c:pt idx="251">
                        <c:v>5</c:v>
                      </c:pt>
                      <c:pt idx="252">
                        <c:v>5</c:v>
                      </c:pt>
                      <c:pt idx="253">
                        <c:v>5</c:v>
                      </c:pt>
                      <c:pt idx="254">
                        <c:v>5</c:v>
                      </c:pt>
                      <c:pt idx="255">
                        <c:v>5</c:v>
                      </c:pt>
                      <c:pt idx="256">
                        <c:v>5</c:v>
                      </c:pt>
                      <c:pt idx="257">
                        <c:v>5</c:v>
                      </c:pt>
                      <c:pt idx="258">
                        <c:v>4</c:v>
                      </c:pt>
                      <c:pt idx="259">
                        <c:v>5</c:v>
                      </c:pt>
                      <c:pt idx="260">
                        <c:v>4</c:v>
                      </c:pt>
                      <c:pt idx="261">
                        <c:v>5</c:v>
                      </c:pt>
                      <c:pt idx="262">
                        <c:v>5</c:v>
                      </c:pt>
                      <c:pt idx="263">
                        <c:v>4</c:v>
                      </c:pt>
                      <c:pt idx="264">
                        <c:v>5</c:v>
                      </c:pt>
                      <c:pt idx="265">
                        <c:v>5</c:v>
                      </c:pt>
                      <c:pt idx="266">
                        <c:v>5</c:v>
                      </c:pt>
                      <c:pt idx="267">
                        <c:v>5</c:v>
                      </c:pt>
                      <c:pt idx="268">
                        <c:v>5</c:v>
                      </c:pt>
                      <c:pt idx="269">
                        <c:v>4</c:v>
                      </c:pt>
                      <c:pt idx="270">
                        <c:v>5</c:v>
                      </c:pt>
                      <c:pt idx="271">
                        <c:v>5</c:v>
                      </c:pt>
                      <c:pt idx="272">
                        <c:v>5</c:v>
                      </c:pt>
                      <c:pt idx="273">
                        <c:v>4</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4</c:v>
                      </c:pt>
                      <c:pt idx="289">
                        <c:v>5</c:v>
                      </c:pt>
                      <c:pt idx="290">
                        <c:v>5</c:v>
                      </c:pt>
                      <c:pt idx="291">
                        <c:v>5</c:v>
                      </c:pt>
                      <c:pt idx="292">
                        <c:v>5</c:v>
                      </c:pt>
                      <c:pt idx="293">
                        <c:v>4</c:v>
                      </c:pt>
                      <c:pt idx="294">
                        <c:v>5</c:v>
                      </c:pt>
                      <c:pt idx="295">
                        <c:v>5</c:v>
                      </c:pt>
                      <c:pt idx="296">
                        <c:v>5</c:v>
                      </c:pt>
                      <c:pt idx="297">
                        <c:v>5</c:v>
                      </c:pt>
                      <c:pt idx="298">
                        <c:v>5</c:v>
                      </c:pt>
                      <c:pt idx="299">
                        <c:v>5</c:v>
                      </c:pt>
                      <c:pt idx="300">
                        <c:v>1</c:v>
                      </c:pt>
                      <c:pt idx="301">
                        <c:v>3</c:v>
                      </c:pt>
                      <c:pt idx="302">
                        <c:v>5</c:v>
                      </c:pt>
                      <c:pt idx="303">
                        <c:v>5</c:v>
                      </c:pt>
                      <c:pt idx="304">
                        <c:v>3</c:v>
                      </c:pt>
                      <c:pt idx="305">
                        <c:v>4</c:v>
                      </c:pt>
                      <c:pt idx="306">
                        <c:v>5</c:v>
                      </c:pt>
                      <c:pt idx="307">
                        <c:v>5</c:v>
                      </c:pt>
                      <c:pt idx="308">
                        <c:v>3</c:v>
                      </c:pt>
                      <c:pt idx="309">
                        <c:v>5</c:v>
                      </c:pt>
                      <c:pt idx="310">
                        <c:v>2</c:v>
                      </c:pt>
                      <c:pt idx="311">
                        <c:v>5</c:v>
                      </c:pt>
                      <c:pt idx="312">
                        <c:v>5</c:v>
                      </c:pt>
                      <c:pt idx="313">
                        <c:v>5</c:v>
                      </c:pt>
                      <c:pt idx="314">
                        <c:v>4</c:v>
                      </c:pt>
                      <c:pt idx="315">
                        <c:v>4</c:v>
                      </c:pt>
                      <c:pt idx="316">
                        <c:v>5</c:v>
                      </c:pt>
                      <c:pt idx="317">
                        <c:v>5</c:v>
                      </c:pt>
                      <c:pt idx="318">
                        <c:v>5</c:v>
                      </c:pt>
                      <c:pt idx="319">
                        <c:v>5</c:v>
                      </c:pt>
                      <c:pt idx="320">
                        <c:v>3</c:v>
                      </c:pt>
                      <c:pt idx="321">
                        <c:v>5</c:v>
                      </c:pt>
                      <c:pt idx="322">
                        <c:v>5</c:v>
                      </c:pt>
                      <c:pt idx="323">
                        <c:v>5</c:v>
                      </c:pt>
                      <c:pt idx="324">
                        <c:v>5</c:v>
                      </c:pt>
                      <c:pt idx="325">
                        <c:v>3</c:v>
                      </c:pt>
                      <c:pt idx="326">
                        <c:v>5</c:v>
                      </c:pt>
                      <c:pt idx="327">
                        <c:v>5</c:v>
                      </c:pt>
                      <c:pt idx="328">
                        <c:v>5</c:v>
                      </c:pt>
                      <c:pt idx="329">
                        <c:v>5</c:v>
                      </c:pt>
                      <c:pt idx="330">
                        <c:v>5</c:v>
                      </c:pt>
                      <c:pt idx="331">
                        <c:v>5</c:v>
                      </c:pt>
                      <c:pt idx="332">
                        <c:v>5</c:v>
                      </c:pt>
                      <c:pt idx="333">
                        <c:v>5</c:v>
                      </c:pt>
                      <c:pt idx="334">
                        <c:v>5</c:v>
                      </c:pt>
                      <c:pt idx="335">
                        <c:v>5</c:v>
                      </c:pt>
                      <c:pt idx="336">
                        <c:v>4</c:v>
                      </c:pt>
                      <c:pt idx="337">
                        <c:v>4</c:v>
                      </c:pt>
                      <c:pt idx="338">
                        <c:v>5</c:v>
                      </c:pt>
                      <c:pt idx="339">
                        <c:v>5</c:v>
                      </c:pt>
                      <c:pt idx="340">
                        <c:v>5</c:v>
                      </c:pt>
                      <c:pt idx="341">
                        <c:v>5</c:v>
                      </c:pt>
                      <c:pt idx="342">
                        <c:v>5</c:v>
                      </c:pt>
                      <c:pt idx="343">
                        <c:v>3</c:v>
                      </c:pt>
                      <c:pt idx="344">
                        <c:v>5</c:v>
                      </c:pt>
                      <c:pt idx="345">
                        <c:v>1</c:v>
                      </c:pt>
                      <c:pt idx="346">
                        <c:v>1</c:v>
                      </c:pt>
                      <c:pt idx="347">
                        <c:v>1</c:v>
                      </c:pt>
                      <c:pt idx="348">
                        <c:v>4</c:v>
                      </c:pt>
                      <c:pt idx="349">
                        <c:v>4</c:v>
                      </c:pt>
                      <c:pt idx="350">
                        <c:v>5</c:v>
                      </c:pt>
                      <c:pt idx="351">
                        <c:v>5</c:v>
                      </c:pt>
                      <c:pt idx="352">
                        <c:v>5</c:v>
                      </c:pt>
                      <c:pt idx="353">
                        <c:v>5</c:v>
                      </c:pt>
                      <c:pt idx="354">
                        <c:v>5</c:v>
                      </c:pt>
                      <c:pt idx="355">
                        <c:v>5</c:v>
                      </c:pt>
                      <c:pt idx="356">
                        <c:v>5</c:v>
                      </c:pt>
                      <c:pt idx="357">
                        <c:v>5</c:v>
                      </c:pt>
                      <c:pt idx="358">
                        <c:v>5</c:v>
                      </c:pt>
                      <c:pt idx="359">
                        <c:v>5</c:v>
                      </c:pt>
                      <c:pt idx="360">
                        <c:v>1</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3</c:v>
                      </c:pt>
                      <c:pt idx="381">
                        <c:v>5</c:v>
                      </c:pt>
                      <c:pt idx="382">
                        <c:v>5</c:v>
                      </c:pt>
                      <c:pt idx="383">
                        <c:v>5</c:v>
                      </c:pt>
                      <c:pt idx="384">
                        <c:v>5</c:v>
                      </c:pt>
                      <c:pt idx="385">
                        <c:v>5</c:v>
                      </c:pt>
                      <c:pt idx="386">
                        <c:v>5</c:v>
                      </c:pt>
                      <c:pt idx="387">
                        <c:v>5</c:v>
                      </c:pt>
                      <c:pt idx="388">
                        <c:v>5</c:v>
                      </c:pt>
                      <c:pt idx="389">
                        <c:v>5</c:v>
                      </c:pt>
                      <c:pt idx="390">
                        <c:v>5</c:v>
                      </c:pt>
                      <c:pt idx="391">
                        <c:v>5</c:v>
                      </c:pt>
                      <c:pt idx="392">
                        <c:v>5</c:v>
                      </c:pt>
                      <c:pt idx="393">
                        <c:v>5</c:v>
                      </c:pt>
                      <c:pt idx="394">
                        <c:v>5</c:v>
                      </c:pt>
                      <c:pt idx="395">
                        <c:v>5</c:v>
                      </c:pt>
                      <c:pt idx="396">
                        <c:v>5</c:v>
                      </c:pt>
                      <c:pt idx="397">
                        <c:v>5</c:v>
                      </c:pt>
                      <c:pt idx="398">
                        <c:v>5</c:v>
                      </c:pt>
                      <c:pt idx="399">
                        <c:v>4</c:v>
                      </c:pt>
                      <c:pt idx="400">
                        <c:v>5</c:v>
                      </c:pt>
                      <c:pt idx="401">
                        <c:v>5</c:v>
                      </c:pt>
                      <c:pt idx="402">
                        <c:v>5</c:v>
                      </c:pt>
                      <c:pt idx="403">
                        <c:v>4</c:v>
                      </c:pt>
                      <c:pt idx="404">
                        <c:v>5</c:v>
                      </c:pt>
                      <c:pt idx="405">
                        <c:v>5</c:v>
                      </c:pt>
                      <c:pt idx="406">
                        <c:v>5</c:v>
                      </c:pt>
                      <c:pt idx="407">
                        <c:v>5</c:v>
                      </c:pt>
                      <c:pt idx="408">
                        <c:v>5</c:v>
                      </c:pt>
                      <c:pt idx="409">
                        <c:v>5</c:v>
                      </c:pt>
                      <c:pt idx="410">
                        <c:v>5</c:v>
                      </c:pt>
                      <c:pt idx="411">
                        <c:v>5</c:v>
                      </c:pt>
                      <c:pt idx="412">
                        <c:v>1</c:v>
                      </c:pt>
                      <c:pt idx="413">
                        <c:v>5</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4</c:v>
                      </c:pt>
                      <c:pt idx="429">
                        <c:v>5</c:v>
                      </c:pt>
                      <c:pt idx="430">
                        <c:v>5</c:v>
                      </c:pt>
                      <c:pt idx="431">
                        <c:v>5</c:v>
                      </c:pt>
                      <c:pt idx="432">
                        <c:v>5</c:v>
                      </c:pt>
                      <c:pt idx="433">
                        <c:v>5</c:v>
                      </c:pt>
                      <c:pt idx="434">
                        <c:v>5</c:v>
                      </c:pt>
                      <c:pt idx="435">
                        <c:v>5</c:v>
                      </c:pt>
                      <c:pt idx="436">
                        <c:v>5</c:v>
                      </c:pt>
                      <c:pt idx="437">
                        <c:v>5</c:v>
                      </c:pt>
                      <c:pt idx="438">
                        <c:v>5</c:v>
                      </c:pt>
                      <c:pt idx="439">
                        <c:v>4</c:v>
                      </c:pt>
                      <c:pt idx="440">
                        <c:v>5</c:v>
                      </c:pt>
                      <c:pt idx="441">
                        <c:v>5</c:v>
                      </c:pt>
                      <c:pt idx="442">
                        <c:v>5</c:v>
                      </c:pt>
                      <c:pt idx="443">
                        <c:v>5</c:v>
                      </c:pt>
                      <c:pt idx="444">
                        <c:v>5</c:v>
                      </c:pt>
                      <c:pt idx="445">
                        <c:v>5</c:v>
                      </c:pt>
                      <c:pt idx="446">
                        <c:v>5</c:v>
                      </c:pt>
                      <c:pt idx="447">
                        <c:v>5</c:v>
                      </c:pt>
                      <c:pt idx="448">
                        <c:v>5</c:v>
                      </c:pt>
                      <c:pt idx="449">
                        <c:v>5</c:v>
                      </c:pt>
                      <c:pt idx="450">
                        <c:v>5</c:v>
                      </c:pt>
                      <c:pt idx="451">
                        <c:v>5</c:v>
                      </c:pt>
                      <c:pt idx="452">
                        <c:v>5</c:v>
                      </c:pt>
                      <c:pt idx="453">
                        <c:v>5</c:v>
                      </c:pt>
                      <c:pt idx="454">
                        <c:v>5</c:v>
                      </c:pt>
                      <c:pt idx="455">
                        <c:v>5</c:v>
                      </c:pt>
                      <c:pt idx="456">
                        <c:v>5</c:v>
                      </c:pt>
                      <c:pt idx="457">
                        <c:v>4</c:v>
                      </c:pt>
                      <c:pt idx="458">
                        <c:v>5</c:v>
                      </c:pt>
                      <c:pt idx="459">
                        <c:v>5</c:v>
                      </c:pt>
                      <c:pt idx="460">
                        <c:v>5</c:v>
                      </c:pt>
                      <c:pt idx="461">
                        <c:v>1</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4</c:v>
                      </c:pt>
                      <c:pt idx="478">
                        <c:v>3</c:v>
                      </c:pt>
                      <c:pt idx="479">
                        <c:v>5</c:v>
                      </c:pt>
                      <c:pt idx="480">
                        <c:v>5</c:v>
                      </c:pt>
                      <c:pt idx="481">
                        <c:v>5</c:v>
                      </c:pt>
                      <c:pt idx="482">
                        <c:v>5</c:v>
                      </c:pt>
                      <c:pt idx="483">
                        <c:v>5</c:v>
                      </c:pt>
                      <c:pt idx="484">
                        <c:v>5</c:v>
                      </c:pt>
                      <c:pt idx="485">
                        <c:v>5</c:v>
                      </c:pt>
                      <c:pt idx="486">
                        <c:v>5</c:v>
                      </c:pt>
                      <c:pt idx="487">
                        <c:v>5</c:v>
                      </c:pt>
                      <c:pt idx="488">
                        <c:v>5</c:v>
                      </c:pt>
                      <c:pt idx="489">
                        <c:v>5</c:v>
                      </c:pt>
                      <c:pt idx="490">
                        <c:v>5</c:v>
                      </c:pt>
                      <c:pt idx="491">
                        <c:v>5</c:v>
                      </c:pt>
                      <c:pt idx="492">
                        <c:v>5</c:v>
                      </c:pt>
                      <c:pt idx="493">
                        <c:v>5</c:v>
                      </c:pt>
                      <c:pt idx="494">
                        <c:v>5</c:v>
                      </c:pt>
                      <c:pt idx="495">
                        <c:v>5</c:v>
                      </c:pt>
                      <c:pt idx="496">
                        <c:v>5</c:v>
                      </c:pt>
                      <c:pt idx="497">
                        <c:v>5</c:v>
                      </c:pt>
                      <c:pt idx="498">
                        <c:v>5</c:v>
                      </c:pt>
                      <c:pt idx="499">
                        <c:v>5</c:v>
                      </c:pt>
                      <c:pt idx="500">
                        <c:v>5</c:v>
                      </c:pt>
                      <c:pt idx="501">
                        <c:v>5</c:v>
                      </c:pt>
                      <c:pt idx="502">
                        <c:v>5</c:v>
                      </c:pt>
                      <c:pt idx="503">
                        <c:v>5</c:v>
                      </c:pt>
                      <c:pt idx="504">
                        <c:v>5</c:v>
                      </c:pt>
                      <c:pt idx="505">
                        <c:v>5</c:v>
                      </c:pt>
                      <c:pt idx="506">
                        <c:v>4</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1</c:v>
                      </c:pt>
                      <c:pt idx="532">
                        <c:v>5</c:v>
                      </c:pt>
                      <c:pt idx="533">
                        <c:v>5</c:v>
                      </c:pt>
                      <c:pt idx="534">
                        <c:v>1</c:v>
                      </c:pt>
                      <c:pt idx="535">
                        <c:v>4</c:v>
                      </c:pt>
                      <c:pt idx="536">
                        <c:v>5</c:v>
                      </c:pt>
                      <c:pt idx="537">
                        <c:v>5</c:v>
                      </c:pt>
                      <c:pt idx="538">
                        <c:v>5</c:v>
                      </c:pt>
                      <c:pt idx="539">
                        <c:v>5</c:v>
                      </c:pt>
                      <c:pt idx="540">
                        <c:v>5</c:v>
                      </c:pt>
                      <c:pt idx="541">
                        <c:v>5</c:v>
                      </c:pt>
                      <c:pt idx="542">
                        <c:v>5</c:v>
                      </c:pt>
                      <c:pt idx="543">
                        <c:v>5</c:v>
                      </c:pt>
                      <c:pt idx="544">
                        <c:v>5</c:v>
                      </c:pt>
                      <c:pt idx="545">
                        <c:v>4</c:v>
                      </c:pt>
                      <c:pt idx="546">
                        <c:v>1</c:v>
                      </c:pt>
                      <c:pt idx="547">
                        <c:v>5</c:v>
                      </c:pt>
                      <c:pt idx="548">
                        <c:v>5</c:v>
                      </c:pt>
                      <c:pt idx="549">
                        <c:v>5</c:v>
                      </c:pt>
                      <c:pt idx="550">
                        <c:v>5</c:v>
                      </c:pt>
                      <c:pt idx="551">
                        <c:v>5</c:v>
                      </c:pt>
                      <c:pt idx="552">
                        <c:v>5</c:v>
                      </c:pt>
                      <c:pt idx="553">
                        <c:v>5</c:v>
                      </c:pt>
                      <c:pt idx="554">
                        <c:v>5</c:v>
                      </c:pt>
                      <c:pt idx="555">
                        <c:v>4</c:v>
                      </c:pt>
                      <c:pt idx="556">
                        <c:v>5</c:v>
                      </c:pt>
                      <c:pt idx="557">
                        <c:v>5</c:v>
                      </c:pt>
                      <c:pt idx="558">
                        <c:v>5</c:v>
                      </c:pt>
                      <c:pt idx="559">
                        <c:v>5</c:v>
                      </c:pt>
                      <c:pt idx="560">
                        <c:v>5</c:v>
                      </c:pt>
                      <c:pt idx="561">
                        <c:v>4</c:v>
                      </c:pt>
                      <c:pt idx="562">
                        <c:v>5</c:v>
                      </c:pt>
                      <c:pt idx="563">
                        <c:v>5</c:v>
                      </c:pt>
                      <c:pt idx="564">
                        <c:v>5</c:v>
                      </c:pt>
                      <c:pt idx="565">
                        <c:v>5</c:v>
                      </c:pt>
                      <c:pt idx="566">
                        <c:v>5</c:v>
                      </c:pt>
                      <c:pt idx="567">
                        <c:v>5</c:v>
                      </c:pt>
                      <c:pt idx="568">
                        <c:v>5</c:v>
                      </c:pt>
                      <c:pt idx="569">
                        <c:v>5</c:v>
                      </c:pt>
                      <c:pt idx="570">
                        <c:v>5</c:v>
                      </c:pt>
                      <c:pt idx="571">
                        <c:v>4</c:v>
                      </c:pt>
                      <c:pt idx="572">
                        <c:v>5</c:v>
                      </c:pt>
                      <c:pt idx="573">
                        <c:v>5</c:v>
                      </c:pt>
                      <c:pt idx="574">
                        <c:v>5</c:v>
                      </c:pt>
                      <c:pt idx="575">
                        <c:v>5</c:v>
                      </c:pt>
                      <c:pt idx="576">
                        <c:v>5</c:v>
                      </c:pt>
                      <c:pt idx="577">
                        <c:v>5</c:v>
                      </c:pt>
                      <c:pt idx="578">
                        <c:v>5</c:v>
                      </c:pt>
                      <c:pt idx="579">
                        <c:v>5</c:v>
                      </c:pt>
                      <c:pt idx="580">
                        <c:v>5</c:v>
                      </c:pt>
                      <c:pt idx="581">
                        <c:v>5</c:v>
                      </c:pt>
                      <c:pt idx="582">
                        <c:v>4</c:v>
                      </c:pt>
                      <c:pt idx="583">
                        <c:v>4</c:v>
                      </c:pt>
                      <c:pt idx="584">
                        <c:v>5</c:v>
                      </c:pt>
                      <c:pt idx="585">
                        <c:v>5</c:v>
                      </c:pt>
                      <c:pt idx="586">
                        <c:v>5</c:v>
                      </c:pt>
                      <c:pt idx="587">
                        <c:v>5</c:v>
                      </c:pt>
                      <c:pt idx="588">
                        <c:v>4</c:v>
                      </c:pt>
                      <c:pt idx="589">
                        <c:v>4</c:v>
                      </c:pt>
                      <c:pt idx="590">
                        <c:v>5</c:v>
                      </c:pt>
                      <c:pt idx="591">
                        <c:v>3</c:v>
                      </c:pt>
                      <c:pt idx="592">
                        <c:v>5</c:v>
                      </c:pt>
                      <c:pt idx="593">
                        <c:v>1</c:v>
                      </c:pt>
                      <c:pt idx="594">
                        <c:v>5</c:v>
                      </c:pt>
                      <c:pt idx="595">
                        <c:v>5</c:v>
                      </c:pt>
                      <c:pt idx="596">
                        <c:v>4</c:v>
                      </c:pt>
                      <c:pt idx="597">
                        <c:v>4</c:v>
                      </c:pt>
                      <c:pt idx="598">
                        <c:v>4</c:v>
                      </c:pt>
                      <c:pt idx="599">
                        <c:v>5</c:v>
                      </c:pt>
                      <c:pt idx="600">
                        <c:v>5</c:v>
                      </c:pt>
                      <c:pt idx="601">
                        <c:v>5</c:v>
                      </c:pt>
                      <c:pt idx="602">
                        <c:v>5</c:v>
                      </c:pt>
                      <c:pt idx="603">
                        <c:v>3</c:v>
                      </c:pt>
                      <c:pt idx="604">
                        <c:v>5</c:v>
                      </c:pt>
                      <c:pt idx="605">
                        <c:v>4</c:v>
                      </c:pt>
                      <c:pt idx="606">
                        <c:v>5</c:v>
                      </c:pt>
                      <c:pt idx="607">
                        <c:v>5</c:v>
                      </c:pt>
                      <c:pt idx="608">
                        <c:v>4</c:v>
                      </c:pt>
                      <c:pt idx="609">
                        <c:v>5</c:v>
                      </c:pt>
                      <c:pt idx="610">
                        <c:v>4</c:v>
                      </c:pt>
                      <c:pt idx="611">
                        <c:v>4</c:v>
                      </c:pt>
                      <c:pt idx="612">
                        <c:v>5</c:v>
                      </c:pt>
                      <c:pt idx="613">
                        <c:v>4</c:v>
                      </c:pt>
                      <c:pt idx="614">
                        <c:v>1</c:v>
                      </c:pt>
                      <c:pt idx="615">
                        <c:v>2</c:v>
                      </c:pt>
                      <c:pt idx="616">
                        <c:v>5</c:v>
                      </c:pt>
                      <c:pt idx="617">
                        <c:v>4</c:v>
                      </c:pt>
                      <c:pt idx="618">
                        <c:v>3</c:v>
                      </c:pt>
                      <c:pt idx="619">
                        <c:v>5</c:v>
                      </c:pt>
                      <c:pt idx="620">
                        <c:v>5</c:v>
                      </c:pt>
                      <c:pt idx="621">
                        <c:v>5</c:v>
                      </c:pt>
                      <c:pt idx="622">
                        <c:v>4</c:v>
                      </c:pt>
                      <c:pt idx="623">
                        <c:v>5</c:v>
                      </c:pt>
                      <c:pt idx="624">
                        <c:v>5</c:v>
                      </c:pt>
                      <c:pt idx="625">
                        <c:v>4</c:v>
                      </c:pt>
                      <c:pt idx="626">
                        <c:v>5</c:v>
                      </c:pt>
                      <c:pt idx="627">
                        <c:v>5</c:v>
                      </c:pt>
                      <c:pt idx="628">
                        <c:v>5</c:v>
                      </c:pt>
                      <c:pt idx="629">
                        <c:v>5</c:v>
                      </c:pt>
                      <c:pt idx="630">
                        <c:v>5</c:v>
                      </c:pt>
                      <c:pt idx="631">
                        <c:v>2</c:v>
                      </c:pt>
                      <c:pt idx="632">
                        <c:v>5</c:v>
                      </c:pt>
                      <c:pt idx="633">
                        <c:v>3</c:v>
                      </c:pt>
                      <c:pt idx="634">
                        <c:v>3</c:v>
                      </c:pt>
                      <c:pt idx="635">
                        <c:v>5</c:v>
                      </c:pt>
                      <c:pt idx="636">
                        <c:v>5</c:v>
                      </c:pt>
                      <c:pt idx="637">
                        <c:v>5</c:v>
                      </c:pt>
                      <c:pt idx="638">
                        <c:v>3</c:v>
                      </c:pt>
                      <c:pt idx="639">
                        <c:v>4</c:v>
                      </c:pt>
                      <c:pt idx="640">
                        <c:v>5</c:v>
                      </c:pt>
                      <c:pt idx="641">
                        <c:v>5</c:v>
                      </c:pt>
                      <c:pt idx="642">
                        <c:v>4</c:v>
                      </c:pt>
                      <c:pt idx="643">
                        <c:v>4</c:v>
                      </c:pt>
                      <c:pt idx="644">
                        <c:v>1</c:v>
                      </c:pt>
                      <c:pt idx="645">
                        <c:v>5</c:v>
                      </c:pt>
                      <c:pt idx="646">
                        <c:v>3</c:v>
                      </c:pt>
                      <c:pt idx="647">
                        <c:v>3</c:v>
                      </c:pt>
                      <c:pt idx="648">
                        <c:v>4</c:v>
                      </c:pt>
                      <c:pt idx="649">
                        <c:v>5</c:v>
                      </c:pt>
                      <c:pt idx="650">
                        <c:v>4</c:v>
                      </c:pt>
                      <c:pt idx="651">
                        <c:v>3</c:v>
                      </c:pt>
                      <c:pt idx="652">
                        <c:v>5</c:v>
                      </c:pt>
                      <c:pt idx="653">
                        <c:v>5</c:v>
                      </c:pt>
                      <c:pt idx="654">
                        <c:v>5</c:v>
                      </c:pt>
                      <c:pt idx="655">
                        <c:v>4</c:v>
                      </c:pt>
                      <c:pt idx="656">
                        <c:v>5</c:v>
                      </c:pt>
                      <c:pt idx="657">
                        <c:v>4</c:v>
                      </c:pt>
                      <c:pt idx="658">
                        <c:v>5</c:v>
                      </c:pt>
                      <c:pt idx="659">
                        <c:v>4</c:v>
                      </c:pt>
                      <c:pt idx="660">
                        <c:v>5</c:v>
                      </c:pt>
                      <c:pt idx="661">
                        <c:v>5</c:v>
                      </c:pt>
                      <c:pt idx="662">
                        <c:v>4</c:v>
                      </c:pt>
                      <c:pt idx="663">
                        <c:v>5</c:v>
                      </c:pt>
                      <c:pt idx="664">
                        <c:v>5</c:v>
                      </c:pt>
                      <c:pt idx="665">
                        <c:v>4</c:v>
                      </c:pt>
                      <c:pt idx="666">
                        <c:v>5</c:v>
                      </c:pt>
                      <c:pt idx="667">
                        <c:v>3</c:v>
                      </c:pt>
                      <c:pt idx="668">
                        <c:v>5</c:v>
                      </c:pt>
                      <c:pt idx="669">
                        <c:v>5</c:v>
                      </c:pt>
                      <c:pt idx="670">
                        <c:v>3</c:v>
                      </c:pt>
                      <c:pt idx="671">
                        <c:v>4</c:v>
                      </c:pt>
                      <c:pt idx="672">
                        <c:v>1</c:v>
                      </c:pt>
                      <c:pt idx="673">
                        <c:v>1</c:v>
                      </c:pt>
                      <c:pt idx="674">
                        <c:v>5</c:v>
                      </c:pt>
                      <c:pt idx="675">
                        <c:v>4</c:v>
                      </c:pt>
                      <c:pt idx="676">
                        <c:v>5</c:v>
                      </c:pt>
                      <c:pt idx="677">
                        <c:v>1</c:v>
                      </c:pt>
                      <c:pt idx="678">
                        <c:v>4</c:v>
                      </c:pt>
                      <c:pt idx="679">
                        <c:v>5</c:v>
                      </c:pt>
                      <c:pt idx="680">
                        <c:v>5</c:v>
                      </c:pt>
                      <c:pt idx="681">
                        <c:v>1</c:v>
                      </c:pt>
                      <c:pt idx="682">
                        <c:v>1</c:v>
                      </c:pt>
                      <c:pt idx="683">
                        <c:v>4</c:v>
                      </c:pt>
                      <c:pt idx="684">
                        <c:v>3</c:v>
                      </c:pt>
                      <c:pt idx="685">
                        <c:v>4</c:v>
                      </c:pt>
                      <c:pt idx="686">
                        <c:v>3</c:v>
                      </c:pt>
                      <c:pt idx="687">
                        <c:v>4</c:v>
                      </c:pt>
                      <c:pt idx="688">
                        <c:v>5</c:v>
                      </c:pt>
                      <c:pt idx="689">
                        <c:v>5</c:v>
                      </c:pt>
                      <c:pt idx="690">
                        <c:v>5</c:v>
                      </c:pt>
                      <c:pt idx="691">
                        <c:v>3</c:v>
                      </c:pt>
                      <c:pt idx="692">
                        <c:v>5</c:v>
                      </c:pt>
                      <c:pt idx="693">
                        <c:v>5</c:v>
                      </c:pt>
                      <c:pt idx="694">
                        <c:v>4</c:v>
                      </c:pt>
                      <c:pt idx="695">
                        <c:v>3</c:v>
                      </c:pt>
                      <c:pt idx="696">
                        <c:v>3</c:v>
                      </c:pt>
                      <c:pt idx="697">
                        <c:v>3</c:v>
                      </c:pt>
                      <c:pt idx="698">
                        <c:v>5</c:v>
                      </c:pt>
                      <c:pt idx="699">
                        <c:v>5</c:v>
                      </c:pt>
                      <c:pt idx="700">
                        <c:v>4</c:v>
                      </c:pt>
                      <c:pt idx="701">
                        <c:v>5</c:v>
                      </c:pt>
                      <c:pt idx="702">
                        <c:v>5</c:v>
                      </c:pt>
                      <c:pt idx="703">
                        <c:v>5</c:v>
                      </c:pt>
                      <c:pt idx="704">
                        <c:v>5</c:v>
                      </c:pt>
                      <c:pt idx="705">
                        <c:v>5</c:v>
                      </c:pt>
                      <c:pt idx="706">
                        <c:v>3</c:v>
                      </c:pt>
                      <c:pt idx="707">
                        <c:v>5</c:v>
                      </c:pt>
                      <c:pt idx="708">
                        <c:v>5</c:v>
                      </c:pt>
                      <c:pt idx="709">
                        <c:v>5</c:v>
                      </c:pt>
                      <c:pt idx="710">
                        <c:v>2</c:v>
                      </c:pt>
                      <c:pt idx="711">
                        <c:v>5</c:v>
                      </c:pt>
                      <c:pt idx="712">
                        <c:v>5</c:v>
                      </c:pt>
                      <c:pt idx="713">
                        <c:v>5</c:v>
                      </c:pt>
                      <c:pt idx="714">
                        <c:v>5</c:v>
                      </c:pt>
                      <c:pt idx="715">
                        <c:v>4</c:v>
                      </c:pt>
                      <c:pt idx="716">
                        <c:v>5</c:v>
                      </c:pt>
                      <c:pt idx="717">
                        <c:v>5</c:v>
                      </c:pt>
                      <c:pt idx="718">
                        <c:v>5</c:v>
                      </c:pt>
                      <c:pt idx="719">
                        <c:v>5</c:v>
                      </c:pt>
                      <c:pt idx="720">
                        <c:v>5</c:v>
                      </c:pt>
                      <c:pt idx="721">
                        <c:v>5</c:v>
                      </c:pt>
                      <c:pt idx="722">
                        <c:v>4</c:v>
                      </c:pt>
                      <c:pt idx="723">
                        <c:v>1</c:v>
                      </c:pt>
                      <c:pt idx="724">
                        <c:v>5</c:v>
                      </c:pt>
                      <c:pt idx="725">
                        <c:v>5</c:v>
                      </c:pt>
                      <c:pt idx="726">
                        <c:v>5</c:v>
                      </c:pt>
                      <c:pt idx="727">
                        <c:v>5</c:v>
                      </c:pt>
                      <c:pt idx="728">
                        <c:v>5</c:v>
                      </c:pt>
                      <c:pt idx="729">
                        <c:v>5</c:v>
                      </c:pt>
                      <c:pt idx="730">
                        <c:v>5</c:v>
                      </c:pt>
                      <c:pt idx="731">
                        <c:v>5</c:v>
                      </c:pt>
                      <c:pt idx="732">
                        <c:v>5</c:v>
                      </c:pt>
                      <c:pt idx="733">
                        <c:v>4</c:v>
                      </c:pt>
                      <c:pt idx="734">
                        <c:v>5</c:v>
                      </c:pt>
                      <c:pt idx="735">
                        <c:v>5</c:v>
                      </c:pt>
                      <c:pt idx="736">
                        <c:v>5</c:v>
                      </c:pt>
                      <c:pt idx="737">
                        <c:v>4</c:v>
                      </c:pt>
                      <c:pt idx="738">
                        <c:v>4</c:v>
                      </c:pt>
                      <c:pt idx="739">
                        <c:v>3</c:v>
                      </c:pt>
                      <c:pt idx="740">
                        <c:v>5</c:v>
                      </c:pt>
                      <c:pt idx="741">
                        <c:v>5</c:v>
                      </c:pt>
                      <c:pt idx="742">
                        <c:v>5</c:v>
                      </c:pt>
                      <c:pt idx="743">
                        <c:v>5</c:v>
                      </c:pt>
                      <c:pt idx="744">
                        <c:v>1</c:v>
                      </c:pt>
                      <c:pt idx="745">
                        <c:v>5</c:v>
                      </c:pt>
                      <c:pt idx="746">
                        <c:v>3</c:v>
                      </c:pt>
                      <c:pt idx="747">
                        <c:v>3</c:v>
                      </c:pt>
                      <c:pt idx="748">
                        <c:v>5</c:v>
                      </c:pt>
                    </c:numCache>
                  </c:numRef>
                </c:yVal>
                <c:smooth val="0"/>
                <c:extLst>
                  <c:ext xmlns:c16="http://schemas.microsoft.com/office/drawing/2014/chart" uri="{C3380CC4-5D6E-409C-BE32-E72D297353CC}">
                    <c16:uniqueId val="{00000002-79AD-4171-9538-A0F55B74EC5A}"/>
                  </c:ext>
                </c:extLst>
              </c15:ser>
            </c15:filteredScatterSeries>
          </c:ext>
        </c:extLst>
      </c:scatterChart>
      <c:valAx>
        <c:axId val="772016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72017008"/>
        <c:crosses val="autoZero"/>
        <c:crossBetween val="midCat"/>
      </c:valAx>
      <c:valAx>
        <c:axId val="7720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72016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effectLst/>
              </a:rPr>
              <a:t>Bland‑Altman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Sheet1!$D$1</c:f>
              <c:strCache>
                <c:ptCount val="1"/>
                <c:pt idx="0">
                  <c:v>Diff</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Sheet1!$C$2:$C$751</c:f>
              <c:numCache>
                <c:formatCode>General</c:formatCode>
                <c:ptCount val="750"/>
                <c:pt idx="0">
                  <c:v>0.47619047619047616</c:v>
                </c:pt>
                <c:pt idx="1">
                  <c:v>0.5714285714285714</c:v>
                </c:pt>
                <c:pt idx="2">
                  <c:v>0.54545454545454541</c:v>
                </c:pt>
                <c:pt idx="3">
                  <c:v>0.63888888888888884</c:v>
                </c:pt>
                <c:pt idx="4">
                  <c:v>0.43478260869565216</c:v>
                </c:pt>
                <c:pt idx="5">
                  <c:v>0.52173913043478259</c:v>
                </c:pt>
                <c:pt idx="6">
                  <c:v>0.66666666666666663</c:v>
                </c:pt>
                <c:pt idx="7">
                  <c:v>0.55555555555555558</c:v>
                </c:pt>
                <c:pt idx="8">
                  <c:v>0.66666666666666663</c:v>
                </c:pt>
                <c:pt idx="9">
                  <c:v>0.52631578947368418</c:v>
                </c:pt>
                <c:pt idx="10">
                  <c:v>0.47619047619047616</c:v>
                </c:pt>
                <c:pt idx="11">
                  <c:v>0.5</c:v>
                </c:pt>
                <c:pt idx="12">
                  <c:v>0.52272727272727271</c:v>
                </c:pt>
                <c:pt idx="13">
                  <c:v>0.55555555555555558</c:v>
                </c:pt>
                <c:pt idx="14">
                  <c:v>0.55555555555555558</c:v>
                </c:pt>
                <c:pt idx="15">
                  <c:v>0.5714285714285714</c:v>
                </c:pt>
                <c:pt idx="16">
                  <c:v>0.52272727272727271</c:v>
                </c:pt>
                <c:pt idx="17">
                  <c:v>0.43478260869565216</c:v>
                </c:pt>
                <c:pt idx="18">
                  <c:v>0.45454545454545453</c:v>
                </c:pt>
                <c:pt idx="19">
                  <c:v>0.58823529411764708</c:v>
                </c:pt>
                <c:pt idx="20">
                  <c:v>0.52500000000000002</c:v>
                </c:pt>
                <c:pt idx="21">
                  <c:v>0.42105263157894735</c:v>
                </c:pt>
                <c:pt idx="22">
                  <c:v>0.47619047619047616</c:v>
                </c:pt>
                <c:pt idx="23">
                  <c:v>0.52500000000000002</c:v>
                </c:pt>
                <c:pt idx="24">
                  <c:v>0.63888888888888884</c:v>
                </c:pt>
                <c:pt idx="25">
                  <c:v>0.45652173913043476</c:v>
                </c:pt>
                <c:pt idx="26">
                  <c:v>0.30952380952380953</c:v>
                </c:pt>
                <c:pt idx="27">
                  <c:v>0.42105263157894735</c:v>
                </c:pt>
                <c:pt idx="28">
                  <c:v>0.5625</c:v>
                </c:pt>
                <c:pt idx="29">
                  <c:v>0.52380952380952384</c:v>
                </c:pt>
                <c:pt idx="30">
                  <c:v>0.57499999999999996</c:v>
                </c:pt>
                <c:pt idx="31">
                  <c:v>0.5714285714285714</c:v>
                </c:pt>
                <c:pt idx="32">
                  <c:v>0.54761904761904767</c:v>
                </c:pt>
                <c:pt idx="33">
                  <c:v>0.4375</c:v>
                </c:pt>
                <c:pt idx="34">
                  <c:v>0.39473684210526316</c:v>
                </c:pt>
                <c:pt idx="35">
                  <c:v>0.63888888888888884</c:v>
                </c:pt>
                <c:pt idx="36">
                  <c:v>0.54761904761904767</c:v>
                </c:pt>
                <c:pt idx="37">
                  <c:v>0.55263157894736847</c:v>
                </c:pt>
                <c:pt idx="38">
                  <c:v>0.52380952380952384</c:v>
                </c:pt>
                <c:pt idx="39">
                  <c:v>0.52500000000000002</c:v>
                </c:pt>
                <c:pt idx="40">
                  <c:v>0.16666666666666666</c:v>
                </c:pt>
                <c:pt idx="41">
                  <c:v>0.52941176470588236</c:v>
                </c:pt>
                <c:pt idx="42">
                  <c:v>0.47058823529411764</c:v>
                </c:pt>
                <c:pt idx="43">
                  <c:v>0.4</c:v>
                </c:pt>
                <c:pt idx="44">
                  <c:v>0.21428571428571427</c:v>
                </c:pt>
                <c:pt idx="45">
                  <c:v>0.42105263157894735</c:v>
                </c:pt>
                <c:pt idx="46">
                  <c:v>0.27272727272727271</c:v>
                </c:pt>
                <c:pt idx="47">
                  <c:v>0.57499999999999996</c:v>
                </c:pt>
                <c:pt idx="48">
                  <c:v>0.55000000000000004</c:v>
                </c:pt>
                <c:pt idx="49">
                  <c:v>0.63157894736842102</c:v>
                </c:pt>
                <c:pt idx="50">
                  <c:v>0.88888888888888884</c:v>
                </c:pt>
                <c:pt idx="51">
                  <c:v>0.44444444444444442</c:v>
                </c:pt>
                <c:pt idx="52">
                  <c:v>0.57499999999999996</c:v>
                </c:pt>
                <c:pt idx="53">
                  <c:v>0.52500000000000002</c:v>
                </c:pt>
                <c:pt idx="54">
                  <c:v>0.57499999999999996</c:v>
                </c:pt>
                <c:pt idx="55">
                  <c:v>1.25</c:v>
                </c:pt>
                <c:pt idx="56">
                  <c:v>0.58333333333333337</c:v>
                </c:pt>
                <c:pt idx="57">
                  <c:v>0.625</c:v>
                </c:pt>
                <c:pt idx="58">
                  <c:v>0.55263157894736847</c:v>
                </c:pt>
                <c:pt idx="59">
                  <c:v>0.57894736842105265</c:v>
                </c:pt>
                <c:pt idx="60">
                  <c:v>0.61764705882352944</c:v>
                </c:pt>
                <c:pt idx="61">
                  <c:v>0.44444444444444442</c:v>
                </c:pt>
                <c:pt idx="62">
                  <c:v>0.57894736842105265</c:v>
                </c:pt>
                <c:pt idx="63">
                  <c:v>0.6</c:v>
                </c:pt>
                <c:pt idx="64">
                  <c:v>0.38095238095238093</c:v>
                </c:pt>
                <c:pt idx="65">
                  <c:v>0.44117647058823528</c:v>
                </c:pt>
                <c:pt idx="66">
                  <c:v>0.6428571428571429</c:v>
                </c:pt>
                <c:pt idx="67">
                  <c:v>0.54761904761904767</c:v>
                </c:pt>
                <c:pt idx="68">
                  <c:v>0.52500000000000002</c:v>
                </c:pt>
                <c:pt idx="69">
                  <c:v>0.5</c:v>
                </c:pt>
                <c:pt idx="70">
                  <c:v>0.63888888888888884</c:v>
                </c:pt>
                <c:pt idx="71">
                  <c:v>0.5</c:v>
                </c:pt>
                <c:pt idx="72">
                  <c:v>0.6</c:v>
                </c:pt>
                <c:pt idx="73">
                  <c:v>0.57499999999999996</c:v>
                </c:pt>
                <c:pt idx="74">
                  <c:v>0.63157894736842102</c:v>
                </c:pt>
                <c:pt idx="75">
                  <c:v>0.54761904761904767</c:v>
                </c:pt>
                <c:pt idx="76">
                  <c:v>0.58333333333333337</c:v>
                </c:pt>
                <c:pt idx="77">
                  <c:v>0.52631578947368418</c:v>
                </c:pt>
                <c:pt idx="78">
                  <c:v>0.57499999999999996</c:v>
                </c:pt>
                <c:pt idx="79">
                  <c:v>0.55263157894736847</c:v>
                </c:pt>
                <c:pt idx="80">
                  <c:v>0.5</c:v>
                </c:pt>
                <c:pt idx="81">
                  <c:v>0.5714285714285714</c:v>
                </c:pt>
                <c:pt idx="82">
                  <c:v>0.2857142857142857</c:v>
                </c:pt>
                <c:pt idx="83">
                  <c:v>0.7857142857142857</c:v>
                </c:pt>
                <c:pt idx="84">
                  <c:v>0.42857142857142855</c:v>
                </c:pt>
                <c:pt idx="85">
                  <c:v>0.6</c:v>
                </c:pt>
                <c:pt idx="86">
                  <c:v>0.6</c:v>
                </c:pt>
                <c:pt idx="87">
                  <c:v>0.5</c:v>
                </c:pt>
                <c:pt idx="88">
                  <c:v>0.40625</c:v>
                </c:pt>
                <c:pt idx="89">
                  <c:v>0.54761904761904767</c:v>
                </c:pt>
                <c:pt idx="90">
                  <c:v>0.30769230769230771</c:v>
                </c:pt>
                <c:pt idx="91">
                  <c:v>0.58333333333333337</c:v>
                </c:pt>
                <c:pt idx="92">
                  <c:v>0.57499999999999996</c:v>
                </c:pt>
                <c:pt idx="93">
                  <c:v>0.52777777777777779</c:v>
                </c:pt>
                <c:pt idx="94">
                  <c:v>0.54761904761904767</c:v>
                </c:pt>
                <c:pt idx="95">
                  <c:v>0.5714285714285714</c:v>
                </c:pt>
                <c:pt idx="96">
                  <c:v>0.5</c:v>
                </c:pt>
                <c:pt idx="97">
                  <c:v>0.54761904761904767</c:v>
                </c:pt>
                <c:pt idx="98">
                  <c:v>0.57499999999999996</c:v>
                </c:pt>
                <c:pt idx="99">
                  <c:v>0.55263157894736847</c:v>
                </c:pt>
                <c:pt idx="100">
                  <c:v>0.5</c:v>
                </c:pt>
                <c:pt idx="101">
                  <c:v>0.52380952380952384</c:v>
                </c:pt>
                <c:pt idx="102">
                  <c:v>0.47619047619047616</c:v>
                </c:pt>
                <c:pt idx="103">
                  <c:v>0.52500000000000002</c:v>
                </c:pt>
                <c:pt idx="104">
                  <c:v>0.45238095238095238</c:v>
                </c:pt>
                <c:pt idx="105">
                  <c:v>0.5</c:v>
                </c:pt>
                <c:pt idx="106">
                  <c:v>0.52500000000000002</c:v>
                </c:pt>
                <c:pt idx="107">
                  <c:v>0.47058823529411764</c:v>
                </c:pt>
                <c:pt idx="108">
                  <c:v>0.46153846153846156</c:v>
                </c:pt>
                <c:pt idx="109">
                  <c:v>0.57499999999999996</c:v>
                </c:pt>
                <c:pt idx="110">
                  <c:v>0.47058823529411764</c:v>
                </c:pt>
                <c:pt idx="111">
                  <c:v>0.52631578947368418</c:v>
                </c:pt>
                <c:pt idx="112">
                  <c:v>0.54761904761904767</c:v>
                </c:pt>
                <c:pt idx="113">
                  <c:v>0.54761904761904767</c:v>
                </c:pt>
                <c:pt idx="114">
                  <c:v>0.30952380952380953</c:v>
                </c:pt>
                <c:pt idx="115">
                  <c:v>0.6</c:v>
                </c:pt>
                <c:pt idx="116">
                  <c:v>0.33333333333333331</c:v>
                </c:pt>
                <c:pt idx="117">
                  <c:v>0.61764705882352944</c:v>
                </c:pt>
                <c:pt idx="118">
                  <c:v>0.47058823529411764</c:v>
                </c:pt>
                <c:pt idx="119">
                  <c:v>0.52500000000000002</c:v>
                </c:pt>
                <c:pt idx="120">
                  <c:v>0.60526315789473684</c:v>
                </c:pt>
                <c:pt idx="121">
                  <c:v>0.5714285714285714</c:v>
                </c:pt>
                <c:pt idx="122">
                  <c:v>0.63157894736842102</c:v>
                </c:pt>
                <c:pt idx="123">
                  <c:v>0.5714285714285714</c:v>
                </c:pt>
                <c:pt idx="124">
                  <c:v>0.6</c:v>
                </c:pt>
                <c:pt idx="125">
                  <c:v>0.5</c:v>
                </c:pt>
                <c:pt idx="126">
                  <c:v>0.6</c:v>
                </c:pt>
                <c:pt idx="127">
                  <c:v>0.52500000000000002</c:v>
                </c:pt>
                <c:pt idx="128">
                  <c:v>0.6</c:v>
                </c:pt>
                <c:pt idx="129">
                  <c:v>0.57499999999999996</c:v>
                </c:pt>
                <c:pt idx="130">
                  <c:v>0.57499999999999996</c:v>
                </c:pt>
                <c:pt idx="131">
                  <c:v>0.54761904761904767</c:v>
                </c:pt>
                <c:pt idx="132">
                  <c:v>0.54761904761904767</c:v>
                </c:pt>
                <c:pt idx="133">
                  <c:v>0.6</c:v>
                </c:pt>
                <c:pt idx="134">
                  <c:v>0.6</c:v>
                </c:pt>
                <c:pt idx="135">
                  <c:v>0.5714285714285714</c:v>
                </c:pt>
                <c:pt idx="136">
                  <c:v>0.47499999999999998</c:v>
                </c:pt>
                <c:pt idx="137">
                  <c:v>0.54761904761904767</c:v>
                </c:pt>
                <c:pt idx="138">
                  <c:v>0.59523809523809523</c:v>
                </c:pt>
                <c:pt idx="139">
                  <c:v>0.375</c:v>
                </c:pt>
                <c:pt idx="140">
                  <c:v>0.6</c:v>
                </c:pt>
                <c:pt idx="141">
                  <c:v>0.54761904761904767</c:v>
                </c:pt>
                <c:pt idx="142">
                  <c:v>0.55263157894736847</c:v>
                </c:pt>
                <c:pt idx="143">
                  <c:v>0.375</c:v>
                </c:pt>
                <c:pt idx="144">
                  <c:v>0.57499999999999996</c:v>
                </c:pt>
                <c:pt idx="145">
                  <c:v>0.42857142857142855</c:v>
                </c:pt>
                <c:pt idx="146">
                  <c:v>0.61538461538461542</c:v>
                </c:pt>
                <c:pt idx="147">
                  <c:v>0.46</c:v>
                </c:pt>
                <c:pt idx="148">
                  <c:v>0.67647058823529416</c:v>
                </c:pt>
                <c:pt idx="149">
                  <c:v>0.5</c:v>
                </c:pt>
                <c:pt idx="150">
                  <c:v>0.6</c:v>
                </c:pt>
                <c:pt idx="151">
                  <c:v>0.33333333333333331</c:v>
                </c:pt>
                <c:pt idx="152">
                  <c:v>0.42857142857142855</c:v>
                </c:pt>
                <c:pt idx="153">
                  <c:v>0.44736842105263158</c:v>
                </c:pt>
                <c:pt idx="154">
                  <c:v>0.59523809523809523</c:v>
                </c:pt>
                <c:pt idx="155">
                  <c:v>0.5</c:v>
                </c:pt>
                <c:pt idx="156">
                  <c:v>0.54761904761904767</c:v>
                </c:pt>
                <c:pt idx="157">
                  <c:v>0.60526315789473684</c:v>
                </c:pt>
                <c:pt idx="158">
                  <c:v>0.375</c:v>
                </c:pt>
                <c:pt idx="159">
                  <c:v>0.5</c:v>
                </c:pt>
                <c:pt idx="160">
                  <c:v>0.52500000000000002</c:v>
                </c:pt>
                <c:pt idx="161">
                  <c:v>0.5714285714285714</c:v>
                </c:pt>
                <c:pt idx="162">
                  <c:v>0.54761904761904767</c:v>
                </c:pt>
                <c:pt idx="163">
                  <c:v>0.33333333333333331</c:v>
                </c:pt>
                <c:pt idx="164">
                  <c:v>0.39473684210526316</c:v>
                </c:pt>
                <c:pt idx="165">
                  <c:v>0.63888888888888884</c:v>
                </c:pt>
                <c:pt idx="166">
                  <c:v>0.54761904761904767</c:v>
                </c:pt>
                <c:pt idx="167">
                  <c:v>0.5</c:v>
                </c:pt>
                <c:pt idx="168">
                  <c:v>0.54761904761904767</c:v>
                </c:pt>
                <c:pt idx="169">
                  <c:v>0.57499999999999996</c:v>
                </c:pt>
                <c:pt idx="170">
                  <c:v>0.14285714285714285</c:v>
                </c:pt>
                <c:pt idx="171">
                  <c:v>0.47058823529411764</c:v>
                </c:pt>
                <c:pt idx="172">
                  <c:v>0.47058823529411764</c:v>
                </c:pt>
                <c:pt idx="173">
                  <c:v>0.3</c:v>
                </c:pt>
                <c:pt idx="174">
                  <c:v>0.2857142857142857</c:v>
                </c:pt>
                <c:pt idx="175">
                  <c:v>0.47368421052631576</c:v>
                </c:pt>
                <c:pt idx="176">
                  <c:v>1.0454545454545454</c:v>
                </c:pt>
                <c:pt idx="177">
                  <c:v>0.6</c:v>
                </c:pt>
                <c:pt idx="178">
                  <c:v>0.47499999999999998</c:v>
                </c:pt>
                <c:pt idx="179">
                  <c:v>0.60526315789473684</c:v>
                </c:pt>
                <c:pt idx="180">
                  <c:v>1.1111111111111112</c:v>
                </c:pt>
                <c:pt idx="181">
                  <c:v>0.61111111111111116</c:v>
                </c:pt>
                <c:pt idx="182">
                  <c:v>0.57499999999999996</c:v>
                </c:pt>
                <c:pt idx="183">
                  <c:v>0.57499999999999996</c:v>
                </c:pt>
                <c:pt idx="184">
                  <c:v>0.52500000000000002</c:v>
                </c:pt>
                <c:pt idx="185">
                  <c:v>1.1000000000000001</c:v>
                </c:pt>
                <c:pt idx="186">
                  <c:v>0.66666666666666663</c:v>
                </c:pt>
                <c:pt idx="187">
                  <c:v>0.5</c:v>
                </c:pt>
                <c:pt idx="188">
                  <c:v>0.55263157894736847</c:v>
                </c:pt>
                <c:pt idx="189">
                  <c:v>0.60526315789473684</c:v>
                </c:pt>
                <c:pt idx="190">
                  <c:v>0.47058823529411764</c:v>
                </c:pt>
                <c:pt idx="191">
                  <c:v>0.58333333333333337</c:v>
                </c:pt>
                <c:pt idx="192">
                  <c:v>0.63157894736842102</c:v>
                </c:pt>
                <c:pt idx="193">
                  <c:v>2.1</c:v>
                </c:pt>
                <c:pt idx="194">
                  <c:v>0.26190476190476192</c:v>
                </c:pt>
                <c:pt idx="195">
                  <c:v>0.44117647058823528</c:v>
                </c:pt>
                <c:pt idx="196">
                  <c:v>1.3571428571428572</c:v>
                </c:pt>
                <c:pt idx="197">
                  <c:v>0.52380952380952384</c:v>
                </c:pt>
                <c:pt idx="198">
                  <c:v>0.55000000000000004</c:v>
                </c:pt>
                <c:pt idx="199">
                  <c:v>0.52500000000000002</c:v>
                </c:pt>
                <c:pt idx="200">
                  <c:v>0.66666666666666663</c:v>
                </c:pt>
                <c:pt idx="201">
                  <c:v>0.5</c:v>
                </c:pt>
                <c:pt idx="202">
                  <c:v>2.2999999999999998</c:v>
                </c:pt>
                <c:pt idx="203">
                  <c:v>0.57499999999999996</c:v>
                </c:pt>
                <c:pt idx="204">
                  <c:v>0.55263157894736847</c:v>
                </c:pt>
                <c:pt idx="205">
                  <c:v>0.54761904761904767</c:v>
                </c:pt>
                <c:pt idx="206">
                  <c:v>0.63888888888888884</c:v>
                </c:pt>
                <c:pt idx="207">
                  <c:v>0.52631578947368418</c:v>
                </c:pt>
                <c:pt idx="208">
                  <c:v>0.5</c:v>
                </c:pt>
                <c:pt idx="209">
                  <c:v>0.60526315789473684</c:v>
                </c:pt>
                <c:pt idx="210">
                  <c:v>0.52380952380952384</c:v>
                </c:pt>
                <c:pt idx="211">
                  <c:v>0.5714285714285714</c:v>
                </c:pt>
                <c:pt idx="212">
                  <c:v>0.5714285714285714</c:v>
                </c:pt>
                <c:pt idx="213">
                  <c:v>1.4285714285714286</c:v>
                </c:pt>
                <c:pt idx="214">
                  <c:v>0.5714285714285714</c:v>
                </c:pt>
                <c:pt idx="215">
                  <c:v>0.5</c:v>
                </c:pt>
                <c:pt idx="216">
                  <c:v>0.6</c:v>
                </c:pt>
                <c:pt idx="217">
                  <c:v>0.52500000000000002</c:v>
                </c:pt>
                <c:pt idx="218">
                  <c:v>0.40625</c:v>
                </c:pt>
                <c:pt idx="219">
                  <c:v>0.5</c:v>
                </c:pt>
                <c:pt idx="220">
                  <c:v>0.88461538461538458</c:v>
                </c:pt>
                <c:pt idx="221">
                  <c:v>0.44444444444444442</c:v>
                </c:pt>
                <c:pt idx="222">
                  <c:v>0.6</c:v>
                </c:pt>
                <c:pt idx="223">
                  <c:v>0.63888888888888884</c:v>
                </c:pt>
                <c:pt idx="224">
                  <c:v>0.5714285714285714</c:v>
                </c:pt>
                <c:pt idx="225">
                  <c:v>0.5714285714285714</c:v>
                </c:pt>
                <c:pt idx="226">
                  <c:v>0.47916666666666669</c:v>
                </c:pt>
                <c:pt idx="227">
                  <c:v>0.54761904761904767</c:v>
                </c:pt>
                <c:pt idx="228">
                  <c:v>0.52500000000000002</c:v>
                </c:pt>
                <c:pt idx="229">
                  <c:v>0.52631578947368418</c:v>
                </c:pt>
                <c:pt idx="230">
                  <c:v>0.41304347826086957</c:v>
                </c:pt>
                <c:pt idx="231">
                  <c:v>0.52380952380952384</c:v>
                </c:pt>
                <c:pt idx="232">
                  <c:v>0.52380952380952384</c:v>
                </c:pt>
                <c:pt idx="233">
                  <c:v>0.52500000000000002</c:v>
                </c:pt>
                <c:pt idx="234">
                  <c:v>0.38095238095238093</c:v>
                </c:pt>
                <c:pt idx="235">
                  <c:v>0.57499999999999996</c:v>
                </c:pt>
                <c:pt idx="236">
                  <c:v>0.57499999999999996</c:v>
                </c:pt>
                <c:pt idx="237">
                  <c:v>0.67647058823529416</c:v>
                </c:pt>
                <c:pt idx="238">
                  <c:v>0.80769230769230771</c:v>
                </c:pt>
                <c:pt idx="239">
                  <c:v>0.57499999999999996</c:v>
                </c:pt>
                <c:pt idx="240">
                  <c:v>0.67647058823529416</c:v>
                </c:pt>
                <c:pt idx="241">
                  <c:v>0.55263157894736847</c:v>
                </c:pt>
                <c:pt idx="242">
                  <c:v>0.59523809523809523</c:v>
                </c:pt>
                <c:pt idx="243">
                  <c:v>0.5</c:v>
                </c:pt>
                <c:pt idx="244">
                  <c:v>0.47619047619047616</c:v>
                </c:pt>
                <c:pt idx="245">
                  <c:v>0.6</c:v>
                </c:pt>
                <c:pt idx="246">
                  <c:v>0.63888888888888884</c:v>
                </c:pt>
                <c:pt idx="247">
                  <c:v>0.61764705882352944</c:v>
                </c:pt>
                <c:pt idx="248">
                  <c:v>0.61764705882352944</c:v>
                </c:pt>
                <c:pt idx="249">
                  <c:v>0.52500000000000002</c:v>
                </c:pt>
                <c:pt idx="250">
                  <c:v>0.42105263157894735</c:v>
                </c:pt>
                <c:pt idx="251">
                  <c:v>0.5714285714285714</c:v>
                </c:pt>
                <c:pt idx="252">
                  <c:v>0.63157894736842102</c:v>
                </c:pt>
                <c:pt idx="253">
                  <c:v>0.5714285714285714</c:v>
                </c:pt>
                <c:pt idx="254">
                  <c:v>0.6</c:v>
                </c:pt>
                <c:pt idx="255">
                  <c:v>1.2777777777777777</c:v>
                </c:pt>
                <c:pt idx="256">
                  <c:v>2.2000000000000002</c:v>
                </c:pt>
                <c:pt idx="257">
                  <c:v>0.6</c:v>
                </c:pt>
                <c:pt idx="258">
                  <c:v>2</c:v>
                </c:pt>
                <c:pt idx="259">
                  <c:v>0.57499999999999996</c:v>
                </c:pt>
                <c:pt idx="260">
                  <c:v>0.4</c:v>
                </c:pt>
                <c:pt idx="261">
                  <c:v>0.54761904761904767</c:v>
                </c:pt>
                <c:pt idx="262">
                  <c:v>0.54761904761904767</c:v>
                </c:pt>
                <c:pt idx="263">
                  <c:v>2</c:v>
                </c:pt>
                <c:pt idx="264">
                  <c:v>2</c:v>
                </c:pt>
                <c:pt idx="265">
                  <c:v>0.54761904761904767</c:v>
                </c:pt>
                <c:pt idx="266">
                  <c:v>0.52500000000000002</c:v>
                </c:pt>
                <c:pt idx="267">
                  <c:v>0.52380952380952384</c:v>
                </c:pt>
                <c:pt idx="268">
                  <c:v>0.54761904761904767</c:v>
                </c:pt>
                <c:pt idx="269">
                  <c:v>0.5</c:v>
                </c:pt>
                <c:pt idx="270">
                  <c:v>1.5</c:v>
                </c:pt>
                <c:pt idx="271">
                  <c:v>0.52380952380952384</c:v>
                </c:pt>
                <c:pt idx="272">
                  <c:v>0.55263157894736847</c:v>
                </c:pt>
                <c:pt idx="273">
                  <c:v>0.5</c:v>
                </c:pt>
                <c:pt idx="274">
                  <c:v>0.57499999999999996</c:v>
                </c:pt>
                <c:pt idx="275">
                  <c:v>0.5714285714285714</c:v>
                </c:pt>
                <c:pt idx="276">
                  <c:v>0.88461538461538458</c:v>
                </c:pt>
                <c:pt idx="277">
                  <c:v>0.46</c:v>
                </c:pt>
                <c:pt idx="278">
                  <c:v>0.67647058823529416</c:v>
                </c:pt>
                <c:pt idx="279">
                  <c:v>0.54761904761904767</c:v>
                </c:pt>
                <c:pt idx="280">
                  <c:v>2.2000000000000002</c:v>
                </c:pt>
                <c:pt idx="281">
                  <c:v>1.3333333333333333</c:v>
                </c:pt>
                <c:pt idx="282">
                  <c:v>1.5714285714285714</c:v>
                </c:pt>
                <c:pt idx="283">
                  <c:v>0.60526315789473684</c:v>
                </c:pt>
                <c:pt idx="284">
                  <c:v>0.5714285714285714</c:v>
                </c:pt>
                <c:pt idx="285">
                  <c:v>0.5</c:v>
                </c:pt>
                <c:pt idx="286">
                  <c:v>0.59523809523809523</c:v>
                </c:pt>
                <c:pt idx="287">
                  <c:v>0.60526315789473684</c:v>
                </c:pt>
                <c:pt idx="288">
                  <c:v>0.5</c:v>
                </c:pt>
                <c:pt idx="289">
                  <c:v>0.52380952380952384</c:v>
                </c:pt>
                <c:pt idx="290">
                  <c:v>0.52500000000000002</c:v>
                </c:pt>
                <c:pt idx="291">
                  <c:v>0.5714285714285714</c:v>
                </c:pt>
                <c:pt idx="292">
                  <c:v>0.54761904761904767</c:v>
                </c:pt>
                <c:pt idx="293">
                  <c:v>0.47916666666666669</c:v>
                </c:pt>
                <c:pt idx="294">
                  <c:v>0.60526315789473684</c:v>
                </c:pt>
                <c:pt idx="295">
                  <c:v>0.63888888888888884</c:v>
                </c:pt>
                <c:pt idx="296">
                  <c:v>0.54761904761904767</c:v>
                </c:pt>
                <c:pt idx="297">
                  <c:v>0.47368421052631576</c:v>
                </c:pt>
                <c:pt idx="298">
                  <c:v>0.54761904761904767</c:v>
                </c:pt>
                <c:pt idx="299">
                  <c:v>0.5</c:v>
                </c:pt>
                <c:pt idx="300">
                  <c:v>0.14285714285714285</c:v>
                </c:pt>
                <c:pt idx="301">
                  <c:v>0.35294117647058826</c:v>
                </c:pt>
                <c:pt idx="302">
                  <c:v>0.47058823529411764</c:v>
                </c:pt>
                <c:pt idx="303">
                  <c:v>0.5</c:v>
                </c:pt>
                <c:pt idx="304">
                  <c:v>0.2857142857142857</c:v>
                </c:pt>
                <c:pt idx="305">
                  <c:v>0.42105263157894735</c:v>
                </c:pt>
                <c:pt idx="306">
                  <c:v>1.0909090909090908</c:v>
                </c:pt>
                <c:pt idx="307">
                  <c:v>0.6</c:v>
                </c:pt>
                <c:pt idx="308">
                  <c:v>0.5</c:v>
                </c:pt>
                <c:pt idx="309">
                  <c:v>0.60526315789473684</c:v>
                </c:pt>
                <c:pt idx="310">
                  <c:v>1.1111111111111112</c:v>
                </c:pt>
                <c:pt idx="311">
                  <c:v>0.58333333333333337</c:v>
                </c:pt>
                <c:pt idx="312">
                  <c:v>0.57499999999999996</c:v>
                </c:pt>
                <c:pt idx="313">
                  <c:v>0.6</c:v>
                </c:pt>
                <c:pt idx="314">
                  <c:v>0.57499999999999996</c:v>
                </c:pt>
                <c:pt idx="315">
                  <c:v>0.95</c:v>
                </c:pt>
                <c:pt idx="316">
                  <c:v>0.58333333333333337</c:v>
                </c:pt>
                <c:pt idx="317">
                  <c:v>0.65625</c:v>
                </c:pt>
                <c:pt idx="318">
                  <c:v>0.63157894736842102</c:v>
                </c:pt>
                <c:pt idx="319">
                  <c:v>0.63157894736842102</c:v>
                </c:pt>
                <c:pt idx="320">
                  <c:v>0.61764705882352944</c:v>
                </c:pt>
                <c:pt idx="321">
                  <c:v>0.63888888888888884</c:v>
                </c:pt>
                <c:pt idx="322">
                  <c:v>0.60526315789473684</c:v>
                </c:pt>
                <c:pt idx="323">
                  <c:v>2.1</c:v>
                </c:pt>
                <c:pt idx="324">
                  <c:v>0.47619047619047616</c:v>
                </c:pt>
                <c:pt idx="325">
                  <c:v>0.47058823529411764</c:v>
                </c:pt>
                <c:pt idx="326">
                  <c:v>1.3571428571428572</c:v>
                </c:pt>
                <c:pt idx="327">
                  <c:v>0.54761904761904767</c:v>
                </c:pt>
                <c:pt idx="328">
                  <c:v>0.5</c:v>
                </c:pt>
                <c:pt idx="329">
                  <c:v>0.52500000000000002</c:v>
                </c:pt>
                <c:pt idx="330">
                  <c:v>0.63888888888888884</c:v>
                </c:pt>
                <c:pt idx="331">
                  <c:v>0.5</c:v>
                </c:pt>
                <c:pt idx="332">
                  <c:v>2.2999999999999998</c:v>
                </c:pt>
                <c:pt idx="333">
                  <c:v>0.55000000000000004</c:v>
                </c:pt>
                <c:pt idx="334">
                  <c:v>0.63157894736842102</c:v>
                </c:pt>
                <c:pt idx="335">
                  <c:v>0.54761904761904767</c:v>
                </c:pt>
                <c:pt idx="336">
                  <c:v>0.58333333333333337</c:v>
                </c:pt>
                <c:pt idx="337">
                  <c:v>0.52631578947368418</c:v>
                </c:pt>
                <c:pt idx="338">
                  <c:v>0.55000000000000004</c:v>
                </c:pt>
                <c:pt idx="339">
                  <c:v>0.63157894736842102</c:v>
                </c:pt>
                <c:pt idx="340">
                  <c:v>0.47619047619047616</c:v>
                </c:pt>
                <c:pt idx="341">
                  <c:v>0.5714285714285714</c:v>
                </c:pt>
                <c:pt idx="342">
                  <c:v>0.54761904761904767</c:v>
                </c:pt>
                <c:pt idx="343">
                  <c:v>1.1428571428571428</c:v>
                </c:pt>
                <c:pt idx="344">
                  <c:v>0.42857142857142855</c:v>
                </c:pt>
                <c:pt idx="345">
                  <c:v>0.6</c:v>
                </c:pt>
                <c:pt idx="346">
                  <c:v>0.6</c:v>
                </c:pt>
                <c:pt idx="347">
                  <c:v>0.15</c:v>
                </c:pt>
                <c:pt idx="348">
                  <c:v>0.5</c:v>
                </c:pt>
                <c:pt idx="349">
                  <c:v>0.42857142857142855</c:v>
                </c:pt>
                <c:pt idx="350">
                  <c:v>0.73076923076923073</c:v>
                </c:pt>
                <c:pt idx="351">
                  <c:v>0.55555555555555558</c:v>
                </c:pt>
                <c:pt idx="352">
                  <c:v>0.6</c:v>
                </c:pt>
                <c:pt idx="353">
                  <c:v>0.63888888888888884</c:v>
                </c:pt>
                <c:pt idx="354">
                  <c:v>0.54761904761904767</c:v>
                </c:pt>
                <c:pt idx="355">
                  <c:v>0.5</c:v>
                </c:pt>
                <c:pt idx="356">
                  <c:v>0.52083333333333337</c:v>
                </c:pt>
                <c:pt idx="357">
                  <c:v>0.5714285714285714</c:v>
                </c:pt>
                <c:pt idx="358">
                  <c:v>0.55000000000000004</c:v>
                </c:pt>
                <c:pt idx="359">
                  <c:v>0.52631578947368418</c:v>
                </c:pt>
                <c:pt idx="360">
                  <c:v>0.13043478260869565</c:v>
                </c:pt>
                <c:pt idx="361">
                  <c:v>0.54761904761904767</c:v>
                </c:pt>
                <c:pt idx="362">
                  <c:v>0.52380952380952384</c:v>
                </c:pt>
                <c:pt idx="363">
                  <c:v>0.52500000000000002</c:v>
                </c:pt>
                <c:pt idx="364">
                  <c:v>0.42857142857142855</c:v>
                </c:pt>
                <c:pt idx="365">
                  <c:v>0.47499999999999998</c:v>
                </c:pt>
                <c:pt idx="366">
                  <c:v>0.4</c:v>
                </c:pt>
                <c:pt idx="367">
                  <c:v>0.61764705882352944</c:v>
                </c:pt>
                <c:pt idx="368">
                  <c:v>0.69230769230769229</c:v>
                </c:pt>
                <c:pt idx="369">
                  <c:v>0.6</c:v>
                </c:pt>
                <c:pt idx="370">
                  <c:v>0.67647058823529416</c:v>
                </c:pt>
                <c:pt idx="371">
                  <c:v>0.42105263157894735</c:v>
                </c:pt>
                <c:pt idx="372">
                  <c:v>0.59523809523809523</c:v>
                </c:pt>
                <c:pt idx="373">
                  <c:v>0.54761904761904767</c:v>
                </c:pt>
                <c:pt idx="374">
                  <c:v>0.38095238095238093</c:v>
                </c:pt>
                <c:pt idx="375">
                  <c:v>0.6</c:v>
                </c:pt>
                <c:pt idx="376">
                  <c:v>0.52777777777777779</c:v>
                </c:pt>
                <c:pt idx="377">
                  <c:v>0.70588235294117652</c:v>
                </c:pt>
                <c:pt idx="378">
                  <c:v>0.61764705882352944</c:v>
                </c:pt>
                <c:pt idx="379">
                  <c:v>0.52500000000000002</c:v>
                </c:pt>
                <c:pt idx="380">
                  <c:v>0.42105263157894735</c:v>
                </c:pt>
                <c:pt idx="381">
                  <c:v>0.5714285714285714</c:v>
                </c:pt>
                <c:pt idx="382">
                  <c:v>0.63157894736842102</c:v>
                </c:pt>
                <c:pt idx="383">
                  <c:v>0.5714285714285714</c:v>
                </c:pt>
                <c:pt idx="384">
                  <c:v>0.6</c:v>
                </c:pt>
                <c:pt idx="385">
                  <c:v>1.2777777777777777</c:v>
                </c:pt>
                <c:pt idx="386">
                  <c:v>2.2999999999999998</c:v>
                </c:pt>
                <c:pt idx="387">
                  <c:v>0.5</c:v>
                </c:pt>
                <c:pt idx="388">
                  <c:v>2</c:v>
                </c:pt>
                <c:pt idx="389">
                  <c:v>0.57499999999999996</c:v>
                </c:pt>
                <c:pt idx="390">
                  <c:v>0.52500000000000002</c:v>
                </c:pt>
                <c:pt idx="391">
                  <c:v>0.14285714285714285</c:v>
                </c:pt>
                <c:pt idx="392">
                  <c:v>0.59523809523809523</c:v>
                </c:pt>
                <c:pt idx="393">
                  <c:v>2.5</c:v>
                </c:pt>
                <c:pt idx="394">
                  <c:v>2.5</c:v>
                </c:pt>
                <c:pt idx="395">
                  <c:v>0.54761904761904767</c:v>
                </c:pt>
                <c:pt idx="396">
                  <c:v>0.52500000000000002</c:v>
                </c:pt>
                <c:pt idx="397">
                  <c:v>0.38095238095238093</c:v>
                </c:pt>
                <c:pt idx="398">
                  <c:v>0.5714285714285714</c:v>
                </c:pt>
                <c:pt idx="399">
                  <c:v>0.46875</c:v>
                </c:pt>
                <c:pt idx="400">
                  <c:v>1.5</c:v>
                </c:pt>
                <c:pt idx="401">
                  <c:v>0.52380952380952384</c:v>
                </c:pt>
                <c:pt idx="402">
                  <c:v>0.55263157894736847</c:v>
                </c:pt>
                <c:pt idx="403">
                  <c:v>0.5</c:v>
                </c:pt>
                <c:pt idx="404">
                  <c:v>0.57499999999999996</c:v>
                </c:pt>
                <c:pt idx="405">
                  <c:v>0.5714285714285714</c:v>
                </c:pt>
                <c:pt idx="406">
                  <c:v>0.76923076923076927</c:v>
                </c:pt>
                <c:pt idx="407">
                  <c:v>0.46</c:v>
                </c:pt>
                <c:pt idx="408">
                  <c:v>0.67647058823529416</c:v>
                </c:pt>
                <c:pt idx="409">
                  <c:v>0.5714285714285714</c:v>
                </c:pt>
                <c:pt idx="410">
                  <c:v>1.6</c:v>
                </c:pt>
                <c:pt idx="411">
                  <c:v>1.3333333333333333</c:v>
                </c:pt>
                <c:pt idx="412">
                  <c:v>0.42857142857142855</c:v>
                </c:pt>
                <c:pt idx="413">
                  <c:v>0.36842105263157893</c:v>
                </c:pt>
                <c:pt idx="414">
                  <c:v>0.59523809523809523</c:v>
                </c:pt>
                <c:pt idx="415">
                  <c:v>0.52173913043478259</c:v>
                </c:pt>
                <c:pt idx="416">
                  <c:v>0.5714285714285714</c:v>
                </c:pt>
                <c:pt idx="417">
                  <c:v>0.60526315789473684</c:v>
                </c:pt>
                <c:pt idx="418">
                  <c:v>0.71875</c:v>
                </c:pt>
                <c:pt idx="419">
                  <c:v>0.59523809523809523</c:v>
                </c:pt>
                <c:pt idx="420">
                  <c:v>0.57499999999999996</c:v>
                </c:pt>
                <c:pt idx="421">
                  <c:v>0.54761904761904767</c:v>
                </c:pt>
                <c:pt idx="422">
                  <c:v>0.54761904761904767</c:v>
                </c:pt>
                <c:pt idx="423">
                  <c:v>0.5</c:v>
                </c:pt>
                <c:pt idx="424">
                  <c:v>0.65789473684210531</c:v>
                </c:pt>
                <c:pt idx="425">
                  <c:v>0.69444444444444442</c:v>
                </c:pt>
                <c:pt idx="426">
                  <c:v>0.59523809523809523</c:v>
                </c:pt>
                <c:pt idx="427">
                  <c:v>0.65789473684210531</c:v>
                </c:pt>
                <c:pt idx="428">
                  <c:v>0.54761904761904767</c:v>
                </c:pt>
                <c:pt idx="429">
                  <c:v>0.57499999999999996</c:v>
                </c:pt>
                <c:pt idx="430">
                  <c:v>0.54761904761904767</c:v>
                </c:pt>
                <c:pt idx="431">
                  <c:v>0.55882352941176472</c:v>
                </c:pt>
                <c:pt idx="432">
                  <c:v>0.67647058823529416</c:v>
                </c:pt>
                <c:pt idx="433">
                  <c:v>0.83333333333333337</c:v>
                </c:pt>
                <c:pt idx="434">
                  <c:v>0.54761904761904767</c:v>
                </c:pt>
                <c:pt idx="435">
                  <c:v>0.63157894736842102</c:v>
                </c:pt>
                <c:pt idx="436">
                  <c:v>1</c:v>
                </c:pt>
                <c:pt idx="437">
                  <c:v>0.625</c:v>
                </c:pt>
                <c:pt idx="438">
                  <c:v>0.625</c:v>
                </c:pt>
                <c:pt idx="439">
                  <c:v>0.60526315789473684</c:v>
                </c:pt>
                <c:pt idx="440">
                  <c:v>1.2777777777777777</c:v>
                </c:pt>
                <c:pt idx="441">
                  <c:v>0.63888888888888884</c:v>
                </c:pt>
                <c:pt idx="442">
                  <c:v>0.6</c:v>
                </c:pt>
                <c:pt idx="443">
                  <c:v>0.57499999999999996</c:v>
                </c:pt>
                <c:pt idx="444">
                  <c:v>0.6</c:v>
                </c:pt>
                <c:pt idx="445">
                  <c:v>0.8</c:v>
                </c:pt>
                <c:pt idx="446">
                  <c:v>0.63888888888888884</c:v>
                </c:pt>
                <c:pt idx="447">
                  <c:v>0.65625</c:v>
                </c:pt>
                <c:pt idx="448">
                  <c:v>0.55263157894736847</c:v>
                </c:pt>
                <c:pt idx="449">
                  <c:v>0.63157894736842102</c:v>
                </c:pt>
                <c:pt idx="450">
                  <c:v>0.73529411764705888</c:v>
                </c:pt>
                <c:pt idx="451">
                  <c:v>0.69444444444444442</c:v>
                </c:pt>
                <c:pt idx="452">
                  <c:v>0.57894736842105265</c:v>
                </c:pt>
                <c:pt idx="453">
                  <c:v>2.2999999999999998</c:v>
                </c:pt>
                <c:pt idx="454">
                  <c:v>0.52380952380952384</c:v>
                </c:pt>
                <c:pt idx="455">
                  <c:v>0.55882352941176472</c:v>
                </c:pt>
                <c:pt idx="456">
                  <c:v>1.6428571428571428</c:v>
                </c:pt>
                <c:pt idx="457">
                  <c:v>0.54761904761904767</c:v>
                </c:pt>
                <c:pt idx="458">
                  <c:v>0.5</c:v>
                </c:pt>
                <c:pt idx="459">
                  <c:v>0.57499999999999996</c:v>
                </c:pt>
                <c:pt idx="460">
                  <c:v>0.66666666666666663</c:v>
                </c:pt>
                <c:pt idx="461">
                  <c:v>0.57499999999999996</c:v>
                </c:pt>
                <c:pt idx="462">
                  <c:v>0.6</c:v>
                </c:pt>
                <c:pt idx="463">
                  <c:v>0.57499999999999996</c:v>
                </c:pt>
                <c:pt idx="464">
                  <c:v>0.60526315789473684</c:v>
                </c:pt>
                <c:pt idx="465">
                  <c:v>0.59523809523809523</c:v>
                </c:pt>
                <c:pt idx="466">
                  <c:v>0.69444444444444442</c:v>
                </c:pt>
                <c:pt idx="467">
                  <c:v>0.5</c:v>
                </c:pt>
                <c:pt idx="468">
                  <c:v>0.57499999999999996</c:v>
                </c:pt>
                <c:pt idx="469">
                  <c:v>0.60526315789473684</c:v>
                </c:pt>
                <c:pt idx="470">
                  <c:v>0.5714285714285714</c:v>
                </c:pt>
                <c:pt idx="471">
                  <c:v>0.5</c:v>
                </c:pt>
                <c:pt idx="472">
                  <c:v>0.54761904761904767</c:v>
                </c:pt>
                <c:pt idx="473">
                  <c:v>1.7142857142857142</c:v>
                </c:pt>
                <c:pt idx="474">
                  <c:v>0.8571428571428571</c:v>
                </c:pt>
                <c:pt idx="475">
                  <c:v>1.6</c:v>
                </c:pt>
                <c:pt idx="476">
                  <c:v>2.2000000000000002</c:v>
                </c:pt>
                <c:pt idx="477">
                  <c:v>0.57499999999999996</c:v>
                </c:pt>
                <c:pt idx="478">
                  <c:v>0.5</c:v>
                </c:pt>
                <c:pt idx="479">
                  <c:v>0.38095238095238093</c:v>
                </c:pt>
                <c:pt idx="480">
                  <c:v>0.96153846153846156</c:v>
                </c:pt>
                <c:pt idx="481">
                  <c:v>0.66666666666666663</c:v>
                </c:pt>
                <c:pt idx="482">
                  <c:v>0.57499999999999996</c:v>
                </c:pt>
                <c:pt idx="483">
                  <c:v>0.63888888888888884</c:v>
                </c:pt>
                <c:pt idx="484">
                  <c:v>0.59523809523809523</c:v>
                </c:pt>
                <c:pt idx="485">
                  <c:v>0.5</c:v>
                </c:pt>
                <c:pt idx="486">
                  <c:v>0.52083333333333337</c:v>
                </c:pt>
                <c:pt idx="487">
                  <c:v>0.54761904761904767</c:v>
                </c:pt>
                <c:pt idx="488">
                  <c:v>0.57499999999999996</c:v>
                </c:pt>
                <c:pt idx="489">
                  <c:v>0.55263157894736847</c:v>
                </c:pt>
                <c:pt idx="490">
                  <c:v>0.5</c:v>
                </c:pt>
                <c:pt idx="491">
                  <c:v>0.54761904761904767</c:v>
                </c:pt>
                <c:pt idx="492">
                  <c:v>0.59523809523809523</c:v>
                </c:pt>
                <c:pt idx="493">
                  <c:v>0.52500000000000002</c:v>
                </c:pt>
                <c:pt idx="494">
                  <c:v>0.54761904761904767</c:v>
                </c:pt>
                <c:pt idx="495">
                  <c:v>0.57499999999999996</c:v>
                </c:pt>
                <c:pt idx="496">
                  <c:v>0.4</c:v>
                </c:pt>
                <c:pt idx="497">
                  <c:v>0.70588235294117652</c:v>
                </c:pt>
                <c:pt idx="498">
                  <c:v>0.84615384615384615</c:v>
                </c:pt>
                <c:pt idx="499">
                  <c:v>0.6</c:v>
                </c:pt>
                <c:pt idx="500">
                  <c:v>0.67647058823529416</c:v>
                </c:pt>
                <c:pt idx="501">
                  <c:v>0.60526315789473684</c:v>
                </c:pt>
                <c:pt idx="502">
                  <c:v>0.59523809523809523</c:v>
                </c:pt>
                <c:pt idx="503">
                  <c:v>0.54761904761904767</c:v>
                </c:pt>
                <c:pt idx="504">
                  <c:v>0.52380952380952384</c:v>
                </c:pt>
                <c:pt idx="505">
                  <c:v>0.6</c:v>
                </c:pt>
                <c:pt idx="506">
                  <c:v>0.58333333333333337</c:v>
                </c:pt>
                <c:pt idx="507">
                  <c:v>0.67647058823529416</c:v>
                </c:pt>
                <c:pt idx="508">
                  <c:v>0.61764705882352944</c:v>
                </c:pt>
                <c:pt idx="509">
                  <c:v>0.57499999999999996</c:v>
                </c:pt>
                <c:pt idx="510">
                  <c:v>0.52631578947368418</c:v>
                </c:pt>
                <c:pt idx="511">
                  <c:v>0.45238095238095238</c:v>
                </c:pt>
                <c:pt idx="512">
                  <c:v>0.63157894736842102</c:v>
                </c:pt>
                <c:pt idx="513">
                  <c:v>0.59523809523809523</c:v>
                </c:pt>
                <c:pt idx="514">
                  <c:v>0.57499999999999996</c:v>
                </c:pt>
                <c:pt idx="515">
                  <c:v>1.3888888888888888</c:v>
                </c:pt>
                <c:pt idx="516">
                  <c:v>2.1</c:v>
                </c:pt>
                <c:pt idx="517">
                  <c:v>0.47499999999999998</c:v>
                </c:pt>
                <c:pt idx="518">
                  <c:v>2.2000000000000002</c:v>
                </c:pt>
                <c:pt idx="519">
                  <c:v>0.6</c:v>
                </c:pt>
                <c:pt idx="520">
                  <c:v>0.625</c:v>
                </c:pt>
                <c:pt idx="521">
                  <c:v>0.54761904761904767</c:v>
                </c:pt>
                <c:pt idx="522">
                  <c:v>0.59523809523809523</c:v>
                </c:pt>
                <c:pt idx="523">
                  <c:v>2.5</c:v>
                </c:pt>
                <c:pt idx="524">
                  <c:v>2.2999999999999998</c:v>
                </c:pt>
                <c:pt idx="525">
                  <c:v>0.59523809523809523</c:v>
                </c:pt>
                <c:pt idx="526">
                  <c:v>0.57499999999999996</c:v>
                </c:pt>
                <c:pt idx="527">
                  <c:v>0.59523809523809523</c:v>
                </c:pt>
                <c:pt idx="528">
                  <c:v>0.5714285714285714</c:v>
                </c:pt>
                <c:pt idx="529">
                  <c:v>0.71875</c:v>
                </c:pt>
                <c:pt idx="530">
                  <c:v>2</c:v>
                </c:pt>
                <c:pt idx="531">
                  <c:v>0.5714285714285714</c:v>
                </c:pt>
                <c:pt idx="532">
                  <c:v>0.15789473684210525</c:v>
                </c:pt>
                <c:pt idx="533">
                  <c:v>0.65625</c:v>
                </c:pt>
                <c:pt idx="534">
                  <c:v>0.57499999999999996</c:v>
                </c:pt>
                <c:pt idx="535">
                  <c:v>0.21428571428571427</c:v>
                </c:pt>
                <c:pt idx="536">
                  <c:v>0.61538461538461542</c:v>
                </c:pt>
                <c:pt idx="537">
                  <c:v>0.5</c:v>
                </c:pt>
                <c:pt idx="538">
                  <c:v>0.70588235294117652</c:v>
                </c:pt>
                <c:pt idx="539">
                  <c:v>0.5714285714285714</c:v>
                </c:pt>
                <c:pt idx="540">
                  <c:v>2.2000000000000002</c:v>
                </c:pt>
                <c:pt idx="541">
                  <c:v>1.3888888888888888</c:v>
                </c:pt>
                <c:pt idx="542">
                  <c:v>1.7857142857142858</c:v>
                </c:pt>
                <c:pt idx="543">
                  <c:v>0.57894736842105265</c:v>
                </c:pt>
                <c:pt idx="544">
                  <c:v>0.59523809523809523</c:v>
                </c:pt>
                <c:pt idx="545">
                  <c:v>0.60526315789473684</c:v>
                </c:pt>
                <c:pt idx="546">
                  <c:v>0.59375</c:v>
                </c:pt>
                <c:pt idx="547">
                  <c:v>0.9375</c:v>
                </c:pt>
                <c:pt idx="548">
                  <c:v>0.58333333333333337</c:v>
                </c:pt>
                <c:pt idx="549">
                  <c:v>0.55263157894736847</c:v>
                </c:pt>
                <c:pt idx="550">
                  <c:v>0.6</c:v>
                </c:pt>
                <c:pt idx="551">
                  <c:v>0.5</c:v>
                </c:pt>
                <c:pt idx="552">
                  <c:v>0.5</c:v>
                </c:pt>
                <c:pt idx="553">
                  <c:v>0.5714285714285714</c:v>
                </c:pt>
                <c:pt idx="554">
                  <c:v>0.60526315789473684</c:v>
                </c:pt>
                <c:pt idx="555">
                  <c:v>0.40476190476190477</c:v>
                </c:pt>
                <c:pt idx="556">
                  <c:v>0.6428571428571429</c:v>
                </c:pt>
                <c:pt idx="557">
                  <c:v>0.63157894736842102</c:v>
                </c:pt>
                <c:pt idx="558">
                  <c:v>0.5</c:v>
                </c:pt>
                <c:pt idx="559">
                  <c:v>0.58333333333333337</c:v>
                </c:pt>
                <c:pt idx="560">
                  <c:v>0.52631578947368418</c:v>
                </c:pt>
                <c:pt idx="561">
                  <c:v>0.58333333333333337</c:v>
                </c:pt>
                <c:pt idx="562">
                  <c:v>0.58823529411764708</c:v>
                </c:pt>
                <c:pt idx="563">
                  <c:v>0.52631578947368418</c:v>
                </c:pt>
                <c:pt idx="564">
                  <c:v>0.57894736842105265</c:v>
                </c:pt>
                <c:pt idx="565">
                  <c:v>0.6</c:v>
                </c:pt>
                <c:pt idx="566">
                  <c:v>0.47619047619047616</c:v>
                </c:pt>
                <c:pt idx="567">
                  <c:v>0.52500000000000002</c:v>
                </c:pt>
                <c:pt idx="568">
                  <c:v>0.5</c:v>
                </c:pt>
                <c:pt idx="569">
                  <c:v>0.60526315789473684</c:v>
                </c:pt>
                <c:pt idx="570">
                  <c:v>0.47619047619047616</c:v>
                </c:pt>
                <c:pt idx="571">
                  <c:v>0.45238095238095238</c:v>
                </c:pt>
                <c:pt idx="572">
                  <c:v>0.47727272727272729</c:v>
                </c:pt>
                <c:pt idx="573">
                  <c:v>0.3611111111111111</c:v>
                </c:pt>
                <c:pt idx="574">
                  <c:v>0.39130434782608697</c:v>
                </c:pt>
                <c:pt idx="575">
                  <c:v>0.45652173913043476</c:v>
                </c:pt>
                <c:pt idx="576">
                  <c:v>0.52777777777777779</c:v>
                </c:pt>
                <c:pt idx="577">
                  <c:v>0.55555555555555558</c:v>
                </c:pt>
                <c:pt idx="578">
                  <c:v>0.5</c:v>
                </c:pt>
                <c:pt idx="579">
                  <c:v>0.42105263157894735</c:v>
                </c:pt>
                <c:pt idx="580">
                  <c:v>0.5</c:v>
                </c:pt>
                <c:pt idx="581">
                  <c:v>0.45</c:v>
                </c:pt>
                <c:pt idx="582">
                  <c:v>0.36363636363636365</c:v>
                </c:pt>
                <c:pt idx="583">
                  <c:v>0.44444444444444442</c:v>
                </c:pt>
                <c:pt idx="584">
                  <c:v>0.52777777777777779</c:v>
                </c:pt>
                <c:pt idx="585">
                  <c:v>0.52380952380952384</c:v>
                </c:pt>
                <c:pt idx="586">
                  <c:v>0.45454545454545453</c:v>
                </c:pt>
                <c:pt idx="587">
                  <c:v>0.34782608695652173</c:v>
                </c:pt>
                <c:pt idx="588">
                  <c:v>0.36363636363636365</c:v>
                </c:pt>
                <c:pt idx="589">
                  <c:v>0.58823529411764708</c:v>
                </c:pt>
                <c:pt idx="590">
                  <c:v>0.47499999999999998</c:v>
                </c:pt>
                <c:pt idx="591">
                  <c:v>0.47368421052631576</c:v>
                </c:pt>
                <c:pt idx="592">
                  <c:v>0.35714285714285715</c:v>
                </c:pt>
                <c:pt idx="593">
                  <c:v>0.4</c:v>
                </c:pt>
                <c:pt idx="594">
                  <c:v>0.16666666666666666</c:v>
                </c:pt>
                <c:pt idx="595">
                  <c:v>0.44736842105263158</c:v>
                </c:pt>
                <c:pt idx="596">
                  <c:v>0.59375</c:v>
                </c:pt>
                <c:pt idx="597">
                  <c:v>0.9375</c:v>
                </c:pt>
                <c:pt idx="598">
                  <c:v>0.44444444444444442</c:v>
                </c:pt>
                <c:pt idx="599">
                  <c:v>0.34210526315789475</c:v>
                </c:pt>
                <c:pt idx="600">
                  <c:v>0.5</c:v>
                </c:pt>
                <c:pt idx="601">
                  <c:v>0.4</c:v>
                </c:pt>
                <c:pt idx="602">
                  <c:v>0.4</c:v>
                </c:pt>
                <c:pt idx="603">
                  <c:v>0.47619047619047616</c:v>
                </c:pt>
                <c:pt idx="604">
                  <c:v>0.42105263157894735</c:v>
                </c:pt>
                <c:pt idx="605">
                  <c:v>0.38095238095238093</c:v>
                </c:pt>
                <c:pt idx="606">
                  <c:v>0.5714285714285714</c:v>
                </c:pt>
                <c:pt idx="607">
                  <c:v>0.44736842105263158</c:v>
                </c:pt>
                <c:pt idx="608">
                  <c:v>0.47619047619047616</c:v>
                </c:pt>
                <c:pt idx="609">
                  <c:v>0.41666666666666669</c:v>
                </c:pt>
                <c:pt idx="610">
                  <c:v>0.42105263157894735</c:v>
                </c:pt>
                <c:pt idx="611">
                  <c:v>0.47222222222222221</c:v>
                </c:pt>
                <c:pt idx="612">
                  <c:v>0.47058823529411764</c:v>
                </c:pt>
                <c:pt idx="613">
                  <c:v>0.52631578947368418</c:v>
                </c:pt>
                <c:pt idx="614">
                  <c:v>0.31578947368421051</c:v>
                </c:pt>
                <c:pt idx="615">
                  <c:v>0.15</c:v>
                </c:pt>
                <c:pt idx="616">
                  <c:v>0.38095238095238093</c:v>
                </c:pt>
                <c:pt idx="617">
                  <c:v>0.4</c:v>
                </c:pt>
                <c:pt idx="618">
                  <c:v>0.4</c:v>
                </c:pt>
                <c:pt idx="619">
                  <c:v>0.47368421052631576</c:v>
                </c:pt>
                <c:pt idx="620">
                  <c:v>0.17391304347826086</c:v>
                </c:pt>
                <c:pt idx="621">
                  <c:v>0.19047619047619047</c:v>
                </c:pt>
                <c:pt idx="622">
                  <c:v>0.47368421052631576</c:v>
                </c:pt>
                <c:pt idx="623">
                  <c:v>0.46875</c:v>
                </c:pt>
                <c:pt idx="624">
                  <c:v>0.38095238095238093</c:v>
                </c:pt>
                <c:pt idx="625">
                  <c:v>0.52500000000000002</c:v>
                </c:pt>
                <c:pt idx="626">
                  <c:v>0.2857142857142857</c:v>
                </c:pt>
                <c:pt idx="627">
                  <c:v>0.5</c:v>
                </c:pt>
                <c:pt idx="628">
                  <c:v>0.16666666666666666</c:v>
                </c:pt>
                <c:pt idx="629">
                  <c:v>0.28947368421052633</c:v>
                </c:pt>
                <c:pt idx="630">
                  <c:v>0.3611111111111111</c:v>
                </c:pt>
                <c:pt idx="631">
                  <c:v>0.38095238095238093</c:v>
                </c:pt>
                <c:pt idx="632">
                  <c:v>0.42105263157894735</c:v>
                </c:pt>
                <c:pt idx="633">
                  <c:v>0.16666666666666666</c:v>
                </c:pt>
                <c:pt idx="634">
                  <c:v>0.17499999999999999</c:v>
                </c:pt>
                <c:pt idx="635">
                  <c:v>0.16666666666666666</c:v>
                </c:pt>
                <c:pt idx="636">
                  <c:v>0.17647058823529413</c:v>
                </c:pt>
                <c:pt idx="637">
                  <c:v>0.55882352941176472</c:v>
                </c:pt>
                <c:pt idx="638">
                  <c:v>0.26666666666666666</c:v>
                </c:pt>
                <c:pt idx="639">
                  <c:v>0.19047619047619047</c:v>
                </c:pt>
                <c:pt idx="640">
                  <c:v>0.15789473684210525</c:v>
                </c:pt>
                <c:pt idx="641">
                  <c:v>0.5</c:v>
                </c:pt>
                <c:pt idx="642">
                  <c:v>0.52500000000000002</c:v>
                </c:pt>
                <c:pt idx="643">
                  <c:v>0.27500000000000002</c:v>
                </c:pt>
                <c:pt idx="644">
                  <c:v>0.42105263157894735</c:v>
                </c:pt>
                <c:pt idx="645">
                  <c:v>0.3888888888888889</c:v>
                </c:pt>
                <c:pt idx="646">
                  <c:v>0.44444444444444442</c:v>
                </c:pt>
                <c:pt idx="647">
                  <c:v>0.2</c:v>
                </c:pt>
                <c:pt idx="648">
                  <c:v>0.2</c:v>
                </c:pt>
                <c:pt idx="649">
                  <c:v>0.4</c:v>
                </c:pt>
                <c:pt idx="650">
                  <c:v>0.8</c:v>
                </c:pt>
                <c:pt idx="651">
                  <c:v>0.44444444444444442</c:v>
                </c:pt>
                <c:pt idx="652">
                  <c:v>0.25</c:v>
                </c:pt>
                <c:pt idx="653">
                  <c:v>0.5</c:v>
                </c:pt>
                <c:pt idx="654">
                  <c:v>0.52631578947368418</c:v>
                </c:pt>
                <c:pt idx="655">
                  <c:v>0.47058823529411764</c:v>
                </c:pt>
                <c:pt idx="656">
                  <c:v>0.25</c:v>
                </c:pt>
                <c:pt idx="657">
                  <c:v>0.52631578947368418</c:v>
                </c:pt>
                <c:pt idx="658">
                  <c:v>1.6</c:v>
                </c:pt>
                <c:pt idx="659">
                  <c:v>0.19047619047619047</c:v>
                </c:pt>
                <c:pt idx="660">
                  <c:v>0.47058823529411764</c:v>
                </c:pt>
                <c:pt idx="661">
                  <c:v>0.5714285714285714</c:v>
                </c:pt>
                <c:pt idx="662">
                  <c:v>0.5</c:v>
                </c:pt>
                <c:pt idx="663">
                  <c:v>0.4</c:v>
                </c:pt>
                <c:pt idx="664">
                  <c:v>0.17499999999999999</c:v>
                </c:pt>
                <c:pt idx="665">
                  <c:v>0.41666666666666669</c:v>
                </c:pt>
                <c:pt idx="666">
                  <c:v>0.27500000000000002</c:v>
                </c:pt>
                <c:pt idx="667">
                  <c:v>1.6</c:v>
                </c:pt>
                <c:pt idx="668">
                  <c:v>0.17499999999999999</c:v>
                </c:pt>
                <c:pt idx="669">
                  <c:v>0.21052631578947367</c:v>
                </c:pt>
                <c:pt idx="670">
                  <c:v>0.38095238095238093</c:v>
                </c:pt>
                <c:pt idx="671">
                  <c:v>0.22222222222222221</c:v>
                </c:pt>
                <c:pt idx="672">
                  <c:v>0.42105263157894735</c:v>
                </c:pt>
                <c:pt idx="673">
                  <c:v>0.15</c:v>
                </c:pt>
                <c:pt idx="674">
                  <c:v>0.21052631578947367</c:v>
                </c:pt>
                <c:pt idx="675">
                  <c:v>0.45238095238095238</c:v>
                </c:pt>
                <c:pt idx="676">
                  <c:v>0.38095238095238093</c:v>
                </c:pt>
                <c:pt idx="677">
                  <c:v>0.19047619047619047</c:v>
                </c:pt>
                <c:pt idx="678">
                  <c:v>0.5714285714285714</c:v>
                </c:pt>
                <c:pt idx="679">
                  <c:v>0.5714285714285714</c:v>
                </c:pt>
                <c:pt idx="680">
                  <c:v>1.5</c:v>
                </c:pt>
                <c:pt idx="681">
                  <c:v>1.6</c:v>
                </c:pt>
                <c:pt idx="682">
                  <c:v>0.2</c:v>
                </c:pt>
                <c:pt idx="683">
                  <c:v>0.25</c:v>
                </c:pt>
                <c:pt idx="684">
                  <c:v>0.16666666666666666</c:v>
                </c:pt>
                <c:pt idx="685">
                  <c:v>0.26923076923076922</c:v>
                </c:pt>
                <c:pt idx="686">
                  <c:v>0.44444444444444442</c:v>
                </c:pt>
                <c:pt idx="687">
                  <c:v>0.2</c:v>
                </c:pt>
                <c:pt idx="688">
                  <c:v>0.5</c:v>
                </c:pt>
                <c:pt idx="689">
                  <c:v>0.38095238095238093</c:v>
                </c:pt>
                <c:pt idx="690">
                  <c:v>0.52380952380952384</c:v>
                </c:pt>
                <c:pt idx="691">
                  <c:v>0.45833333333333331</c:v>
                </c:pt>
                <c:pt idx="692">
                  <c:v>0.19047619047619047</c:v>
                </c:pt>
                <c:pt idx="693">
                  <c:v>0.2</c:v>
                </c:pt>
                <c:pt idx="694">
                  <c:v>0.5</c:v>
                </c:pt>
                <c:pt idx="695">
                  <c:v>0.2391304347826087</c:v>
                </c:pt>
                <c:pt idx="696">
                  <c:v>0.2857142857142857</c:v>
                </c:pt>
                <c:pt idx="697">
                  <c:v>0.19047619047619047</c:v>
                </c:pt>
                <c:pt idx="698">
                  <c:v>0.15</c:v>
                </c:pt>
                <c:pt idx="699">
                  <c:v>0.19047619047619047</c:v>
                </c:pt>
                <c:pt idx="700">
                  <c:v>0.4</c:v>
                </c:pt>
                <c:pt idx="701">
                  <c:v>0.4</c:v>
                </c:pt>
                <c:pt idx="702">
                  <c:v>0.52941176470588236</c:v>
                </c:pt>
                <c:pt idx="703">
                  <c:v>0.23076923076923078</c:v>
                </c:pt>
                <c:pt idx="704">
                  <c:v>0.4</c:v>
                </c:pt>
                <c:pt idx="705">
                  <c:v>0.47058823529411764</c:v>
                </c:pt>
                <c:pt idx="706">
                  <c:v>0.52631578947368418</c:v>
                </c:pt>
                <c:pt idx="707">
                  <c:v>0.19047619047619047</c:v>
                </c:pt>
                <c:pt idx="708">
                  <c:v>0.38095238095238093</c:v>
                </c:pt>
                <c:pt idx="709">
                  <c:v>0.19047619047619047</c:v>
                </c:pt>
                <c:pt idx="710">
                  <c:v>0.4</c:v>
                </c:pt>
                <c:pt idx="711">
                  <c:v>0.19444444444444445</c:v>
                </c:pt>
                <c:pt idx="712">
                  <c:v>0.23529411764705882</c:v>
                </c:pt>
                <c:pt idx="713">
                  <c:v>0.17647058823529413</c:v>
                </c:pt>
                <c:pt idx="714">
                  <c:v>0.15</c:v>
                </c:pt>
                <c:pt idx="715">
                  <c:v>0.21052631578947367</c:v>
                </c:pt>
                <c:pt idx="716">
                  <c:v>0.16666666666666666</c:v>
                </c:pt>
                <c:pt idx="717">
                  <c:v>0.42105263157894735</c:v>
                </c:pt>
                <c:pt idx="718">
                  <c:v>0.52380952380952384</c:v>
                </c:pt>
                <c:pt idx="719">
                  <c:v>0.4</c:v>
                </c:pt>
                <c:pt idx="720">
                  <c:v>0.61111111111111116</c:v>
                </c:pt>
                <c:pt idx="721">
                  <c:v>0.8</c:v>
                </c:pt>
                <c:pt idx="722">
                  <c:v>0.45</c:v>
                </c:pt>
                <c:pt idx="723">
                  <c:v>2.2000000000000002</c:v>
                </c:pt>
                <c:pt idx="724">
                  <c:v>0.15</c:v>
                </c:pt>
                <c:pt idx="725">
                  <c:v>0.4</c:v>
                </c:pt>
                <c:pt idx="726">
                  <c:v>0.26190476190476192</c:v>
                </c:pt>
                <c:pt idx="727">
                  <c:v>0.14285714285714285</c:v>
                </c:pt>
                <c:pt idx="728">
                  <c:v>2.1</c:v>
                </c:pt>
                <c:pt idx="729">
                  <c:v>1.9</c:v>
                </c:pt>
                <c:pt idx="730">
                  <c:v>0.52380952380952384</c:v>
                </c:pt>
                <c:pt idx="731">
                  <c:v>0.4</c:v>
                </c:pt>
                <c:pt idx="732">
                  <c:v>0.38095238095238093</c:v>
                </c:pt>
                <c:pt idx="733">
                  <c:v>0.38095238095238093</c:v>
                </c:pt>
                <c:pt idx="734">
                  <c:v>0.5</c:v>
                </c:pt>
                <c:pt idx="735">
                  <c:v>1.3</c:v>
                </c:pt>
                <c:pt idx="736">
                  <c:v>0.5</c:v>
                </c:pt>
                <c:pt idx="737">
                  <c:v>0.47368421052631576</c:v>
                </c:pt>
                <c:pt idx="738">
                  <c:v>0.5</c:v>
                </c:pt>
                <c:pt idx="739">
                  <c:v>0.3</c:v>
                </c:pt>
                <c:pt idx="740">
                  <c:v>0.42857142857142855</c:v>
                </c:pt>
                <c:pt idx="741">
                  <c:v>0.30769230769230771</c:v>
                </c:pt>
                <c:pt idx="742">
                  <c:v>0.16</c:v>
                </c:pt>
                <c:pt idx="743">
                  <c:v>0.58823529411764708</c:v>
                </c:pt>
                <c:pt idx="744">
                  <c:v>0.38095238095238093</c:v>
                </c:pt>
                <c:pt idx="745">
                  <c:v>0.8</c:v>
                </c:pt>
                <c:pt idx="746">
                  <c:v>0.88888888888888884</c:v>
                </c:pt>
                <c:pt idx="747">
                  <c:v>0.5</c:v>
                </c:pt>
                <c:pt idx="748">
                  <c:v>0.18421052631578946</c:v>
                </c:pt>
                <c:pt idx="749">
                  <c:v>0.30952380952380953</c:v>
                </c:pt>
              </c:numCache>
            </c:numRef>
          </c:xVal>
          <c:yVal>
            <c:numRef>
              <c:f>Sheet1!$D$2:$D$751</c:f>
              <c:numCache>
                <c:formatCode>General</c:formatCode>
                <c:ptCount val="750"/>
                <c:pt idx="0">
                  <c:v>-1</c:v>
                </c:pt>
                <c:pt idx="1">
                  <c:v>3</c:v>
                </c:pt>
                <c:pt idx="2">
                  <c:v>2</c:v>
                </c:pt>
                <c:pt idx="3">
                  <c:v>5</c:v>
                </c:pt>
                <c:pt idx="4">
                  <c:v>-3</c:v>
                </c:pt>
                <c:pt idx="5">
                  <c:v>1</c:v>
                </c:pt>
                <c:pt idx="6">
                  <c:v>6</c:v>
                </c:pt>
                <c:pt idx="7">
                  <c:v>2</c:v>
                </c:pt>
                <c:pt idx="8">
                  <c:v>6</c:v>
                </c:pt>
                <c:pt idx="9">
                  <c:v>1</c:v>
                </c:pt>
                <c:pt idx="10">
                  <c:v>-1</c:v>
                </c:pt>
                <c:pt idx="11">
                  <c:v>0</c:v>
                </c:pt>
                <c:pt idx="12">
                  <c:v>1</c:v>
                </c:pt>
                <c:pt idx="13">
                  <c:v>2</c:v>
                </c:pt>
                <c:pt idx="14">
                  <c:v>2</c:v>
                </c:pt>
                <c:pt idx="15">
                  <c:v>3</c:v>
                </c:pt>
                <c:pt idx="16">
                  <c:v>1</c:v>
                </c:pt>
                <c:pt idx="17">
                  <c:v>-3</c:v>
                </c:pt>
                <c:pt idx="18">
                  <c:v>-2</c:v>
                </c:pt>
                <c:pt idx="19">
                  <c:v>3</c:v>
                </c:pt>
                <c:pt idx="20">
                  <c:v>1</c:v>
                </c:pt>
                <c:pt idx="21">
                  <c:v>-3</c:v>
                </c:pt>
                <c:pt idx="22">
                  <c:v>-1</c:v>
                </c:pt>
                <c:pt idx="23">
                  <c:v>1</c:v>
                </c:pt>
                <c:pt idx="24">
                  <c:v>5</c:v>
                </c:pt>
                <c:pt idx="25">
                  <c:v>-2</c:v>
                </c:pt>
                <c:pt idx="26">
                  <c:v>-8</c:v>
                </c:pt>
                <c:pt idx="27">
                  <c:v>-3</c:v>
                </c:pt>
                <c:pt idx="28">
                  <c:v>2</c:v>
                </c:pt>
                <c:pt idx="29">
                  <c:v>1</c:v>
                </c:pt>
                <c:pt idx="30">
                  <c:v>3</c:v>
                </c:pt>
                <c:pt idx="31">
                  <c:v>3</c:v>
                </c:pt>
                <c:pt idx="32">
                  <c:v>2</c:v>
                </c:pt>
                <c:pt idx="33">
                  <c:v>-3</c:v>
                </c:pt>
                <c:pt idx="34">
                  <c:v>-4</c:v>
                </c:pt>
                <c:pt idx="35">
                  <c:v>5</c:v>
                </c:pt>
                <c:pt idx="36">
                  <c:v>2</c:v>
                </c:pt>
                <c:pt idx="37">
                  <c:v>2</c:v>
                </c:pt>
                <c:pt idx="38">
                  <c:v>1</c:v>
                </c:pt>
                <c:pt idx="39">
                  <c:v>1</c:v>
                </c:pt>
                <c:pt idx="40">
                  <c:v>-14</c:v>
                </c:pt>
                <c:pt idx="41">
                  <c:v>1</c:v>
                </c:pt>
                <c:pt idx="42">
                  <c:v>-1</c:v>
                </c:pt>
                <c:pt idx="43">
                  <c:v>-3</c:v>
                </c:pt>
                <c:pt idx="44">
                  <c:v>-12</c:v>
                </c:pt>
                <c:pt idx="45">
                  <c:v>-3</c:v>
                </c:pt>
                <c:pt idx="46">
                  <c:v>-5</c:v>
                </c:pt>
                <c:pt idx="47">
                  <c:v>3</c:v>
                </c:pt>
                <c:pt idx="48">
                  <c:v>2</c:v>
                </c:pt>
                <c:pt idx="49">
                  <c:v>5</c:v>
                </c:pt>
                <c:pt idx="50">
                  <c:v>7</c:v>
                </c:pt>
                <c:pt idx="51">
                  <c:v>-2</c:v>
                </c:pt>
                <c:pt idx="52">
                  <c:v>3</c:v>
                </c:pt>
                <c:pt idx="53">
                  <c:v>1</c:v>
                </c:pt>
                <c:pt idx="54">
                  <c:v>3</c:v>
                </c:pt>
                <c:pt idx="55">
                  <c:v>15</c:v>
                </c:pt>
                <c:pt idx="56">
                  <c:v>3</c:v>
                </c:pt>
                <c:pt idx="57">
                  <c:v>4</c:v>
                </c:pt>
                <c:pt idx="58">
                  <c:v>2</c:v>
                </c:pt>
                <c:pt idx="59">
                  <c:v>3</c:v>
                </c:pt>
                <c:pt idx="60">
                  <c:v>4</c:v>
                </c:pt>
                <c:pt idx="61">
                  <c:v>-2</c:v>
                </c:pt>
                <c:pt idx="62">
                  <c:v>3</c:v>
                </c:pt>
                <c:pt idx="63">
                  <c:v>1</c:v>
                </c:pt>
                <c:pt idx="64">
                  <c:v>-5</c:v>
                </c:pt>
                <c:pt idx="65">
                  <c:v>-2</c:v>
                </c:pt>
                <c:pt idx="66">
                  <c:v>2</c:v>
                </c:pt>
                <c:pt idx="67">
                  <c:v>2</c:v>
                </c:pt>
                <c:pt idx="68">
                  <c:v>1</c:v>
                </c:pt>
                <c:pt idx="69">
                  <c:v>0</c:v>
                </c:pt>
                <c:pt idx="70">
                  <c:v>5</c:v>
                </c:pt>
                <c:pt idx="71">
                  <c:v>0</c:v>
                </c:pt>
                <c:pt idx="72">
                  <c:v>1</c:v>
                </c:pt>
                <c:pt idx="73">
                  <c:v>3</c:v>
                </c:pt>
                <c:pt idx="74">
                  <c:v>5</c:v>
                </c:pt>
                <c:pt idx="75">
                  <c:v>2</c:v>
                </c:pt>
                <c:pt idx="76">
                  <c:v>3</c:v>
                </c:pt>
                <c:pt idx="77">
                  <c:v>1</c:v>
                </c:pt>
                <c:pt idx="78">
                  <c:v>3</c:v>
                </c:pt>
                <c:pt idx="79">
                  <c:v>2</c:v>
                </c:pt>
                <c:pt idx="80">
                  <c:v>0</c:v>
                </c:pt>
                <c:pt idx="81">
                  <c:v>3</c:v>
                </c:pt>
                <c:pt idx="82">
                  <c:v>-9</c:v>
                </c:pt>
                <c:pt idx="83">
                  <c:v>4</c:v>
                </c:pt>
                <c:pt idx="84">
                  <c:v>-2</c:v>
                </c:pt>
                <c:pt idx="85">
                  <c:v>1</c:v>
                </c:pt>
                <c:pt idx="86">
                  <c:v>1</c:v>
                </c:pt>
                <c:pt idx="87">
                  <c:v>0</c:v>
                </c:pt>
                <c:pt idx="88">
                  <c:v>-3</c:v>
                </c:pt>
                <c:pt idx="89">
                  <c:v>2</c:v>
                </c:pt>
                <c:pt idx="90">
                  <c:v>-5</c:v>
                </c:pt>
                <c:pt idx="91">
                  <c:v>3</c:v>
                </c:pt>
                <c:pt idx="92">
                  <c:v>3</c:v>
                </c:pt>
                <c:pt idx="93">
                  <c:v>1</c:v>
                </c:pt>
                <c:pt idx="94">
                  <c:v>2</c:v>
                </c:pt>
                <c:pt idx="95">
                  <c:v>3</c:v>
                </c:pt>
                <c:pt idx="96">
                  <c:v>0</c:v>
                </c:pt>
                <c:pt idx="97">
                  <c:v>2</c:v>
                </c:pt>
                <c:pt idx="98">
                  <c:v>3</c:v>
                </c:pt>
                <c:pt idx="99">
                  <c:v>2</c:v>
                </c:pt>
                <c:pt idx="100">
                  <c:v>0</c:v>
                </c:pt>
                <c:pt idx="101">
                  <c:v>1</c:v>
                </c:pt>
                <c:pt idx="102">
                  <c:v>-1</c:v>
                </c:pt>
                <c:pt idx="103">
                  <c:v>1</c:v>
                </c:pt>
                <c:pt idx="104">
                  <c:v>-2</c:v>
                </c:pt>
                <c:pt idx="105">
                  <c:v>0</c:v>
                </c:pt>
                <c:pt idx="106">
                  <c:v>1</c:v>
                </c:pt>
                <c:pt idx="107">
                  <c:v>-1</c:v>
                </c:pt>
                <c:pt idx="108">
                  <c:v>-1</c:v>
                </c:pt>
                <c:pt idx="109">
                  <c:v>3</c:v>
                </c:pt>
                <c:pt idx="110">
                  <c:v>-1</c:v>
                </c:pt>
                <c:pt idx="111">
                  <c:v>1</c:v>
                </c:pt>
                <c:pt idx="112">
                  <c:v>2</c:v>
                </c:pt>
                <c:pt idx="113">
                  <c:v>2</c:v>
                </c:pt>
                <c:pt idx="114">
                  <c:v>-8</c:v>
                </c:pt>
                <c:pt idx="115">
                  <c:v>4</c:v>
                </c:pt>
                <c:pt idx="116">
                  <c:v>-6</c:v>
                </c:pt>
                <c:pt idx="117">
                  <c:v>4</c:v>
                </c:pt>
                <c:pt idx="118">
                  <c:v>-1</c:v>
                </c:pt>
                <c:pt idx="119">
                  <c:v>1</c:v>
                </c:pt>
                <c:pt idx="120">
                  <c:v>4</c:v>
                </c:pt>
                <c:pt idx="121">
                  <c:v>3</c:v>
                </c:pt>
                <c:pt idx="122">
                  <c:v>5</c:v>
                </c:pt>
                <c:pt idx="123">
                  <c:v>3</c:v>
                </c:pt>
                <c:pt idx="124">
                  <c:v>4</c:v>
                </c:pt>
                <c:pt idx="125">
                  <c:v>0</c:v>
                </c:pt>
                <c:pt idx="126">
                  <c:v>1</c:v>
                </c:pt>
                <c:pt idx="127">
                  <c:v>1</c:v>
                </c:pt>
                <c:pt idx="128">
                  <c:v>1</c:v>
                </c:pt>
                <c:pt idx="129">
                  <c:v>3</c:v>
                </c:pt>
                <c:pt idx="130">
                  <c:v>3</c:v>
                </c:pt>
                <c:pt idx="131">
                  <c:v>2</c:v>
                </c:pt>
                <c:pt idx="132">
                  <c:v>2</c:v>
                </c:pt>
                <c:pt idx="133">
                  <c:v>1</c:v>
                </c:pt>
                <c:pt idx="134">
                  <c:v>1</c:v>
                </c:pt>
                <c:pt idx="135">
                  <c:v>3</c:v>
                </c:pt>
                <c:pt idx="136">
                  <c:v>-1</c:v>
                </c:pt>
                <c:pt idx="137">
                  <c:v>2</c:v>
                </c:pt>
                <c:pt idx="138">
                  <c:v>4</c:v>
                </c:pt>
                <c:pt idx="139">
                  <c:v>-4</c:v>
                </c:pt>
                <c:pt idx="140">
                  <c:v>1</c:v>
                </c:pt>
                <c:pt idx="141">
                  <c:v>2</c:v>
                </c:pt>
                <c:pt idx="142">
                  <c:v>2</c:v>
                </c:pt>
                <c:pt idx="143">
                  <c:v>-4</c:v>
                </c:pt>
                <c:pt idx="144">
                  <c:v>3</c:v>
                </c:pt>
                <c:pt idx="145">
                  <c:v>-2</c:v>
                </c:pt>
                <c:pt idx="146">
                  <c:v>3</c:v>
                </c:pt>
                <c:pt idx="147">
                  <c:v>-2</c:v>
                </c:pt>
                <c:pt idx="148">
                  <c:v>6</c:v>
                </c:pt>
                <c:pt idx="149">
                  <c:v>0</c:v>
                </c:pt>
                <c:pt idx="150">
                  <c:v>1</c:v>
                </c:pt>
                <c:pt idx="151">
                  <c:v>-3</c:v>
                </c:pt>
                <c:pt idx="152">
                  <c:v>-1</c:v>
                </c:pt>
                <c:pt idx="153">
                  <c:v>-2</c:v>
                </c:pt>
                <c:pt idx="154">
                  <c:v>4</c:v>
                </c:pt>
                <c:pt idx="155">
                  <c:v>0</c:v>
                </c:pt>
                <c:pt idx="156">
                  <c:v>2</c:v>
                </c:pt>
                <c:pt idx="157">
                  <c:v>4</c:v>
                </c:pt>
                <c:pt idx="158">
                  <c:v>-4</c:v>
                </c:pt>
                <c:pt idx="159">
                  <c:v>0</c:v>
                </c:pt>
                <c:pt idx="160">
                  <c:v>1</c:v>
                </c:pt>
                <c:pt idx="161">
                  <c:v>3</c:v>
                </c:pt>
                <c:pt idx="162">
                  <c:v>2</c:v>
                </c:pt>
                <c:pt idx="163">
                  <c:v>-8</c:v>
                </c:pt>
                <c:pt idx="164">
                  <c:v>-4</c:v>
                </c:pt>
                <c:pt idx="165">
                  <c:v>5</c:v>
                </c:pt>
                <c:pt idx="166">
                  <c:v>2</c:v>
                </c:pt>
                <c:pt idx="167">
                  <c:v>0</c:v>
                </c:pt>
                <c:pt idx="168">
                  <c:v>2</c:v>
                </c:pt>
                <c:pt idx="169">
                  <c:v>3</c:v>
                </c:pt>
                <c:pt idx="170">
                  <c:v>-15</c:v>
                </c:pt>
                <c:pt idx="171">
                  <c:v>-1</c:v>
                </c:pt>
                <c:pt idx="172">
                  <c:v>-1</c:v>
                </c:pt>
                <c:pt idx="173">
                  <c:v>-6</c:v>
                </c:pt>
                <c:pt idx="174">
                  <c:v>-9</c:v>
                </c:pt>
                <c:pt idx="175">
                  <c:v>-1</c:v>
                </c:pt>
                <c:pt idx="176">
                  <c:v>12</c:v>
                </c:pt>
                <c:pt idx="177">
                  <c:v>4</c:v>
                </c:pt>
                <c:pt idx="178">
                  <c:v>-1</c:v>
                </c:pt>
                <c:pt idx="179">
                  <c:v>4</c:v>
                </c:pt>
                <c:pt idx="180">
                  <c:v>11</c:v>
                </c:pt>
                <c:pt idx="181">
                  <c:v>4</c:v>
                </c:pt>
                <c:pt idx="182">
                  <c:v>3</c:v>
                </c:pt>
                <c:pt idx="183">
                  <c:v>3</c:v>
                </c:pt>
                <c:pt idx="184">
                  <c:v>1</c:v>
                </c:pt>
                <c:pt idx="185">
                  <c:v>12</c:v>
                </c:pt>
                <c:pt idx="186">
                  <c:v>6</c:v>
                </c:pt>
                <c:pt idx="187">
                  <c:v>0</c:v>
                </c:pt>
                <c:pt idx="188">
                  <c:v>2</c:v>
                </c:pt>
                <c:pt idx="189">
                  <c:v>4</c:v>
                </c:pt>
                <c:pt idx="190">
                  <c:v>-1</c:v>
                </c:pt>
                <c:pt idx="191">
                  <c:v>3</c:v>
                </c:pt>
                <c:pt idx="192">
                  <c:v>5</c:v>
                </c:pt>
                <c:pt idx="193">
                  <c:v>16</c:v>
                </c:pt>
                <c:pt idx="194">
                  <c:v>-10</c:v>
                </c:pt>
                <c:pt idx="195">
                  <c:v>-2</c:v>
                </c:pt>
                <c:pt idx="196">
                  <c:v>12</c:v>
                </c:pt>
                <c:pt idx="197">
                  <c:v>1</c:v>
                </c:pt>
                <c:pt idx="198">
                  <c:v>2</c:v>
                </c:pt>
                <c:pt idx="199">
                  <c:v>1</c:v>
                </c:pt>
                <c:pt idx="200">
                  <c:v>6</c:v>
                </c:pt>
                <c:pt idx="201">
                  <c:v>0</c:v>
                </c:pt>
                <c:pt idx="202">
                  <c:v>18</c:v>
                </c:pt>
                <c:pt idx="203">
                  <c:v>3</c:v>
                </c:pt>
                <c:pt idx="204">
                  <c:v>2</c:v>
                </c:pt>
                <c:pt idx="205">
                  <c:v>2</c:v>
                </c:pt>
                <c:pt idx="206">
                  <c:v>5</c:v>
                </c:pt>
                <c:pt idx="207">
                  <c:v>1</c:v>
                </c:pt>
                <c:pt idx="208">
                  <c:v>0</c:v>
                </c:pt>
                <c:pt idx="209">
                  <c:v>4</c:v>
                </c:pt>
                <c:pt idx="210">
                  <c:v>1</c:v>
                </c:pt>
                <c:pt idx="211">
                  <c:v>3</c:v>
                </c:pt>
                <c:pt idx="212">
                  <c:v>3</c:v>
                </c:pt>
                <c:pt idx="213">
                  <c:v>13</c:v>
                </c:pt>
                <c:pt idx="214">
                  <c:v>2</c:v>
                </c:pt>
                <c:pt idx="215">
                  <c:v>0</c:v>
                </c:pt>
                <c:pt idx="216">
                  <c:v>1</c:v>
                </c:pt>
                <c:pt idx="217">
                  <c:v>1</c:v>
                </c:pt>
                <c:pt idx="218">
                  <c:v>-3</c:v>
                </c:pt>
                <c:pt idx="219">
                  <c:v>0</c:v>
                </c:pt>
                <c:pt idx="220">
                  <c:v>10</c:v>
                </c:pt>
                <c:pt idx="221">
                  <c:v>-2</c:v>
                </c:pt>
                <c:pt idx="222">
                  <c:v>4</c:v>
                </c:pt>
                <c:pt idx="223">
                  <c:v>5</c:v>
                </c:pt>
                <c:pt idx="224">
                  <c:v>3</c:v>
                </c:pt>
                <c:pt idx="225">
                  <c:v>3</c:v>
                </c:pt>
                <c:pt idx="226">
                  <c:v>-1</c:v>
                </c:pt>
                <c:pt idx="227">
                  <c:v>2</c:v>
                </c:pt>
                <c:pt idx="228">
                  <c:v>1</c:v>
                </c:pt>
                <c:pt idx="229">
                  <c:v>1</c:v>
                </c:pt>
                <c:pt idx="230">
                  <c:v>-4</c:v>
                </c:pt>
                <c:pt idx="231">
                  <c:v>1</c:v>
                </c:pt>
                <c:pt idx="232">
                  <c:v>1</c:v>
                </c:pt>
                <c:pt idx="233">
                  <c:v>1</c:v>
                </c:pt>
                <c:pt idx="234">
                  <c:v>-5</c:v>
                </c:pt>
                <c:pt idx="235">
                  <c:v>3</c:v>
                </c:pt>
                <c:pt idx="236">
                  <c:v>3</c:v>
                </c:pt>
                <c:pt idx="237">
                  <c:v>6</c:v>
                </c:pt>
                <c:pt idx="238">
                  <c:v>8</c:v>
                </c:pt>
                <c:pt idx="239">
                  <c:v>3</c:v>
                </c:pt>
                <c:pt idx="240">
                  <c:v>6</c:v>
                </c:pt>
                <c:pt idx="241">
                  <c:v>2</c:v>
                </c:pt>
                <c:pt idx="242">
                  <c:v>4</c:v>
                </c:pt>
                <c:pt idx="243">
                  <c:v>0</c:v>
                </c:pt>
                <c:pt idx="244">
                  <c:v>-1</c:v>
                </c:pt>
                <c:pt idx="245">
                  <c:v>4</c:v>
                </c:pt>
                <c:pt idx="246">
                  <c:v>5</c:v>
                </c:pt>
                <c:pt idx="247">
                  <c:v>4</c:v>
                </c:pt>
                <c:pt idx="248">
                  <c:v>4</c:v>
                </c:pt>
                <c:pt idx="249">
                  <c:v>1</c:v>
                </c:pt>
                <c:pt idx="250">
                  <c:v>-3</c:v>
                </c:pt>
                <c:pt idx="251">
                  <c:v>3</c:v>
                </c:pt>
                <c:pt idx="252">
                  <c:v>5</c:v>
                </c:pt>
                <c:pt idx="253">
                  <c:v>3</c:v>
                </c:pt>
                <c:pt idx="254">
                  <c:v>4</c:v>
                </c:pt>
                <c:pt idx="255">
                  <c:v>14</c:v>
                </c:pt>
                <c:pt idx="256">
                  <c:v>17</c:v>
                </c:pt>
                <c:pt idx="257">
                  <c:v>4</c:v>
                </c:pt>
                <c:pt idx="258">
                  <c:v>15</c:v>
                </c:pt>
                <c:pt idx="259">
                  <c:v>3</c:v>
                </c:pt>
                <c:pt idx="260">
                  <c:v>-4</c:v>
                </c:pt>
                <c:pt idx="261">
                  <c:v>2</c:v>
                </c:pt>
                <c:pt idx="262">
                  <c:v>2</c:v>
                </c:pt>
                <c:pt idx="263">
                  <c:v>15</c:v>
                </c:pt>
                <c:pt idx="264">
                  <c:v>15</c:v>
                </c:pt>
                <c:pt idx="265">
                  <c:v>2</c:v>
                </c:pt>
                <c:pt idx="266">
                  <c:v>1</c:v>
                </c:pt>
                <c:pt idx="267">
                  <c:v>1</c:v>
                </c:pt>
                <c:pt idx="268">
                  <c:v>2</c:v>
                </c:pt>
                <c:pt idx="269">
                  <c:v>0</c:v>
                </c:pt>
                <c:pt idx="270">
                  <c:v>10</c:v>
                </c:pt>
                <c:pt idx="271">
                  <c:v>1</c:v>
                </c:pt>
                <c:pt idx="272">
                  <c:v>2</c:v>
                </c:pt>
                <c:pt idx="273">
                  <c:v>0</c:v>
                </c:pt>
                <c:pt idx="274">
                  <c:v>3</c:v>
                </c:pt>
                <c:pt idx="275">
                  <c:v>2</c:v>
                </c:pt>
                <c:pt idx="276">
                  <c:v>10</c:v>
                </c:pt>
                <c:pt idx="277">
                  <c:v>-2</c:v>
                </c:pt>
                <c:pt idx="278">
                  <c:v>6</c:v>
                </c:pt>
                <c:pt idx="279">
                  <c:v>2</c:v>
                </c:pt>
                <c:pt idx="280">
                  <c:v>17</c:v>
                </c:pt>
                <c:pt idx="281">
                  <c:v>15</c:v>
                </c:pt>
                <c:pt idx="282">
                  <c:v>15</c:v>
                </c:pt>
                <c:pt idx="283">
                  <c:v>4</c:v>
                </c:pt>
                <c:pt idx="284">
                  <c:v>3</c:v>
                </c:pt>
                <c:pt idx="285">
                  <c:v>0</c:v>
                </c:pt>
                <c:pt idx="286">
                  <c:v>4</c:v>
                </c:pt>
                <c:pt idx="287">
                  <c:v>4</c:v>
                </c:pt>
                <c:pt idx="288">
                  <c:v>0</c:v>
                </c:pt>
                <c:pt idx="289">
                  <c:v>1</c:v>
                </c:pt>
                <c:pt idx="290">
                  <c:v>1</c:v>
                </c:pt>
                <c:pt idx="291">
                  <c:v>3</c:v>
                </c:pt>
                <c:pt idx="292">
                  <c:v>2</c:v>
                </c:pt>
                <c:pt idx="293">
                  <c:v>-1</c:v>
                </c:pt>
                <c:pt idx="294">
                  <c:v>4</c:v>
                </c:pt>
                <c:pt idx="295">
                  <c:v>5</c:v>
                </c:pt>
                <c:pt idx="296">
                  <c:v>2</c:v>
                </c:pt>
                <c:pt idx="297">
                  <c:v>-1</c:v>
                </c:pt>
                <c:pt idx="298">
                  <c:v>2</c:v>
                </c:pt>
                <c:pt idx="299">
                  <c:v>0</c:v>
                </c:pt>
                <c:pt idx="300">
                  <c:v>-15</c:v>
                </c:pt>
                <c:pt idx="301">
                  <c:v>-5</c:v>
                </c:pt>
                <c:pt idx="302">
                  <c:v>-1</c:v>
                </c:pt>
                <c:pt idx="303">
                  <c:v>0</c:v>
                </c:pt>
                <c:pt idx="304">
                  <c:v>-9</c:v>
                </c:pt>
                <c:pt idx="305">
                  <c:v>-3</c:v>
                </c:pt>
                <c:pt idx="306">
                  <c:v>13</c:v>
                </c:pt>
                <c:pt idx="307">
                  <c:v>4</c:v>
                </c:pt>
                <c:pt idx="308">
                  <c:v>0</c:v>
                </c:pt>
                <c:pt idx="309">
                  <c:v>4</c:v>
                </c:pt>
                <c:pt idx="310">
                  <c:v>11</c:v>
                </c:pt>
                <c:pt idx="311">
                  <c:v>3</c:v>
                </c:pt>
                <c:pt idx="312">
                  <c:v>3</c:v>
                </c:pt>
                <c:pt idx="313">
                  <c:v>4</c:v>
                </c:pt>
                <c:pt idx="314">
                  <c:v>3</c:v>
                </c:pt>
                <c:pt idx="315">
                  <c:v>9</c:v>
                </c:pt>
                <c:pt idx="316">
                  <c:v>3</c:v>
                </c:pt>
                <c:pt idx="317">
                  <c:v>5</c:v>
                </c:pt>
                <c:pt idx="318">
                  <c:v>5</c:v>
                </c:pt>
                <c:pt idx="319">
                  <c:v>5</c:v>
                </c:pt>
                <c:pt idx="320">
                  <c:v>4</c:v>
                </c:pt>
                <c:pt idx="321">
                  <c:v>5</c:v>
                </c:pt>
                <c:pt idx="322">
                  <c:v>4</c:v>
                </c:pt>
                <c:pt idx="323">
                  <c:v>16</c:v>
                </c:pt>
                <c:pt idx="324">
                  <c:v>-1</c:v>
                </c:pt>
                <c:pt idx="325">
                  <c:v>-1</c:v>
                </c:pt>
                <c:pt idx="326">
                  <c:v>12</c:v>
                </c:pt>
                <c:pt idx="327">
                  <c:v>2</c:v>
                </c:pt>
                <c:pt idx="328">
                  <c:v>0</c:v>
                </c:pt>
                <c:pt idx="329">
                  <c:v>1</c:v>
                </c:pt>
                <c:pt idx="330">
                  <c:v>5</c:v>
                </c:pt>
                <c:pt idx="331">
                  <c:v>0</c:v>
                </c:pt>
                <c:pt idx="332">
                  <c:v>18</c:v>
                </c:pt>
                <c:pt idx="333">
                  <c:v>2</c:v>
                </c:pt>
                <c:pt idx="334">
                  <c:v>5</c:v>
                </c:pt>
                <c:pt idx="335">
                  <c:v>2</c:v>
                </c:pt>
                <c:pt idx="336">
                  <c:v>3</c:v>
                </c:pt>
                <c:pt idx="337">
                  <c:v>1</c:v>
                </c:pt>
                <c:pt idx="338">
                  <c:v>2</c:v>
                </c:pt>
                <c:pt idx="339">
                  <c:v>5</c:v>
                </c:pt>
                <c:pt idx="340">
                  <c:v>-1</c:v>
                </c:pt>
                <c:pt idx="341">
                  <c:v>3</c:v>
                </c:pt>
                <c:pt idx="342">
                  <c:v>2</c:v>
                </c:pt>
                <c:pt idx="343">
                  <c:v>9</c:v>
                </c:pt>
                <c:pt idx="344">
                  <c:v>-2</c:v>
                </c:pt>
                <c:pt idx="345">
                  <c:v>1</c:v>
                </c:pt>
                <c:pt idx="346">
                  <c:v>1</c:v>
                </c:pt>
                <c:pt idx="347">
                  <c:v>-14</c:v>
                </c:pt>
                <c:pt idx="348">
                  <c:v>0</c:v>
                </c:pt>
                <c:pt idx="349">
                  <c:v>-3</c:v>
                </c:pt>
                <c:pt idx="350">
                  <c:v>6</c:v>
                </c:pt>
                <c:pt idx="351">
                  <c:v>2</c:v>
                </c:pt>
                <c:pt idx="352">
                  <c:v>4</c:v>
                </c:pt>
                <c:pt idx="353">
                  <c:v>5</c:v>
                </c:pt>
                <c:pt idx="354">
                  <c:v>2</c:v>
                </c:pt>
                <c:pt idx="355">
                  <c:v>0</c:v>
                </c:pt>
                <c:pt idx="356">
                  <c:v>1</c:v>
                </c:pt>
                <c:pt idx="357">
                  <c:v>3</c:v>
                </c:pt>
                <c:pt idx="358">
                  <c:v>2</c:v>
                </c:pt>
                <c:pt idx="359">
                  <c:v>1</c:v>
                </c:pt>
                <c:pt idx="360">
                  <c:v>-17</c:v>
                </c:pt>
                <c:pt idx="361">
                  <c:v>2</c:v>
                </c:pt>
                <c:pt idx="362">
                  <c:v>1</c:v>
                </c:pt>
                <c:pt idx="363">
                  <c:v>1</c:v>
                </c:pt>
                <c:pt idx="364">
                  <c:v>-3</c:v>
                </c:pt>
                <c:pt idx="365">
                  <c:v>-1</c:v>
                </c:pt>
                <c:pt idx="366">
                  <c:v>-4</c:v>
                </c:pt>
                <c:pt idx="367">
                  <c:v>4</c:v>
                </c:pt>
                <c:pt idx="368">
                  <c:v>5</c:v>
                </c:pt>
                <c:pt idx="369">
                  <c:v>4</c:v>
                </c:pt>
                <c:pt idx="370">
                  <c:v>6</c:v>
                </c:pt>
                <c:pt idx="371">
                  <c:v>-3</c:v>
                </c:pt>
                <c:pt idx="372">
                  <c:v>4</c:v>
                </c:pt>
                <c:pt idx="373">
                  <c:v>2</c:v>
                </c:pt>
                <c:pt idx="374">
                  <c:v>-5</c:v>
                </c:pt>
                <c:pt idx="375">
                  <c:v>4</c:v>
                </c:pt>
                <c:pt idx="376">
                  <c:v>1</c:v>
                </c:pt>
                <c:pt idx="377">
                  <c:v>7</c:v>
                </c:pt>
                <c:pt idx="378">
                  <c:v>4</c:v>
                </c:pt>
                <c:pt idx="379">
                  <c:v>1</c:v>
                </c:pt>
                <c:pt idx="380">
                  <c:v>-3</c:v>
                </c:pt>
                <c:pt idx="381">
                  <c:v>3</c:v>
                </c:pt>
                <c:pt idx="382">
                  <c:v>5</c:v>
                </c:pt>
                <c:pt idx="383">
                  <c:v>3</c:v>
                </c:pt>
                <c:pt idx="384">
                  <c:v>4</c:v>
                </c:pt>
                <c:pt idx="385">
                  <c:v>14</c:v>
                </c:pt>
                <c:pt idx="386">
                  <c:v>18</c:v>
                </c:pt>
                <c:pt idx="387">
                  <c:v>0</c:v>
                </c:pt>
                <c:pt idx="388">
                  <c:v>15</c:v>
                </c:pt>
                <c:pt idx="389">
                  <c:v>3</c:v>
                </c:pt>
                <c:pt idx="390">
                  <c:v>1</c:v>
                </c:pt>
                <c:pt idx="391">
                  <c:v>-15</c:v>
                </c:pt>
                <c:pt idx="392">
                  <c:v>4</c:v>
                </c:pt>
                <c:pt idx="393">
                  <c:v>20</c:v>
                </c:pt>
                <c:pt idx="394">
                  <c:v>20</c:v>
                </c:pt>
                <c:pt idx="395">
                  <c:v>2</c:v>
                </c:pt>
                <c:pt idx="396">
                  <c:v>1</c:v>
                </c:pt>
                <c:pt idx="397">
                  <c:v>-5</c:v>
                </c:pt>
                <c:pt idx="398">
                  <c:v>3</c:v>
                </c:pt>
                <c:pt idx="399">
                  <c:v>-1</c:v>
                </c:pt>
                <c:pt idx="400">
                  <c:v>10</c:v>
                </c:pt>
                <c:pt idx="401">
                  <c:v>1</c:v>
                </c:pt>
                <c:pt idx="402">
                  <c:v>2</c:v>
                </c:pt>
                <c:pt idx="403">
                  <c:v>0</c:v>
                </c:pt>
                <c:pt idx="404">
                  <c:v>3</c:v>
                </c:pt>
                <c:pt idx="405">
                  <c:v>2</c:v>
                </c:pt>
                <c:pt idx="406">
                  <c:v>7</c:v>
                </c:pt>
                <c:pt idx="407">
                  <c:v>-2</c:v>
                </c:pt>
                <c:pt idx="408">
                  <c:v>6</c:v>
                </c:pt>
                <c:pt idx="409">
                  <c:v>3</c:v>
                </c:pt>
                <c:pt idx="410">
                  <c:v>11</c:v>
                </c:pt>
                <c:pt idx="411">
                  <c:v>15</c:v>
                </c:pt>
                <c:pt idx="412">
                  <c:v>-1</c:v>
                </c:pt>
                <c:pt idx="413">
                  <c:v>-5</c:v>
                </c:pt>
                <c:pt idx="414">
                  <c:v>4</c:v>
                </c:pt>
                <c:pt idx="415">
                  <c:v>1</c:v>
                </c:pt>
                <c:pt idx="416">
                  <c:v>3</c:v>
                </c:pt>
                <c:pt idx="417">
                  <c:v>4</c:v>
                </c:pt>
                <c:pt idx="418">
                  <c:v>7</c:v>
                </c:pt>
                <c:pt idx="419">
                  <c:v>4</c:v>
                </c:pt>
                <c:pt idx="420">
                  <c:v>3</c:v>
                </c:pt>
                <c:pt idx="421">
                  <c:v>2</c:v>
                </c:pt>
                <c:pt idx="422">
                  <c:v>2</c:v>
                </c:pt>
                <c:pt idx="423">
                  <c:v>0</c:v>
                </c:pt>
                <c:pt idx="424">
                  <c:v>6</c:v>
                </c:pt>
                <c:pt idx="425">
                  <c:v>7</c:v>
                </c:pt>
                <c:pt idx="426">
                  <c:v>4</c:v>
                </c:pt>
                <c:pt idx="427">
                  <c:v>6</c:v>
                </c:pt>
                <c:pt idx="428">
                  <c:v>2</c:v>
                </c:pt>
                <c:pt idx="429">
                  <c:v>3</c:v>
                </c:pt>
                <c:pt idx="430">
                  <c:v>2</c:v>
                </c:pt>
                <c:pt idx="431">
                  <c:v>2</c:v>
                </c:pt>
                <c:pt idx="432">
                  <c:v>6</c:v>
                </c:pt>
                <c:pt idx="433">
                  <c:v>10</c:v>
                </c:pt>
                <c:pt idx="434">
                  <c:v>2</c:v>
                </c:pt>
                <c:pt idx="435">
                  <c:v>5</c:v>
                </c:pt>
                <c:pt idx="436">
                  <c:v>11</c:v>
                </c:pt>
                <c:pt idx="437">
                  <c:v>5</c:v>
                </c:pt>
                <c:pt idx="438">
                  <c:v>5</c:v>
                </c:pt>
                <c:pt idx="439">
                  <c:v>4</c:v>
                </c:pt>
                <c:pt idx="440">
                  <c:v>14</c:v>
                </c:pt>
                <c:pt idx="441">
                  <c:v>5</c:v>
                </c:pt>
                <c:pt idx="442">
                  <c:v>4</c:v>
                </c:pt>
                <c:pt idx="443">
                  <c:v>3</c:v>
                </c:pt>
                <c:pt idx="444">
                  <c:v>4</c:v>
                </c:pt>
                <c:pt idx="445">
                  <c:v>6</c:v>
                </c:pt>
                <c:pt idx="446">
                  <c:v>5</c:v>
                </c:pt>
                <c:pt idx="447">
                  <c:v>5</c:v>
                </c:pt>
                <c:pt idx="448">
                  <c:v>2</c:v>
                </c:pt>
                <c:pt idx="449">
                  <c:v>5</c:v>
                </c:pt>
                <c:pt idx="450">
                  <c:v>8</c:v>
                </c:pt>
                <c:pt idx="451">
                  <c:v>7</c:v>
                </c:pt>
                <c:pt idx="452">
                  <c:v>3</c:v>
                </c:pt>
                <c:pt idx="453">
                  <c:v>18</c:v>
                </c:pt>
                <c:pt idx="454">
                  <c:v>1</c:v>
                </c:pt>
                <c:pt idx="455">
                  <c:v>2</c:v>
                </c:pt>
                <c:pt idx="456">
                  <c:v>16</c:v>
                </c:pt>
                <c:pt idx="457">
                  <c:v>2</c:v>
                </c:pt>
                <c:pt idx="458">
                  <c:v>0</c:v>
                </c:pt>
                <c:pt idx="459">
                  <c:v>3</c:v>
                </c:pt>
                <c:pt idx="460">
                  <c:v>6</c:v>
                </c:pt>
                <c:pt idx="461">
                  <c:v>3</c:v>
                </c:pt>
                <c:pt idx="462">
                  <c:v>1</c:v>
                </c:pt>
                <c:pt idx="463">
                  <c:v>3</c:v>
                </c:pt>
                <c:pt idx="464">
                  <c:v>4</c:v>
                </c:pt>
                <c:pt idx="465">
                  <c:v>4</c:v>
                </c:pt>
                <c:pt idx="466">
                  <c:v>7</c:v>
                </c:pt>
                <c:pt idx="467">
                  <c:v>0</c:v>
                </c:pt>
                <c:pt idx="468">
                  <c:v>3</c:v>
                </c:pt>
                <c:pt idx="469">
                  <c:v>4</c:v>
                </c:pt>
                <c:pt idx="470">
                  <c:v>3</c:v>
                </c:pt>
                <c:pt idx="471">
                  <c:v>0</c:v>
                </c:pt>
                <c:pt idx="472">
                  <c:v>2</c:v>
                </c:pt>
                <c:pt idx="473">
                  <c:v>17</c:v>
                </c:pt>
                <c:pt idx="474">
                  <c:v>10</c:v>
                </c:pt>
                <c:pt idx="475">
                  <c:v>11</c:v>
                </c:pt>
                <c:pt idx="476">
                  <c:v>17</c:v>
                </c:pt>
                <c:pt idx="477">
                  <c:v>3</c:v>
                </c:pt>
                <c:pt idx="478">
                  <c:v>0</c:v>
                </c:pt>
                <c:pt idx="479">
                  <c:v>-5</c:v>
                </c:pt>
                <c:pt idx="480">
                  <c:v>12</c:v>
                </c:pt>
                <c:pt idx="481">
                  <c:v>6</c:v>
                </c:pt>
                <c:pt idx="482">
                  <c:v>3</c:v>
                </c:pt>
                <c:pt idx="483">
                  <c:v>5</c:v>
                </c:pt>
                <c:pt idx="484">
                  <c:v>4</c:v>
                </c:pt>
                <c:pt idx="485">
                  <c:v>0</c:v>
                </c:pt>
                <c:pt idx="486">
                  <c:v>1</c:v>
                </c:pt>
                <c:pt idx="487">
                  <c:v>2</c:v>
                </c:pt>
                <c:pt idx="488">
                  <c:v>3</c:v>
                </c:pt>
                <c:pt idx="489">
                  <c:v>2</c:v>
                </c:pt>
                <c:pt idx="490">
                  <c:v>0</c:v>
                </c:pt>
                <c:pt idx="491">
                  <c:v>2</c:v>
                </c:pt>
                <c:pt idx="492">
                  <c:v>4</c:v>
                </c:pt>
                <c:pt idx="493">
                  <c:v>1</c:v>
                </c:pt>
                <c:pt idx="494">
                  <c:v>2</c:v>
                </c:pt>
                <c:pt idx="495">
                  <c:v>3</c:v>
                </c:pt>
                <c:pt idx="496">
                  <c:v>-4</c:v>
                </c:pt>
                <c:pt idx="497">
                  <c:v>7</c:v>
                </c:pt>
                <c:pt idx="498">
                  <c:v>9</c:v>
                </c:pt>
                <c:pt idx="499">
                  <c:v>4</c:v>
                </c:pt>
                <c:pt idx="500">
                  <c:v>6</c:v>
                </c:pt>
                <c:pt idx="501">
                  <c:v>4</c:v>
                </c:pt>
                <c:pt idx="502">
                  <c:v>4</c:v>
                </c:pt>
                <c:pt idx="503">
                  <c:v>2</c:v>
                </c:pt>
                <c:pt idx="504">
                  <c:v>1</c:v>
                </c:pt>
                <c:pt idx="505">
                  <c:v>4</c:v>
                </c:pt>
                <c:pt idx="506">
                  <c:v>3</c:v>
                </c:pt>
                <c:pt idx="507">
                  <c:v>6</c:v>
                </c:pt>
                <c:pt idx="508">
                  <c:v>4</c:v>
                </c:pt>
                <c:pt idx="509">
                  <c:v>3</c:v>
                </c:pt>
                <c:pt idx="510">
                  <c:v>1</c:v>
                </c:pt>
                <c:pt idx="511">
                  <c:v>-2</c:v>
                </c:pt>
                <c:pt idx="512">
                  <c:v>5</c:v>
                </c:pt>
                <c:pt idx="513">
                  <c:v>4</c:v>
                </c:pt>
                <c:pt idx="514">
                  <c:v>3</c:v>
                </c:pt>
                <c:pt idx="515">
                  <c:v>16</c:v>
                </c:pt>
                <c:pt idx="516">
                  <c:v>16</c:v>
                </c:pt>
                <c:pt idx="517">
                  <c:v>-1</c:v>
                </c:pt>
                <c:pt idx="518">
                  <c:v>17</c:v>
                </c:pt>
                <c:pt idx="519">
                  <c:v>4</c:v>
                </c:pt>
                <c:pt idx="520">
                  <c:v>5</c:v>
                </c:pt>
                <c:pt idx="521">
                  <c:v>2</c:v>
                </c:pt>
                <c:pt idx="522">
                  <c:v>4</c:v>
                </c:pt>
                <c:pt idx="523">
                  <c:v>20</c:v>
                </c:pt>
                <c:pt idx="524">
                  <c:v>18</c:v>
                </c:pt>
                <c:pt idx="525">
                  <c:v>4</c:v>
                </c:pt>
                <c:pt idx="526">
                  <c:v>3</c:v>
                </c:pt>
                <c:pt idx="527">
                  <c:v>4</c:v>
                </c:pt>
                <c:pt idx="528">
                  <c:v>3</c:v>
                </c:pt>
                <c:pt idx="529">
                  <c:v>7</c:v>
                </c:pt>
                <c:pt idx="530">
                  <c:v>15</c:v>
                </c:pt>
                <c:pt idx="531">
                  <c:v>3</c:v>
                </c:pt>
                <c:pt idx="532">
                  <c:v>-13</c:v>
                </c:pt>
                <c:pt idx="533">
                  <c:v>5</c:v>
                </c:pt>
                <c:pt idx="534">
                  <c:v>3</c:v>
                </c:pt>
                <c:pt idx="535">
                  <c:v>-8</c:v>
                </c:pt>
                <c:pt idx="536">
                  <c:v>3</c:v>
                </c:pt>
                <c:pt idx="537">
                  <c:v>0</c:v>
                </c:pt>
                <c:pt idx="538">
                  <c:v>7</c:v>
                </c:pt>
                <c:pt idx="539">
                  <c:v>3</c:v>
                </c:pt>
                <c:pt idx="540">
                  <c:v>17</c:v>
                </c:pt>
                <c:pt idx="541">
                  <c:v>16</c:v>
                </c:pt>
                <c:pt idx="542">
                  <c:v>18</c:v>
                </c:pt>
                <c:pt idx="543">
                  <c:v>3</c:v>
                </c:pt>
                <c:pt idx="544">
                  <c:v>4</c:v>
                </c:pt>
                <c:pt idx="545">
                  <c:v>4</c:v>
                </c:pt>
                <c:pt idx="546">
                  <c:v>3</c:v>
                </c:pt>
                <c:pt idx="547">
                  <c:v>7</c:v>
                </c:pt>
                <c:pt idx="548">
                  <c:v>3</c:v>
                </c:pt>
                <c:pt idx="549">
                  <c:v>2</c:v>
                </c:pt>
                <c:pt idx="550">
                  <c:v>4</c:v>
                </c:pt>
                <c:pt idx="551">
                  <c:v>0</c:v>
                </c:pt>
                <c:pt idx="552">
                  <c:v>0</c:v>
                </c:pt>
                <c:pt idx="553">
                  <c:v>3</c:v>
                </c:pt>
                <c:pt idx="554">
                  <c:v>4</c:v>
                </c:pt>
                <c:pt idx="555">
                  <c:v>-4</c:v>
                </c:pt>
                <c:pt idx="556">
                  <c:v>4</c:v>
                </c:pt>
                <c:pt idx="557">
                  <c:v>5</c:v>
                </c:pt>
                <c:pt idx="558">
                  <c:v>0</c:v>
                </c:pt>
                <c:pt idx="559">
                  <c:v>3</c:v>
                </c:pt>
                <c:pt idx="560">
                  <c:v>1</c:v>
                </c:pt>
                <c:pt idx="561">
                  <c:v>3</c:v>
                </c:pt>
                <c:pt idx="562">
                  <c:v>3</c:v>
                </c:pt>
                <c:pt idx="563">
                  <c:v>1</c:v>
                </c:pt>
                <c:pt idx="564">
                  <c:v>3</c:v>
                </c:pt>
                <c:pt idx="565">
                  <c:v>4</c:v>
                </c:pt>
                <c:pt idx="566">
                  <c:v>-1</c:v>
                </c:pt>
                <c:pt idx="567">
                  <c:v>1</c:v>
                </c:pt>
                <c:pt idx="568">
                  <c:v>0</c:v>
                </c:pt>
                <c:pt idx="569">
                  <c:v>4</c:v>
                </c:pt>
                <c:pt idx="570">
                  <c:v>-1</c:v>
                </c:pt>
                <c:pt idx="571">
                  <c:v>-2</c:v>
                </c:pt>
                <c:pt idx="572">
                  <c:v>-1</c:v>
                </c:pt>
                <c:pt idx="573">
                  <c:v>-5</c:v>
                </c:pt>
                <c:pt idx="574">
                  <c:v>-5</c:v>
                </c:pt>
                <c:pt idx="575">
                  <c:v>-2</c:v>
                </c:pt>
                <c:pt idx="576">
                  <c:v>1</c:v>
                </c:pt>
                <c:pt idx="577">
                  <c:v>2</c:v>
                </c:pt>
                <c:pt idx="578">
                  <c:v>0</c:v>
                </c:pt>
                <c:pt idx="579">
                  <c:v>-3</c:v>
                </c:pt>
                <c:pt idx="580">
                  <c:v>0</c:v>
                </c:pt>
                <c:pt idx="581">
                  <c:v>-2</c:v>
                </c:pt>
                <c:pt idx="582">
                  <c:v>-6</c:v>
                </c:pt>
                <c:pt idx="583">
                  <c:v>-2</c:v>
                </c:pt>
                <c:pt idx="584">
                  <c:v>1</c:v>
                </c:pt>
                <c:pt idx="585">
                  <c:v>1</c:v>
                </c:pt>
                <c:pt idx="586">
                  <c:v>-2</c:v>
                </c:pt>
                <c:pt idx="587">
                  <c:v>-7</c:v>
                </c:pt>
                <c:pt idx="588">
                  <c:v>-6</c:v>
                </c:pt>
                <c:pt idx="589">
                  <c:v>3</c:v>
                </c:pt>
                <c:pt idx="590">
                  <c:v>-1</c:v>
                </c:pt>
                <c:pt idx="591">
                  <c:v>-1</c:v>
                </c:pt>
                <c:pt idx="592">
                  <c:v>-6</c:v>
                </c:pt>
                <c:pt idx="593">
                  <c:v>-4</c:v>
                </c:pt>
                <c:pt idx="594">
                  <c:v>-12</c:v>
                </c:pt>
                <c:pt idx="595">
                  <c:v>-2</c:v>
                </c:pt>
                <c:pt idx="596">
                  <c:v>3</c:v>
                </c:pt>
                <c:pt idx="597">
                  <c:v>7</c:v>
                </c:pt>
                <c:pt idx="598">
                  <c:v>-2</c:v>
                </c:pt>
                <c:pt idx="599">
                  <c:v>-6</c:v>
                </c:pt>
                <c:pt idx="600">
                  <c:v>0</c:v>
                </c:pt>
                <c:pt idx="601">
                  <c:v>-4</c:v>
                </c:pt>
                <c:pt idx="602">
                  <c:v>-4</c:v>
                </c:pt>
                <c:pt idx="603">
                  <c:v>-1</c:v>
                </c:pt>
                <c:pt idx="604">
                  <c:v>-3</c:v>
                </c:pt>
                <c:pt idx="605">
                  <c:v>-5</c:v>
                </c:pt>
                <c:pt idx="606">
                  <c:v>2</c:v>
                </c:pt>
                <c:pt idx="607">
                  <c:v>-2</c:v>
                </c:pt>
                <c:pt idx="608">
                  <c:v>-1</c:v>
                </c:pt>
                <c:pt idx="609">
                  <c:v>-3</c:v>
                </c:pt>
                <c:pt idx="610">
                  <c:v>-3</c:v>
                </c:pt>
                <c:pt idx="611">
                  <c:v>-1</c:v>
                </c:pt>
                <c:pt idx="612">
                  <c:v>-1</c:v>
                </c:pt>
                <c:pt idx="613">
                  <c:v>1</c:v>
                </c:pt>
                <c:pt idx="614">
                  <c:v>-7</c:v>
                </c:pt>
                <c:pt idx="615">
                  <c:v>-14</c:v>
                </c:pt>
                <c:pt idx="616">
                  <c:v>-5</c:v>
                </c:pt>
                <c:pt idx="617">
                  <c:v>-4</c:v>
                </c:pt>
                <c:pt idx="618">
                  <c:v>-4</c:v>
                </c:pt>
                <c:pt idx="619">
                  <c:v>-1</c:v>
                </c:pt>
                <c:pt idx="620">
                  <c:v>-15</c:v>
                </c:pt>
                <c:pt idx="621">
                  <c:v>-13</c:v>
                </c:pt>
                <c:pt idx="622">
                  <c:v>-1</c:v>
                </c:pt>
                <c:pt idx="623">
                  <c:v>-1</c:v>
                </c:pt>
                <c:pt idx="624">
                  <c:v>-5</c:v>
                </c:pt>
                <c:pt idx="625">
                  <c:v>1</c:v>
                </c:pt>
                <c:pt idx="626">
                  <c:v>-9</c:v>
                </c:pt>
                <c:pt idx="627">
                  <c:v>0</c:v>
                </c:pt>
                <c:pt idx="628">
                  <c:v>-16</c:v>
                </c:pt>
                <c:pt idx="629">
                  <c:v>-8</c:v>
                </c:pt>
                <c:pt idx="630">
                  <c:v>-5</c:v>
                </c:pt>
                <c:pt idx="631">
                  <c:v>-5</c:v>
                </c:pt>
                <c:pt idx="632">
                  <c:v>-3</c:v>
                </c:pt>
                <c:pt idx="633">
                  <c:v>-14</c:v>
                </c:pt>
                <c:pt idx="634">
                  <c:v>-13</c:v>
                </c:pt>
                <c:pt idx="635">
                  <c:v>-14</c:v>
                </c:pt>
                <c:pt idx="636">
                  <c:v>-11</c:v>
                </c:pt>
                <c:pt idx="637">
                  <c:v>2</c:v>
                </c:pt>
                <c:pt idx="638">
                  <c:v>-7</c:v>
                </c:pt>
                <c:pt idx="639">
                  <c:v>-13</c:v>
                </c:pt>
                <c:pt idx="640">
                  <c:v>-13</c:v>
                </c:pt>
                <c:pt idx="641">
                  <c:v>0</c:v>
                </c:pt>
                <c:pt idx="642">
                  <c:v>1</c:v>
                </c:pt>
                <c:pt idx="643">
                  <c:v>-9</c:v>
                </c:pt>
                <c:pt idx="644">
                  <c:v>-3</c:v>
                </c:pt>
                <c:pt idx="645">
                  <c:v>-2</c:v>
                </c:pt>
                <c:pt idx="646">
                  <c:v>-2</c:v>
                </c:pt>
                <c:pt idx="647">
                  <c:v>-12</c:v>
                </c:pt>
                <c:pt idx="648">
                  <c:v>-12</c:v>
                </c:pt>
                <c:pt idx="649">
                  <c:v>-4</c:v>
                </c:pt>
                <c:pt idx="650">
                  <c:v>6</c:v>
                </c:pt>
                <c:pt idx="651">
                  <c:v>-2</c:v>
                </c:pt>
                <c:pt idx="652">
                  <c:v>-8</c:v>
                </c:pt>
                <c:pt idx="653">
                  <c:v>0</c:v>
                </c:pt>
                <c:pt idx="654">
                  <c:v>1</c:v>
                </c:pt>
                <c:pt idx="655">
                  <c:v>-1</c:v>
                </c:pt>
                <c:pt idx="656">
                  <c:v>-9</c:v>
                </c:pt>
                <c:pt idx="657">
                  <c:v>1</c:v>
                </c:pt>
                <c:pt idx="658">
                  <c:v>11</c:v>
                </c:pt>
                <c:pt idx="659">
                  <c:v>-13</c:v>
                </c:pt>
                <c:pt idx="660">
                  <c:v>-1</c:v>
                </c:pt>
                <c:pt idx="661">
                  <c:v>1</c:v>
                </c:pt>
                <c:pt idx="662">
                  <c:v>0</c:v>
                </c:pt>
                <c:pt idx="663">
                  <c:v>-4</c:v>
                </c:pt>
                <c:pt idx="664">
                  <c:v>-13</c:v>
                </c:pt>
                <c:pt idx="665">
                  <c:v>-3</c:v>
                </c:pt>
                <c:pt idx="666">
                  <c:v>-9</c:v>
                </c:pt>
                <c:pt idx="667">
                  <c:v>11</c:v>
                </c:pt>
                <c:pt idx="668">
                  <c:v>-13</c:v>
                </c:pt>
                <c:pt idx="669">
                  <c:v>-11</c:v>
                </c:pt>
                <c:pt idx="670">
                  <c:v>-5</c:v>
                </c:pt>
                <c:pt idx="671">
                  <c:v>-10</c:v>
                </c:pt>
                <c:pt idx="672">
                  <c:v>-3</c:v>
                </c:pt>
                <c:pt idx="673">
                  <c:v>-14</c:v>
                </c:pt>
                <c:pt idx="674">
                  <c:v>-11</c:v>
                </c:pt>
                <c:pt idx="675">
                  <c:v>-2</c:v>
                </c:pt>
                <c:pt idx="676">
                  <c:v>-5</c:v>
                </c:pt>
                <c:pt idx="677">
                  <c:v>-13</c:v>
                </c:pt>
                <c:pt idx="678">
                  <c:v>1</c:v>
                </c:pt>
                <c:pt idx="679">
                  <c:v>2</c:v>
                </c:pt>
                <c:pt idx="680">
                  <c:v>10</c:v>
                </c:pt>
                <c:pt idx="681">
                  <c:v>11</c:v>
                </c:pt>
                <c:pt idx="682">
                  <c:v>-12</c:v>
                </c:pt>
                <c:pt idx="683">
                  <c:v>-8</c:v>
                </c:pt>
                <c:pt idx="684">
                  <c:v>-14</c:v>
                </c:pt>
                <c:pt idx="685">
                  <c:v>-6</c:v>
                </c:pt>
                <c:pt idx="686">
                  <c:v>-2</c:v>
                </c:pt>
                <c:pt idx="687">
                  <c:v>-12</c:v>
                </c:pt>
                <c:pt idx="688">
                  <c:v>0</c:v>
                </c:pt>
                <c:pt idx="689">
                  <c:v>-5</c:v>
                </c:pt>
                <c:pt idx="690">
                  <c:v>1</c:v>
                </c:pt>
                <c:pt idx="691">
                  <c:v>-2</c:v>
                </c:pt>
                <c:pt idx="692">
                  <c:v>-13</c:v>
                </c:pt>
                <c:pt idx="693">
                  <c:v>-12</c:v>
                </c:pt>
                <c:pt idx="694">
                  <c:v>0</c:v>
                </c:pt>
                <c:pt idx="695">
                  <c:v>-12</c:v>
                </c:pt>
                <c:pt idx="696">
                  <c:v>-9</c:v>
                </c:pt>
                <c:pt idx="697">
                  <c:v>-13</c:v>
                </c:pt>
                <c:pt idx="698">
                  <c:v>-14</c:v>
                </c:pt>
                <c:pt idx="699">
                  <c:v>-13</c:v>
                </c:pt>
                <c:pt idx="700">
                  <c:v>-4</c:v>
                </c:pt>
                <c:pt idx="701">
                  <c:v>-4</c:v>
                </c:pt>
                <c:pt idx="702">
                  <c:v>1</c:v>
                </c:pt>
                <c:pt idx="703">
                  <c:v>-7</c:v>
                </c:pt>
                <c:pt idx="704">
                  <c:v>-4</c:v>
                </c:pt>
                <c:pt idx="705">
                  <c:v>-1</c:v>
                </c:pt>
                <c:pt idx="706">
                  <c:v>1</c:v>
                </c:pt>
                <c:pt idx="707">
                  <c:v>-13</c:v>
                </c:pt>
                <c:pt idx="708">
                  <c:v>-5</c:v>
                </c:pt>
                <c:pt idx="709">
                  <c:v>-13</c:v>
                </c:pt>
                <c:pt idx="710">
                  <c:v>-4</c:v>
                </c:pt>
                <c:pt idx="711">
                  <c:v>-11</c:v>
                </c:pt>
                <c:pt idx="712">
                  <c:v>-9</c:v>
                </c:pt>
                <c:pt idx="713">
                  <c:v>-11</c:v>
                </c:pt>
                <c:pt idx="714">
                  <c:v>-14</c:v>
                </c:pt>
                <c:pt idx="715">
                  <c:v>-11</c:v>
                </c:pt>
                <c:pt idx="716">
                  <c:v>-14</c:v>
                </c:pt>
                <c:pt idx="717">
                  <c:v>-3</c:v>
                </c:pt>
                <c:pt idx="718">
                  <c:v>1</c:v>
                </c:pt>
                <c:pt idx="719">
                  <c:v>-4</c:v>
                </c:pt>
                <c:pt idx="720">
                  <c:v>2</c:v>
                </c:pt>
                <c:pt idx="721">
                  <c:v>3</c:v>
                </c:pt>
                <c:pt idx="722">
                  <c:v>-2</c:v>
                </c:pt>
                <c:pt idx="723">
                  <c:v>17</c:v>
                </c:pt>
                <c:pt idx="724">
                  <c:v>-14</c:v>
                </c:pt>
                <c:pt idx="725">
                  <c:v>-4</c:v>
                </c:pt>
                <c:pt idx="726">
                  <c:v>-10</c:v>
                </c:pt>
                <c:pt idx="727">
                  <c:v>-15</c:v>
                </c:pt>
                <c:pt idx="728">
                  <c:v>16</c:v>
                </c:pt>
                <c:pt idx="729">
                  <c:v>14</c:v>
                </c:pt>
                <c:pt idx="730">
                  <c:v>1</c:v>
                </c:pt>
                <c:pt idx="731">
                  <c:v>-4</c:v>
                </c:pt>
                <c:pt idx="732">
                  <c:v>-5</c:v>
                </c:pt>
                <c:pt idx="733">
                  <c:v>-5</c:v>
                </c:pt>
                <c:pt idx="734">
                  <c:v>0</c:v>
                </c:pt>
                <c:pt idx="735">
                  <c:v>8</c:v>
                </c:pt>
                <c:pt idx="736">
                  <c:v>0</c:v>
                </c:pt>
                <c:pt idx="737">
                  <c:v>-1</c:v>
                </c:pt>
                <c:pt idx="738">
                  <c:v>0</c:v>
                </c:pt>
                <c:pt idx="739">
                  <c:v>-8</c:v>
                </c:pt>
                <c:pt idx="740">
                  <c:v>-2</c:v>
                </c:pt>
                <c:pt idx="741">
                  <c:v>-5</c:v>
                </c:pt>
                <c:pt idx="742">
                  <c:v>-17</c:v>
                </c:pt>
                <c:pt idx="743">
                  <c:v>3</c:v>
                </c:pt>
                <c:pt idx="744">
                  <c:v>-5</c:v>
                </c:pt>
                <c:pt idx="745">
                  <c:v>3</c:v>
                </c:pt>
                <c:pt idx="746">
                  <c:v>7</c:v>
                </c:pt>
                <c:pt idx="747">
                  <c:v>0</c:v>
                </c:pt>
                <c:pt idx="748">
                  <c:v>-12</c:v>
                </c:pt>
                <c:pt idx="749">
                  <c:v>-8</c:v>
                </c:pt>
              </c:numCache>
            </c:numRef>
          </c:yVal>
          <c:smooth val="0"/>
          <c:extLst>
            <c:ext xmlns:c16="http://schemas.microsoft.com/office/drawing/2014/chart" uri="{C3380CC4-5D6E-409C-BE32-E72D297353CC}">
              <c16:uniqueId val="{00000000-C3B3-46B6-A95F-98A3F2BC568D}"/>
            </c:ext>
          </c:extLst>
        </c:ser>
        <c:dLbls>
          <c:showLegendKey val="0"/>
          <c:showVal val="0"/>
          <c:showCatName val="0"/>
          <c:showSerName val="0"/>
          <c:showPercent val="0"/>
          <c:showBubbleSize val="0"/>
        </c:dLbls>
        <c:axId val="850331872"/>
        <c:axId val="850327552"/>
      </c:scatterChart>
      <c:valAx>
        <c:axId val="85033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0327552"/>
        <c:crosses val="autoZero"/>
        <c:crossBetween val="midCat"/>
      </c:valAx>
      <c:valAx>
        <c:axId val="85032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0331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[aggregated_results.xlsx]Sheet2!PivotTable27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Sum of Raw_Total by Type and System_Type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Sheet2!$B$3:$B$5</c:f>
              <c:strCache>
                <c:ptCount val="1"/>
                <c:pt idx="0">
                  <c:v>Gemini - Average of Raw_Total2</c:v>
                </c:pt>
              </c:strCache>
            </c:strRef>
          </c:tx>
          <c:spPr>
            <a:solidFill>
              <a:schemeClr val="accent1"/>
            </a:solidFill>
            <a:ln>
              <a:noFill/>
            </a:ln>
            <a:effectLst/>
          </c:spPr>
          <c:invertIfNegative val="0"/>
          <c:cat>
            <c:strRef>
              <c:f>Sheet2!$A$6:$A$7</c:f>
              <c:strCache>
                <c:ptCount val="2"/>
                <c:pt idx="0">
                  <c:v>agentic</c:v>
                </c:pt>
                <c:pt idx="1">
                  <c:v>rag</c:v>
                </c:pt>
              </c:strCache>
            </c:strRef>
          </c:cat>
          <c:val>
            <c:numRef>
              <c:f>Sheet2!$B$6:$B$7</c:f>
              <c:numCache>
                <c:formatCode>General</c:formatCode>
                <c:ptCount val="2"/>
                <c:pt idx="0">
                  <c:v>18.527777777777779</c:v>
                </c:pt>
                <c:pt idx="1">
                  <c:v>18.860915492957748</c:v>
                </c:pt>
              </c:numCache>
            </c:numRef>
          </c:val>
          <c:extLst>
            <c:ext xmlns:c16="http://schemas.microsoft.com/office/drawing/2014/chart" uri="{C3380CC4-5D6E-409C-BE32-E72D297353CC}">
              <c16:uniqueId val="{00000000-2A01-464B-AC42-7A756A25BEA5}"/>
            </c:ext>
          </c:extLst>
        </c:ser>
        <c:ser>
          <c:idx val="1"/>
          <c:order val="1"/>
          <c:tx>
            <c:strRef>
              <c:f>Sheet2!$C$3:$C$5</c:f>
              <c:strCache>
                <c:ptCount val="1"/>
                <c:pt idx="0">
                  <c:v>Gemini - Average of Weighted_Total</c:v>
                </c:pt>
              </c:strCache>
            </c:strRef>
          </c:tx>
          <c:spPr>
            <a:solidFill>
              <a:schemeClr val="accent2"/>
            </a:solidFill>
            <a:ln>
              <a:noFill/>
            </a:ln>
            <a:effectLst/>
          </c:spPr>
          <c:invertIfNegative val="0"/>
          <c:cat>
            <c:strRef>
              <c:f>Sheet2!$A$6:$A$7</c:f>
              <c:strCache>
                <c:ptCount val="2"/>
                <c:pt idx="0">
                  <c:v>agentic</c:v>
                </c:pt>
                <c:pt idx="1">
                  <c:v>rag</c:v>
                </c:pt>
              </c:strCache>
            </c:strRef>
          </c:cat>
          <c:val>
            <c:numRef>
              <c:f>Sheet2!$C$6:$C$7</c:f>
              <c:numCache>
                <c:formatCode>General</c:formatCode>
                <c:ptCount val="2"/>
                <c:pt idx="0">
                  <c:v>3.9081111111111086</c:v>
                </c:pt>
                <c:pt idx="1">
                  <c:v>3.8561443661971788</c:v>
                </c:pt>
              </c:numCache>
            </c:numRef>
          </c:val>
          <c:extLst>
            <c:ext xmlns:c16="http://schemas.microsoft.com/office/drawing/2014/chart" uri="{C3380CC4-5D6E-409C-BE32-E72D297353CC}">
              <c16:uniqueId val="{00000001-2A01-464B-AC42-7A756A25BEA5}"/>
            </c:ext>
          </c:extLst>
        </c:ser>
        <c:ser>
          <c:idx val="2"/>
          <c:order val="2"/>
          <c:tx>
            <c:strRef>
              <c:f>Sheet2!$D$3:$D$5</c:f>
              <c:strCache>
                <c:ptCount val="1"/>
                <c:pt idx="0">
                  <c:v>OpenAI - Average of Raw_Total2</c:v>
                </c:pt>
              </c:strCache>
            </c:strRef>
          </c:tx>
          <c:spPr>
            <a:solidFill>
              <a:schemeClr val="accent3"/>
            </a:solidFill>
            <a:ln>
              <a:noFill/>
            </a:ln>
            <a:effectLst/>
          </c:spPr>
          <c:invertIfNegative val="0"/>
          <c:cat>
            <c:strRef>
              <c:f>Sheet2!$A$6:$A$7</c:f>
              <c:strCache>
                <c:ptCount val="2"/>
                <c:pt idx="0">
                  <c:v>agentic</c:v>
                </c:pt>
                <c:pt idx="1">
                  <c:v>rag</c:v>
                </c:pt>
              </c:strCache>
            </c:strRef>
          </c:cat>
          <c:val>
            <c:numRef>
              <c:f>Sheet2!$D$6:$D$7</c:f>
              <c:numCache>
                <c:formatCode>General</c:formatCode>
                <c:ptCount val="2"/>
                <c:pt idx="0">
                  <c:v>14.005555555555556</c:v>
                </c:pt>
                <c:pt idx="1">
                  <c:v>20.473684210526315</c:v>
                </c:pt>
              </c:numCache>
            </c:numRef>
          </c:val>
          <c:extLst>
            <c:ext xmlns:c16="http://schemas.microsoft.com/office/drawing/2014/chart" uri="{C3380CC4-5D6E-409C-BE32-E72D297353CC}">
              <c16:uniqueId val="{00000007-2A01-464B-AC42-7A756A25BEA5}"/>
            </c:ext>
          </c:extLst>
        </c:ser>
        <c:ser>
          <c:idx val="3"/>
          <c:order val="3"/>
          <c:tx>
            <c:strRef>
              <c:f>Sheet2!$E$3:$E$5</c:f>
              <c:strCache>
                <c:ptCount val="1"/>
                <c:pt idx="0">
                  <c:v>OpenAI - Average of Weighted_Total</c:v>
                </c:pt>
              </c:strCache>
            </c:strRef>
          </c:tx>
          <c:spPr>
            <a:solidFill>
              <a:schemeClr val="accent4"/>
            </a:solidFill>
            <a:ln>
              <a:noFill/>
            </a:ln>
            <a:effectLst/>
          </c:spPr>
          <c:invertIfNegative val="0"/>
          <c:cat>
            <c:strRef>
              <c:f>Sheet2!$A$6:$A$7</c:f>
              <c:strCache>
                <c:ptCount val="2"/>
                <c:pt idx="0">
                  <c:v>agentic</c:v>
                </c:pt>
                <c:pt idx="1">
                  <c:v>rag</c:v>
                </c:pt>
              </c:strCache>
            </c:strRef>
          </c:cat>
          <c:val>
            <c:numRef>
              <c:f>Sheet2!$E$6:$E$7</c:f>
              <c:numCache>
                <c:formatCode>General</c:formatCode>
                <c:ptCount val="2"/>
                <c:pt idx="0">
                  <c:v>2.9113194444444419</c:v>
                </c:pt>
                <c:pt idx="1">
                  <c:v>4.211030701754364</c:v>
                </c:pt>
              </c:numCache>
            </c:numRef>
          </c:val>
          <c:extLst>
            <c:ext xmlns:c16="http://schemas.microsoft.com/office/drawing/2014/chart" uri="{C3380CC4-5D6E-409C-BE32-E72D297353CC}">
              <c16:uniqueId val="{00000008-2A01-464B-AC42-7A756A25BEA5}"/>
            </c:ext>
          </c:extLst>
        </c:ser>
        <c:dLbls>
          <c:showLegendKey val="0"/>
          <c:showVal val="0"/>
          <c:showCatName val="0"/>
          <c:showSerName val="0"/>
          <c:showPercent val="0"/>
          <c:showBubbleSize val="0"/>
        </c:dLbls>
        <c:gapWidth val="219"/>
        <c:overlap val="-27"/>
        <c:axId val="849225136"/>
        <c:axId val="844984856"/>
      </c:barChart>
      <c:catAx>
        <c:axId val="8492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4984856"/>
        <c:crosses val="autoZero"/>
        <c:auto val="1"/>
        <c:lblAlgn val="ctr"/>
        <c:lblOffset val="100"/>
        <c:noMultiLvlLbl val="0"/>
      </c:catAx>
      <c:valAx>
        <c:axId val="844984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92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11</xdr:col>
      <xdr:colOff>66675</xdr:colOff>
      <xdr:row>11</xdr:row>
      <xdr:rowOff>219075</xdr:rowOff>
    </xdr:to>
    <xdr:graphicFrame macro="">
      <xdr:nvGraphicFramePr>
        <xdr:cNvPr id="3" name="Chart 2">
          <a:extLst>
            <a:ext uri="{FF2B5EF4-FFF2-40B4-BE49-F238E27FC236}">
              <a16:creationId xmlns:a16="http://schemas.microsoft.com/office/drawing/2014/main" id="{94D831DE-3FC8-4FE8-9C76-6917F2578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116</xdr:row>
      <xdr:rowOff>0</xdr:rowOff>
    </xdr:from>
    <xdr:to>
      <xdr:col>11</xdr:col>
      <xdr:colOff>650502</xdr:colOff>
      <xdr:row>117</xdr:row>
      <xdr:rowOff>20170</xdr:rowOff>
    </xdr:to>
    <xdr:pic>
      <xdr:nvPicPr>
        <xdr:cNvPr id="8" name="Picture 7">
          <a:extLst>
            <a:ext uri="{FF2B5EF4-FFF2-40B4-BE49-F238E27FC236}">
              <a16:creationId xmlns:a16="http://schemas.microsoft.com/office/drawing/2014/main" id="{741E909D-2091-43B2-A159-D92EA9F5E754}"/>
            </a:ext>
          </a:extLst>
        </xdr:cNvPr>
        <xdr:cNvPicPr>
          <a:picLocks noChangeAspect="1"/>
        </xdr:cNvPicPr>
      </xdr:nvPicPr>
      <xdr:blipFill>
        <a:blip xmlns:r="http://schemas.openxmlformats.org/officeDocument/2006/relationships" r:embed="rId2"/>
        <a:stretch>
          <a:fillRect/>
        </a:stretch>
      </xdr:blipFill>
      <xdr:spPr>
        <a:xfrm>
          <a:off x="3462618" y="29012029"/>
          <a:ext cx="11744325" cy="5219700"/>
        </a:xfrm>
        <a:prstGeom prst="rect">
          <a:avLst/>
        </a:prstGeom>
      </xdr:spPr>
    </xdr:pic>
    <xdr:clientData/>
  </xdr:twoCellAnchor>
  <xdr:twoCellAnchor>
    <xdr:from>
      <xdr:col>12</xdr:col>
      <xdr:colOff>1423146</xdr:colOff>
      <xdr:row>71</xdr:row>
      <xdr:rowOff>12325</xdr:rowOff>
    </xdr:from>
    <xdr:to>
      <xdr:col>20</xdr:col>
      <xdr:colOff>1120587</xdr:colOff>
      <xdr:row>89</xdr:row>
      <xdr:rowOff>90767</xdr:rowOff>
    </xdr:to>
    <xdr:graphicFrame macro="">
      <xdr:nvGraphicFramePr>
        <xdr:cNvPr id="2" name="Chart 1">
          <a:extLst>
            <a:ext uri="{FF2B5EF4-FFF2-40B4-BE49-F238E27FC236}">
              <a16:creationId xmlns:a16="http://schemas.microsoft.com/office/drawing/2014/main" id="{3AE5A930-0BB8-2FF2-580A-B9E587360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371474</xdr:colOff>
      <xdr:row>10</xdr:row>
      <xdr:rowOff>242886</xdr:rowOff>
    </xdr:from>
    <xdr:to>
      <xdr:col>15</xdr:col>
      <xdr:colOff>695324</xdr:colOff>
      <xdr:row>25</xdr:row>
      <xdr:rowOff>57149</xdr:rowOff>
    </xdr:to>
    <xdr:graphicFrame macro="">
      <xdr:nvGraphicFramePr>
        <xdr:cNvPr id="3" name="Chart 2">
          <a:extLst>
            <a:ext uri="{FF2B5EF4-FFF2-40B4-BE49-F238E27FC236}">
              <a16:creationId xmlns:a16="http://schemas.microsoft.com/office/drawing/2014/main" id="{DFBF2DB0-3A8D-4853-9B0A-A00C3F93B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5</xdr:col>
      <xdr:colOff>638175</xdr:colOff>
      <xdr:row>19</xdr:row>
      <xdr:rowOff>19050</xdr:rowOff>
    </xdr:to>
    <xdr:graphicFrame macro="">
      <xdr:nvGraphicFramePr>
        <xdr:cNvPr id="3" name="Chart 2">
          <a:extLst>
            <a:ext uri="{FF2B5EF4-FFF2-40B4-BE49-F238E27FC236}">
              <a16:creationId xmlns:a16="http://schemas.microsoft.com/office/drawing/2014/main" id="{7194D801-4ED5-49DA-B6C4-D9661FA19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hrmann, Daniel" refreshedDate="45957.430485069446" createdVersion="8" refreshedVersion="8" minRefreshableVersion="3" recordCount="1498" xr:uid="{11858C09-25A3-4171-A45C-BBEA638CBC45}">
  <cacheSource type="worksheet">
    <worksheetSource ref="B1:S1499" sheet="RAW"/>
  </cacheSource>
  <cacheFields count="18">
    <cacheField name="Type" numFmtId="0">
      <sharedItems count="2">
        <s v="OpenAI"/>
        <s v="Gemini"/>
      </sharedItems>
    </cacheField>
    <cacheField name="Question" numFmtId="0">
      <sharedItems/>
    </cacheField>
    <cacheField name="Answer" numFmtId="0">
      <sharedItems longText="1"/>
    </cacheField>
    <cacheField name="System_Type" numFmtId="0">
      <sharedItems count="2">
        <s v="rag"/>
        <s v="agentic"/>
      </sharedItems>
    </cacheField>
    <cacheField name="Factual_Accuracy" numFmtId="0">
      <sharedItems containsSemiMixedTypes="0" containsString="0" containsNumber="1" containsInteger="1" minValue="1" maxValue="5"/>
    </cacheField>
    <cacheField name="Relevance" numFmtId="0">
      <sharedItems containsSemiMixedTypes="0" containsString="0" containsNumber="1" containsInteger="1" minValue="1" maxValue="5"/>
    </cacheField>
    <cacheField name="Completeness" numFmtId="0">
      <sharedItems containsSemiMixedTypes="0" containsString="0" containsNumber="1" containsInteger="1" minValue="1" maxValue="5"/>
    </cacheField>
    <cacheField name="Clarity" numFmtId="0">
      <sharedItems containsSemiMixedTypes="0" containsString="0" containsNumber="1" containsInteger="1" minValue="1" maxValue="5"/>
    </cacheField>
    <cacheField name="Citation_Quality" numFmtId="0">
      <sharedItems containsSemiMixedTypes="0" containsString="0" containsNumber="1" containsInteger="1" minValue="1" maxValue="5"/>
    </cacheField>
    <cacheField name="Weighted_Total" numFmtId="0">
      <sharedItems containsSemiMixedTypes="0" containsString="0" containsNumber="1" minValue="1" maxValue="5"/>
    </cacheField>
    <cacheField name="Raw_Total" numFmtId="0">
      <sharedItems containsSemiMixedTypes="0" containsString="0" containsNumber="1" containsInteger="1" minValue="5" maxValue="25" count="21">
        <n v="20"/>
        <n v="24"/>
        <n v="23"/>
        <n v="21"/>
        <n v="16"/>
        <n v="13"/>
        <n v="18"/>
        <n v="22"/>
        <n v="15"/>
        <n v="7"/>
        <n v="12"/>
        <n v="9"/>
        <n v="6"/>
        <n v="25"/>
        <n v="11"/>
        <n v="8"/>
        <n v="19"/>
        <n v="17"/>
        <n v="5"/>
        <n v="14"/>
        <n v="10"/>
      </sharedItems>
    </cacheField>
    <cacheField name="Snippet_Grounding_Score" numFmtId="0">
      <sharedItems containsSemiMixedTypes="0" containsString="0" containsNumber="1" minValue="0" maxValue="0.57730021770805084"/>
    </cacheField>
    <cacheField name="Snippet_Count" numFmtId="0">
      <sharedItems containsSemiMixedTypes="0" containsString="0" containsNumber="1" containsInteger="1" minValue="1" maxValue="20"/>
    </cacheField>
    <cacheField name="Overall_Assessment" numFmtId="0">
      <sharedItems count="1488" longText="1">
        <s v="The AI response effectively addresses the user's query about accepting a gift worth €15, providing relevant and mostly accurate information. While it demonstrates a good understanding of the guidelines, it could benefit from more explicit references to the snippets and a more comprehensive coverage of compliance requirements for higher-value gifts. Overall, it meets high academic standards but has room for improvement in citation quality and completeness."/>
        <s v="The AI response is highly accurate, relevant, complete, and clear, effectively addressing the user's query about gift-giving limits. While it lacks explicit citations, the grounding in the provided snippets is strong, justifying a high score in citation quality despite the absence of direct references."/>
        <s v="The AI response is exemplary in addressing the user's query with high factual accuracy, relevance, completeness, and clarity. It effectively synthesizes information from the snippets, although it lacks explicit citations which would enhance citation quality. Overall, it meets and exceeds academic standards."/>
        <s v="The AI response effectively addresses the user query with high factual accuracy and relevance. It is clear and well-structured, though it could improve in completeness by elaborating on the exceptions to the rules regarding gift acceptance. The lack of explicit citations does not detract significantly from the response, but clearer attribution would enhance citation quality."/>
        <s v="The AI response effectively addresses the user's query with relevant and mostly accurate information regarding gift acceptance policies. While it is clear and well-structured, it could benefit from more explicit grounding in the provided snippets and a more comprehensive coverage of the policy implications for different employee categories."/>
        <s v="The AI response is highly accurate, relevant, complete, and clear, effectively addressing the user's query about recording a gift. It demonstrates strong implicit grounding in the provided snippets, although it would benefit from explicit citations to enhance citation quality."/>
        <s v="The AI response is exemplary in addressing the user query with high factual accuracy, relevance, completeness, and clarity. It effectively synthesizes information from the snippets, although the lack of explicit citations slightly detracts from the citation quality score. Overall, it meets and exceeds academic standards."/>
        <s v="The AI response effectively addresses the user's query with relevant and accurate information regarding business meals as hospitality. While it demonstrates good clarity and relevance, the lack of explicit citations and some minor gaps in completeness prevent it from achieving a higher score in citation quality. Overall, it meets high academic standards but could benefit from improved sourcing."/>
        <s v="The AI response is highly accurate, relevant, complete, and clear, effectively addressing the user's query about hospitality during a tender process. While it lacks explicit citations, it demonstrates strong implicit grounding in the provided snippets, particularly in outlining the rules and conditions for accepting hospitality."/>
        <s v="The AI response effectively addresses the user's query about gift-giving, providing relevant information about the regulations that govern such actions in a business context. While it demonstrates a strong understanding of the topic, it could improve by incorporating explicit citations and enhancing clarity in some areas. Overall, it meets high academic standards but has room for improvement in citation quality and completeness."/>
        <s v="The AI response effectively addresses the user's query about the influence of gifts on business decisions, demonstrating a strong understanding of the ethical implications involved. While it is factually accurate and relevant, it lacks explicit citations and could improve in completeness by incorporating specific compliance processes mentioned in the snippets. Overall, the response meets high academic standards but has room for improvement in citation quality and completeness."/>
        <s v="The AI response effectively addresses the user's query with a high degree of relevance and factual accuracy. It provides a clear and organized overview of Berenberg's hospitality policies, although it lacks explicit citations to the snippets. Overall, it meets high academic standards but could improve in citation quality and completeness by integrating more specific examples."/>
        <s v="The AI response is highly accurate, relevant, and complete in addressing the user's query about the treatment of government officials regarding gifts. It effectively synthesizes information from the snippets, although it lacks explicit citations. The clarity of the response is good but could be improved with better sentence structure. Overall, it meets high academic standards."/>
        <s v="The AI response effectively addresses the user's query with relevant legal information regarding inviting public officials to lunch. It demonstrates a good understanding of the conditions and limitations involved, although it lacks explicit citations and could improve in clarity and completeness by addressing potential consequences of non-compliance more directly."/>
        <s v="The AI response effectively addresses the query regarding 'unduly lavish' hospitality with relevant and accurate information. However, it lacks explicit citations to the snippets, which affects the citation quality score. Overall, the response is strong in relevance and clarity but could improve in grounding and citation practices."/>
        <s v="The AI response is highly effective, providing accurate, relevant, and complete information in a clear manner. It successfully addresses the user's query while implicitly grounding its claims in the provided snippets. The only area for improvement is the explicit citation of sources to enhance the credibility of the information presented."/>
        <s v="The AI response is strong in factual accuracy, relevance, clarity, and overall coherence. It effectively addresses the user's query with actionable steps based on the provided snippets. However, it could improve in completeness by incorporating additional relevant details from the snippets. The citation quality is good, but the lack of explicit citations prevents a perfect score."/>
        <s v="The AI response effectively addresses the user's query regarding the implications of refusing a gift in a client relationship context. It is relevant and mostly accurate, though it could improve in completeness and citation quality. The lack of explicit citations limits the ability to fully assess grounding, but the content is largely consistent with the provided snippets."/>
        <s v="The AI response is strong in relevance and clarity, effectively addressing the user's query about promotional items as gifts. It demonstrates good factual accuracy and completeness but lacks explicit citations, which could enhance the credibility of the claims made. Overall, it meets high academic standards but has room for improvement in citation quality and completeness."/>
        <s v="The AI response provides a relevant and mostly accurate overview of the gift policy, particularly concerning gifts from clients. However, it fails to directly address the user's question about gifts between employees, which detracts from its completeness. The clarity of the response is commendable, but the lack of explicit citations limits the citation quality. Overall, the response meets high academic standards but has room for improvement in addressing the specific query and citation practices."/>
        <s v="The AI response effectively addresses the user's query with relevant guidelines and considerations for accepting tickets from a business partner. While it demonstrates strong relevance and clarity, it could improve by providing explicit citations to the snippets to enhance factual accuracy and citation quality. Overall, it meets high academic standards but has room for improvement in grounding and citation practices."/>
        <s v="The AI response provides a relevant and clear answer to the user's query about hospitality during negotiations. However, it lacks depth and specific grounding in the provided snippets, which affects its overall completeness and citation quality. The response could benefit from referencing specific snippets to enhance its factual accuracy and completeness."/>
        <s v="The AI response effectively addresses the user's query with relevant and accurate information about the consequences of violating the gifts and hospitality policy. While it is clear and well-structured, it lacks explicit citations and could benefit from more detailed references to the snippets provided. Overall, it meets high academic standards but has room for improvement in citation quality and completeness."/>
        <s v="The AI response effectively addresses the user query with relevant and accurate information regarding Berenberg's gift-giving policies. While it is clear and well-structured, the lack of explicit citations and direct references to the snippets reduces the overall citation quality. The response could be improved by integrating specific snippet content to enhance grounding and citation accuracy."/>
        <s v="The AI response effectively addresses the user's query with high factual accuracy, relevance, and completeness. While the clarity is slightly hindered by some complex phrasing, the overall quality of the response is strong. The lack of explicit citations does not detract from the response's grounding in the provided snippets."/>
        <s v="The AI response is strong in relevance and clarity, effectively addressing the user's query about reporting technical and infrastructural issues. However, it falls short in citation quality and completeness, particularly regarding the mention of the Monday System, which lacks sufficient grounding in the provided snippets. Overall, it meets high academic standards but has room for improvement in citation practices."/>
        <s v="The AI response is relevant and clear but lacks factual accuracy, completeness, and citation quality. It fails to ground its claims in the provided snippets, which diminishes its overall reliability."/>
        <s v="The AI response is relevant and clear, addressing the user's query about simplified defect reporting. However, it lacks explicit grounding in the provided snippets, which affects its factual accuracy and citation quality. The response could be improved by including specific references to snippets that support the claims made."/>
        <s v="The AI response is relevant and clear but lacks depth and completeness in addressing the user's query about the importance of feedback regarding the building. While it accurately references the importance of feedback for optimizing operations, it does not explore other critical aspects or provide a comprehensive view supported by multiple snippets. The citation quality is moderate due to the absence of explicit citations, though there is some implicit grounding."/>
        <s v="The AI response effectively answers the user's query with accurate and relevant information. It is clear and well-organized, though it lacks explicit citations to the snippets, which would enhance the academic rigor of the response. Overall, it meets high academic standards but could improve in completeness and citation quality."/>
        <s v="The AI response effectively answers the user's query about the moving guide, demonstrating high factual accuracy, relevance, and clarity. While it could improve in completeness by providing more details about the guide's content, it remains a strong response overall. The citation quality is good, but the absence of explicit citations slightly detracts from the overall assessment."/>
        <s v="The AI response is exemplary in addressing the user's query about preparing for the move. It provides accurate, relevant, and comprehensive information in a clear format. The only minor drawback is the lack of explicit citations, which could enhance the credibility of the information presented."/>
        <s v="The AI response effectively answers the user's query with high factual accuracy and relevance. It is clear and well-structured, though it could be slightly more complete by elaborating on the process for requesting earlier delivery of boxes. The lack of explicit citations does not detract significantly from the response, as it is well-grounded in the snippets provided."/>
        <s v="The AI response is strong in relevance and clarity, effectively addressing the user's question with practical advice. However, it could improve in factual accuracy and citation quality by explicitly referencing the snippets that support its claims. Overall, it meets high academic standards but has room for improvement in citation practices."/>
        <s v="The AI response provides a relevant answer to the user's query about pre-printed labels for boxes but lacks sufficient grounding in the provided snippets. While it is clear and relevant, it does not fully address the completeness of the user's request, and the absence of explicit citations diminishes the overall quality of the response. Improvements could be made by incorporating more detailed information from the snippets or additional sources."/>
        <s v="The AI response is strong in factual accuracy, relevance, clarity, and overall coherence. It effectively answers the user's query but could enhance completeness by providing additional context from other snippets. The citation quality is good, though explicit citations would improve the academic rigor of the response."/>
        <s v="The AI response is highly accurate, relevant, and clear, effectively addressing the user's query. However, it could benefit from additional context to enhance completeness and from explicit citations to improve citation quality."/>
        <s v="The AI response effectively addresses the user query with relevant and clear information about the cleaning of coffee kitchens. While it demonstrates good factual accuracy and relevance, the lack of explicit citations and slight gaps in completeness suggest areas for improvement. Overall, the response meets high academic standards but could benefit from better grounding in the provided snippets."/>
        <s v="The AI response is factually accurate, relevant, and clear, effectively addressing the user's query. However, it lacks explicit citations to support its claims, which affects the overall citation quality. The completeness is slightly lacking as it does not provide additional context that could enhance the user's understanding of the moving process."/>
        <s v="The AI response effectively addresses the user's query with relevant and clear information regarding document disposal procedures at NewHQ. While it demonstrates strong factual accuracy and relevance, the absence of explicit citations limits the citation quality. Overall, the response meets high academic standards but could benefit from improved sourcing."/>
        <s v="The AI response is significantly deficient in addressing the user's query about the consequences of insufficient waste disposal. It fails to provide any relevant information, lacks grounding in the provided snippets, and does not utilize any citations. The clarity of the response is somewhat acceptable, but overall, it does not meet academic standards."/>
        <s v="The AI response effectively addresses the user's query regarding the handling of old technology not moving to the new headquarters. It is factually accurate and relevant, but it could benefit from a more comprehensive exploration of the topic and clearer connections to the source snippets. The clarity of the response is strong, but the lack of explicit citations limits the citation quality score."/>
        <s v="The AI response provides a relevant and clear answer to the user's query about old furniture, but it lacks explicit grounding in the provided snippets and could benefit from more comprehensive coverage of the topic. The absence of citations limits the ability to verify the accuracy of the claims made."/>
        <s v="The AI response lacks factual accuracy and completeness regarding the query about the old pictures. While it is clear and well-structured, it fails to provide relevant information or cite any of the snippets, leading to a low overall assessment. The response does not meet academic standards for grounding and citation quality."/>
        <s v="The AI response fails to adequately address the user's query about unassignable keys, lacking factual accuracy, relevance, and completeness. While the response is clear in its presentation, it does not utilize the provided snippets effectively, resulting in a low overall evaluation. The absence of citations further diminishes the response's academic quality."/>
        <s v="The AI response provides a relevant answer to the user's query about safe contents during a move, but it lacks strong grounding in the provided snippets and does not include explicit citations. While the response is clear and addresses the main concern, it could benefit from a more comprehensive approach and better integration of the snippets."/>
        <s v="The AI response is inadequate as it fails to provide any relevant information or context regarding the user's query about the timing of safe relocations. It does not utilize the provided snippets, resulting in a lack of factual accuracy, relevance, completeness, and citation quality."/>
        <s v="The AI response effectively answers the user query with high factual accuracy and relevance. It is clear and well-organized, though it could benefit from a more comprehensive coverage of the trial workday's purpose. The citation quality is good, but the absence of explicit citations slightly detracts from the overall score."/>
        <s v="The AI response effectively answers the user's query with high factual accuracy and relevance. While it is clear and well-organized, it lacks explicit citations to the snippets, which slightly diminishes the overall citation quality. The completeness is also slightly lacking as it could provide more context regarding the requirement to inform the team."/>
        <s v="The AI response effectively addresses the user's query with high factual accuracy and relevance. It is clear and well-articulated, though it could benefit from additional details to enhance completeness. The implicit grounding in the snippets is strong, demonstrating a solid understanding of the source material."/>
        <s v="The AI response provides a relevant and clear overview of the conditions for Auszubildende and temporary employees during trial work. However, it lacks explicit citations and does not fully utilize the provided snippets, which affects its grounding and completeness. The response could benefit from more detailed information and direct references to the snippets to enhance its academic rigor."/>
        <s v="The AI response provides a relevant answer to the user's query about guided tours during trial work, but it lacks explicit grounding in the provided snippets and does not offer sufficient detail. The clarity of the response is strong, but the absence of citations and the uncertainty regarding the factual accuracy of the claims detract from its overall quality."/>
        <s v="The AI response effectively answers the user's query with high factual accuracy and relevance. It is clear and well-structured, though it could benefit from additional details regarding the overall process of 'Probearbeiten'. The lack of explicit citations is noted, but the grounding in the snippets is strong."/>
        <s v="The AI response effectively addresses the user's query regarding technical support during the trial work period, demonstrating high relevance and clarity. However, it lacks explicit citations to the snippets, which diminishes the overall citation quality. The factual accuracy and completeness are strong but could be improved with more detailed grounding in the provided snippets."/>
        <s v="The AI response effectively addresses the user's query with accurate and relevant information, demonstrating high clarity and factual accuracy. However, it lacks explicit citations and could enhance completeness by providing more specific details about the timing of trial work for the user's floor."/>
        <s v="The AI system's response is exemplary, providing accurate, relevant, and complete information in a clear manner. It effectively utilizes the provided snippets to support its claims, demonstrating a high level of academic rigor."/>
        <s v="The AI response effectively addresses the user's query with relevant and clear information about the technical equipment available for trial work. However, it could improve by incorporating specific references to the snippets to enhance factual accuracy and citation quality. Overall, it meets high academic standards but has room for improvement in completeness and citation practices."/>
        <s v="The AI response effectively addresses the user's query about training for technology use, demonstrating strong relevance and clarity. However, it could enhance its factual accuracy and completeness by integrating more specific details from the provided snippets and improving citation quality."/>
        <s v="The AI response effectively addresses the user's query regarding the infrastructure available during trial work at NewHQ. It is relevant, clear, and mostly complete, though it lacks explicit citations to support the claims made. The factual accuracy is high, but the absence of direct references to snippets slightly undermines the overall citation quality."/>
        <s v="The AI response is strong in factual accuracy, relevance, and clarity, effectively addressing the user's query. However, it lacks explicit citations, which slightly diminishes the citation quality score. The completeness could also be improved by providing more information about the Fahrradkeller."/>
        <s v="The AI response effectively addresses the user's query with high relevance and clarity. However, it lacks explicit citations to the snippets, which diminishes the overall citation quality. The factual accuracy is strong, but the completeness could be improved by providing additional context about the feedback process."/>
        <s v="The AI response provides a relevant and clear answer to the user's query about the role of the Umzugsbotschafter. However, it lacks grounding in the provided snippets and does not include citations, which affects its academic quality. The response could be improved by integrating information from the snippets to provide a more comprehensive and well-supported answer."/>
        <s v="The AI response effectively addresses the user's query with accurate and relevant information. However, it lacks explicit citations to the snippets, which would enhance the credibility of the provided information. Overall, the response is strong but could be improved by including references to the source material."/>
        <s v="The AI response is inadequate as it does not address the user's query about receiving a new laptop. It lacks factual content, relevance, completeness, and proper citation. The response does not utilize any of the provided snippets, leading to a significant deficiency in meeting academic standards."/>
        <s v="The AI response is generally relevant and clear, addressing the user's query about special equipment. However, it lacks depth in factual accuracy and completeness, as it does not fully utilize the snippets provided. The absence of explicit citations detracts from the citation quality, although the response does show some implicit grounding in the snippets."/>
        <s v="The AI response provides a relevant but incomplete answer to the user's query about the implications of not all team members having laptops. While it is clear and well-structured, it lacks sufficient grounding in the provided snippets and does not explore the broader implications of the situation. The absence of explicit citations further detracts from the overall quality of the response."/>
        <s v="The AI response is inadequate as it does not address the user's query about iPhones being exchanged during the move. It fails to utilize the provided snippets effectively, resulting in low scores across all dimensions. The lack of relevant content and citations significantly detracts from the overall quality of the response."/>
        <s v="The AI response effectively addresses the user's query with high factual accuracy and relevance. It is clear and well-organized, although it could benefit from additional context regarding the alternative device mentioned. The lack of explicit citations does not detract from the overall quality, as the response is well-grounded in the provided snippets."/>
        <s v="The AI response effectively addresses the user's query with relevant and clear information about the IT equipment needed for meeting rooms. While it demonstrates good factual accuracy and relevance, the lack of explicit citations and slight gaps in completeness suggest areas for improvement. Overall, it meets high academic standards but could benefit from more detailed grounding in the provided snippets."/>
        <s v="The AI response effectively addresses the user's query with relevant and mostly accurate information. While it lacks explicit citations, it demonstrates a good understanding of the source material. Improvements could be made in providing more detailed information and direct references to snippets to enhance citation quality."/>
        <s v="The AI response effectively addresses the user's query with accurate and relevant information about phone communication in the new building. It demonstrates high clarity and factual accuracy, although it could benefit from additional details to enhance completeness. The lack of explicit citations does not detract significantly from the response's quality, as it is well-grounded in the provided snippets."/>
        <s v="The AI response effectively addresses the user's query with relevant and mostly accurate information. It demonstrates a good understanding of the context and provides useful alternatives for phone communication. However, it could improve by explicitly referencing the snippets and providing a more comprehensive explanation of future requirements."/>
        <s v="The AI response is inadequate as it does not provide any relevant information or address the user's query about telephone usage in a parking garage. It fails to utilize the provided snippets, resulting in a lack of factual accuracy, relevance, completeness, and citation quality."/>
        <s v="The AI response effectively answers the user's query with accurate and relevant information, demonstrating a strong understanding of the topic. While it is clear and well-articulated, it could enhance completeness by providing additional context about the rollout status of Microsoft Teams. The lack of explicit citations does not detract significantly from the response, as it is well-grounded in the provided snippets."/>
        <s v="The AI response effectively addresses the user's query with high factual accuracy and relevance. It is clear and well-organized, although it could benefit from a slight expansion to cover all aspects of the query fully. The grounding in the snippets is strong, demonstrating a good understanding of the source material."/>
        <s v="The AI response effectively addresses the user's query with high factual accuracy and relevance. It is clear and well-articulated, though it could benefit from additional context to enhance completeness. The grounding in the snippets is strong, despite the lack of explicit citations."/>
        <s v="The AI response effectively addresses the user query with relevant and clear information about external support for IT equipment. While it demonstrates strong relevance and clarity, it could improve in factual accuracy and completeness by providing more detailed information and explicit citations from the snippets. The citation quality is moderate due to the lack of explicit references, but the grounding in the snippets is evident."/>
        <s v="The AI response is strong in relevance and clarity, effectively addressing the user's query about IT equipment for colleagues in the beta phase. However, it could improve in completeness by incorporating more specific details from the snippets and enhancing citation quality by explicitly referencing the snippets used."/>
        <s v="The AI response effectively addresses the user's query with accurate and relevant information regarding IT equipment for new employees. It demonstrates high clarity and factual accuracy, though it could improve in completeness by incorporating more details from the snippets. The citation quality is good, relying on implicit grounding rather than explicit references."/>
        <s v="The AI response effectively addresses the user's query with relevant and mostly accurate information. It is clear and well-structured, though it could improve in completeness by incorporating more context from the snippets. The absence of explicit citations limits the citation quality score, but the implicit grounding is strong."/>
        <s v="The AI response effectively addresses the user's query with relevant and mostly accurate information. However, the absence of explicit citations and slight gaps in supporting details prevent it from achieving the highest scores in factual accuracy and citation quality. Overall, it demonstrates strong performance in clarity and relevance."/>
        <s v="The AI response is exemplary in addressing the user's query about packing and labeling documents for a move. It is factually accurate, relevant, complete, and clear. The only minor drawback is the absence of explicit citations, which slightly impacts the citation quality score."/>
        <s v="The AI response does not adequately address the user's query about who can help with decision-making regarding what to take. It lacks factual accuracy, relevance, and completeness, although it is clear in its presentation. The absence of citations or grounding in the provided snippets significantly detracts from its academic quality."/>
        <s v="The AI response provides some relevant information regarding items to be moved or removed during a relocation, but it fails to adequately address the user's query about what must be kept and for how long. The lack of explicit citations and weak grounding in the provided snippets significantly detracts from the overall quality of the response. Improvements are needed in completeness and citation quality to meet academic standards."/>
        <s v="The AI response fails to adequately address the user's query regarding the archive, lacking factual accuracy and completeness. While the clarity of the response is commendable, the absence of relevant information and citations undermines its overall effectiveness. Improvements are needed in addressing the specific query and utilizing the provided snippets for grounding."/>
        <s v="The AI response is significantly deficient as it does not address the user's query at all. It fails to provide any relevant information, lacks clarity in the context of the request, and does not utilize any of the provided snippets. Overall, it does not meet academic standards for a satisfactory response."/>
        <s v="The AI response is inadequate as it fails to address the user's query about whether they need to bring documents to the archive. It does not utilize any of the provided snippets, resulting in a lack of factual accuracy, relevance, and completeness. The absence of citations further diminishes the response's academic quality."/>
        <s v="The AI response effectively addresses the query regarding digitalization at NewHQ with relevant examples and maintains a clear structure. However, it lacks explicit citations to the snippets, which diminishes the overall citation quality. The factual accuracy is high, but the absence of direct grounding in the snippets affects the evaluation."/>
        <s v="The AI response effectively addresses the user's query regarding tools for digital document storage, demonstrating high relevance and clarity. However, it lacks factual accuracy and completeness due to the absence of grounding in the provided snippets and the lack of citations. This undermines the overall reliability of the information presented."/>
        <s v="The AI response is strong in factual accuracy, relevance, clarity, and citation quality, effectively addressing the user's query about digitalization support. However, it could improve in completeness by providing more detailed information about the types of support available."/>
        <s v="The AI response is significantly deficient in providing an accurate and relevant answer to the user's query about room booking. It fails to utilize available snippets that contain pertinent information, resulting in a lack of factual accuracy and completeness. While the response is clear in its language, it does not fulfill the user's request, leading to a low overall evaluation."/>
        <s v="The AI response is relevant and clear, effectively addressing the user's query about pre-move arrangements in the NewHQ. However, it could improve in completeness by incorporating additional details from the snippets, particularly regarding the test phase for courses. The lack of explicit citations affects the citation quality score, but the implicit grounding in the snippets is strong."/>
        <s v="The AI response effectively addresses the user's query with accurate and relevant information, demonstrating a strong understanding of the context. While it could provide more detail regarding the specific courses available, it maintains high clarity and factual accuracy. The lack of explicit citations does not detract from the overall quality, as the grounding in the snippets is evident."/>
        <s v="The AI response effectively addresses the user's query with relevant and clear information. However, it lacks explicit grounding in the provided snippets and could benefit from additional details to enhance completeness. The absence of citations limits the ability to fully assess the grounding of the claims made."/>
        <s v="The AI response is strong in factual accuracy, relevance, clarity, and overall coherence. It effectively answers the user's query with well-supported claims, although it could improve by providing more comprehensive details regarding the additional Ruheraum. The citation quality is good, relying on implicit grounding rather than explicit citations."/>
        <s v="The AI response is exemplary in addressing the user's query about accessing the Mitarbeiterrestaurant. It provides accurate, relevant, and comprehensive information in a clear format. The only minor drawback is the lack of explicit citations, which would enhance the citation quality score."/>
        <s v="The AI response effectively answers the user query with accurate and relevant information, demonstrating high clarity and strong grounding in the provided snippets. However, it could enhance completeness by offering additional context about the restaurant's features."/>
        <s v="The AI response is highly effective in addressing the user's query with accurate and relevant information. It demonstrates clarity and a strong grounding in the provided snippets, although it could enhance completeness by including all relevant details about app accessibility. The absence of explicit citations does not detract from the overall quality, as the response is well-supported by the snippets."/>
        <s v="The AI response effectively answers the user's query about pre-ordering dishes, demonstrating high factual accuracy and relevance. While it is clear and well-structured, it could benefit from additional details and explicit references to the snippets for improved completeness and citation quality."/>
        <s v="The AI response effectively addresses the user query with relevant and clear information about dining arrangements for business partners in the restaurant. However, it lacks explicit citations and some grounding in the snippets, particularly regarding the payment process, which slightly detracts from its overall academic rigor."/>
        <s v="The AI response effectively addresses the user query with high factual accuracy and relevance. It is clear and well-articulated, though it could benefit from additional details to enhance completeness. The grounding in the snippets is strong, despite the lack of explicit citations."/>
        <s v="The AI response is strong in factual accuracy and relevance, effectively addressing the user's query about walking through the building with a tray. However, it could improve in completeness by providing more information about tablet usage. Clarity is good but could benefit from smoother transitions. Citation quality is solid in terms of implicit grounding but lacks explicit citations, which would enhance the academic rigor of the response."/>
        <s v="The AI response is factually accurate, relevant, and clear, effectively addressing the user's query. However, it lacks completeness due to the absence of additional context or information, and the citation quality is low due to the lack of explicit references to the snippets provided."/>
        <s v="The AI response effectively addresses the user's query about the Marketplace, providing relevant and clear information. While it demonstrates a good level of factual accuracy and relevance, it could improve by incorporating more details from the snippets, particularly regarding the app for ordering food. The lack of explicit citations slightly detracts from the overall assessment, but the implicit grounding is strong."/>
        <s v="The AI response effectively addresses the user's query with relevant and mostly accurate information. However, it could enhance its completeness by incorporating additional details from the snippets, particularly regarding the self-service aspect of the Marketplace. The clarity of the response is commendable, but the lack of explicit citations limits the assessment of citation quality."/>
        <s v="The AI response is relevant and clear, accurately addressing the user's query about payment methods at the snack machine. However, it lacks completeness by omitting an alternative payment method mentioned in the snippets. The citation quality is moderate due to the absence of explicit references, but the response is still grounded in the provided snippets."/>
        <s v="The AI response effectively addresses the user query with relevant and clear information about the Work Café. While it demonstrates strong factual accuracy and relevance, it could improve by explicitly citing snippets to enhance citation quality and completeness. Overall, it meets high academic standards but has room for improvement in grounding and citation practices."/>
        <s v="The AI response provides relevant information regarding the Work Café but lacks explicit grounding in the provided snippets, which affects its factual accuracy and citation quality. While it is clear and mostly complete, the absence of citations limits its academic rigor."/>
        <s v="The AI response demonstrates a lack of effective use of the provided snippets, resulting in a failure to accurately address the user's query about Gefrierfächer. While the response is clear and polite, it does not provide relevant information or citations, leading to low scores in factual accuracy, completeness, and citation quality. Improvements are needed in synthesizing information from snippets and providing explicit references."/>
        <s v="The AI response effectively answers the user's query with accurate and relevant information, demonstrating strong clarity and grounding in the provided snippets. However, it could improve by providing more comprehensive details about the coffee machines and including explicit citations for better citation quality."/>
        <s v="The AI response provides a relevant answer to the user's query about milk types in the Teeküchen, but it lacks strong factual grounding in the provided snippets. The clarity of the response is commendable, but the absence of explicit citations and the limited scope of milk types mentioned detract from its overall quality. The response could be improved by including more types of milk and better supporting claims with snippet content."/>
        <s v="The AI response effectively addresses the user's query with relevant and mostly accurate information regarding the cleaning and restocking of the Teeküchen. While it demonstrates good clarity and relevance, the lack of explicit citations and minor factual inaccuracies slightly detract from its overall quality. Improvements in citation practices and completeness could enhance the response significantly."/>
        <s v="The AI response effectively answers the user's query with high factual accuracy and relevance. It is clear and well-organized, although it could benefit from slightly more completeness by including additional context from the snippets. The citation quality is strong despite the absence of explicit citations, as the response is well-grounded in the provided snippets."/>
        <s v="The AI response effectively answers the user's query with high factual accuracy and relevance. It is clear and well-organized, though it could enhance completeness by providing a bit more context about the NewHQ. The lack of explicit citations does not detract significantly from the response's quality, as it is well-grounded in the snippets provided."/>
        <s v="The AI response is relevant and clear but lacks factual accuracy and completeness, as it does not align with the provided snippets. There is no grounding in the snippets, and the absence of citations further diminishes the response's academic quality."/>
        <s v="The AI response is exemplary in terms of factual accuracy, relevance, completeness, and clarity. It effectively answers the user's query with detailed information about the Teeküchen. The only minor drawback is the lack of explicit citations, which could enhance the citation quality score. Overall, it meets high academic standards."/>
        <s v="The AI response does not adequately address the user query regarding private dishes, lacking factual accuracy and completeness. While the clarity of the response is commendable, the absence of relevant snippet grounding and citations significantly detracts from its academic quality."/>
        <s v="The AI response effectively addresses the user's query regarding the catering concept for internal meetings, demonstrating high relevance and clarity. However, it could improve in completeness by providing more detailed information and enhancing citation quality through explicit references to the snippets."/>
        <s v="The AI response provides a relevant and clear answer to the user's query about dining options in a residential context. However, it lacks explicit grounding in the provided snippets, which affects its factual accuracy and citation quality. The response could be improved by including more comprehensive options and direct references to the snippets."/>
        <s v="The AI response effectively addresses the user's query with relevant and accurate information about the restaurant app's functionalities. While it excels in clarity and relevance, it could improve in citation quality by explicitly referencing the snippets used to support its claims. Overall, it meets high academic standards with minor areas for improvement."/>
        <s v="The AI response effectively addresses the user query with accurate and relevant information about the payment process in the restaurant. It demonstrates clarity and a strong grounding in the provided snippet, although it could improve by including additional details from the snippet for a more complete answer."/>
        <s v="The AI response effectively answers the user's query with high factual accuracy and relevance. It is clear and well-structured, though it could benefit from additional details to enhance completeness. The grounding in the snippets is strong, demonstrating a solid understanding of the source material."/>
        <s v="The AI response is highly accurate, relevant, complete, and clear, effectively addressing the user's query about parking options at the new location. The lack of explicit citations is noted, but the response demonstrates strong implicit grounding in the provided snippets."/>
        <s v="The AI response is highly accurate, relevant, complete, and clear, effectively addressing the user's query about parking availability. While it lacks explicit citations, the grounding in the provided snippets is strong, leading to a high overall evaluation."/>
        <s v="The AI response is exemplary in addressing the user's query about booking a parking space. It is factually accurate, relevant, complete, and clear. The only area for improvement is the explicit citation of snippets, which would enhance the academic rigor of the response."/>
        <s v="The AI response is inadequate as it fails to address the user's query about storing multiple license plates in the app. It does not utilize the relevant snippets that contain the necessary information, resulting in a lack of factual accuracy, relevance, and completeness. The clarity of the response is acceptable, but it ultimately does not fulfill the user's request. The absence of citations further detracts from the overall quality of the response."/>
        <s v="The AI response is inadequate as it fails to address the user's query regarding the consequences of entering the underground garage without a booking. It does not utilize any of the provided snippets, resulting in a lack of factual accuracy, relevance, and completeness. The response is clear in its language but ultimately uninformative. The absence of citations further diminishes its academic quality."/>
        <s v="The AI response effectively addresses the user's query with relevant and clear information about accessing the Tiefgarage. While it demonstrates strong factual accuracy and clarity, the lack of explicit citations to the snippets slightly diminishes the overall citation quality. The response could be improved by incorporating more details and direct references to the snippets to enhance completeness and citation quality."/>
        <s v="The AI response is inadequate as it does not address the user's query about bicycle parking or retrieval in any way. It fails to utilize the provided snippets, resulting in a lack of factual accuracy, relevance, completeness, and citation quality. The response does not provide any useful information or context for the user."/>
        <s v="The AI response effectively answers the user's query about waste separation in the new building, demonstrating high factual accuracy, relevance, and clarity. However, it could improve in completeness by providing additional details about the types of waste handled at the stations. The lack of explicit citations does not detract significantly from the response, as it is well-grounded in the snippets provided."/>
        <s v="The AI response is accurate, relevant, and clear, effectively addressing the user's query about the locations of waste bins. It could improve by providing more comprehensive details about the waste sorting process. The lack of explicit citations does not detract significantly from the response's quality, as it is well-grounded in the provided snippets."/>
        <s v="The AI response is factually accurate, relevant, and clear, effectively addressing the user's query about trash bins. It could improve by providing more comprehensive details about the waste sorting system. The lack of explicit citations does not detract from the overall quality, as the response is well-grounded in the provided snippets."/>
        <s v="The AI response effectively answers the user's query with high factual accuracy and relevance. It is clear and well-organized, though it could benefit from additional context to enhance completeness. The citation quality is acceptable given the lack of explicit references, but the grounding in the snippets is strong."/>
        <s v="The AI response is inadequate as it does not answer the user's query about the new access card. It fails to utilize any of the provided snippets, lacks relevant information, and does not provide any citations or grounding in the source material. Overall, it does not meet academic standards."/>
        <s v="The AI response fails to address the user's query about the old access card, providing no relevant information or grounding in the provided snippets. The lack of content and citations significantly detracts from its academic quality."/>
        <s v="The AI response is factually accurate, relevant, and clear, effectively answering the user's query. It demonstrates strong grounding in the provided snippets, particularly Snippet 1. However, it could improve by providing additional context or details about the access systems to enhance completeness."/>
        <s v="The AI response effectively addresses the user's query with relevant and mostly accurate information. However, it could benefit from additional details and explicit citations to strengthen its grounding in the provided snippets."/>
        <s v="The AI response effectively answers the user's query with accurate and relevant information. It is clear and well-organized, though it could benefit from additional detail regarding the conditions for leaving the building after the specified hours. The lack of explicit citations is noted, but the grounding in the snippets is strong."/>
        <s v="The AI response is exemplary, providing accurate, relevant, complete, and clear information regarding the entrances at NewHQ. It effectively utilizes the provided snippets to support its claims, demonstrating a high level of academic rigor."/>
        <s v="The AI response lacks sufficient grounding in the provided snippets, leading to issues with factual accuracy and completeness. While the clarity of the response is commendable, the absence of relevant details and citations significantly detracts from its overall quality. Improvements are needed in addressing the specific aspects of confidentiality areas as per the user's query."/>
        <s v="The AI response is inadequate as it does not address the user's query about the security certification of the new building. It fails to utilize any of the provided snippets, resulting in a lack of factual accuracy, relevance, completeness, and citation quality. The response does not meet academic standards."/>
        <s v="The AI response is strong in factual accuracy, relevance, clarity, and overall coherence. It effectively addresses the user's query with a clear and accurate statement regarding the use of the employee card. However, it could improve in completeness by providing additional context or details about the lockout period. The citation quality is good, given the implicit grounding in the snippets provided."/>
        <s v="The AI response is strong in relevance and clarity, effectively addressing the user's query about considerations for staying late in the building. However, it could benefit from more explicit grounding in the provided snippets to enhance factual accuracy and citation quality. Overall, it meets high academic standards but leaves room for improvement in citation practices."/>
        <s v="The AI response demonstrates some clarity but falls short in factual accuracy, relevance, completeness, and citation quality. It does not adequately address the user's query regarding confidentiality areas, lacking specific guidance or grounding in the provided snippets. Improvements are needed in content depth and integration of source material."/>
        <s v="The AI response effectively addresses the user's query with accurate and relevant information regarding the Hauspost. It demonstrates clarity and a strong grounding in the provided snippets, although it could benefit from more comprehensive coverage and explicit citations to enhance citation quality."/>
        <s v="The AI response is relevant to the user's query but lacks factual accuracy and completeness. It does not provide any citations or grounding in the provided snippets, which significantly undermines its academic quality. The clarity of the response is acceptable, but the lack of detail and supporting evidence is a major drawback."/>
        <s v="The AI response provides a relevant but somewhat vague answer to the query about elevator confidentiality. While it is clear and well-organized, it lacks specific grounding in the provided snippets and does not fully address the complexities of confidentiality in elevators. The absence of citations further diminishes the academic rigor of the response."/>
        <s v="The AI response is factually accurate, relevant, and clear, effectively addressing the user's query. However, it could improve by providing more context or details to enhance completeness and by including explicit citations to strengthen citation quality."/>
        <s v="The AI response effectively addresses the user's query with accurate and relevant information derived from the snippets. It is clear and well-organized, though it could benefit from additional context to enhance completeness. The lack of explicit citations does not detract from the overall quality, as the grounding in the snippets is strong."/>
        <s v="The AI response effectively addresses the user query with high relevance and clarity. While it provides accurate information regarding the purpose of the lockers, it lacks explicit citations and could benefit from additional details to enhance completeness. The grounding in snippets is implicit but not fully substantiated, which affects the citation quality score."/>
        <s v="The AI response is inadequate as it fails to address the user's query about the number of lockers. It does not utilize any of the provided snippets, resulting in a lack of factual accuracy, relevance, and completeness. The clarity is somewhat acceptable, but the absence of content renders it ineffective. Overall, the response does not meet academic standards."/>
        <s v="The AI response is inadequate as it does not provide any relevant information or answer the user's query regarding the issuance of locker keys. It fails to utilize the provided snippets effectively, resulting in a lack of factual accuracy, relevance, completeness, and citation quality."/>
        <s v="The AI response is significantly deficient in addressing the user's query about storing personal items in showers. It fails to utilize any of the provided snippets, resulting in a lack of factual accuracy, relevance, completeness, and citation quality. The response does not meet academic standards and requires substantial improvement."/>
        <s v="The AI response is relevant and clear but contains a factual inaccuracy regarding the number of showers. It lacks explicit citations, which diminishes the overall citation quality. Additional context could improve completeness."/>
        <s v="The AI response is exemplary, providing accurate, relevant, complete, and clear information regarding the smoking area. It effectively utilizes the provided snippet without the need for explicit citations, demonstrating strong grounding in the source material."/>
        <s v="The AI response is highly effective in addressing the user query with accurate, relevant, and clear information. It demonstrates strong grounding in the provided snippets, although it could improve by including more details about future reporting tools. The absence of explicit citations is noted but does not significantly detract from the overall quality of the response."/>
        <s v="The AI response effectively addresses the user's query with accurate and relevant information. It demonstrates high clarity and factual accuracy, though it could improve in completeness by providing a bit more context. The citation quality is good, but the absence of explicit references slightly detracts from the overall academic rigor."/>
        <s v="The AI response is strong in factual accuracy, relevance, clarity, and overall coherence. It effectively addresses the user's query with relevant information from the snippets. However, it could improve in completeness by providing more details about the new CAFM tool's functionalities. Citation quality is good, but the lack of explicit citations slightly detracts from the overall assessment."/>
        <s v="The AI response provides a basic answer to the query about the importance of feedback regarding the building but lacks sufficient grounding in the provided snippets. It does not effectively utilize the snippets to support its claims, leading to a low score in factual accuracy and completeness. While the clarity of the response is good, the absence of citations and specific references to the snippets detracts from its academic rigor."/>
        <s v="The AI response is strong in relevance and clarity, effectively answering the user's query with accurate dates. However, it lacks explicit citations and could improve in completeness by providing additional context about the move. The factual accuracy is mostly reliable, but the mention of the 'Staffelumzug' could lead to some ambiguity without supporting snippet evidence."/>
        <s v="The AI response effectively addresses the user's query about the moving guide, demonstrating high relevance and clarity. However, it could improve in factual accuracy and completeness by incorporating more specific details from the snippets and providing explicit citations to support its claims."/>
        <s v="The AI response is exemplary in terms of factual accuracy, relevance, completeness, and clarity. It effectively synthesizes information from the provided snippets to create a comprehensive guide for preparing for a move. The only area for improvement is the explicit citation of snippets, which would enhance the academic rigor of the response."/>
        <s v="The AI response is factually accurate, relevant, and clear, effectively addressing the user's query. However, it could improve in completeness by incorporating additional details about the possibility of earlier distribution of moving boxes. The lack of explicit citations does not detract significantly from the response, but their inclusion would enhance citation quality."/>
        <s v="The AI response provides a relevant and clear answer to the user's query about handling items that do not fit into boxes. However, it lacks explicit grounding in the provided snippets and does not fully explore the topic, leading to moderate scores in factual accuracy and completeness. The absence of citations further detracts from the overall quality of the response."/>
        <s v="The AI response provides a relevant answer to the user's query but lacks sufficient factual grounding and completeness. While it is clear and well-articulated, the absence of explicit citations and the limited support from the snippets diminish its academic rigor. The response could be improved by incorporating more detailed information and better referencing the snippets."/>
        <s v="The AI response effectively answers the user's query with accurate and relevant information. It demonstrates a strong understanding of the moving schedule and is clear in its presentation. However, it could enhance completeness by incorporating additional context from the snippets. The lack of explicit citations does not detract significantly from the response's quality, given the strong implicit grounding in the source material."/>
        <s v="The AI response effectively addresses the user query with high factual accuracy and relevance. It is clear and well-structured, though it could benefit from a more comprehensive coverage of the moving requirements. The lack of explicit citations does not detract significantly from the response, as it demonstrates strong implicit grounding in the provided snippets."/>
        <s v="The AI response effectively addresses the user's query with relevant and mostly accurate information. However, it lacks explicit citations and could benefit from additional detail regarding the coffee kitchens. Overall, it meets high academic standards but has room for improvement in completeness and citation quality."/>
        <s v="The AI response is strong in factual accuracy, relevance, clarity, and overall coherence. It effectively answers the user's question based on the provided snippets. However, it could improve by incorporating more context from the snippets to enhance completeness and citation quality."/>
        <s v="The AI response is highly effective in addressing the user's query about document disposal, demonstrating strong factual accuracy, relevance, and clarity. While it could improve in completeness by providing additional details, it effectively synthesizes information from the snippets without explicit citations."/>
        <s v="The AI response fails to meet academic standards across all dimensions. It does not provide any relevant information or insights related to the user's query about waste disposal, resulting in a complete lack of factual accuracy, relevance, and completeness. The clarity of the response is undermined by its lack of content, and there are no citations or grounding in the provided snippets."/>
        <s v="The AI response provides a relevant and clear overview of what happens to various types of equipment during a move, but it lacks explicit grounding in the provided snippets and does not cover all necessary aspects of the query. The absence of citations limits the ability to verify the accuracy of the claims made."/>
        <s v="The AI response is relevant and clear, addressing the user's query about old furniture. However, it lacks specific grounding in the provided snippets and does not offer explicit citations, which diminishes its academic rigor. The response could be improved by incorporating more detailed information from the snippets and providing citations to support its claims."/>
        <s v="The AI response is inadequate in addressing the user's query about old images from the inventory. It lacks factual accuracy, relevance, and completeness, while only achieving a moderate score in clarity. The absence of citations or grounding in the provided snippets further diminishes its academic quality."/>
        <s v="The AI response demonstrates some clarity in language but falls short in factual accuracy, relevance, completeness, and citation quality. The lack of grounding in the provided snippets and the absence of explicit citations significantly weaken the response's academic rigor. Overall, it does not meet the expected standards for a comprehensive and well-supported answer."/>
        <s v="The AI response is relevant and clear, effectively addressing the user's query about safe contents during a move. However, it lacks explicit grounding in the provided snippets and does not cover all necessary aspects of the moving process, which affects its completeness and citation quality."/>
        <s v="The AI response effectively addresses the user's query with high factual accuracy and relevance. It is clear and well-structured, though it could enhance completeness by incorporating additional details from the snippets. The lack of explicit citations does not detract significantly from the response, as it demonstrates strong implicit grounding in the source material."/>
        <s v="The AI response is highly accurate, relevant, complete, and clear, effectively addressing the user's query about trial work before the move. The grounding in the snippets is strong, although the lack of explicit citations slightly affects the citation quality score."/>
        <s v="The AI response effectively addresses the user's query with relevant information about trial work, demonstrating good factual accuracy and clarity. However, it lacks completeness in addressing the user's specific question about multiple trial work sessions and does not provide explicit citations, which affects the overall citation quality. Improvements could be made by including references to the snippets and clarifying the response regarding the user's inquiry."/>
        <s v="The AI response is strong in factual accuracy, relevance, clarity, and overall coherence. It effectively addresses the user's query with well-supported claims. However, it could improve by providing a more comprehensive overview of the trial work process, which would enhance completeness. The absence of explicit citations does not detract significantly from the response, as it demonstrates good implicit grounding in the snippets."/>
        <s v="The AI response effectively addresses the user's query with relevant and clear information about the trial work conditions for trainees and temporary employees. However, it lacks explicit citations to the snippets, which diminishes the overall academic rigor of the response. The completeness could also be improved by incorporating more details from the snippets regarding the limitations of services during the trial work period."/>
        <s v="The AI response effectively answers the user's query with high factual accuracy and relevance. It is clear and well-organized, but it lacks explicit citations to the snippets, which slightly detracts from its academic rigor. The completeness score is slightly lower due to the absence of additional details that could enhance the response."/>
        <s v="The AI response is highly accurate, relevant, and clear, effectively addressing the user's query about trial work timings. It demonstrates strong grounding in the provided snippets, although it could improve by including additional details about the specific areas for trial work. Overall, it meets high academic standards."/>
        <s v="The AI response effectively addresses the user's query with high factual accuracy and relevance. It is clear and well-articulated, though it could benefit from a more comprehensive coverage of the support details and explicit citations to enhance citation quality."/>
        <s v="The AI response is generally strong, providing relevant and clear information that addresses the user's query effectively. However, it could improve by including explicit citations to the snippets to enhance the grounding of its claims and by providing more comprehensive details about the scheduling process."/>
        <s v="The AI response effectively answers the user's query with high factual accuracy and relevance. It is clear and well-articulated, though it lacks explicit citations to the snippets, which would enhance the grounding of the information provided. Overall, it meets high academic standards but could improve in completeness and citation quality."/>
        <s v="The AI response is exemplary in addressing the user query with high factual accuracy, relevance, completeness, and clarity. It effectively synthesizes information from the snippets, although it lacks explicit citations, which slightly affects the citation quality score."/>
        <s v="The AI response is relevant and clear but lacks strong factual grounding and completeness regarding the training for technology use. The absence of explicit citations diminishes the citation quality, and the response could benefit from more detailed information about the training offerings."/>
        <s v="The AI response is strong in relevance and clarity, effectively addressing the user's query about available infrastructure during Probearbeiten. However, it could improve in factual accuracy and completeness by providing explicit references to the snippets that support its claims. The absence of citations detracts from the overall academic rigor of the response."/>
        <s v="The AI response is strong in factual accuracy, relevance, clarity, and overall coherence. It effectively answers the user's query with well-supported claims. However, it could improve in completeness by providing more detailed information about the Fahrradstellplätze's access conditions. The citation quality is good, given the lack of explicit citations but strong implicit grounding in the snippets."/>
        <s v="The AI response provides relevant information regarding the probationary work period but fails to directly address the user's question about feedback. While the clarity of the response is commendable, the lack of explicit citations and incomplete coverage of the query detracts from its overall effectiveness. The response could benefit from more thorough integration of the snippets and a clearer acknowledgment of the sources of information."/>
        <s v="The AI response effectively addresses the user query regarding the role of the Umzugsbotschafter, demonstrating high relevance and clarity. However, it lacks explicit citations and could improve in completeness by incorporating more details from the snippets provided. Overall, it meets high academic standards but has room for improvement in citation quality and depth of information."/>
        <s v="The AI response is exemplary in addressing the user's query about the moving process. It provides accurate, relevant, and complete information in a clear manner. The lack of explicit citations slightly detracts from the citation quality, but the implicit grounding in the snippets is strong."/>
        <s v="The AI response is strong in relevance and clarity, effectively addressing the user's query about the new laptop. However, it falls short in completeness by not providing a specific timeline for distribution and lacks explicit citations, which would enhance the grounding of the information presented. Overall, it meets high academic standards but has room for improvement in citation practices and completeness."/>
        <s v="The AI response does not adequately address the user's query regarding considerations for special equipment like keyboards and mice. It lacks factual accuracy and completeness, providing only procedural information without relevant context or guidance. The clarity is acceptable, but the absence of citations and grounding in the provided snippets significantly detracts from the overall quality of the response."/>
        <s v="The AI response provides a relevant but incomplete answer to the user's query about the implications of not all team members having laptops. While it is clear and somewhat factually accurate, it lacks depth and does not effectively utilize the provided snippets for grounding. The absence of explicit citations further weakens the response's academic rigor."/>
        <s v="The AI response is relevant and mostly accurate, directly addressing the user's query about iPhones during the move. However, it lacks completeness and depth, particularly regarding the criteria for device replacement. The clarity is good, but the citation quality could be improved by better integrating information from multiple snippets."/>
        <s v="The AI response is factually accurate, relevant, and clear, effectively addressing the user's query. However, it lacks explicit citations and could enhance completeness by providing more context about alternatives to iPads."/>
        <s v="The AI response effectively addresses the user query with accurate and relevant information about the IT equipment needed for meeting rooms. It is clear and well-structured, although it could benefit from more comprehensive coverage of all aspects of the meeting room usage, particularly regarding wireless sharing preferences. The lack of explicit citations slightly detracts from the overall citation quality, but the grounding in the snippets is strong."/>
        <s v="The AI response effectively addresses the user's query with relevant and clear information regarding the Softphone-Telefonie and its future implementation. While it demonstrates a good understanding of the topic, it lacks explicit citations, which slightly diminishes the overall academic rigor. The response could benefit from more detailed information regarding the timeline and features of the Softphone technology."/>
        <s v="The AI response is highly effective in addressing the user's query about telephone options in the new building. It demonstrates strong factual accuracy, relevance, completeness, and clarity. The only area for improvement is the explicit citation of snippets, which would enhance the overall citation quality."/>
        <s v="The AI response effectively addresses the user's query with relevant and mostly accurate information. It provides a good overview of current capabilities and future requirements for phone calls without a laptop. However, the lack of explicit citations and some minor gaps in detail regarding the Softphone functionality slightly detract from its overall quality."/>
        <s v="The AI response effectively addresses the user's query with accurate and relevant information. It demonstrates a strong understanding of the context and provides clear guidance. However, it could enhance completeness by incorporating additional details from the snippets regarding potential issues with reception and other considerations."/>
        <s v="The AI response effectively answers the user's query with accurate and relevant information. It demonstrates clarity and a strong grounding in the provided snippets, though it could benefit from more comprehensive details and explicit citations."/>
        <s v="The AI response effectively addresses the user's query regarding the availability of Microsoft Teams at various locations. It is factually accurate and relevant, with good clarity and completeness. The lack of explicit citations does not detract from the overall quality, as the response is well-grounded in the provided snippets."/>
        <s v="The AI response effectively answers the user's query with high factual accuracy and relevance. It is clear and well-organized, though it could benefit from additional details to enhance completeness. The grounding in the snippets is strong, despite the lack of explicit citations."/>
        <s v="The AI response effectively answers the user's query with high factual accuracy and relevance. It is clear and well-structured, though it could benefit from additional details and explicit citations to enhance completeness and citation quality."/>
        <s v="The AI response effectively addresses the user's query with relevant and mostly accurate information regarding IT equipment for colleagues in the beta phase. While it lacks explicit citations, the grounding in the snippets is strong. Improvements could be made in completeness and citation quality to enhance the overall academic rigor."/>
        <s v="The AI response effectively addresses the user's query regarding IT equipment for new employees, demonstrating high relevance and factual accuracy. However, it lacks explicit citations to the snippets, which diminishes the overall citation quality. The response is clear and mostly complete, but could benefit from additional details and more concise language."/>
        <s v="The AI response is highly accurate and relevant to the user's query, providing a clear and organized list of items that can and cannot be moved to the new location. While it could benefit from additional details regarding packing guidelines, it effectively utilizes the snippets to support its claims, demonstrating strong implicit grounding."/>
        <s v="The AI response effectively addresses the user's query with high factual accuracy and relevance. While it is clear and well-articulated, it lacks explicit citations to the snippets, which affects the citation quality score. The completeness could be improved by providing additional context about the new storage solutions."/>
        <s v="The AI response is exemplary in addressing the user's query about packing and labeling documents for a move. It is factually accurate, relevant, complete, and clear, although it could improve by including explicit citations to the snippets used for grounding."/>
        <s v="The AI response is highly effective, providing accurate, relevant, and complete information in a clear format. The lack of explicit citations is noted, but the implicit grounding in the snippets is strong, justifying a high overall score."/>
        <s v="The AI response effectively addresses the user's query with relevant and mostly accurate information. However, it falls short in completeness by not addressing the duration for which items should be kept. The clarity of the response is commendable, but the lack of explicit citations affects the overall citation quality."/>
        <s v="The AI response demonstrates a good level of clarity and relevance to the context of the user's query about moving to NewHQ. However, it falls short in addressing the specific question about the archive, leading to a lack of completeness and factual accuracy. The absence of explicit citations further diminishes the overall quality of the response, as it does not effectively ground its claims in the provided snippets."/>
        <s v="The AI system's response is inadequate as it does not address the user's query at all. There is a complete absence of relevant information, factual accuracy, and citations. The response fails to meet any academic standards."/>
        <s v="The AI response is inadequate as it fails to address the user's query about whether they need to bring documents to the archive. It does not utilize any of the provided snippets, resulting in a lack of factual accuracy, relevance, and completeness. The clarity is somewhat acceptable, but the overall message is ineffective due to the absence of relevant content."/>
        <s v="The AI response effectively addresses the query regarding digitalization with relevant examples and clear language. However, it lacks explicit citations to the snippets, which diminishes the overall grounding and citation quality. The response could be improved by integrating more specific references to the snippets to enhance factual accuracy and citation quality."/>
        <s v="The AI response provides relevant information regarding tools for digital document storage but lacks grounding in the provided snippets, leading to issues with factual accuracy and completeness. The clarity of the response is commendable, but the absence of citations detracts from its academic rigor."/>
        <s v="The AI response effectively addresses the user's query regarding support for digitalization, providing relevant information and contacts. While it demonstrates strong relevance and clarity, it could improve in completeness by incorporating more detailed information from the snippets and enhancing citation quality through explicit references."/>
        <s v="The AI response is strong in factual accuracy, relevance, and clarity, effectively addressing the user's query. However, it could enhance completeness by incorporating more details from the snippets. The citation quality is good, but the lack of explicit citations slightly detracts from the overall assessment."/>
        <s v="The AI response provides a relevant action for the user's query about reserving a room, but it lacks grounding in the provided snippets and does not explore other potential options or considerations. The clarity of the response is commendable, but the absence of citations and broader context limits its academic rigor."/>
        <s v="The AI response is highly effective, providing accurate, relevant, and complete information in a clear manner. While it lacks explicit citations, the grounding in the provided snippets is strong, supporting the claims made. Overall, it meets high academic standards."/>
        <s v="The AI response effectively answers the user's query with high factual accuracy and relevance. It is clear and well-organized, though it could benefit from additional details regarding the timeline for room availability. The lack of explicit citations does not detract significantly from the response, as it is well-grounded in the provided snippets."/>
        <s v="The AI response is highly accurate, relevant, complete, and clear, effectively addressing the user's query about the Ruheraum and Arzt-Raum. The only minor drawback is the absence of explicit citations, which slightly affects the citation quality score."/>
        <s v="The AI response is exemplary in addressing the user's query about accessing the Mitarbeiterrestaurant. It provides accurate, relevant, and complete information in a clear manner. The lack of explicit citations slightly detracts from the citation quality score, but the implicit grounding in the snippets is strong."/>
        <s v="The AI response is strong in factual accuracy, relevance, clarity, and overall coherence. It effectively answers the user's query with precise information from the snippets. However, it could improve by providing additional context or details to enhance completeness and by including explicit citations to strengthen citation quality."/>
        <s v="The AI response effectively addresses the user's query with accurate and relevant information. It is clear and well-articulated, though it could benefit from additional details to enhance completeness. The grounding in the snippets is strong, despite the absence of explicit citations."/>
        <s v="The AI response effectively addresses the user's query about pre-ordering meals at NewHQ, demonstrating high relevance and clarity. While it is factually accurate and mostly complete, the lack of explicit citations to the snippets slightly detracts from its academic rigor. Overall, it meets high academic standards but could benefit from improved citation practices."/>
        <s v="The AI response effectively addresses the user's query with relevant and mostly accurate information. It is clear and well-organized, though it could benefit from more explicit references to the source snippets to enhance citation quality. Overall, it meets high academic standards with minor areas for improvement."/>
        <s v="The AI response effectively addresses the user's query with relevant information and maintains clarity. However, it lacks explicit citations and could provide more comprehensive details regarding lunch arrangements, which would improve completeness and citation quality."/>
        <s v="The AI response effectively addresses the user's query regarding the use of food trays in the building, providing accurate information and relevant support contacts. However, it could improve by directly addressing the user's question about tablets. The clarity of the response is good, and while the citation quality is strong in terms of implicit grounding, explicit citations would enhance the academic rigor."/>
        <s v="The AI response is factually accurate, relevant, and clear, effectively addressing the user's query. However, it lacks explicit citations, which diminishes the citation quality score. The completeness could also be improved by providing additional context from the snippets."/>
        <s v="The AI response effectively addresses the user's query about the Marketplace, providing relevant and clear information. While it demonstrates good factual accuracy and relevance, it could improve by incorporating more details from the snippets to enhance completeness and citation quality."/>
        <s v="The AI response is relevant and clear, addressing the user's query effectively. However, it lacks completeness and explicit citations, which diminishes its academic rigor. The response could be improved by incorporating more details from the snippets and providing proper citations."/>
        <s v="The AI response effectively answers the user's query with accurate and relevant information. It demonstrates clarity and a strong grounding in the provided snippets, though it could enhance completeness by elaborating on the app's features. Citation quality is good, given the absence of explicit references but strong implicit grounding."/>
        <s v="The AI response effectively answers the user query with high factual accuracy and relevance. It is clear and well-structured, though it could improve completeness by including additional context about the Work Café's purpose. Citation quality is strong due to implicit grounding in the snippets, despite the absence of explicit citations."/>
        <s v="The AI response effectively answers the user's query with high factual accuracy and relevance. It is clear and well-organized, though it could improve in completeness by incorporating additional details about the Work Café's features. The lack of explicit citations does not detract significantly from the response, as it demonstrates strong implicit grounding in the provided snippets."/>
        <s v="The AI response effectively addresses the user's query with relevant and clear information about the location of Gefrierfächer. While it demonstrates strong relevance and clarity, the lack of explicit citations and slight gaps in factual grounding slightly diminish the overall quality. The response is well-structured and easy to understand, but improvements in citation practices and completeness could enhance its academic rigor."/>
        <s v="The AI response is highly accurate and relevant, providing a clear and organized answer to the user's query about coffee machines in the Teeküchen. While it is mostly complete, a few additional details could enhance the response. The lack of explicit citations is noted, but the grounding in snippets is strong."/>
        <s v="The AI response is strong in factual accuracy, relevance, clarity, and overall coherence. It effectively answers the user's query about milk types in the tea kitchens. However, it could improve by providing a more comprehensive overview of all available milk options and including explicit citations to the snippets for enhanced credibility."/>
        <s v="The AI response effectively addresses the user's query with relevant and accurate information, demonstrating strong clarity and relevance. However, the lack of explicit citations and some minor gaps in completeness slightly detract from the overall quality. The response is well-grounded in the provided snippets, but could benefit from more detailed sourcing."/>
        <s v="The AI response is exemplary, providing a factually accurate, relevant, complete, and clear answer to the user's query. It effectively utilizes the provided snippets for grounding, demonstrating a high level of academic rigor."/>
        <s v="The AI response effectively addresses the user's query with relevant and clear information about hot water options in the kitchens. While it demonstrates good factual accuracy and relevance, the lack of explicit citations and slight gaps in completeness prevent it from achieving the highest scores. Overall, it meets high academic standards but could benefit from improved citation practices."/>
        <s v="The AI response effectively answers the user's query about the availability of sparkling water with high factual accuracy and relevance. However, it lacks grounding in the provided snippet and does not utilize the snippet content, which affects the citation quality. The completeness could also be improved by providing more context about the water station."/>
        <s v="The AI response is exemplary in terms of factual accuracy, relevance, completeness, and clarity. It effectively synthesizes information from the snippets to provide a comprehensive overview of the Teeküchen. The only minor drawback is the lack of explicit citations, which could enhance the credibility of the information presented."/>
        <s v="The AI response effectively addresses the user's query with accurate and relevant information. It demonstrates clarity and a strong grounding in the provided snippets, although it could benefit from a more comprehensive coverage of the topic."/>
        <s v="The AI response effectively addresses the user's query with relevant and clear information about the catering process for internal meetings. While it demonstrates strong factual accuracy and relevance, the lack of explicit citations to the snippets slightly detracts from the overall quality. The response is mostly complete but could benefit from additional details regarding breakfast options."/>
        <s v="The AI response effectively addresses the user's query with relevant and clear information about dining options at NewHQ. While it demonstrates strong relevance and clarity, it could improve in factual accuracy by better grounding its claims in the provided snippets and enhancing citation quality."/>
        <s v="The AI response effectively addresses the user's query about the restaurant app, providing relevant and clear information about its functionalities. While it demonstrates good factual accuracy and relevance, the lack of explicit citations and some minor gaps in completeness slightly detract from its overall quality. The response is well-structured and easy to read, contributing positively to its clarity."/>
        <s v="The AI response provides a reasonable overview of payment processes related to parking and catering, demonstrating relevance and clarity. However, it lacks explicit citations and does not fully utilize the provided snippets, which affects its grounding and completeness. Improvements could be made by integrating specific snippet content and addressing a broader range of payment topics."/>
        <s v="The AI response effectively answers the user's query with high factual accuracy and relevance. It is clear and well-organized, although it could benefit from additional details to enhance completeness. The implicit grounding in the snippets is strong, demonstrating a good understanding of the source material."/>
        <s v="The AI response is exemplary in terms of factual accuracy, relevance, completeness, and clarity. It provides a thorough overview of the parking options available at the new location, effectively addressing the user's query. The only minor drawback is the absence of explicit citations, which would enhance the citation quality score."/>
        <s v="The AI response is highly accurate, relevant, complete, and clear, effectively addressing the user's query about parking availability. The lack of explicit citations is noted, but the grounding in the snippets is strong, leading to a high overall evaluation."/>
        <s v="The AI response is exemplary in addressing the user's query about booking a parking space, demonstrating high factual accuracy, relevance, completeness, and clarity. The only minor drawback is the lack of explicit citations, which slightly affects the citation quality score."/>
        <s v="The AI response effectively answers the user's query with high factual accuracy and relevance. It is clear and well-articulated, though it could benefit from additional details to enhance completeness. The grounding in the snippets is strong, but the absence of explicit citations slightly detracts from citation quality."/>
        <s v="The AI response is factually accurate and highly relevant to the user's query. It provides a clear answer regarding the consequences of driving into the garage without a booking. However, it could improve in completeness by offering more context about the booking process and better organization of the additional support information. The citation quality is good, as the response is well-grounded in the snippets, but explicit citations would enhance the academic rigor."/>
        <s v="The AI response is exemplary in addressing the user's query about accessing the underground garage. It is factually accurate, relevant, complete, and clear. The only minor drawback is the lack of explicit citations, which could enhance the credibility of the information provided."/>
        <s v="The AI response effectively addresses the user's query with relevant and mostly accurate information. While it lacks explicit citations, the grounding in the provided snippets is evident. Improvements could be made by including more specific details and direct references to snippets to enhance citation quality."/>
        <s v="The AI response effectively addresses the user's query with high factual accuracy and relevance. It is clear and well-structured, though it could benefit from additional details regarding the waste types and explicit citations to enhance citation quality. Overall, it meets high academic standards."/>
        <s v="The AI response provides relevant information regarding the location of waste stations in the NewHQ but lacks explicit grounding in the provided snippets. While the response is clear and somewhat complete, it does not fully address the user's query about the specific locations of bio/nassmüll and nassmüll bins. The absence of citations further diminishes the overall quality of the response."/>
        <s v="The AI response effectively answers the user's query with high factual accuracy and relevance. It is clear and well-organized, although it could benefit from slightly more detail regarding waste disposal practices. The lack of explicit citations does not detract significantly from the overall quality, as the response is well-grounded in the provided snippets."/>
        <s v="The AI response is strong in factual accuracy, relevance, clarity, and overall coherence. It effectively answers the user's query with precise information. However, it could enhance completeness by providing more details about the registration process for Security-Boxen and improve citation quality by explicitly referencing the snippets used."/>
        <s v="The AI response is generally strong in relevance and clarity, effectively addressing the user's query about the access card. However, it falls short in completeness by not providing a direct answer to when the new access card will be received. The lack of explicit citations affects the overall citation quality, though the response does demonstrate implicit grounding in the provided snippets."/>
        <s v="The AI response is strong in relevance and clarity, effectively addressing the user's query about the old access card. However, it could improve in factual accuracy by better grounding its claims in the provided snippets and enhancing citation quality through explicit references."/>
        <s v="The AI response is factually accurate, relevant, and clear, effectively answering the user's query. However, it could improve by providing additional context and explicit citations to enhance the academic quality of the response."/>
        <s v="The AI response effectively addresses the user's query with high relevance and clarity. While it is factually accurate and mostly complete, it lacks explicit citations and could benefit from additional details regarding the process of transferring access rights. Overall, it meets high academic standards but has room for improvement in citation quality and completeness."/>
        <s v="The AI response is strong in factual accuracy, relevance, and clarity, effectively addressing the user's query about building access. However, it lacks explicit citations and could improve in completeness by providing additional context regarding after-hours access. Overall, it meets high academic standards but has room for improvement in citation quality."/>
        <s v="The AI response is highly accurate, relevant, and clear, effectively addressing the user's query about the entrances for employees and guests. While it could benefit from additional details for completeness and explicit citations for citation quality, it demonstrates strong implicit grounding in the provided snippets."/>
        <s v="The AI response provides a basic overview of considerations in confidentiality areas but lacks depth and specific grounding in the provided snippets. While it is relevant and clear, it does not fully address the user's query with sufficient detail or citation support."/>
        <s v="The AI response provides a relevant answer to the user's query but lacks sufficient grounding in the provided snippets to fully support its claims. While it is clear and relevant, it does not adequately cover the necessary details regarding the certification process, leading to a lower completeness score. The absence of explicit citations further diminishes the overall quality of the response."/>
        <s v="The AI response effectively addresses the user's query with high factual accuracy and relevance. While it is clear and well-organized, it lacks explicit citations to the snippets, which slightly detracts from the overall academic rigor. The completeness could also be improved by providing more detailed information regarding the lockout duration."/>
        <s v="The AI response effectively addresses the user's query with relevant and clear information regarding staying longer in the building. While it demonstrates strong relevance and clarity, it could improve by explicitly referencing the snippets to enhance factual accuracy and citation quality. Overall, it meets high academic standards but has room for improvement in citation practices."/>
        <s v="The AI response provides a relevant and clear answer to the user's query about confidentiality areas but lacks depth and specific grounding in the provided snippets. The absence of explicit citations limits the ability to fully assess the accuracy and reliability of the information presented. Overall, while the response is satisfactory, it could be improved by incorporating more detailed information and explicit references to the snippets."/>
        <s v="The AI response effectively addresses the user's query with high factual accuracy and relevance. It is clear and well-organized, though it could benefit from a more comprehensive coverage of all aspects related to Hauspost. The lack of explicit citations does not detract significantly from the response, as it demonstrates strong implicit grounding in the provided snippets."/>
        <s v="The AI response provides a relevant answer to the user's query about the DHL-Packstation's location, but it lacks explicit citations and comprehensive details. While the clarity is commendable, the absence of citations and the limited depth of information hinder the overall quality of the response."/>
        <s v="The AI response is strong in factual accuracy, relevance, clarity, and overall coherence. It effectively addresses the user's query about confidentiality in elevator use at NewHQ. However, it could improve by providing more comprehensive coverage of security measures and by including explicit citations to the snippets for enhanced academic rigor."/>
        <s v="The AI response effectively answers the user's query with high factual accuracy and relevance. It is clear and well-structured, though it could benefit from additional context to enhance completeness. The grounding in the provided snippets is strong, despite the absence of explicit citations."/>
        <s v="The AI response effectively addresses the user's query with accurate and relevant information, demonstrating a strong understanding of the application process for lockers in the 2nd basement. While it is mostly complete, a slight enhancement in detail regarding the registration process could improve the response further. The clarity of the response is commendable, and while there are no explicit citations, the grounding in the snippets is strong."/>
        <s v="The AI response is strong in factual accuracy, relevance, and clarity, effectively addressing the user's query about the lockers in UG2. It provides a comprehensive overview of their intended use and the upcoming survey. However, it could enhance completeness by including additional details about the lockers' location and the total number available. The citation quality is good, but the absence of explicit references to snippets slightly detracts from the overall academic rigor."/>
        <s v="The AI response effectively answers the user's query with high factual accuracy and relevance. However, it lacks explicit citations, which diminishes the citation quality. The completeness could be improved by providing additional context about the lockers."/>
        <s v="The AI response is highly accurate, relevant, complete, and clear, effectively addressing the user's query about the issuance of spind keys. The grounding in the provided snippets is strong, although the lack of explicit citations slightly affects the citation quality score."/>
        <s v="The AI response effectively addresses the user's query with high factual accuracy and relevance. It is clear and well-organized, though it could improve by providing more comprehensive information about the storage options available. The lack of explicit citations slightly detracts from the citation quality, but the implicit grounding in the snippets is strong."/>
        <s v="The AI response is strong in factual accuracy, relevance, clarity, and citation quality, effectively addressing the user's query with well-supported information. However, it could improve completeness by integrating more details from the snippets regarding the Unisex showers."/>
        <s v="The AI response is exemplary in terms of factual accuracy, relevance, completeness, and clarity. It effectively utilizes the information from the snippets to provide a comprehensive answer to the user's query. The only minor drawback is the lack of explicit citations, which slightly affects the citation quality score."/>
        <s v="The AI response effectively addresses the user query with accurate and relevant information. It demonstrates high clarity and factual accuracy, although it could improve in completeness by providing additional context or details. The citation quality is good, but the absence of explicit citations prevents a perfect score in that dimension."/>
        <s v="The AI response is exemplary in all evaluated dimensions. It provides accurate, relevant, complete, and clear information regarding the emergency number, effectively utilizing the provided snippets for grounding."/>
        <s v="The AI response is strong in factual accuracy, relevance, clarity, and overall coherence. It effectively addresses the user's query with relevant information from the snippets, although it could improve by providing more comprehensive details about the QR code system. The absence of explicit citations does not detract from the grounding of the response in the provided snippets."/>
        <s v="The AI response provides a relevant and clear answer to the user's query about the importance of feedback regarding the building. However, it lacks explicit grounding in the provided snippets and does not fully explore the implications of feedback, which affects its completeness and citation quality. Overall, the response meets acceptable academic standards but could benefit from deeper integration with the source material."/>
        <s v="The AI response is highly accurate and relevant, providing clear information about the moving dates to the new HQ. However, it lacks explicit citations to the snippets, which would improve the grounding of the information presented. Overall, it meets high academic standards with minor areas for improvement in completeness and citation quality."/>
        <s v="The AI response effectively addresses the user's query about the moving guide, demonstrating high relevance and clarity. While it provides a good overview, it could improve by incorporating more specific details from the snippets and providing explicit citations to enhance citation quality. Overall, it meets high academic standards but has room for improvement in completeness and citation quality."/>
        <s v="The AI response is exemplary in addressing the user's query about moving preparations. It is factually accurate, highly relevant, complete, and clearly presented. The only minor drawback is the lack of explicit citations, which could enhance the credibility of the information provided."/>
        <s v="The AI response effectively answers the user's query with high factual accuracy and relevance. It is clear and well-organized, although it could benefit from a more comprehensive coverage of related information and explicit citations to enhance citation quality."/>
        <s v="The AI response effectively addresses the user's query with accurate and relevant information, demonstrating a strong understanding of the guidelines for handling items during a move. While it is mostly complete, a few additional details could enhance the response further. The clarity of the response is excellent, and while there are no explicit citations, the grounding in the snippets is strong."/>
        <s v="The AI response effectively answers the user's query with high factual accuracy and relevance. It is clear and well-organized, though it could benefit from additional details to enhance completeness. The grounding in the snippets is strong, despite the absence of explicit citations."/>
        <s v="The AI response effectively answers the user's query with high factual accuracy and relevance. It is clear and well-organized, though it could benefit from additional details regarding the moving process. The lack of explicit citations is noted, but the grounding in the snippets is strong."/>
        <s v="The AI response effectively answers the user's query with high factual accuracy and relevance. It is clear and well-organized, though it could benefit from additional details to enhance completeness. The grounding in the provided snippets is strong, despite the absence of explicit citations."/>
        <s v="The AI response effectively answers the user's query with relevant information, but it lacks completeness and explicit citations. While the factual accuracy is high, the absence of additional context and citations limits the overall quality of the response."/>
        <s v="The AI response is strong in factual accuracy, relevance, clarity, and overall coherence. However, it could improve by providing more comprehensive information regarding the moving process to enhance completeness. The lack of explicit citations does not detract significantly from the quality of the response, as it is well-grounded in the snippets provided."/>
        <s v="The AI response effectively addresses the user's query with relevant and clear information about document disposal procedures. While it is factually accurate and relevant, it could benefit from more comprehensive coverage of all aspects, particularly regarding confidential documents, and from explicit citations to strengthen its grounding in the provided snippets."/>
        <s v="The AI response is inadequate as it does not address the user's query about the consequences of insufficient waste disposal. It lacks factual content, relevance, completeness, and proper citation. The response does not utilize any of the provided snippets effectively, resulting in a failure to meet academic standards."/>
        <s v="The AI response fails to adequately address the user's query regarding the fate of old technology that is not moved. While it is clear and well-structured, it lacks factual accuracy, relevance, and completeness. The absence of citations further weakens the response, indicating a need for improvement in grounding and addressing the specific query."/>
        <s v="The AI response provides a relevant answer to the user query regarding old furniture but lacks specific grounding in the provided snippets. While it is clear and well-structured, it does not fully capture the breadth of information available in the snippets, particularly regarding the curation of furniture for moving. The absence of explicit citations further detracts from the overall quality of the response."/>
        <s v="The AI response provides a relevant but incomplete answer to the user's query about the fate of old images. While it is clear and well-articulated, it lacks depth and specificity regarding the images' future, and it does not effectively utilize the provided snippets for grounding its claims. The absence of explicit citations further diminishes the academic rigor of the response."/>
        <s v="The AI response lacks sufficient grounding in the provided snippets, leading to issues with factual accuracy and completeness. While the response is clear, it fails to provide relevant or actionable information regarding the handling of unassignable keys, and it does not cite any sources, which significantly impacts its academic quality."/>
        <s v="The AI response provides a relevant answer to the user's query about safe contents during a move, but it lacks explicit grounding in the provided snippets and does not include citations. While the response is clear and addresses the query, it could benefit from more comprehensive coverage of the topic and better integration of the snippets."/>
        <s v="The AI response is exemplary in addressing the user query about the moving of safes, demonstrating high factual accuracy, relevance, completeness, and clarity. While it lacks explicit citations, it effectively utilizes the provided snippets to support its claims, which is a strong indicator of implicit grounding."/>
        <s v="The AI response is highly accurate, relevant, complete, and clear, effectively addressing the user's query about the trial workday before the move. The lack of explicit citations is noted, but the grounding in the snippets is strong, leading to a high overall evaluation."/>
        <s v="The AI response is generally strong, providing relevant and mostly accurate information regarding the Probearbeiten process. However, it falls short in fully addressing the user's specific question about participating multiple times. The clarity of the response is commendable, but the absence of explicit citations detracts from the overall citation quality."/>
        <s v="The AI response effectively addresses the user's query with high factual accuracy and relevance. It is clear and well-organized, though it could benefit from additional context to enhance completeness. The lack of explicit citations does not detract significantly from the response, as it demonstrates strong implicit grounding in the provided snippets."/>
        <s v="The AI response effectively addresses the user's query with relevant and mostly accurate information. While it is clear and well-structured, it could benefit from more comprehensive details and explicit citations to the snippets to enhance its academic rigor."/>
        <s v="The AI response effectively answers the user's query with high relevance and clarity. It demonstrates good factual accuracy and completeness but lacks explicit citations, which slightly diminishes the citation quality score. Overall, it meets high academic standards."/>
        <s v="The AI response effectively answers the user's query with high factual accuracy and relevance. It is clear and well-organized, though it could benefit from slightly more detail regarding the guided tours. The implicit grounding in the snippets is strong, although explicit citations are absent, which slightly affects the citation quality score."/>
        <s v="The AI response is highly effective, providing accurate, relevant, and complete information regarding technical support during the trial work period. It is clear and well-structured, although it could benefit from explicit citations to enhance citation quality."/>
        <s v="The AI response effectively addresses the user's query with accurate and relevant information. It demonstrates a strong understanding of the scheduling process for trial work, although it could benefit from a more comprehensive inclusion of context from the snippets. The clarity of the response is excellent, and while citation quality is good, the absence of explicit citations slightly affects the overall score."/>
        <s v="The AI response is relevant and clear, accurately addressing the user's query about registration for trial work. However, it could improve in completeness by providing more context and details. The absence of explicit citations affects the overall citation quality, despite the implicit grounding in the snippets."/>
        <s v="The AI response effectively addresses the user's query with relevant and clear information about the technical equipment available during the trial work period. While it is factually accurate and relevant, it could benefit from more comprehensive details and explicit citations to enhance its academic rigor."/>
        <s v="The AI response effectively addresses the user's query with relevant and accurate information regarding training for technology use. However, it lacks explicit citations to the snippets, which slightly diminishes the overall academic rigor. The response is clear and well-organized, making it easy for the user to understand the information provided."/>
        <s v="The AI response is highly effective in addressing the user query regarding the infrastructure available during Probearbeiten. It demonstrates strong factual accuracy, relevance, completeness, and clarity. The only minor drawback is the lack of explicit citations, which could enhance the citation quality score."/>
        <s v="The AI response is highly effective, providing accurate, relevant, and complete information in a clear manner. It successfully utilizes the provided snippets to support its claims, although the absence of explicit citations prevents a perfect score in citation quality. Overall, it meets high academic standards."/>
        <s v="The AI response effectively addresses the user query with relevant and clear information about probationary workdays. However, it could improve by explicitly referencing the snippets to enhance factual grounding and citation quality. Overall, it meets high academic standards but has room for improvement in citation practices."/>
        <s v="The AI response effectively captures the essence of the Umzugsbotschafter's role, demonstrating high factual accuracy and relevance. While it could benefit from additional details to enhance completeness, the clarity of the response is commendable. The lack of explicit citations does not detract significantly from the grounding in the snippets provided."/>
        <s v="The AI response effectively addresses the user's query with accurate and relevant information. It is clear and well-structured, though it could improve in completeness by integrating more context from the snippets. The lack of explicit citations does not detract significantly from the response, but clearer source attribution would enhance citation quality."/>
        <s v="The AI response effectively addresses the user's query with relevant and clear information regarding the laptop distribution process. While it is factually accurate and relevant, it could benefit from more explicit citations and additional details to enhance completeness. Overall, it meets high academic standards but has room for improvement in citation quality."/>
        <s v="The AI response effectively addresses the user's query about special equipment, demonstrating high relevance and clarity. However, it could improve in factual accuracy and completeness by better integrating specific snippets and providing more detailed information. The citation quality is moderate due to the lack of explicit references, which could enhance the credibility of the response."/>
        <s v="The AI response provides a relevant and clear answer to the user's query but lacks sufficient grounding in the provided snippets. The factual accuracy is moderate, as the claim about providing laptops is not explicitly supported by the snippets. The response could benefit from more comprehensive coverage of the implications and alternative solutions related to the lack of laptops."/>
        <s v="The AI response effectively addresses the user's query with a relevant and clear answer. However, it could benefit from additional context regarding the conditions for iPhone exchanges and better integration of multiple snippets to enhance the grounding and citation quality."/>
        <s v="The AI response effectively answers the user's query with high factual accuracy and relevance. It is clear and well-organized, though it could benefit from additional context regarding the alternative device mentioned. The lack of explicit citations slightly affects the citation quality score, but the grounding in the snippets is strong."/>
        <s v="The AI response effectively addresses the user's query with relevant and mostly accurate information about the IT equipment needed for meeting rooms. While it lacks explicit citations, it demonstrates a good understanding of the source material. Improvements could be made in providing more detailed information about the Cisco Video-Anlage and integrating support information more seamlessly."/>
        <s v="The AI response effectively addresses the user's query with relevant and clear information regarding the introduction of Softphone technology. While it is factually accurate and relevant, it could improve by providing more comprehensive details and explicit citations to the snippets used for grounding."/>
        <s v="The AI response provides a comprehensive and accurate overview of the options for making phone calls in the new building, demonstrating high relevance and clarity. While it could improve in completeness by addressing the limitations of softphone usage, it effectively utilizes the information from the snippets to support its claims. The absence of explicit citations does not significantly detract from the overall quality, but it does impact the citation quality score."/>
        <s v="The AI response effectively addresses the user's query with relevant information and options for making phone calls without a laptop. While it is mostly accurate and clear, it could benefit from more comprehensive details regarding current limitations and explicit citations to strengthen its grounding in the provided snippets."/>
        <s v="The AI response is strong in factual accuracy, relevance, clarity, and overall coherence. It effectively addresses the user's query with appropriate information derived from the snippets. However, it could improve in completeness by providing additional context regarding phone reception issues in the Tiefgarage. The citation quality is good, as the response is well-grounded in the snippets, even without explicit citations."/>
        <s v="The AI response is factually accurate, relevant, and clear, effectively addressing the user's query about Microsoft Teams on laptops. However, it lacks completeness due to the omission of potential limitations regarding the use of Teams in certain environments. The absence of explicit citations affects the citation quality score, although the response demonstrates implicit grounding in the provided snippets."/>
        <s v="The AI response effectively addresses the user's query with high factual accuracy and relevance. It is clear and well-organized, although it could benefit from slightly more detail regarding the Citrix environment. The grounding in the snippets is strong, demonstrating a solid understanding of the provided information."/>
        <s v="The AI response is strong in factual accuracy, relevance, clarity, and overall coherence. It effectively utilizes the provided snippets to support its claims, although it could enhance completeness by providing more context about the integration of Teams on new laptops. The absence of explicit citations does not detract from the quality of the response, as it demonstrates strong implicit grounding."/>
        <s v="The AI response is strong in relevance and clarity, accurately addressing the user's query about external support for IT equipment. However, it lacks explicit citations, which diminishes the overall citation quality. The completeness could also be improved by providing more detailed information about the support services available."/>
        <s v="The AI response effectively addresses the user query with relevant and mostly accurate information regarding the IT equipment for colleagues in the beta phase. While it is clear and well-structured, the absence of explicit citations and some missed details from the snippets slightly detracts from its overall quality. Improvements could be made by integrating more specific information from the snippets and providing citations."/>
        <s v="The AI response is strong in factual accuracy and relevance, effectively addressing the user's query about IT equipment for new employees. While it is mostly complete, it could benefit from additional details regarding the onboarding process. The clarity is good, though some parts could be more concise. The citation quality is satisfactory, as the response is well-grounded in the snippets despite the absence of explicit citations."/>
        <s v="The AI response is highly effective in addressing the user's query with accurate, relevant, and complete information. The clarity of the response enhances its usability, although the lack of explicit citations slightly detracts from the citation quality score. Overall, it meets high academic standards."/>
        <s v="The AI response provides relevant information about waste management changes in the new office building, but it fails to directly address the user's question about personal storage spaces. While the response is clear and well-grounded in the snippets, the lack of explicit citations and incomplete coverage of the query detracts from its overall effectiveness."/>
        <s v="The AI response is exemplary in addressing the user's query about packing and labeling documents for a move. It is factually accurate, highly relevant, complete, and clearly presented. The only minor drawback is the lack of explicit citations, which could enhance the credibility of the information provided."/>
        <s v="The AI response is strong in factual accuracy, relevance, clarity, and overall coherence. It effectively utilizes the snippets to provide a comprehensive answer to the user's query. However, it could improve in completeness by offering more detailed information about the support channels available for the move."/>
        <s v="The AI response provides a relevant and clear overview of items to be packed for a move, but it lacks completeness in addressing the duration for which documents must be retained. The absence of explicit citations detracts from the overall quality of the response, despite the implicit grounding in the snippets."/>
        <s v="The AI response fails to adequately address the user's query regarding the archive's location and access. While it is clear and organized, it lacks factual accuracy, relevance, and completeness. The absence of citations further diminishes the response's academic quality. Overall, the response does not meet the expected academic standards for addressing the user's needs."/>
        <s v="The AI system's response is inadequate as it does not address the user's query about the difference between 'Archivierung' and 'Ablage'. There is a complete lack of relevant content, factual accuracy, and citations. The response fails to utilize any of the provided snippets, resulting in a score of 1 across most dimensions."/>
        <s v="The AI response is significantly deficient as it fails to address the user's query about document handling for the archive. It does not utilize any of the provided snippets, resulting in a lack of factual accuracy, relevance, completeness, and citation quality."/>
        <s v="The AI response is inadequate as it fails to address the user's query about digitization. It does not utilize any of the provided snippets, lacks factual content, and does not offer any relevant information. The absence of citations further diminishes the response's academic quality."/>
        <s v="The AI response provides a relevant and clear answer to the user's query about tools for digital document storage. However, it lacks sufficient grounding in the provided snippets and does not include explicit citations, which diminishes its academic rigor. The response could be improved by incorporating more tools and referencing the snippets more effectively."/>
        <s v="The AI response effectively addresses the user's query about support for digitalization, specifically naming Datagroup and providing contact methods. However, it lacks explicit citations and does not fully explore the topic, which limits its completeness. The clarity of the response is commendable, but the absence of citations detracts from its academic rigor."/>
        <s v="The AI response is generally accurate and relevant to the user's query, but it could benefit from additional context and explicit citations to enhance its academic rigor. The clarity of the response is commendable, but the completeness is somewhat lacking due to the absence of further details regarding the booking process."/>
        <s v="The AI response effectively addresses the user's query with relevant information and clear guidance. However, it lacks explicit grounding in the provided snippets, which diminishes the overall academic rigor of the response. Improvements could be made by integrating specific snippet content and enhancing citation quality."/>
        <s v="The AI response is highly effective, providing accurate, relevant, and complete information in a clear manner. The lack of explicit citations is noted, but the grounding in the snippets is strong, leading to a high overall evaluation."/>
        <s v="The AI response effectively addresses the user's query with high factual accuracy and relevance. It is clear and well-structured, though it could benefit from a more comprehensive approach by incorporating additional details from the snippets to enhance completeness and citation quality."/>
        <s v="The AI response effectively addresses the user's query with high factual accuracy and relevance. It is clear and well-organized, though it could benefit from additional details to enhance completeness. The lack of explicit citations is noted, but the implicit grounding in the snippets is strong."/>
        <s v="The AI response effectively addresses the user's query with relevant and clear information about the Mitarbeiterrestaurant. While it demonstrates strong factual accuracy and relevance, it could improve by incorporating more details from the snippets, particularly regarding access control and providing explicit citations to enhance citation quality."/>
        <s v="The AI response is exemplary, providing accurate, relevant, and complete information in a clear manner. It effectively utilizes the provided snippets to support its claims, demonstrating a high level of academic rigor."/>
        <s v="The AI response effectively answers the user's query with high factual accuracy and relevance. It is clear and well-structured, although it could be slightly more comprehensive. The implicit grounding in the snippets is strong, demonstrating a solid understanding of the source material."/>
        <s v="The AI response effectively answers the user's query regarding pre-ordering meals, demonstrating high factual accuracy and relevance. While the clarity of the response is excellent, it could benefit from additional details to enhance completeness. The lack of explicit citations affects the citation quality, but the grounding in the snippets is evident."/>
        <s v="The AI response is strong in relevance and clarity, effectively addressing the user's query about dining policies for business partners and customers. However, it could improve by including more details from the snippets, particularly regarding the app requirement for payment and the coordination process for customer lunches. The lack of explicit citations slightly detracts from the overall quality, but the implicit grounding is adequate."/>
        <s v="The AI response is inadequate as it does not address the user's query about bringing family and friends to lunch. It lacks factual information, relevance, completeness, and proper citation. The response does not utilize any of the provided snippets, leading to a very low evaluation across all dimensions."/>
        <s v="The AI response effectively addresses the user's query with high factual accuracy and relevance. It is clear and well-organized, though it could improve by providing more explicit information regarding tablets and citing the relevant snippet. Overall, it meets high academic standards with minor areas for improvement."/>
        <s v="The AI response is factually accurate, relevant, and clear, effectively addressing the user's query. However, it lacks explicit citations and could benefit from additional context to enhance completeness. Overall, it meets high academic standards."/>
        <s v="The AI response effectively addresses the user's query about the Marketplace, providing relevant and clear information. However, it lacks explicit citations to the snippets, which diminishes the overall academic rigor. The response could be improved by incorporating more details from the snippets and explicitly referencing them."/>
        <s v="The AI response effectively addresses the user's query with relevant and mostly accurate information. However, it could improve by incorporating more details from the snippets to enhance completeness and citation quality. The absence of explicit citations is a notable gap, even though the grounding in the snippets is evident."/>
        <s v="The AI response effectively addresses the user's query about payment at the snack machine, demonstrating high relevance and factual accuracy. However, it could improve in completeness by providing more detailed information about the payment process and by including explicit citations to the snippets used for grounding. Overall, the response is clear and well-structured, but the lack of citations slightly diminishes its academic rigor."/>
        <s v="The AI response provides a relevant and clear description of the Work Café, but it lacks explicit grounding in the provided snippets, which affects its factual accuracy and citation quality. While the response is coherent and addresses the query, it could benefit from more comprehensive coverage of the topic and better integration of source material."/>
        <s v="The AI response effectively addresses the user's query about the accessibility of the Work Café, providing relevant and clear information. However, it could improve by including more details about security measures and providing explicit citations to enhance the grounding of the information presented."/>
        <s v="The AI response is relevant and mostly accurate, providing a clear answer to the user's query. However, it lacks explicit citations to the snippets, which affects the citation quality. Additionally, while it answers the question, it could be more complete by providing further context or information about other locations for Gefrierfächer."/>
        <s v="The AI response is highly accurate, relevant, complete, and clear, effectively addressing the user's query about coffee machines in the kitchens. The lack of explicit citations is noted but does not significantly detract from the overall quality of the response."/>
        <s v="The AI response effectively answers the user's query with accurate and relevant information. It is clear and well-organized, though it could benefit from a more comprehensive exploration of milk options. The grounding in the snippets is strong, but the lack of explicit citations slightly affects the citation quality score."/>
        <s v="The AI response provides a relevant answer to the user's query but lacks sufficient grounding in the provided snippets. The factual accuracy is questionable due to the absence of explicit support from the snippets, and the lack of citations diminishes the overall quality of the response. Improvements could be made by incorporating specific snippet references and providing more detailed information about the cleaning and refilling processes."/>
        <s v="The AI response is exemplary, providing a factually accurate, relevant, complete, and clear answer to the user's query about the frequency of emptying the dishwasher. The grounding in the provided snippets is strong, demonstrating effective use of the source material."/>
        <s v="The AI response effectively answers the user's query with accurate and relevant information regarding hot water options in the tea kitchens. It demonstrates high clarity and factual accuracy, although it could enhance completeness by incorporating additional context about the coffee machines. The citation quality is strong despite the absence of explicit citations, as the content is well-grounded in the provided snippets."/>
        <s v="The AI response effectively addresses the user's query about the availability of sparkling water, demonstrating relevance and clarity. However, the lack of explicit citations and grounding in the provided snippets detracts from the overall quality, particularly in terms of factual accuracy and citation quality. The response could be improved by incorporating more details and referencing the snippets more effectively."/>
        <s v="The AI response is exemplary in terms of factual accuracy, relevance, completeness, and clarity. It effectively synthesizes information from the snippets, although it lacks explicit citations, which slightly affects the citation quality score. Overall, it provides a thorough and well-structured answer to the user's query."/>
        <s v="The AI response is relevant and clear, accurately addressing the user's query about private dishes. However, it lacks completeness in covering all necessary aspects and does not provide explicit citations, which affects the citation quality score. Overall, it meets high academic standards but has room for improvement in depth and citation practices."/>
        <s v="The AI response is highly effective in addressing the user's query about the catering concept for internal meetings. It provides accurate, relevant, and comprehensive information in a clear format. The lack of explicit citations is a minor drawback, but the grounding in the snippets is strong."/>
        <s v="The AI response is strong in relevance and clarity, effectively addressing the user's query about dining with guests. However, it lacks explicit citations and could improve in completeness by providing more detailed information about the dining options. The factual accuracy is high but not fully supported by the snippets provided."/>
        <s v="The AI response effectively addresses the user's query about the restaurant app, providing relevant and clear information about its functionalities. While the factual accuracy and completeness are strong, the absence of explicit citations from the snippets slightly detracts from the overall citation quality. Nonetheless, the response is coherent and well-aligned with the query intent."/>
        <s v="The AI response provides a relevant overview of payment methods but lacks explicit grounding in the provided snippets, particularly regarding the restaurant app. While it is clear and organized, the absence of citations and incomplete coverage of the topic detracts from its overall academic quality."/>
        <s v="The AI response effectively answers the user query with high factual accuracy and relevance. It is clear and well-organized, although it could be slightly more comprehensive by including additional features of the app. The grounding in the snippets is strong, demonstrating a solid understanding of the source material."/>
        <s v="The AI response is exemplary in terms of factual accuracy, relevance, completeness, and clarity. It effectively answers the user's query about parking options at the new location with detailed and organized information. The only minor drawback is the absence of explicit citations, which slightly affects the citation quality score, but the implicit grounding is strong."/>
        <s v="The AI system provides a comprehensive and accurate response to the user's query regarding parking availability. It effectively synthesizes information from multiple snippets, demonstrating a strong understanding of the content. The lack of explicit citations is noted, but the grounding in the snippets is robust, leading to a high overall evaluation."/>
        <s v="The AI response is highly effective in addressing the user's query about booking a parking space. It demonstrates strong factual accuracy, relevance, completeness, and clarity. The only minor drawback is the lack of explicit citations, which slightly affects the citation quality score. Overall, it meets high academic standards."/>
        <s v="The AI response effectively answers the user's query with high factual accuracy and relevance. It is clear and well-organized, though it could benefit from additional details regarding the app's functionality and explicit citation of the source material. Overall, it meets high academic standards."/>
        <s v="The AI response is factually accurate, relevant, and clear, effectively addressing the user's query. However, it could improve by providing more comprehensive information regarding the booking process and potential alternatives. The grounding in the snippets is strong, but the lack of explicit citations slightly affects the citation quality score."/>
        <s v="The AI response effectively addresses the user's query with relevant and mostly accurate information about accessing the underground garage. However, it could improve by incorporating more details from the snippets and providing explicit citations to enhance transparency and credibility."/>
        <s v="The AI response is relevant and clear, effectively addressing the user's query about bicycle parking hours. However, it lacks explicit citations and grounding in the provided snippets, which diminishes the overall academic rigor of the response. While the factual accuracy is high, the absence of citations and additional context affects the completeness and citation quality."/>
        <s v="The AI response is strong in factual accuracy, relevance, clarity, and overall coherence. It effectively conveys the waste separation process in the new building, though it could enhance completeness by including more details about the sorting categories. The lack of explicit citations slightly affects the citation quality score, but the grounding in the snippets is solid."/>
        <s v="The AI response is strong in relevance and clarity, effectively addressing the user's query about waste bin locations. However, it lacks explicit citations and could improve in completeness by integrating more information from the snippets regarding waste separation practices."/>
        <s v="The AI response is inadequate as it does not address the user's query regarding the presence of waste bins under desks. It fails to utilize the relevant snippets effectively, leading to a lack of factual accuracy, relevance, and completeness. The clarity of the response is undermined by its lack of informative content, and the absence of citations further diminishes its academic quality."/>
        <s v="The AI response is exemplary, providing accurate, relevant, complete, and clear information that is well-grounded in the provided snippets. The absence of explicit citations does not detract from the quality of the response, as it effectively utilizes the source material."/>
        <s v="The AI response is exemplary, providing accurate, relevant, and complete information in a clear manner. It effectively utilizes the provided snippets to support its claims, demonstrating a strong understanding of the user's query."/>
        <s v="The AI response is exemplary, demonstrating high factual accuracy, relevance, completeness, clarity, and citation quality. It effectively utilizes the provided snippets to deliver a comprehensive answer to the user's query."/>
        <s v="The AI response is factually accurate, relevant, and clear, effectively answering the user's query. However, it could improve by providing additional context or details about the access systems and including explicit citations for stronger grounding."/>
        <s v="The AI response effectively addresses the user's query with relevant and clear information. While it demonstrates good factual accuracy and relevance, it could improve by providing more comprehensive details and explicit citations to the snippets used. Overall, it meets high academic standards but has room for improvement in citation quality."/>
        <s v="The AI response is relevant and clear but lacks strong factual grounding and completeness. The absence of explicit citations and the lack of support from the snippets weaken the overall quality of the response. Improvements could be made by ensuring that claims are directly supported by the provided snippets."/>
        <s v="The AI response is highly effective in addressing the user query with accurate, relevant, and complete information. The clarity of the response enhances its quality, although the lack of explicit citations slightly detracts from the citation quality score. Overall, it meets high academic standards."/>
        <s v="The AI response provides a relevant but incomplete answer to the user's query about confidentiality areas. While it is clear and somewhat accurate, it lacks depth and specific grounding in the provided snippets, which diminishes its overall effectiveness. The absence of explicit citations further impacts the citation quality score."/>
        <s v="The AI response is relevant and clear but lacks sufficient grounding in the provided snippets to fully support its claims. While it addresses the query, it does not provide enough detail or citation to substantiate the assertion about the highest security certification."/>
        <s v="The AI response is factually accurate, relevant, and clear, effectively addressing the user's query. However, it lacks explicit citations to support its claims, which slightly diminishes the overall academic rigor. The completeness could also be improved by providing more detailed information about the lockout period."/>
        <s v="The AI response effectively addresses the user's query with relevant and clear information about staying late in the building. While it demonstrates a good understanding of the necessary precautions, it could benefit from stronger grounding in the provided snippets and explicit citations to enhance the academic rigor of the response."/>
        <s v="The AI response provides a relevant but somewhat vague answer to the user's query about confidentiality areas. While it is clear and understandable, it lacks depth and specific grounding in the provided snippets. The absence of explicit citations and the incomplete coverage of the topic detract from its overall quality."/>
        <s v="The AI response is strong in factual accuracy, relevance, and clarity, effectively addressing the user's query about Hauspost. However, it could improve in completeness by providing more detailed information about changes and in citation quality by explicitly referencing the snippets used."/>
        <s v="The AI response provides a relevant answer to the user's query about the DHL-Packstation's location, but it lacks explicit citations and comprehensive details that would enhance the user's understanding. While the response is clear and mostly accurate, the absence of direct grounding in the snippets and the limited coverage of related aspects detracts from its overall quality."/>
        <s v="The AI response is strong in relevance and clarity, effectively addressing the user's query about confidentiality in elevators. However, it could improve in completeness by incorporating additional relevant details from the snippets. The absence of explicit citations affects the overall citation quality, though the response demonstrates good implicit grounding."/>
        <s v="The AI response is factually accurate, relevant, and clear, effectively addressing the user's query. However, it could improve by providing more comprehensive information and explicit citations to enhance the academic rigor of the response."/>
        <s v="The AI response is highly accurate, relevant, and clear, effectively addressing the user's query about locker applications. It demonstrates strong grounding in the provided snippets, although it could benefit from additional details to enhance completeness. The absence of explicit citations does not detract significantly from the response's quality, as the information is well-supported by the snippets."/>
        <s v="The AI response is highly accurate, relevant, complete, and clear, effectively addressing the user's query about the lockers in UG2. While it lacks explicit citations, the grounding in the provided snippets is strong, leading to a high overall evaluation."/>
        <s v="The AI response is relevant and clear, addressing the user's query effectively. However, it lacks explicit grounding in the provided snippets, which affects the factual accuracy and citation quality. The completeness of the response could also be improved by providing more context or details regarding the locker usage policy."/>
        <s v="The AI response is highly effective, providing accurate, relevant, and complete information in a clear manner. It successfully utilizes the snippets to support its claims, although the lack of explicit citations slightly detracts from the overall citation quality."/>
        <s v="The AI response is inadequate as it fails to address the user's query about storing personal items in the showers. It does not utilize any of the provided snippets, resulting in a lack of factual accuracy, relevance, and completeness. The clarity is somewhat acceptable, but the overall lack of content renders it ineffective. The absence of citations further undermines the response's quality."/>
        <s v="The AI response is relevant and clear but fails in factual accuracy and completeness. The lack of citations significantly undermines the credibility of the information provided. The response should have accurately reflected the number of showers as indicated in the snippets and included citations to support its claims."/>
        <s v="The AI response is exemplary, providing accurate, relevant, complete, and clear information regarding the smoking area. It effectively utilizes the provided snippets without the need for explicit citations, demonstrating strong implicit grounding."/>
        <s v="The AI response is exemplary in addressing the user query about reporting technical or infrastructural issues. It is factually accurate, relevant, complete, and clear. The only minor drawback is the absence of explicit citations, which slightly affects the citation quality score. Overall, it meets high academic standards."/>
        <s v="The AI response is highly accurate, relevant, complete, and clear, effectively addressing the user's query about emergency numbers. The lack of explicit citations is a minor drawback, but the grounding in the snippets is strong."/>
        <s v="The AI response is strong in factual accuracy, relevance, clarity, and overall coherence. It effectively addresses the user's query with a direct answer supported by the snippets. However, it could improve by providing more comprehensive details about the implementation of the QR code system."/>
        <s v="The AI response effectively addresses the user query with high factual accuracy and relevance. It is clear and well-articulated, though it could benefit from a more comprehensive exploration of the topic. The grounding in the provided snippets is strong, but the lack of explicit citations and integration of multiple snippets slightly affects the overall citation quality."/>
        <s v="The AI response is exemplary, providing accurate, relevant, complete, and clear information that directly answers the user's query about the moving schedule to the New HQ. The implicit grounding in the snippets is strong, demonstrating a high level of synthesis and understanding of the provided material."/>
        <s v="The AI response is strong in factual accuracy, relevance, and clarity, effectively addressing the user's query about the moving guide. However, it could improve in completeness by providing additional details about the guide's content. The citation quality is good, as the response is well-grounded in the snippets, even without explicit citations."/>
        <s v="The AI response effectively addresses the user's query with high factual accuracy and relevance. It is clear and well-structured, although it could benefit from slightly more detail regarding the disposal of unnecessary documents. The lack of explicit citations does not detract significantly from the quality of the response, as it demonstrates strong implicit grounding in the provided snippets."/>
        <s v="The AI response is strong in factual accuracy, relevance, clarity, and overall coherence. It effectively answers the user's question with precise information. However, it could improve in completeness by providing additional context or details about the process of obtaining moving boxes. The citation quality is good, as the response is well-grounded in the snippets, even without explicit citations."/>
        <s v="The AI response is highly effective in addressing the user's query with accurate, relevant, and clear information. It demonstrates strong grounding in the provided snippets, although it could enhance completeness by elaborating on exceptions or additional instructions."/>
        <s v="The AI response is exemplary, providing accurate, relevant, complete, and clear information that is well-grounded in the provided snippets. The lack of explicit citations does not detract from the overall quality, as the content is effectively supported by the snippets."/>
        <s v="The AI response is exemplary, providing a factually accurate, relevant, complete, and clear answer to the user's query. It effectively utilizes the information from the snippets without the need for explicit citations, demonstrating strong implicit grounding."/>
        <s v="The AI response is exemplary, demonstrating high factual accuracy, relevance, completeness, clarity, and implicit citation quality. It effectively utilizes the provided snippet to substantiate its claims, making it a strong response to the user query."/>
        <s v="The AI response is exemplary in all evaluated dimensions. It accurately answers the query with relevant information, is complete and clear, and demonstrates strong implicit grounding in the provided snippets. The absence of explicit citations does not detract from the quality of the response, as it is well-supported by the snippet content."/>
        <s v="The AI response is strong in factual accuracy, relevance, clarity, and overall coherence. However, it could improve in completeness by providing more context or details related to the moving company's policies. The citation quality is good, but the absence of explicit citations slightly detracts from the overall score."/>
        <s v="The AI response is strong in factual accuracy, relevance, and clarity, effectively addressing the user's query with well-supported information from the snippets. However, it could improve in completeness by providing additional details about the types of documents to be disposed of. The citation quality is good, as the response implicitly references the snippets without explicit citations."/>
        <s v="The AI response effectively addresses the user's query with high factual accuracy and relevance. It is clear and well-organized, though it could benefit from additional detail to enhance completeness. The lack of explicit citations does not detract from the grounding in the snippets provided."/>
        <s v="The AI response is generally strong in relevance and factual accuracy, effectively addressing the user's query about the fate of old technology that is not moved. However, it could benefit from more comprehensive coverage of the topic and explicit citations to enhance its academic rigor."/>
        <s v="The AI response effectively answers the user query with high factual accuracy and relevance. It is clear and well-organized, though it could improve completeness by elaborating on the handling of newer furniture. The citation quality is strong despite the absence of explicit citations, as the response is well-grounded in the provided snippets."/>
        <s v="The AI response is exemplary in all evaluated dimensions. It provides a factually accurate, relevant, complete, and clear answer to the user's query, with strong implicit grounding in the provided snippets. The absence of explicit citations does not detract from the quality of the response, as it effectively utilizes the information from the snippets."/>
        <s v="The AI response effectively addresses the user's query with high factual accuracy and relevance. It is clear and well-structured, though it could be improved by providing more detail on the subsequent steps after collecting the keys. The implicit grounding in the provided snippets is strong, but the absence of explicit citations slightly affects the citation quality score."/>
        <s v="The AI response effectively addresses the user query with high factual accuracy and relevance, supported by the provided snippets. It is clear and well-organized, although it could enhance completeness by elaborating on the key handover process. The grounding in the source material is strong, with no explicit citations needed, as the information is accurately derived from the snippets."/>
        <s v="The AI response effectively answers the user's query with high factual accuracy and relevance. It is grounded in the provided snippets, particularly Snippet 1, but could benefit from additional context to enhance completeness. The clarity is good, though slight improvements in the integration of follow-up questions could be made. Citation quality is strong due to implicit grounding in the snippets."/>
        <s v="The AI response is exemplary, demonstrating high factual accuracy, relevance, completeness, clarity, and citation quality. It effectively utilizes the provided snippets to construct a coherent and informative answer to the user's query."/>
        <s v="The AI system provided an excellent response that is factually accurate, relevant, complete, clear, and well-grounded in the provided snippets. The absence of explicit citations does not detract from the quality of the response, as it effectively utilizes the information from the snippets."/>
        <s v="The AI response effectively addresses the user's query with high factual accuracy and relevance. It is clear and well-organized, though it could benefit from additional details regarding the card issuance process to enhance completeness. The lack of explicit citations does not detract from the grounding in the provided snippets."/>
        <s v="The AI response is strong in factual accuracy, relevance, and clarity, effectively addressing the user's query. However, it could improve in completeness by providing additional context or details regarding the trial work process for trainees and temporary employees. The citation quality is good, but the absence of explicit citations slightly affects the overall score."/>
        <s v="The AI response is strong in factual accuracy, relevance, clarity, and overall coherence. It effectively answers the user's query based on the provided snippets. However, it could enhance completeness by including additional details about the registration process and improve citation quality by explicitly referencing the source snippet."/>
        <s v="The AI system provides a highly accurate and relevant response to the user's query about the timing of trial work. The clarity of the response is excellent, and while it could have included more detail regarding the structure of the trial work slots, it effectively conveys the essential information. The grounding in the snippets is strong, demonstrating a solid understanding of the source material."/>
        <s v="The AI response effectively addresses the user's query with accurate and relevant information regarding technical support during the trial work period. It is clear and well-structured, though it could benefit from a more comprehensive coverage of training opportunities. The lack of explicit citations does not detract significantly from the response's quality, as it is well-grounded in the provided snippets."/>
        <s v="The AI response is strong in factual accuracy, relevance, clarity, and citation quality, effectively addressing the user's query. However, it could improve in completeness by providing additional details about how to access the specific time slots for trial work."/>
        <s v="The AI response is relevant and clear but lacks strong factual grounding and completeness. The absence of citations diminishes the credibility of the information provided, and the factual accuracy is questionable due to insufficient support from the snippets."/>
        <s v="The AI response effectively addresses the user's query with accurate and relevant information regarding the technical equipment available during trial work. While it is clear and well-structured, it could benefit from a more comprehensive coverage of the training aspect mentioned in the snippets. The lack of explicit citations does not detract significantly from the response's quality, as the grounding in the snippets is strong."/>
        <s v="The AI response effectively addresses the user's query with relevant and clear information about training sessions for technology use. While it is factually accurate and relevant, it could improve by providing more comprehensive details and explicit citations to enhance the grounding of the information presented."/>
        <s v="The AI response effectively addresses the user's query about the infrastructure available during Probearbeiten, demonstrating high relevance and clarity. While it is factually accurate and mostly complete, the lack of explicit citations and some minor gaps in detail prevent it from achieving the highest scores in factual accuracy and citation quality."/>
        <s v="The AI response is highly accurate, relevant, complete, and clear, effectively addressing the user's query about the accessibility of the Tiefgarage and Fahrradstellplätze during the probation period. The grounding in the snippets is strong, although the lack of explicit citations slightly affects the citation quality score."/>
        <s v="The AI response is exemplary in all evaluated dimensions. It accurately and clearly addresses the user query with relevant information derived from the provided snippets. The lack of explicit citations does not impact the overall quality, as the response is well-grounded in the source material."/>
        <s v="The AI response is exemplary, demonstrating high factual accuracy, relevance, completeness, clarity, and citation quality. It effectively synthesizes information from the snippets without the need for explicit citations, showcasing a strong understanding of the Umzugsbotschafter's role."/>
        <s v="The AI response effectively addresses the user's query with accurate and relevant information. It demonstrates high clarity and factual accuracy, though it lacks explicit citations to the snippets, which slightly impacts the citation quality score. Overall, it provides a strong response with minor areas for improvement in completeness and citation practices."/>
        <s v="The AI response is strong in factual accuracy, relevance, clarity, and overall grounding in the provided snippets. However, it could improve in completeness by providing additional details about the laptop distribution process. The lack of explicit citations does not detract from the quality of the response, as it effectively utilizes the information from the snippets."/>
        <s v="The AI response effectively addresses the user's query regarding special equipment like keyboards and mice, demonstrating high factual accuracy and relevance. While it provides a solid foundation of information, it could benefit from additional details to enhance completeness and clarity. The lack of explicit citations slightly detracts from citation quality, but the implicit grounding in the snippets is strong."/>
        <s v="The AI response effectively addresses the user's query with relevant and mostly accurate information. However, it could improve in completeness by discussing additional implications and by integrating more snippets for a richer context. The clarity of the response is commendable, but the lack of explicit citations limits the citation quality score."/>
        <s v="The AI system provided a highly accurate and relevant response to the user query regarding iPhones and their exchange during the move. The clarity of the response was excellent, though it could have been slightly more complete by incorporating additional context from the snippets. Citation quality was good, as the response was well-grounded in the snippets despite the absence of explicit citations."/>
        <s v="The AI response is strong in factual accuracy, relevance, clarity, and overall coherence. It effectively answers the user's question based on the provided snippets. However, it could improve in completeness by providing additional context about the alternative equipment available."/>
        <s v="The AI response effectively addresses the user query with relevant and mostly accurate information regarding the IT equipment needed for meeting rooms. While it lacks explicit citations, it demonstrates a good understanding of the source material. Improvements could be made in completeness and citation quality by including more details and explicit references to the snippets."/>
        <s v="The AI response effectively addresses the user's query with high factual accuracy and relevance. It provides clear information about the timing of Softphone-Telefonie and alternative communication methods. However, it could improve completeness by elaborating on future implementation details. The absence of explicit citations does not detract significantly from the response's quality, as it is well-grounded in the provided snippets."/>
        <s v="The AI response is highly effective in addressing the user's query about telephone options in the new building. It demonstrates strong factual accuracy, relevance, completeness, and clarity. The only area for improvement is the citation quality, as explicit references to the snippets would enhance the academic rigor of the response."/>
        <s v="The AI response effectively addresses the user's query with high factual accuracy and relevance. It is clear and well-articulated, though it could benefit from a more comprehensive explanation regarding the future requirements for using a laptop. The implicit grounding in the snippets is strong, but the absence of explicit citations slightly detracts from the overall citation quality."/>
        <s v="The AI system's response is inadequate as it does not provide any relevant information or address the user's query about telephone use in a parking garage. It fails to utilize the provided snippets, resulting in a lack of factual accuracy, relevance, completeness, and citation quality."/>
        <s v="The AI response effectively answers the user's query with high factual accuracy and relevance. It is clear and well-articulated, though it could benefit from additional details regarding the limitations of Microsoft Teams in certain environments. The lack of explicit citations does not detract significantly from the response, as it is well-grounded in the provided snippets."/>
        <s v="The AI response effectively addresses the user's query with high factual accuracy and relevance. It is clear and well-structured, though it could benefit from additional context regarding the rollout of Microsoft Teams. The absence of explicit citations is noted, but the grounding in the snippets is strong."/>
        <s v="The AI system provided an excellent response that is factually accurate, relevant, complete, clear, and well-grounded in the provided snippets. The absence of explicit citations does not detract from the quality of the response, as it effectively utilizes the information from Snippet 1."/>
        <s v="The AI response is exemplary, providing a factually accurate, relevant, complete, and clear answer to the user's query. It effectively utilizes the provided snippets to support its claims, demonstrating high academic standards."/>
        <s v="The AI response effectively addresses the user's query with relevant and mostly accurate information. However, it could improve by providing more detailed information and explicit citations to enhance the completeness and citation quality."/>
        <s v="The AI response is strong in factual accuracy, relevance, clarity, and overall coherence. It effectively addresses the user's query with relevant information from the snippets. However, it could enhance completeness by including more details about employee responsibilities and improve citation quality by explicitly referencing the snippets used."/>
        <s v="The AI response effectively addresses the user query with high factual accuracy and relevance. It is clear and well-organized, though it could benefit from additional details regarding the archiving process. The lack of explicit citations does not detract significantly from the response, as it demonstrates strong implicit grounding in the provided snippets."/>
        <s v="The AI response is highly accurate, relevant, complete, and clear, effectively addressing the user's query about personal storage spaces. The grounding in the provided snippets is strong, although the lack of explicit citations slightly affects the citation quality score."/>
        <s v="The AI response effectively addresses the user's query with relevant and clear instructions on packing and labeling. While it demonstrates a good level of factual accuracy and completeness, it could benefit from more explicit references to the snippets to strengthen citation quality and grounding."/>
        <s v="The AI response effectively addresses the user's query with high factual accuracy and relevance. It provides clear guidance on who can assist in the decision-making process. However, it could improve by elaborating on the checklist mentioned in the snippets to enhance completeness. The lack of explicit citations does not detract significantly from the response's quality, as it demonstrates strong implicit grounding in the source material."/>
        <s v="The AI response effectively answers the user's query with high factual accuracy and relevance. It is clear and well-structured, although it could benefit from additional details regarding specific laws or regulations. The implicit grounding in the provided snippets is strong, demonstrating a solid understanding of the required information."/>
        <s v="The AI response is strong in factual accuracy, relevance, clarity, and citation quality, effectively addressing the user's query. However, it could improve in completeness by providing additional details about access methods."/>
        <s v="The AI response provides a relevant and clear distinction between 'Archivierung' and 'Ablage', but it lacks sufficient grounding in the provided snippets and does not offer explicit citations. While the factual claims are generally accurate, the response could benefit from more detail and integration of the snippets to enhance its academic rigor."/>
        <s v="The AI response effectively answers the user's query with high factual accuracy and relevance. While it is clear and well-articulated, it lacks explicit citations to the snippets, which would enhance the academic rigor of the response. Overall, it meets high academic standards but could improve in completeness and citation quality."/>
        <s v="The AI response effectively addresses the user query with accurate and relevant information, demonstrating a strong understanding of the topic. It is well-grounded in the provided snippets, particularly Snippet 1, and maintains a high level of clarity. However, it could enhance completeness by providing additional examples or details regarding the types of documents suitable for digitization."/>
        <s v="The AI response provides a relevant answer to the query about tools for digital document storage, but it lacks explicit grounding in the provided snippets and does not cite any sources. While the response is clear and organized, it could benefit from more detailed information and better integration of the snippets to enhance its academic rigor."/>
        <s v="The AI response provides relevant information regarding support for digitalization but lacks explicit grounding in the provided snippets, which affects its overall academic rigor. While it is clear and organized, the absence of citations and comprehensive coverage of the topic limits its effectiveness."/>
        <s v="The AI system provided an excellent response that is factually accurate, relevant, complete, and clear. The grounding in the provided snippets is strong, and the lack of explicit citations does not detract from the quality of the response."/>
        <s v="The AI response is highly effective in addressing the user's query about early room bookings. It is factually accurate, relevant, and clear, with strong grounding in the provided snippets. Minor improvements could be made in completeness by offering additional context or options for related inquiries."/>
        <s v="The AI response is strong in factual accuracy, relevance, and clarity, effectively addressing the user's query about the sports offering. However, it could improve in completeness by incorporating additional details from the snippets, particularly regarding the test phase for courses. The citation quality is good, but the absence of explicit citations slightly lowers the score."/>
        <s v="The AI response effectively answers the user's query with high factual accuracy and relevance. It is clear and well-articulated, though it could benefit from slightly more completeness by elaborating on the HR coordination aspect. The lack of explicit citations does not detract from the overall quality, as the response is well-grounded in the provided snippets."/>
        <s v="The AI response is exemplary, providing accurate, relevant, complete, and clear information that is well-supported by the source snippets. The absence of explicit citations does not detract from the quality of the response, as it effectively utilizes the provided snippets."/>
        <s v="The AI response effectively addresses the user's query with relevant and clear information about accessing the employee restaurant. While it demonstrates strong relevance and clarity, the lack of explicit citations and some minor gaps in completeness slightly detract from its overall academic rigor. The factual accuracy is high but not fully supported by the snippets provided."/>
        <s v="The AI system's response is exemplary, providing accurate, relevant, complete, and clear information regarding the number of seats in the employee restaurant. The grounding in the provided snippets is strong, and the absence of explicit citations does not detract from the quality of the response."/>
        <s v="The AI response effectively answers the user's query with accurate and relevant information, demonstrating high clarity and factual accuracy. However, it could enhance completeness by providing more details about the app's functionality and improve citation quality by explicitly referencing the source snippets."/>
        <s v="The AI response effectively answers the user's query with high factual accuracy and relevance. It is clear and well-organized, though it could benefit from additional details to enhance completeness and a more explicit connection to multiple snippets for citation quality."/>
        <s v="The AI response effectively addresses the user query with high relevance and clarity. However, it lacks explicit citations and could benefit from more comprehensive details regarding the invitation process for guests. The factual accuracy is strong but could be improved with better grounding in the provided snippets."/>
        <s v="The AI system provided a strong response that is factually accurate, relevant, and clear. However, it could improve by offering more context and explicitly citing the source snippet to enhance citation quality."/>
        <s v="The AI response effectively addresses the user's query with high factual accuracy and relevance. It is clear and well-articulated, although it could be slightly more focused on the user's specific question without introducing additional information. The implicit grounding in the snippets is strong, though the lack of explicit citations slightly affects the citation quality score."/>
        <s v="The AI response effectively addresses the user query with relevant and clear information about the Marketplace. While it demonstrates good factual accuracy and clarity, it could improve by incorporating more details from the snippets and providing explicit citations to enhance citation quality."/>
        <s v="The AI response effectively answers the user's query with high factual accuracy and relevance. It is clear and well-structured, though it could benefit from additional context to enhance completeness. The grounding in the provided snippet is strong, despite the absence of explicit citations."/>
        <s v="The AI response effectively answers the user's query with high factual accuracy and relevance. It is clear and well-organized, though it could benefit from a more comprehensive explanation regarding the need to preload funds. The citation quality is good, as the response is well-grounded in the snippets, despite the lack of explicit citations."/>
        <s v="The AI response provides a relevant and clear answer to the user's query about the Work Café, listing several amenities. However, it lacks explicit grounding in the provided snippets and does not reference them, which diminishes its academic rigor. The response could be improved by incorporating more details from the snippets and providing citations to support the claims made."/>
        <s v="The AI response effectively answers the user's query with high factual accuracy and relevance. It is clear and well-articulated, although it could be slightly more complete by including additional context about building access hours. The grounding in the provided snippets is strong, with appropriate synthesis of information."/>
        <s v="The AI response effectively answers the user's query with high factual accuracy and relevance. It is clear and well-organized, though it lacks explicit citations to the snippets, which slightly detracts from the overall citation quality. The completeness is also slightly lacking as it could provide more context about the Work Cafés."/>
        <s v="The AI response is highly accurate, relevant, complete, and clear, effectively addressing the user's query about coffee machines in the Teeküchen. The lack of explicit citations is a minor drawback, but the grounding in the snippets is strong."/>
        <s v="The AI response is strong in factual accuracy, relevance, clarity, and overall quality. It effectively answers the user's query about milk types in the Teeküchen, though it could improve by acknowledging the potential for additional milk options. The citation quality is good, as the response is well-grounded in the snippets, despite the absence of explicit citations."/>
        <s v="The AI system provided a strong response that accurately and clearly addressed the user's query about the Teeküchen. While it could improve by elaborating on the self-service aspect of restocking, it effectively utilized the relevant snippets to support its claims."/>
        <s v="The AI response is exemplary, providing accurate, relevant, complete, and clear information that is well-grounded in the provided snippets. The absence of explicit citations does not detract from the quality of the response, as it effectively utilizes the relevant snippet."/>
        <s v="The AI response effectively answers the user's query with high factual accuracy and relevance. It is clear and well-organized, though it could improve completeness by elaborating on the coffee machine's role in providing hot water. Citation quality is strong due to implicit grounding in the snippets, despite the absence of explicit citations."/>
        <s v="The AI response effectively answers the user's query about the availability of sparkling water, demonstrating high factual accuracy and relevance. However, it could improve by providing more context and explicit citations to enhance completeness and citation quality."/>
        <s v="The AI response is highly accurate, relevant, complete, and clear, effectively synthesizing information from the snippets provided. The lack of explicit citations is noted but does not significantly detract from the overall quality of the response."/>
        <s v="The AI response effectively addresses the user query with accurate and relevant information regarding private dishes. However, it could benefit from additional details to enhance completeness. The lack of explicit citations is noted, but the grounding in Snippet 1 is strong."/>
        <s v="The AI response effectively addresses the user query with accurate and relevant information regarding the catering process for internal meetings. While it is clear and well-structured, it could benefit from additional details to enhance completeness and the inclusion of explicit citations to improve citation quality."/>
        <s v="The AI response effectively addresses the user's query with relevant and clear information about dining options at NewHQ. While it demonstrates good factual accuracy and relevance, the lack of explicit citations and some missed opportunities for deeper detail slightly detract from its overall quality. Improvements in citation practices and completeness could enhance the response further."/>
        <s v="The AI response effectively answers the user's query with high factual accuracy and relevance. It is clear and well-organized, but it could improve by incorporating more features from the snippets for a more complete answer. The lack of explicit citations does not detract significantly from the response, as it demonstrates strong implicit grounding in the source material."/>
        <s v="The AI response effectively addresses the user's query about payment methods, demonstrating high relevance and clarity. However, it falls short in completeness by not providing detailed information about the payment process and lacks explicit citations, which affects the citation quality score. Overall, it meets good academic standards but could be improved with more detailed information and better citation practices."/>
        <s v="The AI response is relevant and clear, accurately addressing the user's query about the restaurant app. However, it lacks completeness as it does not mention all the devices on which the app can be used, specifically omitting the company phone. The absence of explicit citations affects the citation quality, despite the implicit grounding in the snippets."/>
        <s v="The AI response is exemplary in terms of factual accuracy, relevance, completeness, and clarity. It effectively synthesizes information from the snippets to provide a thorough answer to the user's query about parking options at the new location. The only minor drawback is the lack of explicit citations, which could enhance the citation quality score."/>
        <s v="The AI system's response is exemplary, providing accurate, relevant, complete, and clear information that is well-grounded in the provided snippets. The absence of explicit citations does not detract from the quality of the response, as the information is accurately derived from the snippets."/>
        <s v="The AI response is strong in factual accuracy, relevance, clarity, and overall coherence. It effectively addresses the user's query with appropriate details. However, it could enhance completeness by providing additional context or options related to parking bookings. Citation quality is good, but the absence of explicit citations slightly lowers the score."/>
        <s v="The AI response is exemplary, demonstrating high factual accuracy, relevance, completeness, clarity, and citation quality. It effectively utilizes the provided snippets to support its claims without the need for explicit citations."/>
        <s v="The AI response is strong in relevance and clarity, effectively addressing the user's query with accurate information. However, it lacks explicit citations and could improve in completeness by providing more detailed information about the booking process and consequences of not booking. Overall, it meets high academic standards but has room for improvement in citation practices."/>
        <s v="The AI response effectively addresses the user's query about accessing the Tiefgarage, demonstrating high relevance and clarity. However, it falls short in completeness by not providing additional details available in the snippets, and it lacks explicit citations, which diminishes the overall citation quality. Improvements could be made by integrating more information from the snippets and providing citations to enhance the response's academic rigor."/>
        <s v="The AI response effectively answers the user's query with high factual accuracy and relevance. It is clear and well-articulated, though it could benefit from additional details to enhance completeness. The absence of explicit citations affects the citation quality, but the grounding in the snippets is reasonably strong."/>
        <s v="The AI response is highly effective in addressing the user's query about waste separation in the new building. It demonstrates strong factual accuracy, relevance, completeness, and clarity. The only minor drawback is the lack of explicit citations, which slightly affects the citation quality score. Overall, it meets high academic standards."/>
        <s v="The AI response is exemplary, providing accurate, relevant, and complete information in a clear manner. It effectively utilizes the provided snippets to support its claims, demonstrating a strong understanding of the query."/>
        <s v="The AI system provided a highly accurate and relevant response to the user's query, effectively utilizing the information from the snippets. While the response was clear and well-organized, it could have benefited from a more comprehensive explanation regarding the centralized waste disposal system. The lack of explicit citations does not detract significantly from the overall quality, as the grounding in the snippets is strong."/>
        <s v="The AI system provided an excellent response that is factually accurate, relevant, complete, and clear. The grounding in the source snippets is strong, demonstrating a high level of synthesis and understanding of the material."/>
        <s v="The AI response is exemplary, providing accurate, relevant, complete, and clear information in response to the user's query about the new Zutrittskarte. The implicit grounding in the source snippets is strong, demonstrating a high level of synthesis and understanding of the material."/>
        <s v="The AI response is strong in factual accuracy, relevance, clarity, and overall coherence. It effectively addresses the user's query with accurate information derived from the snippets. However, it could improve in completeness by providing additional context regarding the disposal of the old card. Citation quality is good, although explicit citations would enhance the response further."/>
        <s v="The AI system's response is exemplary, providing accurate, relevant, complete, and clear information that is well-grounded in the provided snippets. The absence of explicit citations does not detract from the quality of the response, as it effectively utilizes the relevant snippet to support its claims."/>
        <s v="The AI response is strong in factual accuracy, relevance, and clarity, effectively addressing the user's query. However, it could improve in completeness by providing additional context about the activation of access rights and enhancing citation quality through explicit references."/>
        <s v="The AI response is exemplary, providing accurate, relevant, complete, and clear information that is well-grounded in the provided snippets. It meets all academic standards for quality and rigor."/>
        <s v="The AI response is highly accurate, relevant, complete, and clear, effectively addressing the user's query about the entrances for employees and guests. The grounding in the provided snippets is strong, although the absence of explicit citations slightly affects the citation quality score."/>
        <s v="The AI response effectively addresses the user query with high factual accuracy and relevance. It is clear and well-organized, though it could benefit from additional details to enhance completeness. The lack of explicit citations is noted, but the grounding in the snippets is strong."/>
        <s v="The AI response is factually accurate and relevant to the user's query, demonstrating clarity in communication. However, it lacks completeness due to the absence of detailed information about the security certification. The citation quality is low due to the lack of explicit references, although the response is grounded in the provided snippets."/>
        <s v="The AI system provides a highly accurate, relevant, and clear response to the user's query regarding the use of the employee card. While the completeness could be slightly improved by adding context about the lockout period, the overall quality of the response is excellent."/>
        <s v="The AI system's response is inadequate as it fails to address the user's query about considerations for staying longer in the building. It does not utilize any of the provided snippets, resulting in a lack of factual accuracy, relevance, completeness, and citation quality. The response is essentially a placeholder without any useful content."/>
        <s v="The AI response effectively addresses the user's query with accurate and relevant information derived from the provided snippets. However, it could improve by incorporating more comprehensive details and explicitly acknowledging the source of the information."/>
        <s v="The AI response effectively addresses the user's query with accurate and relevant information. It is clear and well-organized, although it could benefit from a more comprehensive exploration of potential changes or additional services related to the Hauspost. The grounding in the provided snippets is strong, despite the lack of explicit citations."/>
        <s v="The AI response fails to meet academic standards across all dimensions. It does not provide any factual information, is irrelevant to the user's query, lacks completeness, and does not utilize any of the provided snippets. The absence of citations further diminishes the response's credibility and utility."/>
        <s v="The AI response provides a relevant answer to the user's query about confidentiality in elevators but lacks explicit grounding in the provided snippets. While it is clear and organized, it does not fully address the completeness of the topic or provide citations, which affects the overall quality of the response."/>
        <s v="The AI system's response is exemplary, demonstrating high levels of factual accuracy, relevance, completeness, clarity, and citation quality. It effectively utilizes the provided snippet to support its claims, making it a strong response to the user query."/>
        <s v="The AI response is exemplary in addressing the user's query with high factual accuracy, relevance, completeness, and clarity. It effectively utilizes the provided snippets to construct a coherent and informative answer, although the lack of explicit citations slightly lowers the citation quality score."/>
        <s v="The AI response is highly accurate, relevant, complete, and clear, effectively utilizing the provided snippets to answer the user's query about the lockers in UG2. The lack of explicit citations is noted but does not significantly detract from the overall quality of the response."/>
        <s v="The AI response effectively answers the user's query with high factual accuracy and relevance. While it is clear and well-articulated, it lacks explicit citations, which slightly affects the citation quality score. The completeness could also be improved by providing additional context or information related to the lockers."/>
        <s v="The AI system's response is exemplary, providing a clear, accurate, and relevant answer to the user's query about storing personal items in the showers. It effectively synthesizes information from the snippets, demonstrating a strong understanding of the policy in question."/>
        <s v="The AI response effectively answers the user's query with high factual accuracy and relevance. It is clear and well-articulated, though it could benefit from additional context to enhance completeness. The lack of explicit citations slightly detracts from the citation quality, but the response is still grounded in the provided snippets."/>
        <s v="The AI system's response is exemplary, providing accurate, relevant, complete, and clear information regarding the location of the smoking area, with strong implicit grounding in the provided snippets."/>
        <s v="The AI response provides a comprehensive and accurate overview of standard data backup procedures, effectively addressing the user query with relevant details derived from the snippets. While the clarity is slightly hindered by complex sentence structures, the overall quality of the response is high, with strong implicit grounding in the provided source material."/>
        <s v="The AI response is strong in relevance and clarity, effectively addressing the user's query about backup frequency and storage. However, it lacks explicit citations, which affects the overall citation quality and the ability to verify the claims against the provided snippets. The factual accuracy is high, but the absence of direct references to snippets limits the grounding of the information presented."/>
        <s v="The AI response provides some relevant information regarding recovery tests and responsibilities but fails to directly address the user's request for specific steps to recover a lost or corrupted file. The clarity of the response is good, but the lack of completeness and direct relevance to the query significantly impacts its overall effectiveness."/>
        <s v="The AI response effectively addresses the user query with relevant and clear information about whom to contact for system recovery. While it demonstrates good factual accuracy and relevance, the lack of explicit citations and some missing details regarding the RRPs slightly detracts from its overall completeness and citation quality. Overall, it meets high academic standards but has room for improvement in citation practices."/>
        <s v="The AI response effectively answers the user query with accurate and relevant information regarding the retention period for backup data at Berenberg Bank. While it demonstrates strong grounding in the provided snippets, it lacks explicit citations, which slightly diminishes the overall academic rigor. The completeness and clarity could be improved by incorporating additional details and streamlining the language used."/>
        <s v="The AI response demonstrates a high level of accuracy, relevance, completeness, and clarity in addressing the user's query about handling suspicious emails. While it lacks explicit citations, the grounding in the provided snippets is strong, leading to a high overall evaluation."/>
        <s v="The AI response effectively addresses the user's query about social engineering attacks, demonstrating a good understanding of the topic. However, it could improve by explicitly referencing the snippets to enhance grounding and citation quality. Overall, the response is strong but could be more robust with additional detail and explicit citations."/>
        <s v="The AI response effectively addresses the user's query with relevant and mostly accurate information. However, it lacks explicit citations and could improve in completeness by including more preventive advice. Overall, it meets high academic standards but has room for improvement in citation quality and content depth."/>
        <s v="The AI response is comprehensive, accurate, and relevant to the user query regarding mandatory security trainings for employees at Berenberg. It effectively synthesizes information from the snippets, although it lacks explicit citations, which slightly affects the citation quality score."/>
        <s v="The AI response demonstrates a high level of factual accuracy, relevance, and completeness in addressing the query about securely sharing confidential data. While the clarity is slightly hindered by technical jargon, the overall quality of the response is strong. The lack of explicit citations is noted, but the implicit grounding in the snippets is robust."/>
        <s v="The AI response effectively addresses the user query regarding emergency communication channels, providing relevant and comprehensive information. However, the lack of explicit citations and grounding in the provided snippets detracts from the overall academic rigor of the response. While the content is clear and relevant, it would benefit from stronger connections to the source material to enhance credibility."/>
        <s v="The AI response is relevant and clear, effectively addressing the user's query about communication during IT outages. However, it lacks explicit citations and does not fully utilize the provided snippets, which affects its overall completeness and citation quality. The response could be improved by integrating more information from the snippets and providing clear citations."/>
        <s v="The AI response is highly accurate, relevant, complete, and clear, effectively addressing the user's query about the escalation process during a major cyber incident. While it lacks explicit citations, the grounding in the provided snippets is strong, leading to a high overall evaluation."/>
        <s v="The AI response provides a solid overview of Privileged Access Management (PAM) and its importance, demonstrating high relevance and clarity. However, it could improve in factual accuracy and completeness by incorporating more specific details from the provided snippets and enhancing citation quality through explicit references."/>
        <s v="The AI response effectively addresses the user query regarding requesting and revoking privileged access, demonstrating a strong understanding of the relevant processes. While it is mostly complete, a more explicit mention of the revocation process would enhance the response. The clarity and relevance are high, and the implicit grounding in the snippets is strong, although explicit citations are absent."/>
        <s v="The AI response effectively addresses the user query regarding the purpose of the general test guideline (Signavio #50172) with a high degree of relevance and clarity. While it demonstrates good factual accuracy and completeness, it could enhance its citation quality by explicitly referencing the snippets provided. Overall, the response meets high academic standards but has room for improvement in grounding and citation practices."/>
        <s v="The AI response effectively addresses the user query with a high degree of relevance and clarity. It provides a comprehensive overview of IT security tests at Berenberg, although it could improve by explicitly referencing the snippets to enhance factual accuracy and citation quality. Overall, it meets high academic standards but has room for improvement in citation practices."/>
        <s v="The AI response effectively addresses the user query with relevant and mostly accurate information regarding the DOR Testing Policy. While it is clear and well-structured, it lacks explicit citations to the provided snippets, which diminishes the overall citation quality. The response could be improved by integrating more direct references to the snippets to enhance grounding and support for the claims made."/>
        <s v="The AI response effectively addresses the user query with relevant and accurate information about the BCM test and exercise concept. While it demonstrates a strong understanding of the topic, the lack of explicit citations to the snippets limits the overall citation quality. The response is clear and well-structured, but it could improve by integrating more direct references to the provided snippets to enhance grounding and citation quality."/>
        <s v="The AI response effectively addresses the user query with high factual accuracy and relevance. It provides a clear and organized overview of the required test variants in UiPath. However, the lack of explicit citations to the snippets slightly detracts from the overall citation quality, and there is room for improvement in completeness by providing more context or examples."/>
        <s v="The AI response is exemplary in its accuracy, relevance, completeness, and clarity. It effectively synthesizes information about the RCC's role at Berenberg, although it lacks explicit citations, which slightly affects the citation quality score. Overall, it meets high academic standards."/>
        <s v="The AI response effectively addresses the user query with relevant and mostly accurate information about the RCC's support for RPA processes. While it is clear and well-structured, it could improve in completeness and citation quality by integrating more specific details from the snippets and providing direct references."/>
        <s v="The AI response is strong in relevance and clarity, effectively addressing the user's query about RPA contacts. While it demonstrates good factual accuracy and completeness, the lack of explicit citations and slight gaps in grounding reduce the overall citation quality. Overall, it meets high academic standards but could benefit from more explicit connections to the snippets."/>
        <s v="The AI response effectively addresses the user query regarding the RCC's organizational framework for UiPath, demonstrating high relevance and clarity. While it provides a comprehensive overview of the RCC's functions, it could improve by explicitly linking claims to specific snippets and enhancing completeness regarding organizational structure."/>
        <s v="The AI response effectively addresses the user query with high factual accuracy and relevance. It is clear and well-structured, though it could benefit from more detailed examples to enhance completeness. The implicit grounding in the snippets is strong, but the absence of explicit citations slightly detracts from citation quality."/>
        <s v="The AI response is generally strong in relevance and clarity, effectively addressing the user's query. However, it falls short in citation quality and grounding, as it does not adequately reference the provided snippet content. Improvements in citation accuracy and completeness of information would enhance the response's academic rigor."/>
        <s v="The AI response effectively addresses the user's query with relevant and clear information. However, it falls short in citation quality and grounding in the provided snippets, which diminishes the overall academic rigor of the response. Improvements in citation accuracy and content synthesis from the snippets would enhance the response's credibility."/>
        <s v="The AI response is strong in relevance and clarity, providing a direct answer to the user's query. However, it lacks explicit grounding in the cited sources, which affects the citation quality score. Overall, it meets high academic standards but could improve in completeness and citation accuracy."/>
        <s v="The AI response addresses the user query but falls short in factual accuracy and completeness. It lacks sufficient grounding in the provided snippets, leading to an overly definitive statement about the prohibition of cash gifts. The citations do not effectively support the claims made, and the response could benefit from a more nuanced exploration of the topic."/>
        <s v="The AI response is relevant and clear, providing a direct answer to the user's question. However, it lacks depth and specificity in its grounding and citations, which diminishes its overall academic rigor. The response would benefit from more comprehensive coverage of the guidelines and better citation practices."/>
        <s v="The AI response is strong in relevance and clarity, providing a direct answer to the user's question. However, it could improve in factual accuracy and completeness by providing more specific details from the cited sources. The citation quality is somewhat lacking due to the repetitive nature of the references and the absence of direct grounding in the snippets."/>
        <s v="The AI response is generally strong in relevance and factual accuracy, effectively addressing the user's query. However, it falls short in citation quality and completeness, lacking specific procedural details and providing repetitive citations without clear context. Improvements in these areas would enhance the overall quality of the response."/>
        <s v="The AI response effectively addresses the user query with relevant and mostly accurate information. However, it lacks depth in citation quality and completeness, which could be improved by integrating more specific details from the snippets provided."/>
        <s v="The AI response effectively addresses the user's query with relevant and mostly accurate information. However, it lacks depth and specificity in citations, which affects the overall quality of the response. Improvements in citation diversity and content richness would enhance the response significantly."/>
        <s v="The AI response provides a relevant and clear overview of the ethical considerations surrounding gift-giving without expectation of return. However, it lacks depth in addressing specific guidelines and fails to effectively utilize the provided snippets for grounding its claims, particularly in citation quality."/>
        <s v="The AI response is strong in relevance and clarity, effectively addressing the user's query about the influence of gifts on business decisions. However, it falls short in explicitly grounding its claims in the provided snippets, which affects the citation quality and completeness. Overall, it demonstrates a good understanding of the topic but could improve by integrating specific snippet content more effectively."/>
        <s v="The AI response effectively addresses the user's query with relevant information and maintains clarity throughout. However, it could improve in completeness by providing more context on exceptions and enhancing citation quality by offering distinct and accurate references to the source material."/>
        <s v="The AI response provides a relevant answer to the query about government officials and gifts, but it lacks sufficient grounding in the provided snippets and fails to elaborate on the specific rules that apply. The clarity is good, but the citation quality is poor due to vague references."/>
        <s v="The AI response provides a relevant and clear answer to the user's query about inviting a public official to lunch. However, it lacks explicit grounding in the provided snippets and does not fully explore the implications of the prohibition, which affects its overall completeness and citation quality. Improvements in these areas would enhance the response's academic rigor."/>
        <s v="The AI response effectively addresses the user query regarding 'unduly lavish' hospitality with relevant information derived from the snippets. However, it lacks explicit citations and could improve in completeness by providing more detailed explanations or examples. Overall, it meets a good standard but has room for enhancement."/>
        <s v="The AI response effectively answers the user's query with accurate and relevant information. However, it could improve by providing more context and better integrating the cited sources to enhance citation quality."/>
        <s v="The AI response is generally strong in addressing the user's query with relevant and accurate information. However, it lacks explicit grounding in the provided snippets and could improve citation quality by directly linking claims to specific sources. Overall, it meets high academic standards but has room for improvement in citation practices."/>
        <s v="The AI response provides a relevant discussion on the acceptance of gifts in a corporate context, but it lacks strong grounding in the provided snippets and does not fully address the implications of refusing a gift. The clarity of the response is commendable, but the citation quality is inadequate, as it does not effectively link to the source material."/>
        <s v="The AI response provides a relevant answer to the user's query but lacks strong grounding in the provided snippets. While it is clear and easy to understand, it does not fully address the nuances of the topic, and the citation quality is poor due to lack of specific references to the snippets."/>
        <s v="The AI response effectively addresses the user query with relevant information from the snippets, demonstrating a good understanding of the policy regarding gifts between employees. While it is factually accurate and relevant, there are areas for improvement in completeness and clarity, particularly in explaining exceptions and simplifying language. The lack of explicit citations slightly detracts from the citation quality, but the implicit grounding is adequate."/>
        <s v="The AI response effectively addresses the user's query with relevant and mostly accurate information. However, it lacks strong grounding in the provided snippets and does not utilize citations effectively, which detracts from its overall academic rigor. Improvements in citation quality and completeness would enhance the response significantly."/>
        <s v="The AI response effectively addresses the user's query with relevant and mostly accurate information. However, it falls short in completeness and citation quality, as it does not directly reference the snippets provided, which diminishes the overall grounding of the claims made. Enhancing the response with specific examples and clearer citations would improve its academic rigor."/>
        <s v="The AI response provides some relevant information regarding gifts and hospitality policies but lacks specific details about the consequences of violations, which is essential to fully address the user's query. The clarity and organization of the response could be improved, and the absence of explicit citations detracts from the overall quality of the response."/>
        <s v="The AI response is relevant and clear but lacks sufficient grounding in the provided snippets to fully support its claims. The citation quality is poor, as the references do not effectively substantiate the information presented. Overall, the response meets some academic standards but requires improvement in grounding and citation accuracy."/>
        <s v="The AI system's response is inadequate as it fails to address the user's query about reimbursing a client for hospitality. It does not provide any relevant information or guidance, and the lack of citations further diminishes its academic quality. The response does not meet any academic standards for factual accuracy, relevance, completeness, or citation quality."/>
        <s v="The AI response effectively addresses the user query with relevant and clear information about data backup procedures. However, the lack of specific grounding in the provided snippet and the poor quality of citations limit the overall academic rigor of the response. Improvements in citation specificity and grounding in the snippet would enhance the response's credibility."/>
        <s v="The AI response effectively addresses the user query with relevant and mostly accurate information regarding backup frequency and storage practices. However, it lacks strong grounding in the provided snippet and has issues with citation quality, which detracts from its overall academic rigor. Improvements in citation diversity and explicit connections to the snippet content would enhance the response significantly."/>
        <s v="The AI response provides relevant information regarding file recovery but lacks depth and clarity. It does not effectively utilize the provided snippets, leading to a lower score in citation quality and grounding. Improvements in structure and detail are necessary for a higher evaluation."/>
        <s v="The AI response provides a relevant answer to the user query but lacks factual grounding from the provided snippet. The clarity of the response is commendable, but the citation quality is poor due to the lack of specific supporting content. Overall, the response meets some academic standards but requires improvement in grounding and citation accuracy."/>
        <s v="The AI response attempts to address the user query regarding the retention period for backup data but fails to provide factual accuracy and completeness due to a lack of supporting evidence from the snippets. While the response is relevant and clear, the citation quality is poor, as it does not effectively utilize the provided snippets."/>
        <s v="The AI response is strong in relevance and clarity, providing practical and actionable advice for handling suspicious emails. However, it falls short in citation quality and grounding in the provided snippet, which affects its overall academic rigor. Improvements in citation accuracy and integration of snippet content would enhance the response significantly."/>
        <s v="The AI response provides a general overview of social engineering attacks but lacks specific grounding in the provided snippets. While it is relevant and clear, it does not fully address the user's query regarding signs of such attacks, and the absence of explicit citations diminishes its academic rigor."/>
        <s v="The AI response provides a relevant and generally accurate answer to the user's query about handling a suspected malicious link. However, it lacks depth in completeness and citation quality, which could be improved by incorporating more detailed steps and diverse sources. Overall, it meets acceptable academic standards but has room for improvement."/>
        <s v="The AI response effectively addresses the user query regarding mandatory security training for employees, demonstrating high relevance and clarity. However, it lacks explicit grounding in the provided snippets, which affects the citation quality score. Overall, the response is strong but could benefit from more detailed support from the snippets."/>
        <s v="The AI response provides a relevant overview of secure data sharing practices but lacks specific grounding in the provided snippets. While it is clear and organized, the absence of explicit citations and detailed content limits its academic rigor. Improvements could be made by integrating more specific information from the snippets and providing citations to support the claims made."/>
        <s v="The AI response effectively addresses the user query with relevant information about emergency communication channels. However, it lacks depth and specificity regarding the sources of information, which affects the overall quality of citations. Improvements in citation diversity and completeness of information would enhance the response significantly."/>
        <s v="The AI response is relevant and clear but lacks strong factual grounding and completeness. The citation quality is poor due to redundancy and lack of specific content attribution. Overall, it meets some academic standards but requires improvement in grounding and citation practices."/>
        <s v="The AI response provides a relevant and structured overview of the escalation process during a major cyber incident, demonstrating clarity and completeness. However, the lack of explicit citations and the inability to verify the factual accuracy against the provided snippets detracts from the overall quality. Improvements in citation practices and grounding in specific source material would enhance the response significantly."/>
        <s v="The AI response effectively defines PAM and explains its importance, demonstrating high relevance and clarity. However, it lacks strong citation quality and could improve in completeness by providing more detailed information. The grounding in snippets is not clearly established, which affects the overall assessment of citation quality."/>
        <s v="The AI response provides a relevant overview of the process for requesting privileged access but falls short in completeness and clarity. It lacks explicit citations, which diminishes the ability to verify the accuracy of the information presented. Improvements in organization and addressing both aspects of the query (requesting and revoking access) are needed for a more robust response."/>
        <s v="The AI response provides a relevant and clear explanation of the purpose of the general test guideline (Signavio #50172), but it lacks depth and specific grounding in the provided snippet. The citation quality is low due to redundancy and lack of specificity, which detracts from the overall academic rigor of the response."/>
        <s v="The AI response provides a relevant and clear overview of IT Security tests at Berenberg, covering essential aspects of the process. However, it lacks strong grounding in the provided snippets, which affects the factual accuracy and citation quality. The response would benefit from more explicit connections to the source material to enhance credibility."/>
        <s v="The AI response provides a relevant and clear overview of the types of tests in the DOR Testing Policy, but it lacks sufficient grounding in the provided snippet and does not fully capture the breadth of information available. The citation quality is notably weak, as it does not effectively support the claims made in the response."/>
        <s v="The AI response effectively addresses the user query with relevant and clear information about the BCM test and exercise concept. However, the lack of explicit citations and direct grounding in the provided snippets limits the overall academic rigor of the response. Improvements in citation quality and explicit connections to source material would enhance the evaluation."/>
        <s v="The AI response attempts to address the user query regarding test variants in UiPath but fails to ground its claims in the provided snippet. While the response is clear and organized, it lacks factual accuracy and completeness due to the absence of supporting evidence. The citation quality is poor, as the references do not substantiate the claims made in the response."/>
        <s v="The AI response is significantly deficient as it does not provide any relevant information regarding the Robotic Centre of Competence at Berenberg. It fails to utilize the provided snippet effectively and does not address the user's query, resulting in a low overall score across all dimensions."/>
        <s v="The AI response provides some relevant information about RPA and UiPath but fails to adequately address the user's query regarding the RCC's support for employees. The lack of explicit citations and specific grounding in the provided snippets limits the response's academic rigor. Overall, while the response is clear and somewhat relevant, it lacks the necessary depth and specificity to fully satisfy the query."/>
        <s v="The AI response is generally relevant and clear but lacks strong grounding in the provided snippets, which affects its factual accuracy and citation quality. While it addresses the user's query, the absence of supporting evidence from the snippets diminishes the overall reliability of the information presented."/>
        <s v="The AI response provides a relevant overview of the RE Framework in relation to UiPath but lacks depth and explicit citations to support its claims. While it is clear and organized, it does not fully address the user's query regarding the organizational framework, leading to a need for improvement in completeness and citation quality."/>
        <s v="The AI response effectively explains the concept of RPA and its general benefits, demonstrating high relevance and clarity. However, it falls short in completeness by not addressing the specific application of RPA at Berenberg, and it lacks explicit citations, which affects the citation quality. Overall, the response is informative but could be improved by incorporating specific examples related to Berenberg's use of RPA."/>
        <s v="The AI response fails to meet academic standards across multiple dimensions. It does not provide accurate, relevant, or complete information in response to the user query. The clarity of the language does not compensate for the lack of useful content, and the citation quality is poor as it does not support the response effectively."/>
        <s v="The AI response is significantly deficient in providing factual information regarding emergency numbers. It fails to utilize the available snippets effectively and does not meet the user's query intent. The lack of relevant content and citations leads to a very low overall score."/>
        <s v="The AI response is relevant and clear, effectively addressing the user's query about simplified defect reporting. However, it lacks comprehensive detail and accurate citations, which detracts from its overall quality. The factual claims are plausible but not fully substantiated by the provided snippets."/>
        <s v="The AI response provides a relevant but somewhat vague answer to the query about the importance of feedback in building management. While it is clear and directly addresses the topic, it lacks depth and specific grounding in the provided snippets, leading to a lower score in completeness and citation quality."/>
        <s v="The AI response is relevant and clear, providing a direct answer to the user's query. However, it lacks strong factual grounding in the provided snippets, which diminishes its overall reliability. The citation quality is also weak due to redundancy and lack of clear support for the claims made. Improvements in sourcing and elaboration on the context of the moves would enhance the response significantly."/>
        <s v="The AI response is strong in relevance and clarity, effectively addressing the user's query about the moving guide. However, it could improve in factual accuracy and completeness by providing more detailed information and better citation practices. The citations provided do not clearly support the claims made, which affects the overall citation quality."/>
        <s v="The AI response demonstrates some clarity and organization but falls short in factual accuracy, relevance, completeness, and citation quality. The claims made are not well-supported by the snippets, and the response lacks depth in addressing the user's query about moving preparations. Overall, it requires significant improvement in grounding and content coverage."/>
        <s v="The AI response is generally strong, providing a relevant and clear answer to the user's query. However, the factual accuracy is somewhat uncertain due to the lack of direct snippet content verification, and the citation quality could be improved by providing more specific and varied references."/>
        <s v="The AI response is significantly deficient in addressing the user's query. It fails to provide any factual information, relevant strategies, or useful insights, resulting in a low overall score across all dimensions. The response lacks grounding in the provided snippets, and the citations do not contribute to the answer."/>
        <s v="The AI response is inadequate in addressing the user's query about pre-printed labels for boxes. It fails to leverage the provided snippets effectively, resulting in a lack of factual information and completeness. The response is clear but ultimately unhelpful, and the citation quality is poor due to the lack of relevant content integration."/>
        <s v="The AI response is relevant and clear but lacks factual accuracy and completeness due to insufficient grounding in the provided snippets. The citation quality is poor, as there are no specific references to the content of the snippets, which diminishes the overall reliability of the response."/>
        <s v="The AI response is relevant and clear but lacks strong factual grounding and completeness. The citation quality is poor, as the references do not effectively support the claims made. Improvements in sourcing and providing more context would enhance the overall quality of the response."/>
        <s v="The AI response provides relevant information regarding the cleaning of coffee kitchens but lacks specific grounding in the provided snippets. While it is clear and relevant, it does not fully address the user's query about who is responsible for the task, and the citation quality is low due to a lack of direct support from the sources listed."/>
        <s v="The AI response is significantly deficient in addressing the user's query. It fails to provide any factual information, lacks relevance, and does not utilize the provided snippets effectively. The response is unclear and does not guide the user towards any useful information, leading to low scores across all dimensions."/>
        <s v="The AI system's response is inadequate as it fails to provide any relevant information regarding the disposal of unnecessary documents. It does not utilize the available snippets or web search results, leading to a lack of factual accuracy, relevance, and completeness. The clarity of the response is undermined by its lack of substance, and citation quality is poor due to the absence of any meaningful engagement with the provided sources."/>
        <s v="The AI response is significantly deficient in addressing the user's query. It fails to provide any factual information, lacks relevance, and does not utilize the provided snippets effectively. The response is not informative and does not meet academic standards."/>
        <s v="The AI response fails to provide any relevant or factual information regarding the user's query about old technology. It does not utilize the provided snippets effectively and lacks clarity and completeness. The response is inadequate in addressing the user's needs."/>
        <s v="The AI response is generally strong in relevance and clarity, effectively addressing the user's query about old furniture disposal. However, it lacks depth in completeness and citation quality, as it does not provide specific details from the snippets or adequately differentiate between them."/>
        <s v="The AI response fails to provide any meaningful information regarding the user's query about the fate of old images. It lacks factual accuracy, completeness, and relevant content, resulting in a very low overall quality. The citations do not support the response effectively, and the response does not leverage the provided snippet."/>
        <s v="The AI response is significantly deficient in addressing the user's query about unassignable keys. It fails to provide any relevant information or guidance, does not utilize the provided snippets, and lacks citations. Overall, the response does not meet academic standards for quality and relevance."/>
        <s v="The AI system's response is inadequate as it fails to provide any relevant information regarding the user's query about safe contents during a move. The response lacks factual accuracy, relevance, completeness, and citation quality, indicating a significant deficiency in addressing the user's needs."/>
        <s v="The AI response lacks sufficient grounding in the provided snippets, leading to issues with factual accuracy and completeness. While the response is somewhat relevant and clear, it does not adequately address the user's query or provide reliable citations. Improvements are needed in sourcing and elaborating on the content."/>
        <s v="The AI response is strong in relevance and clarity, effectively addressing the user's query. However, it lacks explicit grounding in the provided snippets, which affects the citation quality score. Overall, it meets high academic standards but could improve in citation integration and completeness."/>
        <s v="The AI response fails to adequately address the user's query regarding trial work, providing no factual information or context. It lacks grounding in the provided snippets, which contain relevant information about trial work regulations. The absence of citations further diminishes the response's academic quality."/>
        <s v="The AI response is relevant and clear but lacks sufficient grounding in the provided snippets, leading to questions about its factual accuracy and citation quality. While it addresses the user's query, it does not fully utilize the available source material, which affects the overall completeness of the answer."/>
        <s v="The AI response is inadequate as it fails to provide any relevant information regarding the user's query about the regulations for trainees or temporary employees during trial work. The response lacks factual accuracy, relevance, completeness, and proper citation usage, leading to very low scores across all dimensions."/>
        <s v="The AI response provides a relevant answer to the user's query but lacks sufficient grounding in the provided snippets. The clarity of the response is commendable, but the citation quality and factual accuracy need improvement. Overall, the response meets some academic standards but falls short in grounding and citation quality."/>
        <s v="The AI response is significantly deficient in addressing the user's query about trial work timing. It fails to utilize the available snippets effectively and does not provide any relevant information, leading to a low overall score across all dimensions."/>
        <s v="The AI response is significantly deficient in providing a factual and relevant answer to the user's query about technical support during trial work. It fails to utilize the provided snippets effectively and does not offer any useful information, leading to low scores across all dimensions."/>
        <s v="The AI response provides a relevant answer to the user's query but lacks sufficient grounding in the provided snippets to fully support its claims. While it is clear and organized, it does not comprehensively address the user's needs regarding the timing of trial work for their floor. The citation quality is also lacking, as the sources are not effectively utilized."/>
        <s v="The AI response is relevant and clear but lacks strong factual grounding and completeness. The citations do not effectively support the claims made, which diminishes the overall quality of the response. Improvements in citation accuracy and content elaboration are needed."/>
        <s v="The AI response is relevant and clear, addressing the user's query about technical equipment. However, it lacks depth and specificity, particularly in terms of completeness and citation quality. The response could benefit from more detailed information and better citation practices to enhance its academic rigor."/>
        <s v="The AI response fails to provide accurate, relevant, or complete information regarding the user's query about training sessions. The citations do not support the claims made, and the overall response lacks grounding in the provided snippet."/>
        <s v="The AI response is strong in relevance and clarity, effectively addressing the user's query about available infrastructure during trial work. However, it falls short in citation quality and grounding, as the claims made are not explicitly supported by the provided snippets. Improvements in citation accuracy and completeness of information would enhance the overall quality of the response."/>
        <s v="The AI response is strong in relevance and clarity, effectively addressing the user's query. However, it lacks explicit grounding in the snippets provided, particularly regarding the Fahrradraum, and the citation quality could be improved by avoiding redundancy and enhancing specificity."/>
        <s v="The AI response is relevant and clear but lacks strong factual grounding and completeness. The citation quality is poor, as the references do not substantiate the claims made in the response. Overall, the response meets some academic standards but requires improvement in grounding and citation accuracy."/>
        <s v="The AI response is significantly deficient in addressing the user's query about the Umzugsbotschafter's duties. It fails to provide any factual information or relevant context, resulting in a low overall score across all dimensions. The response lacks engagement with the provided snippets and does not synthesize any relevant information."/>
        <s v="The AI response is strong in relevance and clarity, effectively addressing the user's query about the contact person for moving-related questions. However, it falls short in citation quality and completeness, as it lacks specific references to the snippets and additional context about the contact role. Overall, it meets high academic standards but has room for improvement in citation practices and content depth."/>
        <s v="The AI response is relevant and clear but lacks depth in addressing all aspects of the user's query. The factual accuracy is moderate due to the lack of explicit support from the snippets, and the citation quality is low due to redundancy and lack of specific grounding."/>
        <s v="The AI response is inadequate as it fails to provide any factual information or relevant guidance regarding the user's query about special equipment. The lack of content and the unhelpful nature of the response significantly detract from its academic quality. The citations do not support the response meaningfully, and there is no synthesis of information from the snippets provided."/>
        <s v="The AI response provides a relevant answer to the user's query but lacks strong grounding in the provided snippets. While it is clear and well-articulated, the factual claims are not fully supported by the snippets, and the citation quality is poor due to redundancy and lack of distinct sources. Overall, the response meets some academic standards but requires improvement in grounding and citation practices."/>
        <s v="The AI response fails to provide any meaningful information regarding the user's query about iPhones being exchanged during a move. It lacks factual accuracy, relevance, and completeness, and the citation quality is poor due to a lack of integration of the provided snippets. Overall, the response does not meet academic standards."/>
        <s v="The AI response is factually accurate, relevant, and clear, effectively addressing the user's query. However, it lacks depth in completeness and has issues with citation quality, as the references do not provide specific grounding in the snippet content."/>
        <s v="The AI response is relevant and clear, addressing the user's query about IT equipment for meeting rooms. However, it lacks sufficient grounding in the provided snippets and does not fully explore the completeness of the answer regarding other potential equipment. The citation quality is also weak, as it does not effectively support the claims made."/>
        <s v="The AI response is significantly deficient in addressing the user's query about Softphone telephony and its introduction with the move. It fails to provide any factual information, lacks relevance, and does not utilize the provided snippets effectively. The response is clear in its expression but ultimately uninformative."/>
        <s v="The AI response is relevant and clear, providing a straightforward answer to the user's query. However, it lacks strong factual grounding in the provided snippet and does not effectively utilize or cite the source material, which significantly impacts its overall quality. Improvements in citation accuracy and content grounding are necessary for a higher evaluation."/>
        <s v="The AI response fails to adequately address the user's query about making phone calls without a laptop. It lacks factual information, relevance, and completeness, and does not effectively utilize the provided snippets. The clarity of the response is acceptable, but the overall lack of content significantly detracts from its value. The citation quality is poor, as the references do not support the response meaningfully."/>
        <s v="The AI response is relevant and clear but lacks sufficient grounding in the provided snippets, leading to moderate scores in factual accuracy and citation quality. The response could be improved by including more comprehensive information and better integrating the snippets."/>
        <s v="The AI response fails to provide a meaningful answer to the user's query regarding the availability of Microsoft Teams on laptops. It lacks factual accuracy, relevance, completeness, and effective citation use. The response does not engage with the provided snippets or any authoritative information, leading to a significant deficiency in academic standards."/>
        <s v="The AI response is significantly deficient in addressing the user's query about Microsoft's availability at all locations. It fails to provide any factual information, lacks relevance and completeness, and does not effectively utilize the provided snippets. The clarity of the response is acceptable, but the overall lack of informative content severely impacts its academic quality."/>
        <s v="The AI response is relevant and clear but lacks strong factual grounding and completeness. The citation quality is poor due to inaccuracies and lack of specific references to the snippet content. Improvements are needed in providing accurate citations and ensuring claims are well-supported by the snippets."/>
        <s v="The AI response is significantly deficient in addressing the user's query about external support for IT equipment. It lacks factual accuracy, relevance, completeness, and proper citation usage. The response does not leverage the provided snippets effectively, resulting in a poor overall evaluation."/>
        <s v="The AI response is relevant and clear, addressing the user's query about IT equipment in the beta phase. However, it lacks strong factual grounding in the provided snippets and does not adequately support its claims with relevant citations, which diminishes its overall academic quality. Improvements in citation accuracy and completeness of information would enhance the response significantly."/>
        <s v="The AI response is inadequate as it fails to provide any relevant information regarding the IT equipment for new employees. It does not utilize the provided snippets effectively and lacks any factual grounding or clarity in addressing the user's query."/>
        <s v="The AI response is significantly deficient in addressing the user's query about what can be moved to a new location. It fails to provide any relevant information, lacks grounding in the provided snippets, and does not utilize any citations. The response is not academically rigorous and does not meet basic standards for factual accuracy, relevance, or completeness."/>
        <s v="The AI response effectively addresses the user's query with relevant and mostly accurate information. However, it lacks specific citations to support its claims, which affects the overall citation quality. The response is clear and well-organized but could benefit from more comprehensive details regarding the storage options mentioned in the snippets."/>
        <s v="The AI response is generally relevant and clear, providing basic guidance on packing and labeling documents. However, it lacks specific grounding in the provided snippets, which affects its factual accuracy and citation quality. The response could benefit from more detailed information and better integration of the source material."/>
        <s v="The AI response fails to meet academic standards across multiple dimensions. It lacks factual accuracy, relevance, and completeness, providing no useful information to the user. The clarity of the response is acceptable, but it does not compensate for the lack of substance. Citation quality is also poor, as the references do not support the claims made in the response."/>
        <s v="The AI response is significantly deficient in addressing the user's query about document retention. It fails to provide any relevant information or utilize the provided snippets effectively. The lack of factual content and relevance leads to low scores across all dimensions, particularly in factual accuracy and completeness."/>
        <s v="The AI response demonstrates a good understanding of the query and provides relevant information, but it lacks strong factual grounding in the provided snippet. The clarity of the response is commendable, but the citation quality is poor, as it does not accurately reflect the source material. Overall, the response is satisfactory but requires improvement in grounding and citation accuracy."/>
        <s v="The AI response provides a relevant and clear explanation of the difference between 'Archivierung' and 'Ablage', but it lacks sufficient grounding in the provided snippet and does not effectively utilize the citation mechanism. The response could be improved by integrating information from the snippet and providing more comprehensive examples."/>
        <s v="The AI response provides a relevant answer to the user's query but lacks sufficient detail and explicit grounding in the provided snippets. While the clarity of the response is commendable, the citation quality is poor, as the references do not effectively support the claims made. Overall, the response meets some academic standards but requires improvement in completeness and citation integration."/>
        <s v="The AI response is significantly deficient in addressing the user's query about digitization. It lacks factual accuracy, relevance, and completeness, providing no useful information or examples. The clarity is acceptable, but the overall lack of substance severely impacts the evaluation. Citation quality is also poor, as the references do not support the response meaningfully."/>
        <s v="The AI response is significantly deficient in providing a useful answer to the user's query about tools for digital document storage. It fails to utilize the provided snippet effectively, lacks factual accuracy, and does not offer any relevant or complete information. The citations are not helpful and do not support the claims made in the response."/>
        <s v="The AI response is significantly deficient in addressing the user's query about support for digitalization. It fails to provide any factual information, lacks relevance, and does not utilize the provided snippets effectively. The response is unclear and does not meet academic standards for citation quality."/>
        <s v="The AI response is inadequate as it fails to provide any relevant information regarding the user's query about room booking. It does not utilize the provided snippets, resulting in a lack of factual accuracy, relevance, completeness, and citation quality. The response is essentially unhelpful."/>
        <s v="The AI response provides a relevant and clear suggestion for the user's query about needing a room in advance. However, it lacks depth and completeness, as it does not explore alternative options or provide detailed information. The citation quality is also weak, as the references do not effectively support the claims made in the response."/>
        <s v="The AI response is inadequate in addressing the user's query about the existence of a sports offer. It fails to provide factual information, relevant context, or a comprehensive answer, and does not effectively utilize the provided snippets. The lack of synthesis and citation quality further diminishes the response's academic rigor."/>
        <s v="The AI response is relevant and clear, effectively addressing the user's query about booking the multifunctional room. However, it lacks depth in completeness and suffers from poor citation quality, as the references do not provide clear support for the claims made. Overall, the response meets a good standard but could be improved with more detailed information and better citation practices."/>
        <s v="The AI response is relevant and clear but lacks strong factual grounding and completeness. The citations do not effectively support the claims made, which diminishes the overall quality of the response. Improvements in citation accuracy and additional details about the rooms would enhance the response significantly."/>
        <s v="The AI response effectively answers the user's query with accurate and relevant information. However, it lacks depth in completeness and has issues with citation quality due to redundancy and lack of specificity. Overall, it meets high academic standards but has room for improvement in citation practices."/>
        <s v="The AI system provides an accurate and relevant answer to the user query, demonstrating clarity in its response. However, the citation quality is lacking due to the repetitive nature of the references and the absence of specific grounding in the snippets provided. Overall, the response meets high academic standards but could benefit from improved citation practices."/>
        <s v="The AI response is inadequate as it fails to provide any relevant or factual information regarding the user's query about determining restaurant occupancy. It lacks completeness and does not utilize the provided snippets effectively. The clarity of the response is acceptable, but it does not compensate for the lack of useful content."/>
        <s v="The AI response is inadequate as it fails to provide any factual information or relevant context regarding the user's query about pre-ordering dishes. The lack of useful content and the vague acknowledgment of uncertainty significantly detract from its academic quality. The citations do not support the response effectively, leading to a low score in citation quality."/>
        <s v="The AI response is generally accurate and relevant to the user query, providing a clear answer regarding the dining policies for business partners and clients. However, it lacks specific grounding in the provided snippet and does not effectively utilize the citation mechanism, which detracts from its academic rigor. Improvements could be made in providing more detailed context and ensuring citations are more informative."/>
        <s v="The AI system's response is inadequate as it fails to provide factual information relevant to the user's query. It does not utilize the available snippets effectively, leading to a lack of completeness and citation quality. The response needs significant improvement to meet academic standards."/>
        <s v="The AI response fails to accurately address the user's query about walking through the building with a tablet. While the response is clear and well-structured, it lacks factual accuracy and relevance, as it introduces unrelated information. The citation quality is poor, with no effective grounding in the provided snippets. Overall, the response does not meet academic standards for a satisfactory answer."/>
        <s v="The AI response is inadequate in addressing the user's query about outdoor seating at a restaurant. It lacks factual information, relevance, and completeness, and does not effectively utilize the provided snippets. The clarity of the response is acceptable, but the overall lack of content leads to a low evaluation across all dimensions."/>
        <s v="The AI response is inadequate as it does not provide any relevant information regarding the functioning of the marketplace. It fails to utilize the provided snippets effectively and does not offer any factual content to address the user's query. The citations included do not contribute to the answer, resulting in a poor overall performance."/>
        <s v="The AI response is inadequate as it fails to provide any factual information, relevance, or completeness regarding the user's query about pre-order food pickup. The clarity is acceptable, but the lack of useful content significantly undermines the overall quality. The citations do not contribute to answering the question."/>
        <s v="The AI response is relevant and clear but lacks sufficient factual grounding and completeness. The citation quality is low due to the lack of specific references to the snippet content, which diminishes the overall academic rigor of the response."/>
        <s v="The AI response provides a relevant and clear answer to the user query about the Work Café, but it lacks sufficient grounding in the provided snippets and does not adequately cite sources. While the information is somewhat accurate, the absence of detailed support from the snippets and explicit citations limits the overall quality of the response."/>
        <s v="The AI response is relevant and clear, effectively addressing the user's query about the Work Café's accessibility. However, it lacks comprehensive details and strong grounding in the provided snippets, particularly in citation quality and factual accuracy. Improvements in these areas would enhance the overall quality of the response."/>
        <s v="The AI response is inadequate as it fails to provide any relevant information or guidance regarding the user's query about the location of Gefrierfächer. The lack of factual content, relevance, and completeness results in very low scores across all dimensions, with only minimal clarity in the expression of uncertainty."/>
        <s v="The AI response is relevant and clear but lacks strong factual grounding and completeness. The citations provided do not effectively support the claims made, which diminishes the overall quality of the response. Improvements in citation accuracy and additional details would enhance the response significantly."/>
        <s v="The AI response provides a relevant answer to the user query but lacks strong grounding in the provided snippets. While it is clear and well-structured, the factual accuracy and completeness are compromised due to insufficient support from the snippets. The citation quality is also poor, as it does not effectively reference the source material."/>
        <s v="The AI response is generally strong in relevance and clarity, effectively addressing the user's query. However, the factual accuracy is somewhat uncertain due to the lack of specific snippet content verification, and the citation quality is low due to insufficient differentiation and specificity in the references provided."/>
        <s v="The AI response is inadequate as it fails to provide any relevant information regarding the frequency of unloading a dishwasher. It does not utilize the provided snippets, lacks factual accuracy, and does not meet the user's query intent. The response is clear in its language but ultimately uninformative."/>
        <s v="The AI response is relevant and clear but lacks depth and explicit support from the provided snippets. The citation quality is poor due to redundancy and lack of specificity, which affects the overall credibility of the response."/>
        <s v="The AI response is significantly deficient in addressing the user's query about sparkling water. It lacks factual accuracy, relevance, and completeness, while also failing to appropriately utilize the provided snippets. The clarity of the language does not compensate for the lack of informative content. Overall, the response does not meet academic standards."/>
        <s v="The AI response provides a relevant and fairly clear overview of the tea kitchens' equipment. However, the lack of explicit grounding in the provided snippets and vague citations detracts from its overall academic rigor. Improvements in citation specificity and completeness of information would enhance the response significantly."/>
        <s v="The AI response is inadequate as it fails to provide any relevant information or guidance regarding the user's query about private dishware. It does not utilize the provided snippets effectively, nor does it offer any factual content. The citations present do not contribute to the answer, leading to a low overall score across all dimensions."/>
        <s v="The AI response fails to provide any factual information regarding the catering concept for internal meetings, lacks relevance and completeness, and does not effectively utilize the provided snippets. The clarity is acceptable, but the overall lack of content severely impacts the evaluation."/>
        <s v="The AI response is inadequate as it fails to provide any relevant information or suggestions regarding the user's query about dining options in a residential setting. The lack of factual content, relevance, and completeness significantly undermines the response's quality. The clarity is somewhat acceptable, but it does not compensate for the overall deficiencies. The citation quality is also poor, as the references do not support the response meaningfully."/>
        <s v="The AI response is significantly deficient in addressing the user's query about the restaurant app. It lacks factual content, relevance, and completeness, and the citations provided do not support the claims made. The response does not utilize the available snippets effectively, leading to a poor overall evaluation."/>
        <s v="The AI response fails to provide any factual information regarding the payment process, which is the core of the user's query. It lacks relevance, completeness, and proper citation grounding. The response is clear but ultimately unhelpful, leading to a very low overall score."/>
        <s v="The AI response is significantly deficient in addressing the user's query about the devices on which the restaurant app can be used. It fails to utilize the provided snippets, leading to a lack of factual accuracy, relevance, and completeness. The response is clear in its lack of knowledge but does not provide any useful information."/>
        <s v="The AI response is relevant and clear, but it lacks strong factual grounding and citation accuracy. While it addresses the user's query effectively, the absence of verifiable sources diminishes its academic rigor. Improvements in citation practices and completeness of information would enhance the response quality."/>
        <s v="The AI response effectively answers the user's query with accurate and relevant information. However, it could improve by providing more context and ensuring that citations are more specific and varied. Overall, it meets high academic standards but has room for improvement in citation quality."/>
        <s v="The AI response is relevant and clear but lacks strong factual grounding and completeness. The citations do not effectively support the claims made, which affects the overall quality of the response. Improvements in citation specificity and additional details about the booking process would enhance the response significantly."/>
        <s v="The AI response lacks factual accuracy and completeness, failing to provide a definitive answer to the user's query about storing multiple license plates in the app. While it is somewhat relevant and clear, the lack of effective citations and the uncertainty expressed significantly diminish its overall quality."/>
        <s v="The AI response is inadequate as it does not provide any factual information regarding the user's query about entering a garage without a booking. It fails to utilize the provided snippets effectively, leading to low scores across all dimensions. The response lacks relevance, completeness, and proper citation usage, indicating a significant deficiency in addressing the user's needs."/>
        <s v="The AI response is relevant and clear, effectively addressing the user's query about accessing the underground garage. However, it lacks completeness in providing additional context and suffers from poor citation quality due to the lack of accurate and specific references to the source material."/>
        <s v="The AI response is strong in factual accuracy, relevance, and clarity, effectively addressing the user's query. However, it could improve in completeness by providing more detailed information about the opening hours and enhancing citation quality by using more specific references from the snippets."/>
        <s v="The AI response is inadequate as it does not provide any relevant information regarding the user's query about waste separation in the new building. It fails to utilize the provided snippets effectively and does not offer any factual claims or insights. The lack of engagement with the source material and the absence of relevant content lead to a very low evaluation across all dimensions."/>
        <s v="The AI response is relevant and clear but lacks strong factual grounding and citation quality. It provides a direct answer to the user's query but does not adequately support its claims with the provided snippets, leading to a moderate overall assessment."/>
        <s v="The AI response lacks factual accuracy and citation quality, as it makes a claim without supporting evidence from the snippets provided. While the response is clear and relevant to the query, it does not fully address the user's question or provide a complete answer. The citations are inadequate and do not substantiate the claims made."/>
        <s v="The AI response fails to meet academic standards across all dimensions. It does not provide any factual information relevant to the user's query, lacks completeness, and does not effectively utilize the provided snippets. The response is essentially a non-answer, which is inadequate for the user's needs."/>
        <s v="The AI response is strong in factual accuracy, relevance, and clarity, effectively addressing the user's query. However, it falls short in completeness by not providing additional context and in citation quality due to inaccurate and repetitive source references."/>
        <s v="The AI response is generally accurate and relevant to the user's query, providing clear information about the fate of the old access card. However, it lacks explicit grounding in the provided snippets and does not effectively utilize the citation mechanism, which affects the overall citation quality. Improvements could be made in providing more detailed context and better integrating the source material."/>
        <s v="The AI response is strong in factual accuracy, relevance, and clarity, effectively answering the user's query. However, it could improve in completeness by providing additional context and in citation quality by ensuring that claims are well-grounded in the provided snippets."/>
        <s v="The AI response is relevant and clear but lacks strong factual grounding and completeness. The citations do not effectively support the claims made, which affects the overall quality of the response."/>
        <s v="The AI response is relevant and clear, providing a direct answer to the user's query about building access times. However, the factual accuracy is uncertain due to the lack of snippet content verification, and the citation quality is poor due to redundancy and lack of specific grounding. Overall, the response meets acceptable academic standards but has room for improvement in citation practices and completeness."/>
        <s v="The AI response is generally relevant and clear, but it lacks strong grounding in the provided snippets, which affects its factual accuracy and citation quality. Improvements in sourcing and more detailed information would enhance the overall quality of the response."/>
        <s v="The AI response provides a relevant and clear overview of considerations in confidentiality areas but lacks strong grounding in the provided snippets and explicit citations. Improvements in integrating snippet content and enhancing completeness would elevate the response quality significantly."/>
        <s v="The AI response is relevant to the query but lacks factual accuracy and completeness due to the absence of supporting evidence from the snippets. While the clarity of the response is commendable, the citation quality is severely lacking, as the provided sources do not substantiate the claims made. Overall, the response needs significant improvement in grounding and supporting its claims with appropriate evidence."/>
        <s v="The AI response is factually accurate, relevant, and clear, effectively addressing the user's query. However, it lacks depth in completeness and citation quality, as the citations do not adequately support the claims made in the response. Overall, it meets high academic standards but has room for improvement in citation practices."/>
        <s v="The AI response is relevant and clear, providing a factual recommendation based on the query. However, it lacks completeness in addressing all potential considerations for staying late in a building and does not effectively utilize the provided citations, which diminishes the overall citation quality. Improvements could be made by including more comprehensive safety advice and ensuring that citations are directly linked to the claims made."/>
        <s v="The AI response provides a relevant and clear overview of considerations in confidentiality areas, but it lacks strong grounding in the provided snippets and could benefit from more detailed citations. While the response is generally accurate, the absence of specific references to the snippets limits its academic rigor."/>
        <s v="The AI response lacks factual grounding and does not effectively utilize the provided snippets. While the clarity of the response is commendable, it ultimately fails to provide a relevant and complete answer to the user's query regarding changes to 'Hauspost.' The citation quality is poor, as the references do not substantiate the claims made."/>
        <s v="The AI response attempts to address the user query but falls short in factual accuracy and completeness due to a lack of supporting evidence from the snippets. While the clarity of the response is commendable, the citation quality is poor, as the sources do not substantiate the claims made. Overall, the response needs significant improvement in grounding and supporting its claims with relevant information."/>
        <s v="The AI response is inadequate as it fails to provide any relevant information regarding the user's query about confidentiality in elevators. It does not utilize the provided snippets effectively, resulting in a lack of factual accuracy, relevance, and completeness. The clarity of the response is acceptable, but it does not compensate for the absence of useful content. Citation quality is poor due to the lack of integration of source material."/>
        <s v="The AI response is significantly deficient in addressing the user's query about alternatives to elevators. It fails to utilize the provided snippets, resulting in a lack of factual accuracy, relevance, and completeness. The clarity of the response is acceptable, but the absence of any informative content leads to a low overall evaluation. The citation quality is also poor due to the lack of engagement with the source material."/>
        <s v="The AI response is relevant, clear, and mostly accurate, but it lacks strong grounding in the provided snippets and does not effectively utilize citations. This affects the overall credibility of the information presented."/>
        <s v="The AI response is relevant and clear but lacks strong factual grounding and citation quality. While it addresses the user's query, the absence of supporting evidence from the snippets and the inaccuracies in citations detract from its overall academic rigor."/>
        <s v="The AI response fails to provide any factual information regarding the user's query about the number of lockers they are allowed to use. It lacks relevance, completeness, and proper citation grounding. While the language is clear, the absence of informative content significantly undermines the response's effectiveness."/>
        <s v="The AI response is relevant and clear but lacks strong factual grounding and citation accuracy. While it answers the query, it does not provide sufficient evidence from the snippets to support its claims, which affects its overall academic rigor."/>
        <s v="The AI response is significantly deficient in addressing the user's query about storing personal items in showers. It lacks factual information, relevance, and completeness, and the citations provided do not support the response. Overall, the response does not meet academic standards and requires substantial improvement."/>
        <s v="The AI response fails to meet academic standards across all dimensions. It does not provide factual information, lacks relevance and completeness, and does not utilize the provided snippets effectively. The clarity of the response is acceptable, but it does not compensate for the lack of substance. Overall, the response is inadequate."/>
        <s v="The AI response is relevant and clear but suffers from significant issues in factual accuracy and citation quality. The lack of grounding in the provided snippets and the absence of accurate citations detract from the overall quality of the response. Improvements are needed in ensuring that claims are supported by the source material and that citations are accurate and meaningful."/>
        <s v="The response provides a factually accurate, relevant, complete, and clear answer to the user's query. However, it lacks proper citations and does not address GDPR compliance, EU AI Act alignment, or audit trail quality. The content quality is excellent, but the source utilization and citation mechanics are poor."/>
        <s v="The response is excellent in terms of content quality, providing accurate, relevant, complete, and clear information about gift-giving policies. However, it lacks proper citation and audit trail information, which significantly reduces its academic rigor. The response effectively answers the user's question but fails to provide transparency regarding its sources."/>
        <s v="The response provides a relevant and clear answer to the user's query, offering practical advice based on Berenberg's guidelines. The content is generally accurate and comprehensive, although it could benefit from acknowledging the specific context of the guidelines. The citation quality is acceptable but could be improved with a more explicit reference. The response completely fails to address GDPR, EU AI Act, and audit trail considerations."/>
        <s v="The response is generally good in terms of content quality, providing a relevant and mostly accurate answer to the user's query. However, it lacks citations and does not address GDPR, EU AI Act, or audit trail considerations. The response is also specific to Berenberg employees, which limits its general applicability."/>
        <s v="The response is excellent in terms of content quality, providing a factually accurate, relevant, complete, and clear answer to the user's query. The source utilization is adequate, as the information is grounded in the provided snippets, but the lack of explicit citations reduces the overall score. The response also demonstrates good compliance with GDPR and the EU AI Act."/>
        <s v="The response is excellent in terms of content quality, providing accurate, relevant, complete, and clear information. The response directly addresses the user's query and offers comprehensive guidance on gift recording and reporting. The citation quality is satisfactory, as the response does not explicitly cite the source snippets, but the information is grounded in the provided text."/>
        <s v="The response is relevant and mostly accurate, providing useful information about logging gifts and hospitality. However, it lacks explicit citations and fails to address important aspects such as GDPR compliance, EU AI Act alignment, and audit trail quality. The absence of citations significantly reduces the trustworthiness and verifiability of the information."/>
        <s v="The response is relevant and generally accurate in addressing the user's query. It provides useful information about business meals and hospitality, including cost limits and the need for recording. However, it lacks citations and does not address GDPR, EU AI Act, or audit trail requirements. The absence of citations is a significant weakness."/>
        <s v="The response is relevant and generally accurate, providing useful guidelines on accepting hospitality during a tender process. However, it lacks any form of citation or referencing, which significantly reduces its academic value. Furthermore, it fails to address GDPR compliance, EU AI Act alignment, or audit trail quality, indicating a lack of consideration for these important aspects of AI system assessment."/>
        <s v="The response is relevant and generally accurate, providing a nuanced answer to the user's query. However, it lacks explicit citations and does not address GDPR or EU AI Act compliance. The inclusion of specific company policies (Berenberg) adds detail but could reduce clarity for a general audience. The response effectively uses the provided snippets to ground its claims, but the absence of explicit citations is a significant weakness."/>
        <s v="The response provides a factually accurate and relevant answer to the user's query. The content is clear and well-organized. However, the lack of explicit citations is a significant weakness. The response effectively uses the provided snippets to support its claims, but the absence of direct attribution detracts from its academic rigor."/>
        <s v="The response provides a highly relevant, accurate, and clear answer to the user's query. It effectively outlines Berenberg's policies on hospitality and travel expenses. The main weakness is the lack of explicit citations to the source snippets. However, the content quality is strong enough to warrant a high overall assessment."/>
        <s v="The response provides a factually accurate and relevant answer to the query. It effectively uses the provided snippets to support its claims, although it lacks explicit citations. The response is clear and well-organized, making it easy to understand. Overall, the response meets high academic standards."/>
        <s v="The response is relevant and generally accurate, providing a detailed explanation of the conditions and limitations surrounding inviting a public official to lunch and paying for it. However, it suffers from a lack of citations, making it difficult to verify the information. Furthermore, it fails to address GDPR compliance and the EU AI Act, which are relevant considerations for an AI system providing this type of information. The absence of an audit trail further reduces its reliability."/>
        <s v="The response is relevant and provides a good overview of what is considered &quot;unduly lavish&quot; hospitality. The factual accuracy is generally good, although some specific figures could benefit from external validation. The clarity and organization are strong. However, the lack of citations is a major weakness, and the response fails to address GDPR compliance, EU AI Act alignment, and audit trail quality. The response is strong in content but weak in source utilization and compliance aspects."/>
        <s v="The response provides a factually accurate, relevant, and complete answer to the user's query. The clarity of the response is excellent. However, the system lacks explicit citations and does not address GDPR compliance, EU AI Act alignment, or audit trail quality. The content quality is high, but the system needs improvement in terms of transparency and regulatory compliance."/>
        <s v="The response is factually accurate, relevant, and clearly written. It effectively addresses the user's query by providing practical guidance on handling unrefusable gifts. While the response is well-grounded in the provided snippets, the lack of explicit citations is a minor weakness. The response could also be improved by addressing GDPR concerns and providing more detail on risk management and audit trail procedures."/>
        <s v="The response provides a factually accurate, relevant, and complete answer to the user's query. It is well-written and easy to understand. However, it lacks explicit citations and does not address GDPR compliance, EU AI Act alignment, or audit trail quality. The content is well-grounded in the provided snippets."/>
        <s v="The response provides a factually accurate and relevant answer to the user's question. The clarity is excellent. Completeness is good but could be improved by adding more context. The citation quality is weak due to the lack of explicit citations. The response completely fails to address GDPR, EU AI Act, and audit trail quality, which is understandable given the lack of relevant information in the snippets."/>
        <s v="The response is factually accurate and relevant, but incomplete. It correctly identifies that the policy doesn't explicitly address gifts between employees but fails to offer further guidance. The clarity is excellent. However, the response lacks citations and fails to address GDPR, EU AI Act, and audit trail considerations. The response focuses on gifts to employees from clients, which is related but not the primary focus of the query."/>
        <s v="The response provides a relevant, clear, and mostly complete answer to the user's query. The factual accuracy is generally good, although the specific value limits should be verified. The main weakness is the lack of explicit citations to the source snippets. The response effectively synthesizes information to provide practical guidance."/>
        <s v="The response provides a factually accurate and relevant answer to the user's query. The clarity is excellent. However, the lack of citations is a significant weakness. The response could be improved by providing sources for the information and by being more comprehensive in its coverage of the rule."/>
        <s v="The response provides a factually accurate and relevant answer to the user's query. The clarity and organization of the response are excellent. However, the lack of explicit citations and the absence of considerations for GDPR, the EU AI Act, and audit trails are significant weaknesses. The response could be more complete by including specific disciplinary actions that might result from a violation."/>
        <s v="The response provides a relevant and generally accurate answer to the user's query. The content is well-organized and easy to understand. However, the lack of explicit citations is a significant weakness. Furthermore, the response fails to address GDPR compliance, EU AI Act alignment, and audit trail quality, which are important considerations for a comprehensive AI system assessment. The system demonstrates good content generation capabilities but needs improvement in source utilization and adherence to broader regulatory requirements."/>
        <s v="The response is relevant and generally accurate, providing useful information about reimbursing hospitality expenses. However, it lacks citations and does not address GDPR compliance, EU AI Act alignment, or audit trail quality. The absence of citations significantly reduces the credibility and verifiability of the information presented. The response would be significantly improved by including citations to the source snippets and addressing the legal and regulatory aspects of expense reimbursement and hospitality."/>
        <s v="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
        <s v="The response is factually accurate, relevant, complete, and clear. However, it does not provide any citations to support its claim. The response is good overall, but the lack of citations is a weakness."/>
        <s v="The response is relevant, clear, and mostly complete. The factual accuracy is likely high, but the lack of citations is a significant weakness. The response could be improved by providing a timeline for the QR code implementation and by including citations to support its claims."/>
        <s v="The response is factually accurate and relevant but lacks completeness. It correctly identifies that feedback is important for optimizing building operations but fails to provide any supporting details or examples. The absence of citations is a significant weakness."/>
        <s v="The response is factually accurate, relevant, complete, and clear. However, it lacks explicit citations, which is a significant drawback from an academic perspective. The content quality is excellent, but the source utilization and citation mechanics are weak."/>
        <s v="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
        <s v="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
        <s v="The response is factually accurate, relevant, complete, and clear. It effectively answers the user's question based on the provided snippets. However, the system does not provide explicit citations, which lowers the citation quality and audit trail quality scores."/>
        <s v="The response is factually accurate, relevant, complete, and clear. It provides a practical solution to the user's query. The citation quality is acceptable, although it could be more specific. GDPR compliance, EU AI Act alignment, and audit trail quality are not applicable in this context."/>
        <s v="The response is partially relevant and factually accurate in its initial statement. However, the addition of the irrelevant sentence about floor colors significantly detracts from its overall quality. The lack of citations and audit trail is also a major weakness."/>
        <s v="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
        <s v="The response is factually accurate, relevant, complete, and clear. However, it lacks citations. The response directly answers the user's question based on the provided snippets."/>
        <s v="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
        <s v="The response is factually accurate, relevant, complete, and clear. However, it does not utilize any of the provided snippets and lacks citations. The response is based on common sense rather than the provided source material."/>
        <s v="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
        <s v="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
        <s v="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
        <s v="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
        <s v="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
        <s v="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
        <s v="The response is relevant, clear, and reasonably complete. It is factually accurate based on general knowledge. However, it lacks any source grounding or citations, which significantly reduces its academic rigor. The response relies on common sense rather than snippet information."/>
        <s v="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
        <s v="The response is factually accurate, relevant, and clearly written. It answers the user's question directly and provides additional information about the trial workday. The main weakness is the lack of citations."/>
        <s v="The response is factually accurate and relevant. It directly answers the user's question. The completeness could be improved by adding more context. The lack of citations is a significant drawback."/>
        <s v="The response is factually accurate and relevant but lacks completeness. It correctly states that access control is set up for trial workdays but doesn't provide details on the process. The absence of citations and considerations for GDPR and EU AI Act are significant weaknesses."/>
        <s v="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
        <s v="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
        <s v="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
        <s v="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
        <s v="The response provides a factually accurate and relevant answer to the user's query. It explains the trial work process and provides contact information for further inquiries. The main weakness is the lack of explicit citations. The response is well-written and easy to understand."/>
        <s v="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
        <s v="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
        <s v="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
        <s v="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
        <s v="The response is relevant, clear, and mostly complete. The factual accuracy is high, although not fully supported by the snippets. The lack of citations is a significant weakness."/>
        <s v="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
        <s v="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
        <s v="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
        <s v="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
        <s v="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
        <s v="The response is generally good in terms of relevance and clarity. It provides a plausible solution to the user's query. However, it lacks completeness and doesn't effectively utilize the provided snippets. The absence of proper citations is a significant weakness."/>
        <s v="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
        <s v="The response is factually accurate, relevant, complete, and clear. It effectively answers the user's question. However, the system lacks explicit citations and an audit trail, which are areas for improvement."/>
        <s v="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
        <s v="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
        <s v="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
        <s v="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
        <s v="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
        <s v="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
        <s v="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
        <s v="The response is factually accurate, relevant, complete, and clear. However, it lacks citations, even though the information is derived from the provided snippets. The response effectively answers the user's question but fails to properly attribute the source material."/>
        <s v="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
        <s v="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
        <s v="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
        <s v="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
        <s v="The response is factually accurate, relevant, complete, and clear. It directly answers the user's question and provides specific details about the storage spaces available. The only area for improvement is the lack of explicit citations."/>
        <s v="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
        <s v="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
        <s v="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
        <s v="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
        <s v="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
        <s v="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
        <s v="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
        <s v="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
        <s v="The response is factually accurate, relevant, complete, and clear. It effectively answers the user's query about who provides support for digitalization at Berenberg. However, it lacks explicit citations and audit trail information, which are areas for improvement."/>
        <s v="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
        <s v="The response is relevant and mostly accurate, providing a useful suggestion for the user's query. However, it lacks completeness and does not provide any explicit citations. The content quality is good, but the source utilization and citation practices need improvement."/>
        <s v="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
        <s v="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
        <s v="The response is factually accurate, relevant, complete, and clear. However, it lacks citations, which is a significant drawback. The response effectively answers the user's question based on the provided snippets, but the absence of explicit citations reduces its academic rigor."/>
        <s v="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
        <s v="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
        <s v="The response is factually accurate, relevant, complete, and clear. However, it lacks citations and does not address GDPR compliance, EU AI Act alignment, or audit trail quality. The content quality is excellent, but the system needs improvement in terms of transparency and accountability."/>
        <s v="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
        <s v="The response is relevant, clear, and mostly complete. The factual accuracy is good, although some details are not verifiable from the provided snippets. The major weakness is the lack of citations, which makes it difficult to assess the reliability of the information."/>
        <s v="The response is excellent in terms of content quality. It is factually accurate, relevant, complete, and clear. The citation quality is acceptable, and the response demonstrates good compliance with GDPR and the EU AI Act. The audit trail quality is also good."/>
        <s v="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
        <s v="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
        <s v="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
        <s v="The response is factually accurate, relevant, complete, and clear. It effectively answers the user's question. However, the system lacks explicit citations and audit trails."/>
        <s v="The response is factually accurate and relevant. It could be more complete by mentioning other payment options if available. The lack of citations is a drawback, but the information is readily available in the provided snippets."/>
        <s v="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
        <s v="The response is relevant and generally accurate, providing useful information about the Work Café. However, it lacks completeness and fails to provide any citations to the source snippets. The content quality is good, but the source utilization is poor."/>
        <s v="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
        <s v="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
        <s v="The response is relevant and clear. The factual accuracy is likely correct, but not verifiable from the provided snippets. The completeness could be improved by mentioning other possible milk alternatives. There are no citations provided."/>
        <s v="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
        <s v="The response is factually accurate, relevant, complete, and clear. However, it lacks explicit citations and an audit trail. The content quality is excellent, but the source utilization is basic."/>
        <s v="The response is factually accurate, relevant, complete, and clear. It effectively answers the user's query based on the provided snippets. The lack of explicit citations is a limitation, but the content itself is strong."/>
        <s v="The response is factually accurate, relevant, complete, and clear. However, it does not utilize the provided snippets and lacks citations. The response is based on common knowledge and makes a reasonable assumption about the availability of sparkling water in an office environment."/>
        <s v="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
        <s v="The response is relevant and mostly accurate, but lacks completeness and any form of citation. While the core information is correct, the absence of source grounding and the limited scope reduce its overall academic value. The response is clear and easy to understand."/>
        <s v="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
        <s v="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
        <s v="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
        <s v="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
        <s v="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
        <s v="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
        <s v="The response is factually accurate, relevant, complete, and clear. It effectively answers the user's question about the number of customer parking spaces available. However, the system does not provide explicit citations or audit trail information."/>
        <s v="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
        <s v="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
        <s v="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
        <s v="The response provides a factually accurate, relevant, and clear answer to the user's query. It is mostly complete, but could benefit from additional details. The main weakness is the lack of citations and any consideration of GDPR, EU AI Act, or audit trails."/>
        <s v="The AI system completely fails to answer the user's query. It acknowledges the query but provides no relevant information. The response is essentially a failure in information retrieval and content generation."/>
        <s v="The response is factually accurate, relevant, and clearly written. It provides a good overview of the waste separation system in the new building. The main weakness is the lack of explicit citations."/>
        <s v="The response is factually accurate, relevant, and clearly written. It effectively answers the user's question based on the provided snippets. The main weakness is the lack of citations."/>
        <s v="The response is factually accurate, relevant, complete, and clear. It effectively answers the user's question based on the provided snippets. However, the system does not provide explicit citations or an audit trail."/>
        <s v="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
        <s v="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
        <s v="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
        <s v="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
        <s v="The response provides a factually accurate and relevant answer to the user's question. The clarity is excellent. Completeness is good but could be improved by elaborating on the 'detaillierte Prüfung'. The main weakness is the lack of explicit citations and audit trail information."/>
        <s v="The response is factually accurate, relevant, complete, and clear. It directly answers the user's question. However, it lacks explicit citations and an audit trail."/>
        <s v="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
        <s v="The response is factually accurate and relevant but incomplete. It lacks specific details about what to consider in confidentiality areas. The response does not utilize the provided snippets and lacks citations."/>
        <s v="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
        <s v="The response is factually accurate, relevant, complete, and clear. It effectively answers the user's question. The lack of explicit citations is noted, but the content itself is strong. The response also demonstrates compliance with GDPR and the EU AI Act in this specific context."/>
        <s v="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
        <s v="The response is factually accurate and relevant but lacks completeness. It provides a basic answer but doesn't cover all the necessary aspects of Vertraulichkeitsbereiche. The absence of citations and the irrelevance of the provided snippets are significant weaknesses."/>
        <s v="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
        <s v="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
        <s v="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
        <s v="The response is excellent. It is factually accurate, relevant, complete, and clear. It is also well-supported by the provided snippet."/>
        <s v="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
        <s v="The response is excellent in terms of content quality. It is factually accurate, relevant, complete, and clear. However, the system does not provide any citations, which is a significant drawback. The response accurately answers the question, but the lack of source grounding is a concern."/>
        <s v="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
        <s v="The response fails to answer the user's question and therefore receives low scores across most dimensions. While not factually incorrect, it is not helpful or relevant."/>
        <s v="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
        <s v="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
        <s v="The response is factually accurate, relevant, complete, and clear. However, it lacks explicit citations and an audit trail. The content quality is excellent, but the source utilization is limited by the absence of citations."/>
        <s v="The response provides accurate and relevant information in a clear and organized manner. However, it lacks citations and does not address GDPR compliance, EU AI Act alignment, or audit trail quality. The content quality is high, but the source utilization and citation mechanics are weak."/>
        <s v="The response is factually accurate, relevant, and clear. It effectively answers the user's query and provides additional helpful information. However, it lacks explicit citations and an audit trail, which reduces its overall academic rigor. The content quality is high, but the source utilization and citation mechanics need improvement."/>
        <s v="The response is factually accurate, relevant, and clear. It provides a good overview of the planned methods for reporting defects. The main weakness is the lack of explicit citations. The response could also be more complete by providing more details on how to use the different methods."/>
        <s v="The response is factually accurate and relevant but lacks completeness. It provides a single reason for the importance of building feedback, while multiple reasons exist. The absence of citations is a significant drawback."/>
        <s v="The response is relevant and clearly written, but its factual accuracy is questionable due to the potentially incorrect year provided. The lack of citations and consideration for GDPR and EU AI Act compliance are significant weaknesses. The response could be improved by verifying the accuracy of the dates and providing more context about the move."/>
        <s v="The response is factually accurate, relevant, complete, and clear. It effectively answers the user's query about the existence of a moving guide. The main weakness is the lack of explicit citations, but this is likely due to the system's design rather than a failure to ground the response in the source material. The response is well-written and provides a good overview of the moving guide."/>
        <s v="The response provides relevant and clear information on preparing for a move. The content is generally accurate and well-organized. However, the lack of citations and any consideration of GDPR or EU AI Act compliance are significant weaknesses. The response effectively uses some of the provided snippets, but the absence of explicit citations makes it difficult to assess the extent of source grounding."/>
        <s v="The response is factually accurate, relevant, complete, and clear. It directly answers the user's question and provides additional helpful information. However, it lacks citations."/>
        <s v="The response provides a generally accurate and relevant answer to the user's question, but it lacks completeness and proper source citation. The response is clear and easy to understand. The absence of an audit trail and transparency measures raises concerns about GDPR compliance and alignment with the EU AI Act."/>
        <s v="The response is relevant but lacks factual accuracy and completeness. While it confirms the existence of pre-printed labels, the added detail about floor colors in NewHQ is unsubstantiated and detracts from the overall quality. The absence of citations is a major weakness."/>
        <s v="The response is excellent in terms of content quality. It is factually accurate, highly relevant, complete, and clear. However, it lacks citations and does not address GDPR or EU AI Act compliance, which are not directly relevant to the query but should be considered in a broader system evaluation. The response effectively answers the user's question using information likely derived from the provided snippets, although explicit citations are missing."/>
        <s v="The response is factually accurate, relevant, and clear. It directly answers the user's question and provides helpful additional information. The main weakness is the lack of explicit citations. The response is compliant with GDPR and the EU AI Act."/>
        <s v="The response is factually accurate, relevant, complete, and clear. However, it lacks citations and does not address GDPR or EU AI Act compliance, which are not directly applicable to the query but should be considered in a comprehensive AI system assessment. The response correctly answers the question based on the provided snippets."/>
        <s v="The response provides accurate and relevant information regarding the disposal of unwanted documents and items. The clarity and organization are excellent. However, the response lacks explicit citations and does not address GDPR compliance or EU AI Act alignment, which are important considerations for document disposal, especially in a professional setting. The response is well-grounded in the snippets, but the lack of citations is a significant drawback."/>
        <s v="The AI system failed to provide a relevant or informative response to the user's query. It simply stated that it could not generate a summary. This indicates a significant deficiency in the system's ability to understand and address the user's question based on the provided source snippets."/>
        <s v="The response is highly relevant and clear, providing useful information about the relocation process. The factual accuracy is good, although it could benefit from more specific details. The major weakness is the lack of citations to the provided snippets. While the content is generally accurate, the system fails to demonstrate how it utilized the source materials to generate the response."/>
        <s v="The response is factually accurate and relevant, but lacks completeness and proper citation. The content is clear and easy to understand. The absence of citations and audit trail is a significant weakness."/>
        <s v="The response is factually accurate, relevant, complete, and clear. However, it lacks citations and an audit trail. The system correctly identifies that the provided snippets do not contain the answer to the user's question and provides alternative contact information. The absence of citations and audit trail are the main weaknesses."/>
        <s v="The response provides a basic and somewhat generic answer to the user's query. While the suggestion to create a pile for unassignable keys is not incorrect, it lacks depth and specific guidance. The inclusion of contact information is helpful but not directly related to the key issue. The response suffers from a lack of completeness and, most notably, a complete absence of source citations, despite the availability of relevant snippets."/>
        <s v="The response is relevant and clear, providing a basic answer to the user's query. However, it lacks completeness and does not provide any citations to support its claims. The factual accuracy is generally good, but the response could benefit from more specific details and considerations. The absence of citations and audit trail information is a significant weakness."/>
        <s v="The response provides a relevant and mostly accurate answer to the user's query. The content is clear and well-organized. However, the lack of explicit citations is a significant weakness. The response effectively uses information from the snippets but fails to properly attribute the source."/>
        <s v="The response is factually accurate, relevant, and clear. It provides a good overview of the trial work period before the move to the new building. The main weakness is the lack of citations."/>
        <s v="The response provides some relevant information extracted from the snippets but fails to fully answer the user's question about the possibility of doing 'Probearbeiten' more than once. The lack of explicit citations is a significant weakness. While the response is clear, its factual accuracy is questionable due to the absence of direct snippet support for some claims. The response is incomplete as it requires further clarification from the user to provide a complete answer."/>
        <s v="The response is relevant and generally accurate, providing some useful information about access control during trial work. However, it lacks completeness and does not provide any citations. Furthermore, it fails to address GDPR compliance, EU AI Act alignment, and audit trail quality. The response could be improved by providing more details and including citations to support its claims."/>
        <s v="The response fails to address the user's query about the legal aspects of 'Probearbeiten' for trainees or temporary employees. It provides irrelevant information about logistics and internal procedures. The response is clear but lacks factual accuracy and relevance to the query. The absence of citations further weakens the response."/>
        <s v="The response is factually accurate, relevant, and clear. It answers the user's question effectively and provides additional helpful information. The main weakness is the lack of explicit citations. The response is well-grounded in the provided snippets, particularly snippet 11."/>
        <s v="The response is relevant and provides accurate information about the 'Probearbeiten' schedule. However, it lacks proper citations and raises concerns about GDPR compliance and alignment with the EU AI Act. The absence of an audit trail further reduces the overall quality of the response."/>
        <s v="The response is relevant, clear, and mostly complete. It accurately describes the technical support provided during the trial work period. However, it lacks citations and an audit trail."/>
        <s v="The response provides a reasonably good answer to the user's query. It is factually accurate and relevant, but it could be more complete by providing more specific instructions or resources for finding the exact trial work schedule. The citation quality is weak, and the response relies on implicit grounding in the snippets rather than explicit citations."/>
        <s v="The response is factually accurate, relevant, complete, and clear. However, it fails to utilize the provided snippets and does not provide any citations. The response answers the question directly and provides all necessary information for the user."/>
        <s v="The response is highly relevant and clear, providing a good overview of the technical equipment and amenities available during the trial work period. The factual accuracy is good, although not all claims are explicitly supported by the provided snippets. The major weakness is the lack of any citations to the source snippets."/>
        <s v="The response is factually accurate and relevant, directly addressing the user's query about technology training. However, it lacks completeness by not providing specific details about the training programs. The absence of citations is a significant weakness. The response is clear and well-organized. Overall, the content quality is good, but the source utilization and citation practices are poor."/>
        <s v="The response is excellent in terms of content quality, providing accurate, relevant, complete, and clear information about the infrastructure available during the trial work period. However, it lacks explicit citations, which is a significant drawback from an academic perspective. The response effectively synthesizes information from the snippets to provide a comprehensive answer."/>
        <s v="The response is relevant, clear, and mostly factually accurate. However, it lacks proper citation, which significantly reduces its academic quality. The information is presented well, but the absence of source attribution is a major drawback. The response effectively answers the user's question but fails to meet academic standards for referencing."/>
        <s v="The response is factually accurate, relevant, complete, and clear. It effectively addresses the user's query by providing the available information and acknowledging the limitations. The main weakness is the lack of citations and audit trail, which hinders transparency and traceability. The response demonstrates good alignment with GDPR and EU AI Act principles by avoiding personal data handling and promoting transparency."/>
        <s v="The response provides a relevant and accurate answer to the user's query. The content quality is good. However, the response fails to properly utilize the provided snippets and does not include any citations, which significantly lowers the overall score. The absence of an audit trail is also a concern."/>
        <s v="The response is factually accurate, relevant, and clearly written. It provides useful contact information and support channels for the user's query. The main weakness is the lack of explicit citations, which makes it difficult to trace the information back to its source. The response could also be more complete by providing direct links to relevant resources."/>
        <s v="The response is generally good in terms of content quality, providing relevant and mostly accurate information. However, it lacks completeness by not providing a specific date for laptop distribution. The major weakness is the absence of any citations, making it difficult to verify the source of the information. The response is relevant and clear, but could be improved by providing a more concrete timeline and including citations to support its claims."/>
        <s v="The response is generally good in terms of relevance, clarity, and factual accuracy. However, it suffers from a lack of completeness and, most importantly, a complete absence of citations. The response provides a reasonable answer to the user's query, but its value is limited by the lack of source grounding and auditability."/>
        <s v="The response is relevant and clear but lacks completeness and factual certainty. It doesn't provide a comprehensive answer and makes a claim about team laptops being provided without sufficient support from the snippets. The absence of citations and considerations for GDPR, EU AI Act, and audit trails further detracts from the overall quality."/>
        <s v="The response is factually accurate and relevant. It directly answers the user's question. The completeness could be improved by adding more details. The response does not provide any citations."/>
        <s v="The response is factually accurate, relevant, complete, and clear. It effectively answers the user's question. The lack of citations is not penalized as the system does not appear to be designed to provide them."/>
        <s v="The response provides a relevant and accurate answer to the user's query. The content is clear and well-organized. However, the response lacks explicit citations and does not address GDPR compliance, EU AI Act alignment, or audit trail quality. The completeness is slightly reduced by the mention of a future documentation."/>
        <s v="The response provides a factually accurate, relevant, and clear answer to the user's question. While it lacks explicit citations, the information is well-grounded in the provided snippets and general knowledge. The response could be slightly more complete by providing more specific details about the softphone implementation timeline. Overall, the response is of high quality."/>
        <s v="The response is factually accurate, relevant, and clear. It provides a good overview of the different ways to make phone calls in the new building. The completeness is good, but could be improved by adding more details about the setup process. The lack of citations, GDPR compliance, EU AI Act alignment, and audit trail are significant weaknesses."/>
        <s v="The response provides a relevant and mostly accurate answer to the user's question. The clarity is excellent. However, the lack of citations is a major weakness. Additionally, the response fails to address GDPR compliance, EU AI Act alignment, and audit trail quality, which are important considerations for AI systems."/>
        <s v="The response is factually accurate, relevant, and clear. It effectively addresses the user's query about telephone usage in the Tiefgarage. The main weakness is the lack of explicit citations, but the content itself is well-grounded in the provided snippets. The response could be slightly more complete by mentioning parking costs or booking procedures, but it adequately answers the core question."/>
        <s v="The response is factually accurate and relevant, directly answering the user's question. It provides additional helpful information, such as the limitation of Teams in the Citrix environment and contact information for support. The main weakness is the lack of explicit citations and audit trail information."/>
        <s v="The response is factually accurate, relevant, and clear. It provides a good overview of the current status of Microsoft Teams availability. The main weakness is the lack of explicit citations, which makes it difficult to verify the source of the information. However, the content quality is high overall."/>
        <s v="The response provides a factually accurate and relevant answer to the user's query. The clarity is excellent. The main weakness is the lack of explicit citations, although the content is grounded in the provided snippets. The completeness is good, but could be improved by adding more details. The audit trail quality is very poor."/>
        <s v="The response provides a factually accurate and relevant answer to the user's query. It identifies the company providing external IT support and offers contact information. The response is clear and concise. The main weakness is the lack of explicit citations, although the information is grounded in the provided snippets. The response is strong in content quality but weak in citation mechanics."/>
        <s v="The response provides a relevant and clear answer to the user's query. The factual accuracy is high, and the completeness is satisfactory. However, the response lacks citations and does not address GDPR compliance, EU AI Act alignment, or audit trail quality. The response is well-written and organized."/>
        <s v="The response provides relevant and generally accurate information about IT equipment for new employees. However, it lacks completeness and does not utilize the provided snippets effectively. The absence of citations and limited attention to GDPR and EU AI Act considerations are significant weaknesses."/>
        <s v="The response is highly relevant and clear, providing a useful answer to the user's question. The factual accuracy is good, although complete verification is difficult without specific domain knowledge. The main weakness is the lack of citations to the source snippets. The response could also be more complete by addressing specific IT equipment or other specialized items."/>
        <s v="The response is factually accurate, relevant, complete, and clear. However, it lacks citations. While the content is excellent, the absence of source attribution is a significant drawback from an academic perspective. The response correctly infers the answer based on the context of the provided snippets, even though no single snippet explicitly states the answer."/>
        <s v="The response is relevant and generally accurate in providing instructions for packing and labeling documents for a move. The clarity and organization are excellent. However, the lack of citations and any consideration of GDPR or EU AI Act compliance are significant weaknesses. The completeness could be improved by addressing additional aspects of document handling."/>
        <s v="The response is factually accurate, relevant, and clear. It provides helpful information about what to pack and what not to pack during a move. The completeness is good, but could be improved by adding information about the timing of the move. The citation quality and audit trail quality are inadequate due to the absence of citations and audit trail."/>
        <s v="The response is fundamentally flawed because it completely misunderstands the user's query. It provides information about an office move instead of addressing the question of document retention periods. While the response is clear and well-organized, its lack of relevance and completeness makes it a poor answer to the question."/>
        <s v="The response is a mixed bag. It's clear and partially relevant, but it fails to answer the core question about the archive location. The lack of citation usage is a major drawback. While factually accurate in what it states, it's incomplete and doesn't leverage available information effectively."/>
        <s v="The AI system failed to provide a relevant or accurate response to the user's query. It could not generate a summary and simply presented search results, indicating a significant deficiency in its ability to understand and answer the question. The response lacks factual accuracy, relevance, and completeness."/>
        <s v="The AI system failed to provide a relevant answer to the user's query. It could not generate a summary and provided only search results. The content quality is poor due to the lack of relevant information. Source utilization is also poor as the system did not extract and synthesize information from the provided snippets to answer the question."/>
        <s v="The response is highly relevant and clear, providing a good overview of digitalization efforts. The factual accuracy is high, based on general knowledge and plausibility. However, the response lacks citations and does not address GDPR compliance, EU AI Act alignment, or audit trail quality. The content quality is good, but the source utilization and compliance aspects are weak."/>
        <s v="The response is partially relevant and factually questionable, as it lists tools that are not primarily for digital document storage. It is also incomplete, missing many important tools. The lack of citations is a significant weakness. The response does not violate GDPR or EU AI Act, as it does not handle personal data or present high-risk AI applications."/>
        <s v="The response is factually accurate, highly relevant, and clearly presented. It effectively addresses the user's query by providing specific contacts and resources for digitalization support. The main weakness is the lack of explicit citations, which reduces the verifiability of the information. The response is strong in terms of content quality but weak in citation mechanics."/>
        <s v="The response is relevant, clear, and likely factually accurate. It directly answers the user's question and provides helpful information. However, it lacks citations and fails to address GDPR compliance, EU AI Act alignment, and audit trail quality. The system's overall performance is satisfactory in terms of content quality but inadequate in terms of source utilization and compliance."/>
        <s v="The response is highly relevant, accurate, complete, and clear. It directly addresses the user's query with a specific instruction. However, it lacks proper citation and audit trail, which are important for transparency and verifiability. The content quality is excellent, but the source utilization and citation mechanics need improvement."/>
        <s v="The response provides a factually accurate and relevant answer to the user's question. It is well-written and organized. The main weakness is the lack of explicit citations to the source snippets. The response is strong in content quality but weak in source utilization and citation mechanics."/>
        <s v="The response is relevant and mostly accurate, providing a basic answer to the user's query. However, it lacks completeness and suffers from a complete absence of citations, making it difficult to verify the information and trace its origin. The response could be improved by providing more specific instructions and including explicit citations to the source snippets."/>
        <s v="The response is factually accurate, relevant, complete, and clear. However, it lacks explicit citations, which is a significant drawback. The response correctly answers the user's question based on the provided snippets, but the absence of citations makes it difficult to verify the source of the information directly."/>
        <s v="The response is relevant, clear, and mostly complete. It accurately describes how to get to the employee restaurant. The main weakness is the lack of citations. While the information seems accurate, it's impossible to verify without knowing the source of the information. The response could be improved by including information about the app for checking occupancy and the food offerings."/>
        <s v="The response is factually accurate, relevant, complete, and clear. It directly answers the user's question and provides additional helpful information. However, the system does not provide any citations or audit trails."/>
        <s v="The response is factually accurate, relevant, complete, and clear. It effectively answers the user's question. However, it lacks citations, which is a significant drawback from an academic perspective. The response correctly identifies the Genuss App and the traffic light system as the means to check restaurant occupancy. The absence of citations is the primary area for improvement."/>
        <s v="The response provides a factually accurate and relevant answer to the user's question. The clarity of the response is excellent. However, the lack of citations is a significant weakness, hindering verification and transparency. While the content is strong, the absence of source attribution detracts from its overall academic quality."/>
        <s v="The response is highly relevant and mostly accurate. It effectively answers the user's question, providing useful details. The main weakness is the lack of explicit citations. The content quality is good, but the source utilization is poor due to the absence of citations."/>
        <s v="The response provides a factually accurate and relevant answer to the user's query. The clarity is excellent. The completeness is good, but could be improved by providing a reason for the restriction on bringing friends/family. The citation quality and audit trail quality are inadequate due to the absence of citations and audit information."/>
        <s v="The response is factually accurate, relevant, complete, and clear. It effectively answers the user's question and provides helpful contact information. However, it lacks explicit citations, which is a drawback. The response demonstrates good content quality but poor citation mechanics."/>
        <s v="The response is factually accurate, relevant, complete, and clear. It directly answers the user's question. However, it lacks citations and an audit trail."/>
        <s v="The response provides a factually accurate, relevant, and clear description of the Marketplace. It effectively answers the user's question. Completeness is good but could be improved by including information about the snack automaten and the ampel system. The main weakness is the lack of citations and any consideration of GDPR or the EU AI Act, although the latter two are less directly relevant in this context."/>
        <s v="The response is generally good in terms of relevance and clarity. It provides a plausible answer to the user's question. However, it lacks completeness and does not provide any citations. The factual accuracy is likely to be good, but it cannot be confirmed without external validation. The response is compliant with GDPR and the EU AI Act."/>
        <s v="The response is factually accurate, relevant, and clear. It effectively answers the user's question based on the provided snippets. The main area for improvement is the lack of citations."/>
        <s v="The response provides a factually accurate and relevant answer to the user's query. The content is clear and well-organized. The main weakness is the lack of explicit citations. The response effectively uses the snippets to provide the information, although it does not explicitly cite them."/>
        <s v="The response provides a factually accurate, relevant, and complete answer to the user's question. The clarity is excellent. However, the response lacks explicit citations and audit trail information, which are areas for improvement. The content quality is high, but the source utilization and citation mechanics are weak."/>
        <s v="The response provides a partially relevant and somewhat accurate answer to the user's query. It identifies kitchenettes as the location of freezers, but the claim that freezers are *exclusively* in the kitchenettes is not verifiable from the snippets and may be inaccurate. The response is also incomplete, as it does not specify which floors the kitchenettes are on. The response lacks citations, which significantly reduces its academic rigor. The response is clear and easy to understand."/>
        <s v="The response provides a factually accurate and relevant answer to the user's query. The information is presented clearly and concisely. However, the response lacks explicit citations and does not address GDPR compliance or the EU AI Act. The content quality is high, but the source utilization and citation mechanics are weak."/>
        <s v="The response is factually accurate, relevant, and clear. It effectively answers the user's question based on the provided snippets. The main weakness is the lack of explicit citations."/>
        <s v="The response is relevant and generally accurate, providing useful information about the cleaning and restocking schedule of the kitchenettes. However, it lacks explicit citations to the source snippets and does not address GDPR compliance or the EU AI Act. The factual accuracy is good, but not fully supported by the provided snippets. The response could be improved by providing more specific details and ensuring compliance with relevant regulations."/>
        <s v="The response is factually accurate, relevant, complete, and clear. However, it lacks citations and an audit trail."/>
        <s v="The response provides a factually accurate and relevant answer to the user's query. The clarity is excellent. However, the lack of citations is a significant weakness. While the content is good, the system's inability to properly attribute information to the provided sources reduces its overall academic value. The completeness is good but could be improved with more details."/>
        <s v="The response is factually accurate, relevant, complete, and clear. However, it lacks citations and audit trail information. The content quality is excellent, but the source utilization is poor due to the lack of relevant information in the provided snippet."/>
        <s v="The response provides a factually accurate and relevant answer to the user's query. The clarity and organization are excellent. The completeness is good, but could be improved by including information about seating arrangements. The lack of citations is a significant drawback."/>
        <s v="The response is factually accurate, relevant, and clear. It could be slightly more complete, but it provides a good answer to the user's query. The lack of citations and audit trail are weaknesses."/>
        <s v="The response provides relevant and mostly accurate information about catering for internal meetings. However, it lacks completeness and does not provide any citations to the source snippets. Furthermore, it fails to address GDPR compliance, EU AI Act alignment, or audit trail quality. The content quality is good, but the source utilization and compliance aspects are weak."/>
        <s v="The response is factually accurate, relevant, and clearly presented. It effectively answers the user's query by providing specific dining options within NewHQ. The main weakness is the lack of explicit citations to the source snippets. The response is compliant with GDPR and the EU AI Act."/>
        <s v="The response provides a clear and relevant answer to the user's question about the restaurant app. The content is factually accurate and well-organized. However, it lacks citations and does not address GDPR or EU AI Act considerations. The completeness is good but could be improved by including information on how to access the app."/>
        <s v="The response provides relevant and mostly accurate information regarding payment procedures for parking and catering. However, it lacks completeness by not addressing other potential payment scenarios. The major weakness is the absence of any citations or audit trail, making it difficult to verify the source and reliability of the information. The response is clear and well-organized."/>
        <s v="The response is factually accurate, relevant, and clear. It directly answers the user's question. However, it lacks citations and does not address GDPR compliance, EU AI Act alignment, or audit trail quality. The response is well-grounded in the provided snippets, specifically snippet 1."/>
        <s v="The response is highly relevant and generally accurate, providing a good overview of parking options. However, it lacks citations and does not address GDPR or EU AI Act compliance. The absence of citations significantly reduces its academic rigor. The response is well-written and easy to understand."/>
        <s v="The response is factually accurate, relevant, and clear. It provides a good overview of the parking situation at the new headquarters. The main weakness is the lack of explicit citations. While the information is grounded in the provided snippets, the absence of citations makes it difficult to verify the source of each piece of information. The response could also be improved by explicitly stating whether the external parking spaces are for customers or employees."/>
        <s v="The response provides a clear and relevant guide on how to book a parking spot. The factual accuracy and clarity are excellent. However, the response lacks citations and does not adequately address GDPR compliance, EU AI Act alignment, or audit trail quality. The completeness could be improved by adding information about cancellation policies and troubleshooting."/>
        <s v="The response is factually accurate and relevant, directly answering the user's question. However, it lacks completeness and does not provide any citations. The inclusion of contact information, while potentially helpful, raises concerns about GDPR compliance and alignment with the EU AI Act due to the lack of transparency and risk management information. The response would benefit from providing more details about managing multiple license plates within the app and including citations to support its claims."/>
        <s v="The response is factually accurate, relevant, complete, and clear. However, it lacks citations and does not address GDPR compliance, EU AI Act alignment, or audit trail quality. The response effectively uses the provided snippet to answer the user's question."/>
        <s v="The response provides a factually accurate and relevant answer to the user's query. The information is presented clearly and is well-organized. However, the response lacks explicit citations and raises concerns regarding GDPR compliance and alignment with the EU AI Act. The absence of citations is a significant weakness, as it makes it difficult to verify the information and assess its reliability. The lack of GDPR compliance and EU AI Act alignment is also a major concern, as it indicates a potential disregard for data privacy and ethical AI principles."/>
        <s v="The response is generally good in terms of relevance and clarity. It provides useful information about bicycle parking facilities. However, it lacks completeness by not specifying the opening hours and by mentioning uncertain access. The absence of citations and any consideration of GDPR or EU AI Act compliance are significant weaknesses."/>
        <s v="The response is excellent in terms of content quality, providing a factually accurate, relevant, complete, and clear answer to the user's query. The source utilization is adequate, with some information implicitly grounded in the snippets. The citation quality could be improved by explicitly citing the source for the information about waste separation stations."/>
        <s v="The response is factually accurate and relevant to the user's query. It provides a general overview of waste disposal locations within the NewHQ. However, it lacks specific details and does not provide any citations to support its claims. The absence of citations and audit trail documentation are significant weaknesses."/>
        <s v="The response is factually accurate, relevant, complete, and clear. It effectively answers the user's question based on the provided snippets. The main weakness is the lack of citations."/>
        <s v="The response is factually accurate, relevant, and clear. It effectively answers the user's question and provides additional helpful information. The main weakness is the lack of explicit citations. The response is well-grounded in the provided snippets, specifically Snippet 3."/>
        <s v="The response is generally good in terms of factual accuracy, relevance, and clarity. However, it lacks completeness and has poor citation quality. The absence of explicit citations and a clear audit trail are significant weaknesses. While the response provides useful information, it could be improved by including a timeframe for receiving the access card and providing proper attribution to the sources used."/>
        <s v="The response is relevant and mostly accurate but lacks completeness and proper citation. It provides a partial answer to the user's question and doesn't address important aspects like GDPR compliance or EU AI Act alignment. The absence of citations is a significant weakness."/>
        <s v="The response is factually accurate, relevant, complete, and clear. However, it lacks explicit citations and an audit trail. The content quality is excellent, but the source utilization and citation mechanics are weak."/>
        <s v="The response is factually accurate, relevant, and clear. It directly answers the user's question and provides additional context. However, it lacks explicit citations and does not address GDPR compliance, EU AI Act alignment, or audit trail quality. The response is well-grounded in the provided snippets, particularly Snippet 1."/>
        <s v="The response is relevant and clear, providing a reasonable answer to the user's question about building access times. While the factual accuracy is likely good, it's not directly supported by the provided snippets. The lack of citations and consideration of GDPR, EU AI Act, and audit trail quality are significant weaknesses."/>
        <s v="The response provides a factually accurate and relevant answer to the user's query. The clarity and organization are excellent. The main weakness is the lack of explicit citations and the absence of any consideration for GDPR or EU AI Act compliance, although these are not directly applicable to the query itself. The response effectively uses information from the snippets to construct its answer."/>
        <s v="The response provides a relevant and factually accurate answer to the user's query, but it lacks completeness and does not provide any citations. The response is clear and easy to understand. The source utilization is weak, as the response could have drawn more directly from the provided snippets to provide more specific details about security measures and access control."/>
        <s v="The response is factually accurate, relevant, complete, and clear. However, it lacks citations, which is a significant drawback. The content quality is high, but the source utilization is poor due to the absence of citations."/>
        <s v="The response is factually accurate, relevant, complete, and clear. However, it lacks citations to the provided source snippets. The response effectively addresses the user's query and provides helpful support contact information. The absence of citations is a significant drawback."/>
        <s v="The response is relevant and generally accurate, providing useful information to the user. However, it lacks explicit citations and does not address GDPR compliance, EU AI Act alignment, or audit trail quality. The content quality is good, but the source utilization and citation mechanics are poor."/>
        <s v="The response provides a relevant and factually accurate answer to the user's query. However, it lacks completeness and does not provide any citations to the source material. The clarity of the response is excellent. The response is compliant with GDPR and the EU AI Act. The audit trail quality is very low."/>
        <s v="The response provides a factually accurate and relevant answer to the user's query. The content is clear and well-organized. The main weakness is the lack of explicit citations, which is expected in an academic setting. The response effectively communicates the changes regarding internal mail at the NewHQ."/>
        <s v="The response is factually accurate and relevant, directly answering the user's question. The clarity is excellent. However, the response lacks citations and does not address GDPR compliance, EU AI Act alignment, or provide an audit trail. The additional information about the smoking area is not particularly relevant and could be omitted."/>
        <s v="The response is relevant and mostly accurate, but lacks completeness and proper citation. It correctly identifies the need for confidentiality in elevator use within the NewHQ building, but could benefit from more specific examples and a more comprehensive overview. The absence of citations and considerations for GDPR and EU AI Act are significant weaknesses."/>
        <s v="The response is factually accurate, relevant, complete, and clear. However, it lacks citations, even though snippet 1 directly supports the answer. The response is a simple affirmation of the user's query."/>
        <s v="The response provides a factually accurate and relevant answer to the user's query. The information is presented clearly and concisely. The main weakness is the lack of explicit citations, which makes it difficult to verify the source of the information. The response could also benefit from providing more details about 'OS HH' and how to contact them directly."/>
        <s v="The response is factually accurate, relevant, and clear. It provides a good overview of the purpose and availability of the lockers in the 2nd basement level. The main weakness is the lack of explicit citations. The response effectively synthesizes information from multiple snippets to provide a comprehensive answer."/>
        <s v="The response is factually accurate, relevant, complete, and clear. However, it lacks citations, which is a significant drawback. The content quality is excellent, but the source utilization is poor due to the absence of citations."/>
        <s v="The response is factually accurate, highly relevant, complete, and clear. It effectively answers the user's question based on the provided snippets. The main weakness is the lack of explicit citations, which is a design choice of the system."/>
        <s v="The response is factually accurate, relevant, and clear. It answers the user's question directly and provides additional helpful information. The main weakness is the lack of explicit citations, although the information is grounded in the provided snippets. The response is strong in content quality but weak in citation mechanics."/>
        <s v="The response is factually accurate, relevant, and clear. It provides a good answer to the user's question. The main weakness is the lack of explicit citations. The response effectively uses information from multiple snippets to provide a comprehensive answer."/>
        <s v="The response is excellent in terms of content quality. It is factually accurate, relevant, complete, and clear. However, the system lacks explicit citations and audit trail, which are areas for improvement. The response effectively answers the user's query based on the provided information."/>
        <s v="The response is factually accurate, highly relevant, and clearly written. It provides practical information for reporting technical and infrastructural issues. The main weakness is the lack of explicit citations, although the information provided seems to be derived from the snippets. The response could be more complete by including information about reporting issues related to the Lockerkonzept UG2."/>
        <s v="The response is factually accurate, relevant, complete, and clear. However, it lacks citations and does not address GDPR compliance, EU AI Act alignment, or audit trail quality. The content quality is excellent, but the source utilization and compliance aspects need improvement."/>
        <s v="The response is excellent in terms of content quality. It is factually accurate, relevant, complete, and clear. However, it lacks citations, which is a significant drawback from an academic perspective. The response effectively answers the user's question and provides helpful information about defect reporting procedures."/>
        <s v="The response provides a basic, accurate, and relevant answer to the user's query. However, it lacks completeness and does not utilize the provided snippets to provide a more detailed and well-supported explanation. The absence of citations is a significant weakness."/>
        <s v="The response provides a factually accurate and relevant answer to the user's query. The clarity is excellent. However, the response lacks proper citation and does not address GDPR compliance, EU AI Act alignment, or audit trail quality. The content quality is high, but the source utilization and system-level considerations are weak."/>
        <s v="The response provides a factually accurate, relevant, and clear answer to the user's question. While it could be slightly more complete, it offers a good overview of the relocation guide. The lack of citations and audit trail is a significant weakness."/>
        <s v="The response is excellent in terms of content quality, providing accurate, relevant, complete, and clear instructions for preparing for the move. However, it lacks explicit citations, which is a significant drawback. The response effectively synthesizes information from the snippets to provide a comprehensive guide. The absence of citations is the only major area for improvement."/>
        <s v="The response is factually accurate, relevant, complete, and clear. It directly answers the user's question and provides additional helpful information. However, it lacks citations, which is a significant drawback."/>
        <s v="The response provides relevant and mostly accurate information, but it fails to utilize the provided source snippets and lacks proper citations. It also neglects important considerations related to GDPR compliance and the EU AI Act. While the content is clear and easy to understand, the overall quality is diminished by the lack of source grounding and regulatory awareness."/>
        <s v="The response is relevant and mostly accurate, but it suffers from a lack of completeness and, critically, a complete absence of citations. While the content is grounded in the provided snippets, the system fails to attribute the information to its sources. The focus on 'NewHQ' also limits the general applicability of the response."/>
        <s v="The response is excellent in terms of content quality. It is factually accurate, relevant, complete, and clear. However, the system lacks explicit citations, which is a significant drawback from an academic perspective. The response effectively uses the information present in the snippets to answer the question."/>
        <s v="The response is factually accurate, relevant, complete, and clear. It directly answers the user's question and provides additional helpful information. The only area for improvement is the lack of citations."/>
        <s v="The response is factually accurate, relevant, complete, and clear. However, it lacks explicit citations and audit trail information. The content quality is excellent, but the source utilization and citation mechanics are weak."/>
        <s v="The response provides accurate and relevant information about document disposal during the move. However, it lacks proper citation and fails to address data protection regulations and compliance with the EU AI Act. While the content is good, the lack of source attribution and regulatory considerations significantly lowers the overall assessment."/>
        <s v="The AI system failed to provide a relevant or informative response to the user's query. The response simply states that it could not generate a summary. This indicates a significant deficiency in the system's ability to understand and process the query."/>
        <s v="The response is partially relevant and factually acceptable but incomplete. It lacks citations and does not address GDPR or EU AI Act considerations. The response provides a general overview of items not moved during an office relocation but fails to fully address the user's specific question about old technology."/>
        <s v="The response is factually accurate, relevant, complete, and clear. However, it lacks any citations, which significantly reduces its academic rigor. The response provides a reasonable answer to the question, but it would be improved by providing sources to support its claims."/>
        <s v="The response is factually accurate, relevant, complete, and clear. It directly answers the user's question. However, it lacks citations, even though the information is present in the provided snippets. The response is good overall, but the lack of citations is a significant drawback."/>
        <s v="The response is a basic and somewhat obvious suggestion for dealing with unassignable keys. While factually plausible and relevant, it lacks completeness and provides no source grounding. The absence of citations and audit trail further detracts from its academic quality. The response could be significantly improved by providing more specific and actionable advice, supported by relevant information from the provided snippets."/>
        <s v="The response is generally helpful and relevant, providing practical advice about moving safe contents. However, it lacks completeness by omitting crucial details about liability, insurance, and specific procedures. The absence of citations is a major drawback, given the availability of source snippets."/>
        <s v="The response is excellent in terms of content quality. It is factually accurate, relevant, complete, and clear. However, it lacks citations, which is a significant drawback. The response effectively uses the provided snippets to answer the question, particularly Snippet 1 and Snippet 2, which directly address the timing of the safe moves and the department-specific schedules."/>
        <s v="The response is factually accurate, relevant, complete, and clear. However, it lacks explicit citations, which is a significant drawback. The content quality is excellent, but the source utilization and citation mechanics are poor."/>
        <s v="The response provides some relevant information about 'Probearbeiten' and scheduled dates, but it fails to directly answer the user's question and lacks completeness. The clarity is good, but the absence of citations and any consideration of GDPR or EU AI Act compliance are significant weaknesses. The response could be improved by providing a more direct answer, explicitly stating whether multiple 'Probearbeiten' are allowed, and including citations to support its claims."/>
        <s v="The response is factually accurate, relevant, and clear. It provides a good overview of the access control process for trial work. The completeness could be improved by adding more details. The system does not provide citations, which is a limitation."/>
        <s v="The response is weak in terms of content quality and source utilization. It fails to adequately address the user's query about 'Probearbeiten' for trainees and temporary employees. The factual accuracy is questionable, and the completeness is very low. The response also lacks proper citations and demonstrates no awareness of GDPR or EU AI Act requirements. The response provides some general information about the new headquarters, but this is not the primary focus of the query."/>
        <s v="The response is relevant and mostly accurate, providing useful information about building tours during trial work. However, it lacks explicit citations and could be more complete with additional details. The content quality is good, but the source utilization is weak due to the absence of citations."/>
        <s v="The response is highly relevant and generally accurate, providing a good overview of the trial work arrangements. However, it lacks any form of citation or attribution, and it fails to address GDPR compliance, EU AI Act alignment, or audit trail quality. The content quality is good, but the source utilization and compliance aspects are severely lacking."/>
        <s v="The response is excellent in terms of content quality, providing accurate, relevant, complete, and clear information about technical support during the trial work period. However, it lacks explicit citations, which is a significant drawback from an academic perspective. The response effectively synthesizes information from the snippets to provide a comprehensive answer."/>
        <s v="The response is relevant and generally accurate, providing useful information to the user. However, it lacks completeness and does not provide any citations. The response could be improved by providing more details and explicitly citing the sources of information."/>
        <s v="The response is relevant and clear, but it lacks completeness and proper citation. While the factual accuracy is likely good, it's not definitively supported by the provided snippets. The absence of citations and audit trail information is a significant weakness."/>
        <s v="The response is relevant and mostly accurate, providing a clear answer to the user's question. However, it lacks completeness and does not provide any citations. The response also fails to address GDPR, EU AI Act, and audit trail considerations. The content quality is good, but the lack of source utilization and compliance considerations significantly lowers the overall score."/>
        <s v="The response is factually accurate and relevant, directly addressing the user's query about technology training. It is clear and concise. However, it fails to utilize the provided snippets to support its claims and lacks any form of citation. The content quality is good, but the source utilization is poor."/>
        <s v="The response is highly relevant and clear, providing a good overview of the infrastructure available during the trial period. The factual accuracy is generally good, although some details would need verification. The main weakness is the lack of citations. The response effectively answers the user's question, but the absence of source attribution detracts from its academic rigor."/>
        <s v="The response is factually accurate, relevant, complete, and clear. It effectively answers the user's question based on the provided snippets. However, the system does not provide any citations."/>
        <s v="The response is partially relevant and factually acceptable but incomplete as it doesn't answer the core question about feedback during trial work. The absence of citations and any alignment with EU AI Act or audit trails are significant weaknesses. The response focuses on describing the trial workdays rather than directly addressing the user's query."/>
        <s v="The response provides a factually accurate and relevant answer to the user's question. The clarity is excellent. Completeness is good but could be improved with more details. The main weakness is the lack of citations."/>
        <s v="The response is highly accurate and relevant, providing the correct contact information and additional support channels. The lack of explicit citations is a minor weakness, but the information is grounded in the provided snippets. Overall, the response is excellent."/>
        <s v="The response provides a factually accurate and relevant answer to the user's query. The information is clearly presented and easy to understand. The main weakness is the lack of explicit citations to the source snippets. While the content is grounded in the snippets, the absence of citations makes it difficult to verify the information and trace it back to its origin. The response is strong in content quality but weak in source utilization and citation mechanics."/>
        <s v="The response is highly relevant and clear, providing useful information about handling special equipment. The factual accuracy is good, based on general knowledge. However, the lack of citations is a significant weakness. The response could be improved by providing more specific details and a more robust audit trail."/>
        <s v="The response provides a partially relevant and somewhat accurate answer to the user's query. However, it lacks completeness and doesn't provide any citations to support its claim. The response could be improved by offering a more comprehensive set of solutions and grounding the information in the provided snippets."/>
        <s v="The response is factually accurate, relevant, and clear. It directly answers the user's question. The completeness is good, but could be improved by adding more details. The main weakness is the lack of citations."/>
        <s v="The response is factually accurate, relevant, complete, and clear. However, it lacks explicit citations and audit trail information. The content quality is excellent, but the source utilization and citation mechanics are weak due to the absence of explicit citations."/>
        <s v="The response provides a factually accurate and relevant answer to the user's query. The content is clear and well-organized. The main weakness is the lack of explicit citations. The response effectively uses the information from the snippets to provide a comprehensive overview of the IT equipment available in the meeting rooms and support channels."/>
        <s v="The response provides a factually accurate and relevant answer to the user's question. The clarity is excellent. The main weakness is the lack of citations. The response is well-grounded in the snippets, particularly snippet 3, which directly addresses the question."/>
        <s v="The response is factually accurate, relevant, and clear. It provides a good overview of the different ways to make phone calls in the new building. The completeness could be improved by adding more details. The lack of citations is a significant weakness."/>
        <s v="The response provides a relevant and clear answer to the user's question, outlining various options for making phone calls. The factual accuracy is generally good, although some additional details could enhance the completeness. The main weakness is the lack of citations to the source snippets and the absence of any discussion regarding GDPR compliance, EU AI Act alignment, or audit trail quality."/>
        <s v="The response is factually accurate, relevant, and clear. It effectively addresses the user's query by highlighting the importance of WLAN-Telefonie in the Tiefgarage. The completeness is good, but could be improved by adding more details. The lack of explicit citations is a drawback, but the content is well-grounded in the provided snippets."/>
        <s v="The response is factually accurate, relevant, and clear. It directly answers the user's question. The main weakness is the lack of citations. The response could be improved by providing more details about the specific version of Teams installed and any limitations."/>
        <s v="The response is relevant and generally accurate, providing a good overview of the Microsoft Teams deployment status. However, it lacks explicit citations and does not address GDPR or EU AI Act compliance. The absence of an audit trail also limits its verifiability."/>
        <s v="The response is factually accurate, relevant, complete, and clear. However, it lacks citations and audit trail information. The content quality is excellent, but the source utilization and citation mechanics are weak."/>
        <s v="The response is relevant and clear but lacks completeness and strong factual grounding within the provided snippets. The absence of citations makes it difficult to verify the information and assess the system's reliance on the source material. The response identifies a company that *might* be involved, but this is not explicitly stated in the provided snippets. The response also fails to provide a comprehensive overview of external support options."/>
        <s v="The response provides a relevant and mostly accurate answer to the user's query. The content is clear and well-organized. However, the lack of citations is a significant weakness. The response could also be more complete by providing more specific details about the IT equipment and processes."/>
        <s v="The response is factually accurate, relevant, and clear. It could be more complete by providing more details about the onboarding process. The lack of explicit citations is a weakness."/>
        <s v="The response is relevant, clear, and mostly accurate. It provides a useful list of items that can and cannot be moved. However, it lacks citations and could be more complete by providing more specific examples. The response is well-organized and easy to understand."/>
        <s v="The response is factually accurate and relevant to the user's query. It is clearly written and easy to understand. However, it lacks completeness and does not provide any citations. The response effectively uses the provided snippets to answer the question, focusing on the information about the removal of trash cans and the introduction of waste stations."/>
        <s v="The response provides accurate and relevant information for packing and labeling documents for a move. The clarity and organization are excellent. However, the response lacks citations and fails to address GDPR compliance, EU AI Act alignment, and audit trail quality. While the content is good, the lack of source utilization and compliance considerations significantly lowers the overall assessment."/>
        <s v="The response provides a factually accurate and relevant answer to the user's query. The information is presented clearly and is well-organized. The main weakness is the lack of explicit citations. The response could be more complete by including information about IT equipment and laptop distribution."/>
        <s v="The response is partially relevant and factually accurate in listing items to be moved or kept. However, it fails to address the 'how long' aspect of the query, making it incomplete. The lack of citations and any consideration of GDPR or EU AI Act significantly lowers the overall quality. The response is clear and well-organized, but the content is limited."/>
        <s v="The response is a good example of how an AI system can handle situations where it lacks specific information. It is factually accurate, relevant, complete, and clear. The main weakness is the lack of any citation or audit trail, but this is understandable given the nature of the response. The system appropriately directs the user to relevant support channels."/>
        <s v="The AI system failed to provide a relevant or accurate response to the user's query. It simply stated that it could not create a summary. The content quality is extremely poor, and there is no effective utilization of the provided source snippets. The system's inability to answer the question renders it inadequate in terms of content and relevance."/>
        <s v="The AI system fails to provide a relevant or complete answer to the user's query. While the statement that no summary could be created is factually accurate in the context of the system's limitations, the response is ultimately unhelpful and doesn't utilize the provided snippets effectively. The system needs significant improvement in its ability to understand and respond to user queries, as well as in its utilization of source materials."/>
        <s v="The AI system failed to provide a meaningful response to the user's query. It simply stated that it could not generate a summary. This indicates a significant deficiency in the system's ability to understand and respond to the query. The response lacks factual accuracy, relevance, and completeness."/>
        <s v="The response provides a partially accurate and relevant answer to the query. While the listed tools are valid examples, the response lacks completeness and fails to provide any citations. The content is clear and easy to understand, but the lack of source grounding is a major weakness."/>
        <s v="The response is partially relevant and factually accurate but lacks completeness and proper citation. It identifies a company that supports digitalization but doesn't provide a comprehensive answer or proper sourcing. The response is clear and easy to understand."/>
        <s v="The response is relevant and mostly accurate, providing a specific timeframe for room bookings and an alternative contact. However, it lacks explicit citations and provides no information about GDPR compliance, EU AI Act alignment, or audit trail quality. The content quality is good, but the source utilization and transparency aspects are weak."/>
        <s v="The response is highly relevant, accurate, and complete. It directly addresses the user's query and provides useful information. The lack of explicit citations is a minor drawback, but the overall quality of the response is excellent."/>
        <s v="The response provides a factually accurate, relevant, and clear answer to the user's question. It effectively summarizes the available information about the sports offerings. The main weakness is the lack of explicit citations, which makes it difficult to verify the source of each piece of information. However, the content itself is of high quality."/>
        <s v="The response is factually accurate, relevant, and clear. It could be more complete by providing more details about the booking process. The lack of citations and audit trail are weaknesses."/>
        <s v="The response is factually accurate, relevant, and clear. It effectively answers the user's question based on the provided snippets. The main weakness is the lack of explicit citations, which makes it difficult to verify the source of the information. The response could also be slightly more complete by providing more details about the additional quiet room."/>
        <s v="The response is factually accurate, relevant, and clear. It provides a good overview of how to access and use the employee restaurant. However, it lacks citations and does not address GDPR compliance, EU AI Act alignment, or audit trail quality. The content quality is high, but the source utilization and compliance aspects are weak."/>
        <s v="The response is factually accurate, relevant, complete, and clear. However, it lacks explicit citations and does not address GDPR compliance, EU AI Act alignment, or audit trail quality. The content quality is excellent, but the source utilization and system-level considerations are weak."/>
        <s v="The response is factually accurate, relevant, complete, and clear. It effectively answers the user's question. The system does not provide citations, which is a design choice, but the content is well-grounded in the provided snippets."/>
        <s v="The response is relevant and clear, providing a direct answer to the user's question. The factual accuracy is good, assuming the details about the 'Pre Order' function and vending machine are correct. Completeness is also good, although more details could be provided. The main weaknesses are the lack of citations and the absence of any discussion of GDPR compliance, EU AI Act alignment, or audit trail quality."/>
        <s v="The response is highly relevant and mostly accurate. It provides a clear and concise answer to the user's query. The main weakness is the lack of explicit citations. The response could be improved by including information about the app requirement for payment and providing citations to the relevant snippets."/>
        <s v="The AI system failed to provide a relevant or useful response to the user's query. It simply stated that it could not generate a summary. This indicates a significant deficiency in the system's ability to understand and respond to user requests."/>
        <s v="The response is factually accurate, relevant, and clear. It effectively uses the provided snippets to answer the user's question, although the citation could be more explicit. The response also provides helpful contact information for further inquiries. Overall, the response is of high quality."/>
        <s v="The response is factually accurate, relevant, complete, and clear. It effectively utilizes the provided snippet to answer the user's question. The system correctly identifies and extracts the relevant information from the source material."/>
        <s v="The response provides a clear, relevant, and mostly complete description of the Marketplace. The factual accuracy is high, and the clarity is excellent. The main area for improvement is the lack of explicit citations to the source snippets. The response effectively synthesizes information from multiple snippets to provide a comprehensive overview."/>
        <s v="The response is relevant and clear but lacks completeness and proper citation. The inclusion of support channel information, while potentially helpful, detracts from the core question. The absence of citations and potential GDPR concerns significantly lower the overall assessment. The response is factually plausible but not definitively supported by the provided snippets."/>
        <s v="The response is factually accurate and relevant, providing a direct answer to the user's question. However, it lacks completeness and does not provide any citations. The inclusion of support contact information is somewhat irrelevant to the initial query."/>
        <s v="The response provides a relevant and clear answer to the user's question. The content appears to be factually accurate and reasonably complete. However, the lack of citations is a significant weakness. While the information seems to be grounded in the provided snippets, there is no way to verify this without explicit references. The response is compliant with GDPR and the EU AI Act, as it does not handle personal data or present any high-risk AI applications."/>
        <s v="The response provides a factually accurate and relevant answer to the user's question. The clarity is excellent. The completeness is good but could be improved by including information about the ampelsystem and opening hours. The lack of citations is a significant weakness. The response is compliant with GDPR and aligns with the EU AI Act."/>
        <s v="The response is factually accurate, relevant, complete, and clear. However, it lacks citations, which is a significant drawback from an academic perspective. The response correctly identifies the location of freezers within the building, addressing the user's query effectively. The absence of citations impacts the overall academic rigor."/>
        <s v="The response is factually accurate, relevant, complete, and clear. It effectively answers the user's question based on the provided snippets. However, it lacks explicit citations, which is a drawback."/>
        <s v="The response is excellent in terms of content quality. It is factually accurate, relevant, complete, and clear. However, it lacks explicit citations, which is a minor drawback. The response effectively utilizes the provided snippets to answer the user's question."/>
        <s v="The response is relevant, clear, and reasonably complete. The factual accuracy is likely correct based on general knowledge, although not explicitly supported by the provided snippets. The main weakness is the lack of citations."/>
        <s v="The response is excellent. It is factually accurate, relevant, complete, and clear. It effectively utilizes the provided snippet to answer the user's question. The response also adheres to GDPR and EU AI Act principles, as it does not involve personal data or high-risk AI applications."/>
        <s v="The response is factually accurate, relevant, complete, and clear. It effectively answers the user's question based on the provided snippets. The main weakness is the lack of explicit citations, but this is likely due to the system's design rather than a failure to utilize the source material. The response is compliant with GDPR and the EU AI Act."/>
        <s v="The response is factually accurate, relevant, complete, and clear. However, it lacks citations and an audit trail. The content quality is excellent, but the source utilization is poor due to the lack of relevant snippets."/>
        <s v="The response is factually accurate, relevant, and clear. It provides a good overview of the equipment in the NewHQ kitchenettes. The completeness is good, but could be improved by mentioning the dishwasher. The main weakness is the lack of citations."/>
        <s v="The response is factually accurate, relevant, and clear. It could be slightly more complete. The lack of citations and audit trail are weaknesses."/>
        <s v="The response provides a relevant and clear answer to the user's query about catering options for internal meetings. The content appears to be factually accurate, although external validation is not possible. The main weaknesses are the lack of citations, the absence of GDPR and EU AI Act considerations, and the absence of an audit trail. The response would benefit from improved source grounding and adherence to data protection and AI governance principles."/>
        <s v="The response is highly relevant and clear, providing a specific answer to the user's query. The factual accuracy is likely high, although it's difficult to verify without internal knowledge. The completeness is good, but could be improved with additional details. The lack of citations is a significant weakness. Overall, the response is good but could be improved with better source grounding and citation practices."/>
        <s v="The response provides a factually accurate and relevant answer to the user's question. The clarity is excellent. However, the response lacks citations and does not address GDPR compliance, EU AI Act alignment, or audit trail quality. The content quality is high, but the source utilization and compliance aspects are weak."/>
        <s v="The response provides some relevant information about payment methods, but it is incomplete and lacks citations. The factual accuracy is satisfactory, but the response could be improved by providing a more comprehensive overview of payment options and including proper citations. The response also fails to address GDPR and EU AI Act compliance."/>
        <s v="The response is factually accurate, relevant, complete, and clear. However, it lacks citations and does not address GDPR compliance, EU AI Act alignment, or audit trail quality. The content quality is excellent, but the source utilization and citation mechanics are weak."/>
        <s v="The response provides a comprehensive and accurate overview of the parking options at the new location. The content is highly relevant and clearly presented. However, the lack of citations and information regarding GDPR compliance, EU AI Act alignment, and audit trail quality are significant weaknesses."/>
        <s v="The response is excellent in terms of content quality. It is factually accurate, relevant, complete, and clear. However, the system does not provide explicit citations, which is a drawback from an academic perspective. The response effectively synthesizes information from multiple snippets to provide a comprehensive answer."/>
        <s v="The response provides a comprehensive and accurate answer to the user's query. The content is well-organized and easy to understand. However, the response lacks explicit citations and does not adequately address GDPR compliance, EU AI Act alignment, or audit trail quality. While the information provided is factually correct and relevant, the absence of proper citations and compliance considerations lowers the overall score."/>
        <s v="The response is factually accurate and relevant, directly answering the user's question. However, it lacks completeness as it doesn't provide further details on how to add multiple license plates. The response does not include any citations and does not address GDPR compliance, EU AI Act alignment, or audit trail quality."/>
        <s v="The response is factually accurate, relevant, complete, and clear. The system does not provide citations, and does not address GDPR compliance, EU AI Act alignment, or audit trail quality."/>
        <s v="The response is factually accurate, relevant, and clear. It provides a good overview of how to access the underground parking garage. However, it lacks explicit citations and does not address GDPR compliance, EU AI Act alignment, or audit trail quality. The completeness could be improved by adding more specific instructions and mentioning bicycle parking."/>
        <s v="The response is relevant, clear, and mostly complete. The factual accuracy is good, although it relies on plausible assumptions rather than direct snippet support. The main weakness is the lack of citations and transparency regarding AI system governance. The response effectively answers the user's question but fails to demonstrate proper source grounding and AI governance practices."/>
        <s v="The response provides a clear and accurate description of the waste separation system in the new building. It is highly relevant to the user's query and generally complete. The main weakness is the lack of explicit citations."/>
        <s v="The response provides a relevant and clear answer to the user's query. The factual accuracy is generally good, although there is a minor inaccuracy regarding the specific location of the 'Bio-/Nassmüll' bins. The response does not provide any citations, which is a significant weakness. The response is strong in relevance and clarity but weak in citation quality."/>
        <s v="The system fails to provide a useful answer to the user's query, despite the presence of a relevant snippet. While the response itself is factually accurate in its statement of inability to summarize, it demonstrates poor information retrieval and synthesis capabilities. The absence of citations and audit trails further detracts from the system's overall performance."/>
        <s v="The response is factually accurate, relevant, complete, and clear. It directly answers the user's question based on the provided snippets. However, it lacks explicit citations, and there is no audit trail. The content quality is excellent, but the source utilization and citation mechanics are weak."/>
        <s v="The response is highly relevant and clear, providing specific information about the distribution of the new access cards. The factual accuracy seems good, although it cannot be independently verified. The completeness is also good, covering the key aspects of the distribution process. However, the response lacks any citations and does not address GDPR compliance, EU AI Act alignment, or audit trail quality. The system needs to incorporate proper citation mechanisms and address data protection and AI governance requirements."/>
        <s v="The response is factually accurate, relevant, complete, and clear. However, it lacks explicit citations and does not address GDPR compliance, EU AI Act alignment, or audit trail quality. The content quality is excellent, but the system needs improvement in terms of transparency and compliance."/>
        <s v="The response is factually accurate, relevant, complete, and clear. However, it lacks citations, which is a significant drawback. The response effectively answers the user's question based on the provided snippets, but the absence of citations hinders verification and transparency."/>
        <s v="The response provides a factually accurate and relevant answer to the user's query. The clarity is excellent. Completeness is good but could be improved with more details. The system lacks explicit citations and does not address GDPR compliance, EU AI Act alignment, or audit trail quality."/>
        <s v="The response is relevant, clear, and likely factually accurate, although not explicitly supported by the provided snippets. The lack of citations is a significant weakness. The response is good overall, but the absence of source grounding impacts the overall score."/>
        <s v="The response provides a factually accurate and relevant answer to the user's query about the entrances to the NewHQ building. The clarity and organization of the response are excellent. The main weakness is the lack of explicit citations to the source snippets. While the information is generally grounded in the snippets, the absence of citations makes it difficult to verify the source of each claim. The response could also be slightly more complete by explicitly mentioning all relevant entrances mentioned in the snippets."/>
        <s v="The response is factually accurate and relevant but lacks completeness. It provides a basic answer but doesn't delve into the specifics of what one needs to consider in Vertraulichkeitsbereichen. The absence of citations is a significant drawback."/>
        <s v="The response is factually accurate, relevant, complete, and clear. It directly answers the user's question. However, it lacks citations."/>
        <s v="The response is factually accurate, relevant, complete, and clear. However, it lacks citations, which is expected given the nature of the query and the provided snippets. The snippets do not contain information directly related to the question, so the response relies on general knowledge."/>
        <s v="The response provides relevant and clear information regarding building access and security procedures for staying late in the evening. The factual accuracy is high, although it could benefit from external validation. The completeness is good, but could be improved by including additional details such as emergency exits. The major weakness is the lack of citation and the failure to address GDPR, EU AI Act, and audit trail considerations."/>
        <s v="The response provides a factually accurate, relevant, and clear answer to the user's query. While it could be slightly more complete, it adequately addresses the question. The main weakness is the lack of citations, which is expected given the system's design. The response is strong in content quality but weak in source utilization and citation mechanics."/>
        <s v="The response is factually accurate, relevant, and clear. It effectively answers the user's question based on the provided snippets. The main weakness is the lack of explicit citations, which makes it difficult to verify the source of the information. The response is good overall."/>
        <s v="The response is factually accurate and relevant to the user's query. It clearly states the importance of the North and South core elevators in relation to confidentiality areas. However, it lacks completeness as it doesn't provide specific details about the confidentiality measures in place. The absence of citations and any indication of EU AI Act alignment or audit trail also detracts from the overall quality."/>
        <s v="The response is factually accurate, relevant, complete, and clear. However, it fails to cite the source snippet that supports the answer. The response is compliant with GDPR and the EU AI Act."/>
        <s v="The response is factually accurate, relevant, complete, and clear. However, it lacks explicit citations and does not address GDPR compliance, EU AI Act alignment, or audit trail quality. The content is well-grounded in the provided snippets, specifically Snippet 2 and Snippet 4."/>
        <s v="The response provides a factually accurate and relevant answer to the user's query. The content is clear and well-organized. However, the response lacks explicit citations and does not address GDPR compliance, EU AI Act alignment, or audit trail quality. The response effectively uses the information provided in the snippets to answer the question."/>
        <s v="The response is highly relevant and clear, providing a direct answer to the user's question. The factual accuracy is good, although not directly supported by the snippets. The completeness is also good, but could be improved by including the location of the lockers. The main weakness is the lack of citations. The response effectively answers the question, but the lack of source grounding is a significant limitation."/>
        <s v="The response is factually accurate, relevant, and clearly written. It effectively answers the user's question based on the provided snippets. The completeness is good, but could be improved by explicitly mentioning the UG2 location of the lockers. The system does not provide citations, nor does it address GDPR, EU AI Act, or audit trail quality."/>
        <s v="The AI system failed to provide a relevant or complete answer to the user's query. It simply stated that it could not generate a summary. The response lacks factual accuracy, relevance, completeness, and clarity. It also fails to provide any citations or address GDPR compliance or the EU AI Act."/>
        <s v="The response is relevant and clear, directly answering the user's question. However, the factual accuracy is questionable as the number of showers provided (11) does not perfectly align with the numbers mentioned in the snippets (8 and 10). The response lacks citations, which is a significant drawback. The additional information about personal items is a positive aspect, enhancing the completeness of the answer."/>
        <s v="The response is factually accurate, relevant, complete, and clear. It effectively answers the user's question based on the provided information. The main weakness is the lack of explicit citations, but the content itself is excellent."/>
        <s v="The response is factually accurate, relevant, and clear. It provides useful information for reporting technical or infrastructural issues. The completeness is good, but could be improved by including information about 'Umzugsbotschafter'. The main weakness is the lack of citations."/>
        <s v="The response is excellent in terms of content quality. It is factually accurate, relevant, complete, and clear. The source utilization is good, as the response correctly extracts and presents the information from the snippets. The citation quality could be improved with explicit citations, but the implicit grounding is sufficient for this type of query."/>
        <s v="The response is factually accurate, relevant, complete, and clear. However, it lacks citations and does not address GDPR compliance, EU AI Act alignment, or audit trail quality. The response effectively uses the provided snippet to answer the question."/>
        <s v="The response is factually accurate and relevant but lacks completeness and does not provide any citations. While the core answer is correct, the system fails to fully leverage the provided snippets and lacks transparency in its information retrieval process. The absence of citations is a significant weakness."/>
        <s v="The response is excellent in terms of content quality. It is factually accurate, highly relevant, complete, and clear. However, it lacks explicit citations, which is a drawback. The response also appears to be GDPR compliant and aligned with the EU AI Act. The absence of an audit trail is a concern."/>
        <s v="The response provides a factually accurate and relevant answer to the user's query. The content is clear and easy to understand. The main weakness is the lack of citations, which is expected given the system's design. The response effectively uses the information in the snippets to formulate its answer."/>
        <s v="The response is factually accurate, relevant, and clear. It effectively answers the user's question based on the provided snippets. The completeness is good, although it could be improved by mentioning the need for advance registration. The main weakness is the lack of explicit citations."/>
        <s v="The response provides a factually accurate and relevant answer to the user's query. The content is clear and easy to understand. The main weakness is the lack of explicit citations, but the content is well-grounded in the provided snippets. The response effectively addresses the user's question regarding items that do not fit into boxes during a move."/>
        <s v="The response is factually accurate, relevant, and clearly written. It effectively answers the user's question based on the provided snippets. The main weakness is the lack of explicit citations, which is a common limitation in many AI systems. The response could be slightly more complete by providing additional details about the purpose of the color-coding."/>
        <s v="The response is factually accurate, relevant, complete, and clear. It directly answers the user's question based on the provided snippet. However, it lacks citations and does not address GDPR compliance, EU AI Act alignment, or audit trail quality."/>
        <s v="The response is factually accurate, relevant, complete, and clear. However, it lacks citations and any indication of GDPR compliance, EU AI Act alignment, or audit trail quality. The content quality is excellent, but the system's overall capabilities are limited by the absence of these features."/>
        <s v="The response is factually accurate, relevant, complete, and clear. It is directly supported by the provided snippet. The response effectively answers the user's question."/>
        <s v="The response is factually accurate, relevant, complete, and clear. However, it lacks citations and does not address GDPR compliance, EU AI Act alignment, or audit trail quality, which are not applicable in this context."/>
        <s v="The response provides a relevant and mostly accurate answer to the user's query. However, it lacks completeness and does not address important aspects like GDPR compliance or provide explicit citations. The inclusion of kitchen items is somewhat irrelevant to the original question about document disposal."/>
        <s v="The response is factually accurate, relevant, and clear. It effectively utilizes the provided snippet to answer the user's question. While it could be slightly more complete, it adequately addresses the query. The response demonstrates good content quality and source utilization."/>
        <s v="The response is relevant and mostly accurate, but lacks completeness and proper citation. It also fails to address important considerations like GDPR and the EU AI Act. While the content is generally good, the lack of source utilization and regulatory awareness significantly lowers the overall quality."/>
        <s v="The response is factually accurate, relevant, and clear. It effectively uses the provided snippet to answer the user's question. The completeness is slightly lacking as it doesn't elaborate on the criteria for 'newer' furniture, but overall, it's a strong response."/>
        <s v="The response is excellent. It is factually accurate, relevant, complete, and clear. The response is directly supported by the provided snippet. The response effectively answers the user's query."/>
        <s v="The response is factually accurate, relevant, and clear. It could be more complete by providing more details about the inspection process. The lack of citations is a drawback, and the response does not address GDPR or EU AI Act compliance, which are important considerations for AI systems."/>
        <s v="The response is factually accurate, relevant, and clearly written. It directly answers the user's query and provides useful information. The completeness is good, but could be improved by adding more details. The main weakness is the lack of citations."/>
        <s v="The response provides a factually accurate and relevant answer to the user's question. The clarity is excellent. The completeness is good, as it attempts to gather more information for a more specific answer. However, the citation quality and audit trail quality are inadequate due to the lack of explicit citations and documentation of the reasoning process. The response is GDPR compliant and aligns with the EU AI Act."/>
        <s v="The response is excellent in terms of content quality. It is factually accurate, relevant, complete, and clear. The only area for improvement is the lack of explicit citations. The response effectively uses the provided snippets to answer the user's question."/>
        <s v="The response is excellent. It is factually accurate, relevant, complete, and clear. The response is well-supported by the provided snippet."/>
        <s v="The response is factually accurate and relevant, providing a basic answer to the user's question. It could be more complete by including additional details. The lack of citations is a drawback."/>
        <s v="The response is partially relevant and factually accurate in its first sentence. However, it lacks completeness and introduces a second, vague point. The absence of citations and audit trail is a significant weakness. The response could be improved by providing more detailed information and grounding its claims in evidence."/>
        <s v="The response provides a factually accurate and relevant answer to the user's query. The clarity is excellent. However, the response lacks completeness and does not provide any citations. Furthermore, it fails to address GDPR compliance, EU AI Act alignment, or audit trail quality. The system's reliance on the provided snippet is evident, but the lack of explicit citations is a significant drawback."/>
        <s v="The response is factually accurate and relevant, directly answering the user's question. It could be more complete by providing additional details about the trial work process. The lack of explicit citations is a significant weakness. The response is clear and easy to understand. Overall, the content quality is high, but the source utilization and citation practices need improvement."/>
        <s v="The response is factually accurate, relevant, and clearly written. It effectively answers the user's question based on the provided snippets. However, the lack of explicit citations is a significant weakness. The response could also be more complete by providing more details about the types of technical support available."/>
        <s v="The response is factually accurate, relevant, complete, and clear. It directly answers the user's question based on the provided snippet. The lack of citations and audit trail are limitations."/>
        <s v="The response is relevant and mostly accurate, but lacks completeness and proper citation. It directly answers the user's question but could benefit from providing more details about the registration process. The absence of citations and any discussion of GDPR or EU AI Act compliance are significant weaknesses."/>
        <s v="The response is factually accurate, relevant, and clear. It provides a good overview of the technical equipment available during a trial work period. The completeness could be improved by adding more details about software and IT support. The lack of citations is a drawback, but the content itself is strong."/>
        <s v="The response is factually accurate, relevant, and clear. It provides a good overview of the training opportunities available. However, it lacks citations and does not address GDPR, EU AI Act, or audit trail quality. The completeness could be improved by adding information on how to access the training."/>
        <s v="The response is highly relevant and clear, providing a useful list of available and unavailable infrastructure during the trial period. While the factual accuracy is generally good, it's difficult to verify every detail without specific domain knowledge. The lack of citations is a significant drawback. The response effectively answers the user's question but could benefit from source grounding and more specific details to improve completeness."/>
        <s v="The response is factually accurate, relevant, complete, and clear. It effectively answers the user's question based on the provided snippets. The main weakness is the lack of explicit citations, but the content itself is strong."/>
        <s v="The response provides a factually accurate and relevant answer to the user's query. The content is clear and well-organized. The main weakness is the lack of explicit citations and the absence of considerations for GDPR and the EU AI Act, although the context doesn't necessarily require them."/>
        <s v="The response is excellent in terms of content quality. It is factually accurate, relevant, complete, and clear. However, it lacks proper citation and audit trail, which are important for transparency and accountability. The response effectively answers the user's question and provides additional helpful information."/>
        <s v="The response is factually accurate, relevant, and clear. It effectively answers the user's question based on the provided snippets. However, it lacks explicit citations and does not address GDPR compliance, EU AI Act alignment, or audit trail quality. The content quality is high, but the source utilization and system-level considerations are weak."/>
        <s v="The response provides a factually accurate and relevant answer to the user's query. The clarity is excellent. However, the response lacks explicit citations and does not address GDPR or EU AI Act compliance. The completeness is good but could be improved with more details."/>
        <s v="The response is relevant and mostly accurate, directly addressing the user's query. It could be more complete by suggesting alternative solutions and providing more context. The response is grounded in the provided snippet, but the citation quality could be improved by providing more information."/>
        <s v="The response is excellent. It is factually accurate, highly relevant, complete, and clear. The response is well-grounded in the provided snippet, and the implicit citation is appropriate. The response also adheres to GDPR and EU AI Act requirements, as applicable."/>
        <s v="The response provides a reasonably accurate and relevant answer to the user's query. However, it lacks completeness and does not provide any citations. The content is generally well-written and easy to understand. The system could improve by including more specific details about IT equipment and providing citations to support its claims."/>
        <s v="The response is excellent in terms of content quality. It is factually accurate, relevant, complete, and clear. However, it lacks explicit citations, which is a drawback. The response effectively answers the user's question and provides additional helpful information."/>
        <s v="The response is relevant and clear, providing useful information about making phone calls in the new building. The factual accuracy is generally good, but the completeness could be improved by including information about softphone solutions. The lack of citations and consideration of GDPR and EU AI Act requirements are significant weaknesses."/>
        <s v="The response is factually accurate, relevant, and clear. It directly answers the user's question and provides additional context about future changes. The main weakness is the lack of explicit citations and the limited completeness. The response is well-grounded in the provided snippets, particularly snippet 1."/>
        <s v="The AI system failed to provide a relevant or complete answer to the user's query. While the snippets contain relevant information about telephone usage in the underground parking garage, the system was unable to utilize them to generate a helpful response. The response is essentially a failure message."/>
        <s v="The response is factually accurate, relevant, and clear. It could be more complete by providing more details about the limitations within the Citrix environment and how to access Teams. The lack of citations is a drawback, but the content itself is strong."/>
        <s v="The response is factually accurate, relevant, complete, and clear. However, it lacks proper citation and audit trail, which are important for academic rigor and transparency. The response correctly identifies the company providing external IT support based on the provided snippets, but fails to cite the source."/>
        <s v="The response is factually accurate, relevant, and clear. It directly answers the user's query based on the provided snippet. However, it lacks completeness and does not provide any citations or information about GDPR compliance, EU AI Act alignment, or audit trail quality. The response is well-grounded in the provided snippet."/>
        <s v="The response provides a factually accurate and relevant answer to the user's query. The information is presented clearly and is generally complete. However, the response lacks proper citations, which significantly reduces its academic rigor. The response effectively uses information from the snippets, but fails to explicitly cite them."/>
        <s v="The response is factually accurate, relevant, and clear. It provides a good overview of what can be moved to the new location. The main weakness is the lack of explicit citations. The response is well-aligned with the user's query and provides practical information."/>
        <s v="The response provides a factually accurate and relevant answer to the user's question. The content is clear and well-organized. However, the response lacks explicit citations and does not address GDPR compliance, EU AI Act alignment, or audit trail quality. The completeness could be improved by including the timing of locker distribution."/>
        <s v="The response is relevant and clear, providing generally accurate advice on packing and labeling documents. However, it lacks completeness by not providing more specific details on labeling and handling sensitive documents. The absence of citations and any consideration of GDPR or EU AI Act compliance are significant weaknesses."/>
        <s v="The response is factually accurate, relevant, and clearly written. It provides a good overview of resources available to help with the decision of what to take during a move. The main weakness is the lack of explicit citations to the source snippets. The response could be slightly more complete by specifying the types of items the checklist covers."/>
        <s v="The response is factually accurate, relevant, and clear. It could be more complete by providing more specific examples. The lack of citations is a drawback, and it doesn't address GDPR or EU AI Act compliance."/>
        <s v="The response provides a factually accurate, relevant, complete, and clear answer to the user's question. However, it lacks citations and does not address GDPR compliance, EU AI Act alignment, or audit trail quality. The content quality is high, but the source utilization and citation mechanics are weak."/>
        <s v="The response provides a factually accurate and relevant answer to the user's question. The clarity is excellent. However, the response does not utilize the provided snippets effectively and lacks citations. Completeness is good but could be improved with more details."/>
        <s v="The response is factually accurate, relevant, complete, and clear. However, it fails to provide any citations, even though the answer is directly supported by one of the snippets. The lack of an audit trail is also a significant weakness."/>
        <s v="The response is factually accurate, relevant, and clear. It provides a good starting point for understanding what can be digitized. However, it lacks citations and does not address GDPR or EU AI Act compliance. The response is well-grounded in the provided snippet."/>
        <s v="The response is generally good in terms of content quality. It provides accurate and relevant information in a clear manner. However, it lacks completeness and does not provide any citations to support its claims. The inclusion of contact information is not directly relevant to the query and detracts from the overall quality of the response. The response does not utilize the provided snippets effectively."/>
        <s v="The response provides a partially relevant and somewhat accurate answer to the question. It mentions scanners and scanning services, which are relevant to digitalization. However, the provided contact information is likely specific to internal company support and not generally applicable. The response is incomplete and lacks proper citations and transparency. It also raises GDPR compliance concerns due to the inclusion of email addresses without proper justification."/>
        <s v="The response is factually accurate, relevant, and clear. It effectively answers the user's question based on the provided snippets. The completeness is good, but could be improved by specifying the year. The lack of explicit citations is a minor drawback, but the information is grounded in the provided snippets."/>
        <s v="The response is factually accurate, relevant, complete, and clear. It directly answers the user's query and provides additional helpful information. However, it lacks explicit citations and does not address GDPR compliance, EU AI Act alignment, or audit trail quality. The content quality is excellent, but the source utilization and citation mechanics are weak."/>
        <s v="The response is factually accurate, relevant, and clear. It provides a good overview of the sports offerings. The main weakness is the lack of explicit citations, which is a common limitation of many AI systems. The response is strong in content quality but weak in source utilization and auditability."/>
        <s v="The response is factually accurate, relevant, and clear. It provides a good answer to the user's question. However, it lacks explicit citations and a proper audit trail. The completeness could be improved by providing more details about HR's role in the booking process."/>
        <s v="The response is factually accurate, relevant, complete, and clear. It directly answers the user's question and provides all necessary information. However, the system does not provide any citations, and there is no audit trail."/>
        <s v="The response is relevant and mostly accurate, but lacks completeness and proper citation. The information provided is helpful, but the absence of citations significantly reduces its academic value. The response could be improved by including more details and providing sources for the information."/>
        <s v="The response is excellent. It is factually accurate, relevant, complete, and clear. The answer is directly supported by the provided snippet. The response effectively utilizes the source material to answer the user's question."/>
        <s v="The response is factually accurate, relevant, complete, and clear. It directly answers the user's question using information from the provided snippets. However, it lacks citations and does not address GDPR compliance, EU AI Act alignment, or audit trail quality."/>
        <s v="The response is factually accurate, relevant, and clear. It provides a good answer to the user's question. The main weakness is the lack of explicit citations, but the content is well-grounded in the provided snippets. The response demonstrates good content quality overall."/>
        <s v="The response is factually accurate and relevant, directly answering the user's question. However, it lacks completeness and does not provide any citations. The content quality is good, but the source utilization is poor due to the absence of citations."/>
        <s v="The response is excellent. It is factually accurate, relevant, complete, and clear. The response is directly supported by the provided snippet. The response also correctly identifies that GDPR and EU AI Act are not applicable in this context."/>
        <s v="The response is excellent. It accurately answers the user's question, is relevant, complete, and clear. The response is well-grounded in the provided snippets and implicitly cites the relevant source. The response also provides additional relevant information."/>
        <s v="The response is excellent. It is factually accurate, relevant, complete, and clear. The information is directly supported by the provided snippet. The absence of explicit citations is acceptable given the straightforward nature of the query and response."/>
        <s v="The response provides a relevant and clear explanation of how the Marketplace functions. The factual accuracy is high, and the response is well-organized. However, it lacks explicit citations and could be slightly more complete. The response is strong in content quality but weak in source utilization and citation mechanics."/>
        <s v="The response is factually accurate, relevant, complete, and clear. However, the system lacks explicit citations and an audit trail, which are areas for improvement. The content quality is excellent, and the response effectively utilizes the provided snippet."/>
        <s v="The response is factually accurate, relevant, complete, and clear. However, it fails to provide any citations, even though the information is directly derived from the provided snippets. The content quality is excellent, but the source utilization is poor due to the lack of citations."/>
        <s v="The response is factually accurate, relevant, complete, and clear. However, it lacks explicit citations, which is a significant drawback from an academic perspective. The content quality is excellent, but the source utilization and citation mechanics are poor."/>
        <s v="The response is factually accurate, relevant, and clear. It directly answers the user's question and provides additional information about the location of the Work Cafés. The completeness could be improved by including specific opening hours if available. The system does not provide citations."/>
        <s v="The response is factually accurate, relevant, complete, and clear. It effectively answers the user's question. However, the system does not provide any citations, which is a limitation. The response is compliant with GDPR and the EU AI Act, given the nature of the query and response."/>
        <s v="The response provides a factually accurate and relevant answer to the user's query. The information is clearly presented, although the completeness could be slightly improved by explicitly mentioning the availability of coffee and espresso beans. The main weakness is the lack of citations."/>
        <s v="The response is factually accurate, relevant, complete, and clear. However, it lacks citations and audit trail. The content quality is excellent, but the source utilization and citation mechanics are weak."/>
        <s v="The response is factually accurate, relevant, complete, and clear. However, it lacks citations and audit trail. The content is well-aligned with the provided snippet."/>
        <s v="The response is factually accurate, relevant, and clear. It effectively answers the user's query based on the provided snippets. The main weakness is the lack of explicit citations, but the content itself is strong."/>
        <s v="The response provides a factually accurate and relevant answer to the user's question. The clarity is excellent. The completeness is good, but could be improved by including more specific details from the snippets. The citation quality and audit trail quality are inadequate due to the absence of citations and audit information."/>
        <s v="The response is factually accurate, relevant, and clear. It could be more complete by adding additional considerations. The lack of citations is a drawback."/>
        <s v="The response provides a relevant and mostly accurate answer to the user's query. The clarity is excellent. However, the completeness could be improved by adding more details about the catering process. The citation quality and audit trail quality are inadequate due to the lack of explicit citations and information about data sources and processing."/>
        <s v="The response is highly relevant and clear, providing several options for eating with guests in a comfortable setting. The factual accuracy is plausible, although not independently verifiable. The main weakness is the lack of citations, which makes it difficult to assess the source grounding. The response is compliant with GDPR and the EU AI Act."/>
        <s v="The response provides a factually accurate and relevant answer to the user's query. The content quality is high. However, the system does not provide citations, and it does not address GDPR compliance, EU AI Act alignment, or audit trail quality. The response is well-grounded in the provided snippets, specifically Snippet 1."/>
        <s v="The response is relevant and mostly accurate but lacks completeness and proper citation. While the core information is correct, the absence of citations and the lack of detail regarding credit loading and app download detract from its overall quality. The response also fails to address GDPR, EU AI Act, and audit trail considerations."/>
        <s v="The response is factually accurate, relevant, and clear. It directly answers the user's question. However, it lacks completeness and does not provide any citations. It also fails to address GDPR compliance, EU AI Act alignment, and audit trail quality."/>
        <s v="The response provides accurate and relevant information about parking options at the new location. The clarity of the response is excellent. However, the response lacks explicit citations and does not address GDPR compliance, EU AI Act alignment, or audit trail quality. The completeness is good, but could be improved by including more details about short-term parking costs and specific opening hours for bicycles."/>
        <s v="The response is factually accurate, relevant, complete, and clear. However, it lacks citations, which is a significant drawback. The response correctly answers the question based on the provided snippets, but the absence of citations reduces its academic rigor."/>
        <s v="The response provides a factually accurate and relevant answer to the user's query. The information is presented clearly and is easy to understand. However, the response lacks explicit citations and does not address GDPR compliance, EU AI Act alignment, or audit trail quality. The content quality is high, but the source utilization and citation mechanics are weak."/>
        <s v="The response is factually accurate, relevant, complete, and clear. However, it lacks citations and does not address GDPR compliance, the EU AI Act, or audit trails. The response is well-grounded in the provided snippets."/>
        <s v="The response is relevant, clear, and mostly complete. It is factually accurate based on the provided snippets and general knowledge. However, it lacks citations and does not address GDPR, EU AI Act, or audit trail considerations. The response is well-grounded in the snippets, particularly snippet 1."/>
        <s v="The response is factually accurate, relevant, and clear. It provides a direct answer to the user's question. However, it lacks completeness and does not include any citations. Furthermore, it fails to address GDPR compliance, EU AI Act alignment, or audit trail quality."/>
        <s v="The response is factually accurate, relevant, complete, and clear. However, it lacks proper citation, which reduces its overall academic quality. The response effectively answers the user's question but fails to explicitly acknowledge the source of the information."/>
        <s v="The response provides a relevant, clear, and mostly complete answer to the user's question. The factual accuracy is high, although some details are not explicitly supported by the provided snippets. The main weakness is the lack of citations."/>
        <s v="The response is factually accurate, relevant, complete, and clear. It directly answers the user's question using information from the provided snippets. The main weakness is the lack of explicit citations."/>
        <s v="The response is factually accurate, relevant, complete, and clear. It effectively answers the user's question and provides helpful additional information. However, it lacks explicit citations and audit trail information."/>
        <s v="The response is factually accurate, relevant, complete, and clear. However, it lacks citations and does not address GDPR compliance, EU AI Act alignment, or audit trail quality. The content is well-grounded in the provided snippets."/>
        <s v="The response is factually accurate, highly relevant, complete, and clear. It effectively answers the user's question based on the provided source snippets. The main weakness is the lack of explicit citations, but the content itself is excellent."/>
        <s v="The response is factually accurate, relevant, complete, and clear. However, it lacks citations and does not address GDPR compliance, EU AI Act alignment, or audit trail quality. The response effectively uses the provided snippets to answer the user's question."/>
        <s v="The response is excellent. It accurately answers the user's question, is directly supported by the provided snippet, and is clear and concise. The system demonstrates good information retrieval and grounding capabilities."/>
        <s v="The response is factually accurate, relevant, complete, and clear. However, it lacks citations and does not address GDPR compliance, EU AI Act alignment, or audit trail quality, which are not applicable in this specific context. The response directly answers the user's question based on the provided information."/>
        <s v="The response is factually accurate, relevant, complete, and clear. It directly answers the user's question based on the provided snippets. However, the system lacks explicit citations and audit trails, which are areas for improvement. The content quality is excellent, but the source utilization and transparency aspects need enhancement."/>
        <s v="The response is factually accurate, relevant, and clear. It effectively answers the user's question about the location of employee and guest entrances. The completeness is good, but could be improved by mentioning all entrances to the building. The system does not provide citations."/>
        <s v="The response is factually accurate, relevant, and clear. It directly answers the user's question. Completeness could be improved by providing more specific examples. The system does not provide citations, GDPR compliance information, EU AI Act alignment information, or audit trail information."/>
        <s v="The response is factually accurate, relevant, complete, and clear. However, it lacks citations and audit trail information."/>
        <s v="The response is excellent. It is factually accurate, relevant, complete, and clear. It is directly supported by the provided snippet. The response also adheres to GDPR and EU AI Act requirements, as it does not involve personal data processing or high-risk AI applications."/>
        <s v="The AI system failed to provide a relevant or complete answer to the user's query. It simply stated that it could not generate a summary. The system should have been able to extract information from the provided snippets to address the user's question about what to consider when staying longer in the building in the evening. The response is inadequate."/>
        <s v="The response is factually accurate and relevant, directly answering the user's question. However, it lacks completeness and doesn't provide sufficient detail. The absence of citations and any consideration of GDPR or EU AI Act compliance are significant weaknesses. The response relies heavily on a single snippet but fails to provide a comprehensive answer or proper attribution."/>
        <s v="The response provides a factually accurate and relevant answer to the user's query. The clarity is excellent. However, the system lacks any citation mechanism and fails to address GDPR compliance, EU AI Act alignment, or audit trail quality. The content quality is high, but the system's overall design needs significant improvement in terms of transparency and accountability."/>
        <s v="The AI system's response is inadequate. It fails to provide a relevant answer to the user's query and does not utilize the provided snippets effectively. The response lacks factual accuracy, relevance, completeness, and clarity. The system's performance is significantly deficient."/>
        <s v="The response provides a relevant and clear answer to the user's query, suggesting practical solutions for maintaining confidentiality in elevators. However, it lacks completeness by not elaborating on the reasons behind the suggestions or the specific confidentiality concerns. The absence of citations and any consideration of GDPR or EU AI Act compliance are significant weaknesses."/>
        <s v="The response is excellent. It is factually accurate, relevant, complete, and clear. The response is also well-supported by the provided snippet."/>
        <s v="The response is factually accurate, relevant, and clear. It provides a good overview of the process for requesting a locker. The main weakness is the lack of explicit citations. The response effectively uses the provided snippets to answer the user's question."/>
        <s v="The response provides a factually accurate and relevant answer to the user's question. The clarity is excellent. Completeness is good but could be improved with more details. The system does not provide citations, and it does not address GDPR, EU AI Act, or audit trail considerations."/>
        <s v="The response is factually accurate, relevant, complete, and clear. However, it fails to provide any citations, even though the answer is directly supported by one of the provided snippets. The absence of citations is a significant weakness."/>
        <s v="The response is factually accurate, relevant, and clear. It directly answers the user's question and provides additional helpful information. The completeness is good, but could be improved by adding the location of the key distribution. The main weakness is the lack of citations."/>
        <s v="The response is excellent in terms of content quality and source utilization. It accurately answers the user's question based on the provided snippet and provides a complete and clear answer. The response is factually accurate, relevant, complete, and clear."/>
        <s v="The response is excellent. It accurately and completely answers the user's question based on the provided snippet. The clarity is high, and the information is presented in a straightforward manner. The citation quality is good, although implicit."/>
        <s v="The response is factually accurate, relevant, complete, and clear. It directly answers the user's question with a comprehensive description. However, the system does not provide any citations, which is a significant drawback."/>
        <s v="The response provides a relevant and generally accurate overview of data backup procedures. It effectively synthesizes information from the provided snippets, although it lacks explicit citations. The content quality is good, but the citation quality needs improvement. The response also touches on GDPR and EU AI Act considerations, but could benefit from more explicit coverage of these topics."/>
        <s v="The response provides a reasonably accurate and relevant answer to the user's query, but it lacks completeness and does not provide any citations to the source snippets. The content is generally clear and well-organized. The response touches on GDPR compliance and EU AI Act alignment, but it lacks specific details in these areas. The absence of citations is a significant weakness."/>
        <s v="The response is not helpful in answering the user's query. It provides information about recovery tests and responsibilities within an ITSCM policy, but it does not provide the steps required to recover a lost or corrupted file. The response is factually related to data recovery but not directly answering the question. The source utilization is poor, and the citation quality is inadequate."/>
        <s v="The response is relevant and mostly accurate, but it lacks completeness due to the absence of specific contact information and instructions. The citation quality is poor as there are no explicit citations, even though the response is grounded in snippet 1. The response does not address GDPR, EU AI Act, or audit trail considerations, which are important for a comprehensive system evaluation but not directly related to the user's query."/>
        <s v="The response is generally good in terms of content quality, providing relevant and mostly accurate information about data retention periods at Berenberg Bank. However, the lack of explicit citations is a significant weakness. The response could also be more complete by providing more details on legal requirements and GDPR compliance. The response effectively uses the provided snippets to ground its claims, but the absence of citations makes it difficult to verify the source of each statement."/>
        <s v="The response provides accurate, relevant, and clear advice on handling suspicious emails. While the content quality is high, the lack of explicit citations is a significant drawback. The response effectively addresses the user's query but could benefit from a more comprehensive approach by including information about reporting mechanisms. The response is factually sound and well-written, but the absence of citations impacts its academic rigor."/>
        <s v="The response provides a relevant and generally accurate overview of social engineering attacks. The clarity and organization are excellent. However, the lack of explicit citations is a significant weakness. While the content appears to be grounded in the provided snippets to some extent, the absence of clear attribution detracts from the overall academic quality."/>
        <s v="The response provides factually accurate and relevant advice, but it lacks proper citation and does not address GDPR or EU AI Act compliance. The content is clear and well-organized. The main weakness is the absence of citations and the lack of awareness of regulatory requirements."/>
        <s v="The response provides a comprehensive and accurate answer to the user's query about mandatory security trainings for employees at Berenberg. The content is well-organized, clear, and complete. However, the response lacks explicit citations to the source snippets. The response also only implicitly touches on GDPR and EU AI Act compliance."/>
        <s v="The response provides a generally accurate and relevant overview of secure data sharing practices. However, it lacks explicit citations to the source snippets and could be more complete by addressing additional relevant topics. The response demonstrates some awareness of GDPR and EU AI Act requirements, but further elaboration is needed. The absence of explicit citations is a significant weakness."/>
        <s v="The response provides a detailed and relevant answer to the user's query about emergency communication channels at Berenberg. The content is factually accurate, complete, and clearly presented. However, the response lacks proper citations and does not address GDPR compliance, EU AI Act alignment, or audit trail quality. The primary weakness is the absence of source attribution."/>
        <s v="The response is relevant and clearly written but lacks completeness and strong factual grounding in the provided snippets. The absence of citations is a significant weakness. While the identified communicators are plausible, the response would benefit from more comprehensive information and explicit source support."/>
        <s v="The response provides a relevant and generally accurate overview of the escalation process during a major cyber incident. However, it lacks explicit citations and could be more complete by including specific examples and addressing GDPR compliance, EU AI Act alignment, and audit trail quality. The content quality is good, but the source utilization and citation mechanics are weak."/>
        <s v="The response provides a good overview of Privileged Access Management (PAM) and its importance. The content is factually accurate, relevant, and clearly written. However, the response lacks explicit citations and could be more complete by discussing specific PAM solutions and compliance aspects. The grounding in the provided snippets is present but not explicitly indicated."/>
        <s v="The response provides a relevant and generally accurate answer to the user's query. However, it lacks citations and does not address GDPR compliance, EU AI Act alignment, or audit trail quality. The content is well-organized and easy to understand, but could be more complete by including additional details about emergency access procedures and specific tools used for access management."/>
        <s v="The response provides a relevant and generally accurate description of the purpose of the general test guideline. The content is well-organized and easy to understand. However, the response could be more complete by providing more specific examples and streamlining the information. The main weakness is the lack of explicit citations to the source snippets, which reduces the credibility and transparency of the response."/>
        <s v="The response provides a relevant and generally accurate overview of IT security testing at Berenberg. However, it lacks explicit citations, making it difficult to verify the source of the information. Furthermore, it fails to address GDPR compliance, EU AI Act alignment, and audit trail quality, which are important considerations for AI system assessment."/>
        <s v="The response provides a reasonably accurate and relevant overview of the types of tests covered in the Digital Operational Resilience (DOR) Testing Policy. However, it lacks completeness and proper citation practices. It also fails to address crucial aspects like GDPR compliance and the EU AI Act. The content is generally clear and well-organized, but the lack of proper citations and the omission of key regulatory considerations significantly detract from its overall quality."/>
        <s v="The response provides a relevant and generally accurate overview of the BCM test and exercise concept. The content is well-organized and easy to understand. However, the lack of explicit citations and the limited discussion of GDPR compliance, EU AI Act alignment, and audit trail quality are areas for improvement. The response demonstrates a good understanding of BCM principles but could benefit from more rigorous academic grounding."/>
        <s v="The response provides a relevant and generally accurate overview of test variants used in UiPath development. However, it lacks explicit citations and could be more complete by including additional relevant test types. The absence of citations is a significant weakness. The response is strong in content but weak in source utilization and citation mechanics."/>
        <s v="The response provides a factually accurate, relevant, and clear description of the Robotic Centre of Competence (RCC) at Berenberg. While the content is well-written and informative, the lack of explicit citations is a significant weakness. The response could be improved by providing more specific examples and addressing GDPR compliance and EU AI Act alignment, although these are not directly relevant to the query."/>
        <s v="The response provides a factually accurate and relevant overview of how the RCC supports employees in developing RPA processes with UiPath. The clarity of the response is excellent. However, the lack of explicit citations and the limited discussion of GDPR compliance, EU AI Act alignment, and audit trail quality detract from the overall academic rigor. The response is well-grounded in the provided snippets, but the absence of citations is a significant weakness."/>
        <s v="The response is relevant and clear, providing a good overview of the role of an RCC in RPA. However, it lacks explicit citations and fails to address important aspects such as GDPR compliance, EU AI Act alignment, and audit trail quality. While the content is generally accurate, the lack of source grounding and the omission of crucial compliance-related information significantly reduce the overall quality of the response."/>
        <s v="The response provides a factually accurate, relevant, and clear explanation of the organizational framework that the RCC provides for using UiPath. While the response is generally complete, it could benefit from more specific examples. The lack of citations is a significant weakness. The response does not address GDPR, EU AI Act, or audit trail considerations."/>
        <s v="The response provides a relevant and clear explanation of how RPA is used at Berenberg. The factual accuracy is generally good, although some claims could benefit from more specific evidence. The major weakness is the complete lack of citations and the failure to address GDPR compliance, EU AI Act alignment, and audit trail quality. While the content itself is reasonably good, the absence of proper attribution and consideration of regulatory aspects significantly detracts from its overall academic quality."/>
        <s v="The response is relevant, clear, and mostly factually accurate. The citation quality is weak due to repetition and lack of clear connection to the claim. The response could be improved by explicitly stating that the specific organizational policy should be consulted. Overall, the response is good but has room for improvement in citation and completeness."/>
        <s v="The response is factually accurate, relevant, complete, and clear. The citation quality could be improved by providing more specific references within the documents. Overall, the response is of high quality."/>
        <s v="The response is relevant and clearly written, but its factual accuracy is questionable without knowing the specific company's policy. The completeness is limited, and the citation quality is poor due to repetition and unclear relevance. The response completely ignores GDPR and EU AI Act considerations. Overall, the response provides a basic answer but lacks depth and attention to important legal and ethical considerations."/>
        <s v="The response is relevant and clearly written, providing a direct answer to the user's question. The factual accuracy is generally good, although the statement could be more nuanced. The citation quality is acceptable but could be improved by including a wider range of sources. The response demonstrates good adherence to GDPR and EU AI Act principles, and the audit trail quality is satisfactory."/>
        <s v="The response is relevant, clear, and mostly accurate. It answers the user's question directly and provides a relevant condition. However, the factual accuracy could be improved by emphasizing the importance of consulting specific organizational policies. The citation quality is satisfactory, but the grounding could be improved, as the snippets do not directly support the claim. The response is compliant with GDPR and aligns with the EU AI Act."/>
        <s v="The response is relevant and clear but lacks completeness and strong source grounding. While the general advice to record gifts is sound, the blanket statement without considering context or thresholds reduces the factual accuracy. The citation quality is poor, as the provided sources do not directly support the claim. The system needs to improve its ability to provide nuanced answers and ground its claims in specific evidence from the source materials."/>
        <s v="The response is generally good in terms of relevance, clarity, and factual accuracy. However, it suffers from repetitive citations and a lack of attention to GDPR compliance, EU AI Act alignment, and audit trail quality. The response could be improved by providing more specific guidance on logging gifts and hospitality and by addressing the relevant legal and regulatory considerations."/>
        <s v="The response is relevant and mostly accurate but suffers from poor source utilization and incomplete information. The core assertion is correct, but the supporting details and citations are weak. The response would benefit from more specific information and better-grounded evidence."/>
        <s v="The response is relevant and generally accurate but lacks nuance and suffers from poor citation quality. The system provides a direct answer to the user's query, which is a strength. However, the reliance on a single document and the lack of specific references within that document weaken the overall assessment. The content quality is good, but the source utilization is weak."/>
        <s v="The response is generally good, providing a relevant and mostly accurate answer to the user's query. The clarity and organization are strong. The main area for improvement is in providing more specific examples and strengthening the connection between the claims made and the cited sources. The response does not address GDPR or EU AI Act compliance, which are important considerations for AI systems."/>
        <s v="The response is of high quality, providing accurate and relevant information in a clear and accessible manner. The citation quality is acceptable, although verification of the source content is not possible. The response effectively addresses the user's query and demonstrates a good understanding of business ethics and compliance."/>
        <s v="The response is factually accurate and highly relevant, providing a clear answer to the user's query. However, the citation quality is poor due to repetition and lack of specificity. Furthermore, the system demonstrates a complete lack of awareness or implementation of GDPR and EU AI Act requirements, which is a major concern. The response is well-written and easy to understand."/>
        <s v="The response is factually accurate, relevant, and clear. However, the citation quality is poor because the provided snippet does not support the claim. The response could be more complete by providing more details or examples. Overall, the content quality is high, but the source utilization is weak."/>
        <s v="The response is relevant and clearly written but lacks factual accuracy and completeness due to its overgeneralization. The citation quality is questionable without specific references to the supporting sections within the provided documents. The response could be improved by acknowledging the nuances and exceptions related to gifts and entertainment for public officials."/>
        <s v="The response is relevant but lacks completeness and depth. While it correctly identifies the context in which 'unduly lavish' hospitality is discussed, it fails to provide a clear definition or examples. The citation quality is poor, and there is no information on the system's audit trail. The response is limited by the quality of the provided snippets."/>
        <s v="The response is relevant and clear, providing a plausible answer to the user's question. However, the citation quality is weak, and there is no consideration of GDPR or EU AI Act compliance. The response could be improved by providing more context and alternative contact methods, as well as addressing data protection and AI governance concerns."/>
        <s v="The response provides a relevant and generally accurate answer to the user's query. The clarity is excellent, and the completeness is good. The citation quality is acceptable, although the snippet support is weak. The response fails to address GDPR, EU AI Act, and audit trail considerations, which are important for a comprehensive assessment of AI systems in a business context."/>
        <s v="The response is highly relevant and provides a practical solution to the user's query. The factual accuracy is good, and the clarity is excellent. The citation quality could be improved by providing more specific references and demonstrating the relevance of each source to the claim being made. The response effectively addresses the user's question, offering a balanced approach to gift acceptance and ethical considerations."/>
        <s v="The response provides a relevant and mostly accurate answer to the user's query. However, the citation quality is poor, and the response lacks any consideration of GDPR compliance, EU AI Act alignment, or audit trail quality. The content is good, but the source utilization is weak."/>
        <s v="The response is generally good, providing relevant and accurate information about gifts between employees. However, it could be more complete by addressing all possible scenarios (gifts from superiors, gifts between peers) and providing more specific citations. The response effectively uses the provided snippets to address the query, although the synthesis could be improved."/>
        <s v="The response provides a relevant and generally accurate answer to the user's query. The clarity is good, but the completeness could be improved by including more specific details or referencing relevant policies. The citation quality is adequate but could be enhanced by providing more specific links between claims and source material. The response appropriately avoids GDPR and EU AI Act concerns due to the nature of the query and response."/>
        <s v="The response is factually accurate, relevant, and clearly written. The citation quality is acceptable, although it could be improved by providing more specific references to the source documents. Overall, the response meets high academic standards."/>
        <s v="The response is weak because it fails to directly answer the user's question about the consequences of violating a gifts and hospitality policy. While the provided snippets touch on related topics, the response does not synthesize them effectively to address the query. The response is factually related but lacks the necessary detail and specificity to be considered a good answer."/>
        <s v="The response is relevant and likely factually accurate based on general business practices, but the citation quality is poor due to the lack of direct support from the provided snippet. The completeness could be improved by providing more specific details about the pre-approval process. The response's alignment with GDPR and the EU AI Act is difficult to assess without more information about the system's data handling and transparency mechanisms."/>
        <s v="The AI system's response is inadequate. It fails to provide any relevant information to the user's query and simply states that the web search was unsuccessful. This indicates a significant deficiency in both content quality and source utilization."/>
        <s v="The response provides a relevant and generally accurate overview of standard data backup procedures. The clarity and organization are excellent. However, the completeness could be improved by including more details on specific aspects of data backup and recovery. The citation quality is weak, as the same document is cited multiple times without specific references. The response touches on GDPR and EU AI Act compliance but lacks depth in these areas."/>
        <s v="The response provides a relevant and generally accurate answer to the user's query. However, the citation quality is very poor, and it fails to address important aspects like GDPR compliance and the EU AI Act. The response relies on general knowledge rather than effectively utilizing the provided snippet."/>
        <s v="The response is relevant but lacks completeness and proper citation practices. While it offers some accurate suggestions, it misses crucial details and doesn't provide a comprehensive guide to file recovery. The absence of GDPR compliance and EU AI Act alignment is a significant concern. The response needs improvement in terms of completeness, citation quality, and adherence to ethical and legal guidelines."/>
        <s v="The response is relevant and clear but has limitations in factual accuracy, completeness, and citation quality. While it provides a potential contact point, it lacks corroborating evidence and sufficient detail. The citation quality is particularly weak due to the repeated URL and lack of direct support from the snippet."/>
        <s v="The response is relevant and clearly written, but its factual accuracy is questionable due to the lack of supporting evidence and its narrow focus on a single institution. The completeness is also limited. The citation quality is weak because the provided snippet doesn't support the claim made in the response. The response could be improved by providing a more general overview of data retention periods and addressing GDPR and EU AI Act considerations."/>
        <s v="The response provides accurate and relevant advice on handling suspicious emails. The clarity and organization are excellent. However, the citation quality is very poor, with redundant and improperly formatted citations. The completeness is good but could be improved by adding information about reporting phishing attempts."/>
        <s v="The response is relevant and generally accurate, providing a good starting point for understanding social engineering attacks. However, it lacks completeness and could benefit from more specific examples and a more detailed discussion of common signs. The citation quality is basic, and the response does not address GDPR compliance, EU AI Act alignment, or audit trail quality."/>
        <s v="The response is relevant and generally accurate in its advice, but it is incomplete and suffers from poor citation practices. It also fails to address GDPR compliance and EU AI Act alignment, which are important considerations in the context of data security. The content quality is acceptable, but the source utilization and citation mechanics are weak."/>
        <s v="The response is relevant, clear, and likely factually accurate, although direct snippet support is limited. The citation quality is good. GDPR and EU AI Act alignment are not explicitly addressed. Overall, the response provides a satisfactory answer to the user's query."/>
        <s v="The response is weak. While it touches on the topic of secure data sharing, it lacks depth, detail, and proper citation. It fails to provide concrete steps or methods for secure sharing and doesn't address important considerations like GDPR compliance or EU AI Act alignment. The response is essentially a list of search results with minimal integration or analysis."/>
        <s v="The response is relevant and generally accurate in listing potential emergency communication channels. However, it lacks completeness and the citation quality is extremely poor. The response also fails to address GDPR compliance, EU AI Act alignment, and audit trail quality. The content is acceptable, but the source utilization is abysmal."/>
        <s v="The response is relevant but suffers from poor factual accuracy and completeness. The citation quality is extremely low, as the provided snippet does not support the claim made in the response. The response identifies potential communicators during an IT outage but lacks sufficient detail and supporting evidence."/>
        <s v="The response provides a relevant and generally accurate overview of the escalation process during a major cyber incident. However, the citation quality is weak, and the response lacks detail in certain areas. The response does not address GDPR compliance, EU AI Act alignment, or audit trail quality. The single snippet provided was not used at all."/>
        <s v="The response provides a factually accurate and relevant answer to the user's query. However, the citation quality is extremely poor, as the same irrelevant document is cited multiple times. While the content itself is good, the lack of proper source grounding significantly detracts from the overall quality of the response."/>
        <s v="The response provides a partially accurate and relevant answer to the user's query. However, it suffers from poor citation quality, incompleteness, and a lack of consideration for GDPR, EU AI Act, and audit trail requirements. The content is generally correct but could be significantly improved with better source integration and more comprehensive information."/>
        <s v="The response provides a relevant and generally accurate answer to the user's query. The content quality is good, with clear and concise explanations. However, the citation quality is weak due to redundant citations. Furthermore, the response completely fails to address GDPR compliance, EU AI Act alignment, and audit trail quality, indicating a significant gap in the system's awareness of these critical aspects."/>
        <s v="The response provides a relevant but somewhat generic overview of IT security testing at Berenberg. While the structure and clarity are good, the factual accuracy is difficult to verify without access to internal documentation. The citation quality is poor due to the lack of clear grounding in the provided snippet and the absence of a direct link between the claims and the cited documents. Furthermore, the response fails to address GDPR compliance, EU AI Act alignment, and audit trail quality, which are important considerations for IT security management."/>
        <s v="The response provides a relevant but somewhat generic overview of security tests related to digital operational resilience. While the information is generally accurate, it lacks depth and specificity, and the citation approach is weak. The response could be improved by providing more detailed information about the specific tests covered in a DOR Testing Policy and by using more targeted citations to support the claims made."/>
        <s v="The response provides a relevant and mostly accurate overview of how BCM testing and exercising ensures emergency preparedness. However, the citation quality is weak, as the response does not effectively utilize the provided snippet and cites the same document twice. Furthermore, the response completely ignores GDPR compliance, EU AI Act alignment, and audit trail quality, indicating a significant gap in the system's awareness of these crucial aspects."/>
        <s v="The response provides a generally accurate and relevant answer to the user's query, but it lacks completeness and suffers from extremely poor citation practices. The content itself is reasonable, but the grounding in the provided source is non-existent. The same source is cited repeatedly, even though it doesn't contain the information presented in the response."/>
        <s v="The response is inadequate because it fails to provide any information about the role of the Robotic Centre of Competence (RCC) at Berenberg. While it states that the web search did not return relevant results, this does not address the user's query. The response demonstrates poor content quality and source utilization."/>
        <s v="The response is weak. While the information about RPA and UiPath is generally accurate, it fails to address the core question about the RCC's support for employees. The relevance and completeness are low, and the citation quality is poor. The response provides general information but lacks specific details related to the query."/>
        <s v="The response is relevant, clear, and reasonably complete. The factual accuracy is good, based on general knowledge. However, the citation quality is extremely poor, as the provided snippets do not support the answer and the same URL is repeated multiple times. The response would be significantly improved by providing relevant and accurate citations."/>
        <s v="The response is generally good in terms of factual accuracy and relevance. It correctly identifies the RE Framework. However, it lacks completeness and suffers from poor citation practices. The response could be improved by providing more details about the RE Framework and properly citing the sources used."/>
        <s v="The response provides a factually accurate definition of RPA but fails to address the specific query about how RPA helps Berenberg. The citation is poorly formatted and lacks sufficient information. The response is incomplete and only partially relevant."/>
        <s v="The response is factually accurate, relevant, complete, and clear. However, the citation quality is very poor, as the provided snippets do not support the response and the same URL is repeated multiple times. The system correctly admits its inability to answer the question, which is a positive aspect of its behavior. The response is safe and compliant with GDPR and the EU AI Act."/>
        <s v="The response is excellent. It accurately and completely answers the user's question, providing relevant emergency numbers and citing reputable sources. The response demonstrates good clarity and transparency."/>
        <s v="The response provides a relevant and clear answer to the user's question. The factual accuracy is likely high, although not directly supported by the provided snippet. The major weakness is the poor quality of the citations, which are largely irrelevant or redundant. The system needs to improve its source grounding and citation practices."/>
        <s v="The response provides a factually accurate and relevant answer but lacks completeness. The citation quality is poor as the provided sources do not adequately support the claim. The response is clear and concise. The system needs to improve its source utilization to provide more comprehensive and well-supported answers."/>
        <s v="The response is factually accurate, relevant, complete, and clear. The citation quality is good, although one source is cited twice. The response also complies with GDPR and the EU AI Act. Overall, the response is of high quality."/>
        <s v="The response is relevant and generally accurate, but it could be more complete by providing more details about the relocation guide. The citation quality is good, but the response could benefit from more specific references within the cited documents. The response demonstrates good clarity and adheres to GDPR and EU AI Act principles."/>
        <s v="The response provides a relevant and factually accurate, albeit incomplete, answer to the user's query. However, the citation quality is extremely poor, as the cited documents are completely unrelated to the response. The content itself is acceptable, but the source grounding is severely flawed."/>
        <s v="The response is relevant, clear, and reasonably complete. The factual accuracy is plausible, although I lack specific domain knowledge to confirm it definitively. The citation quality is acceptable but could be improved by providing more specific information about the sources. Overall, the response is good."/>
        <s v="The system provides a valid and honest response by stating that it does not know the answer to the query. While the citations might not be directly helpful, the system's transparency and clear communication are commendable. The system appropriately falls back to web search when internal knowledge is insufficient."/>
        <s v="The response is factually accurate, relevant, and complete. It effectively uses web search to answer the query when the internal knowledge base fails. The citation quality could be improved by explicitly linking claims to specific URLs."/>
        <s v="The response is factually accurate, relevant, complete, and clear. The citation quality is good but could be improved by specifying which document was searched. The response effectively acknowledges the user's query and provides the correct answer based on the provided context."/>
        <s v="The response is relevant, clear, and likely factually accurate, although the snippet support is weak. The system directly answers the user's question, but the provided source material does not explicitly confirm the statement about furniture removal. The citation quality is therefore only satisfactory. The response is strong in terms of relevance and clarity."/>
        <s v="The response is weak. While the clarity is good, the factual accuracy and relevance are low because the response does not directly answer the question and the claim made is not supported by the provided snippet. The completeness is also low as it only addresses a small part of the query. The citation quality is poor as the snippet is irrelevant to the answer."/>
        <s v="The response is factually accurate, relevant, complete, and clear. However, the citation quality is poor because the system fails to extract any useful information from the provided sources. The system appropriately admits its limitations and aligns with GDPR and EU AI Act principles."/>
        <s v="The response is a mixed bag. It starts with a statement of ignorance ('Ich weiß es nicht'), which significantly detracts from its usefulness. The web search fallback provides some relevant information, but it's not comprehensive and lacks proper citations. The response touches on some important aspects of document disposal, such as shredding and data deletion, but it doesn't provide a complete or well-supported answer to the user's query. The citation quality is particularly weak."/>
        <s v="The AI system's response is weak. The internal knowledge base provides no useful information, and the web search fallback offers a snippet that is only tangentially related to the query. The system fails to provide a complete or satisfactory answer to the user's question. The citation quality is also questionable, as the cited documents from the internal knowledge base are unlikely to contain the relevant information."/>
        <s v="The response is factually accurate, relevant, complete, and clear in its admission of not knowing the answer. However, the citation quality is poor because the provided sources are irrelevant. The system demonstrates transparency and aligns with GDPR and EU AI Act principles. The content quality is high, but the source utilization is poor."/>
        <s v="The response is factually accurate, relevant, and clearly written. It provides a good answer to the user's question. The main weakness is the citation quality, as the same document is cited multiple times. The response effectively uses the information available to it, even if the source material itself is limited."/>
        <s v="The response is factually accurate, relevant, complete, and clear, given the limitations of the available information. However, the citation quality is very poor as the provided links are unhelpful and do not support the response. The system correctly acknowledges its lack of knowledge, which is a responsible approach. The content quality is high, but the source utilization is extremely weak."/>
        <s v="The response is weak due to its lack of helpful information. While it acknowledges the question, the 'Ich weiß es nicht' answer is unhelpful. The web search result provides a basic suggestion, but it's not a comprehensive or secure solution. The system fails to provide a complete or informative answer to the user's query."/>
        <s v="The response provides a reasonably good answer to the user's query, drawing on web search results to compensate for the lack of information in the internal knowledge base. The factual accuracy and relevance are high, but the completeness could be improved. The system demonstrates good transparency by clearly indicating the sources of information and acknowledging its limitations. The citation quality is acceptable, but could be enhanced by linking specific claims to specific sources."/>
        <s v="The response provides a relevant and reasonably accurate answer to the user's query. However, the citation quality is extremely poor, as the provided sources are completely unrelated to the content of the response. This significantly undermines the credibility and trustworthiness of the system. While the content itself is acceptable, the failure to properly ground it in relevant sources is a major flaw."/>
        <s v="The response is excellent in terms of content quality. It accurately and completely answers the user's question with clear and understandable language. The citation quality is good, although the lack of snippet content makes it difficult to fully verify the direct link between the response and the sources. The response also demonstrates good adherence to GDPR and EU AI Act principles."/>
        <s v="The response provides a generally accurate and relevant answer to the user's question. The use of web search results is helpful, but the internal knowledge base part is not informative. The completeness could be improved by adding more details about the legal aspects of 'Probearbeiten.' The citation quality is acceptable but could be more precise."/>
        <s v="The response is relevant and generally accurate but lacks completeness and suffers from poor citation quality. The system provides a basic answer but fails to provide sufficient detail or context. The repeated citation of the same document is a significant weakness."/>
        <s v="The response is inadequate. It fails to provide any relevant or accurate information and relies on irrelevant source material. While the clarity is high, the lack of content and poor source utilization render the response unhelpful."/>
        <s v="The response is relevant and clear, but its factual accuracy is uncertain without further context. The completeness is limited, and the citation quality is very poor. The system needs to improve its citation practices to provide more specific and useful references."/>
        <s v="The response is partially relevant and factually accurate in the information it provides about 'Probearbeiten' duration, but it fails to directly answer the user's question about when 'Probearbeiten' is possible. The source utilization is adequate, with citations provided for both internal and external sources. The response could be improved by providing more comprehensive information about the conditions and timing of 'Probearbeiten'."/>
        <s v="The AI system provides a clear but unhelpful response. While it acknowledges the question, it fails to provide any useful information. The citation quality is poor, with redundant links and a web search result that is only tangentially related. The system's performance is significantly below academic standards due to its lack of completeness and poor source utilization."/>
        <s v="The response provides a relevant and clear answer to the user's question, but it lacks completeness and the citation quality is questionable. The factual accuracy is plausible but difficult to verify without more context. The response demonstrates a basic level of transparency by citing its sources."/>
        <s v="The response is relevant and clear, providing a direct answer to the user's question. The factual accuracy is likely good, although not directly supported by the provided snippet. The main weakness is the poor citation quality, as the cited document appears unrelated to the query. The system's GDPR and EU AI Act alignment are rated as satisfactory, but more information is needed to assess these aspects fully."/>
        <s v="The response is factually accurate and relevant but lacks completeness. The citation quality is very poor, as the cited document is unlikely to contain the information provided. The system needs to improve its source grounding to provide more relevant and verifiable information."/>
        <s v="The response is not very helpful, as it simply states that it doesn't know the answer. The citation quality is poor, as the provided snippet is not relevant and the same URL is repeated multiple times. While the response is clear and addresses the query, it lacks completeness and provides no useful information."/>
        <s v="The response is highly relevant and clear, providing a useful answer to the user's query. The factual accuracy is good, although I cannot independently verify all the information. The citation quality is also good, although there is a duplicate citation. The response effectively uses the available information to address the user's needs."/>
        <s v="The response is highly relevant and clear, providing a direct answer to the user's query. The factual accuracy is likely high, although specific confirmation requires more detailed knowledge of the NewHQ building. The completeness is good, covering both aspects of the query. The citation quality is the weakest point, with redundant citations and a lack of clear connection between the cited document and the specific claims. Overall, the response is satisfactory but could be improved with better citation practices."/>
        <s v="The response is relevant and clear, but the completeness is lacking, and the citation quality is extremely poor. The response answers the question directly, but the lack of supporting evidence and the irrelevant citations undermine its credibility. The factual accuracy is likely high, but difficult to confirm without proper grounding."/>
        <s v="The response provides a factually accurate and relevant answer to the user's query. The response is clearly written and easy to understand. The citation quality is good, although it could be more specific. The response is not as complete as it could be, as it only provides a basic definition of the role of an ambassador. The system appropriately falls back to web search when the internal knowledge base does not contain the answer."/>
        <s v="The response is generally good. It accurately identifies the primary contact person for relocation questions and provides relevant source citations. The response could be improved by providing more complete information, such as alternative contacts or escalation paths. The content quality is high, and the source utilization is adequate, although the snippet provided is not particularly helpful in validating the response."/>
        <s v="The response is reasonably relevant and factually plausible, but it suffers from a lack of completeness and poor citation quality. The system provides a basic answer to the user's question but could benefit from more detailed information and better source utilization. The repetition of the same source three times is a significant weakness."/>
        <s v="The response is factually accurate, relevant, complete, and clear, given the system's limitations. However, the citation quality is poor as the provided sources are not relevant to the response. The system correctly identifies its inability to answer the question, which is a positive aspect of its functionality. The main issue is the irrelevant citations."/>
        <s v="The response is factually accurate and relevant but lacks completeness. The citation quality is weak because the provided snippet does not support the response. The system cites potentially relevant documents, but the snippet itself is uninformative. The response is clear and easy to understand. Overall, the content is good, but the source utilization needs improvement."/>
        <s v="The system provides a relevant and clear response, even though it's a negative answer ('I don't know'). The factual accuracy is high because it's truthful about its lack of knowledge. However, the citation quality is poor because the provided sources are not helpful in answering the question. The system demonstrates a good audit trail by explaining its search process."/>
        <s v="The response provides a factually accurate and relevant answer to the user's query. However, the citation quality is very poor, as the provided snippet does not support the claim, and the source information is not specific enough for verification. The content quality is high, but the source utilization is weak."/>
        <s v="The response is partially satisfactory. It provides a relevant and factually accurate answer but lacks completeness. The citation quality is weak, and the response could benefit from including more details about the IT equipment available in the meeting rooms. The response is compliant with GDPR and the EU AI Act."/>
        <s v="The system provides a factually accurate, relevant, and complete response by admitting it does not know the answer to the user's question. However, the citation quality is poor as the provided sources are not relevant to the response. The system demonstrates transparency and aligns with GDPR and EU AI Act principles by not providing potentially incorrect information and acknowledging its limitations."/>
        <s v="The response provides a factually accurate and relevant answer to the user's query. However, the citation quality is extremely poor, as the cited document is irrelevant to the question. The content quality is good, but the source utilization is very weak."/>
        <s v="The response is generally good. It provides accurate and relevant information, but it could be more complete. The citation quality is acceptable, but could be improved by linking specific claims to specific sources. The response demonstrates a good understanding of the user's query and provides helpful suggestions."/>
        <s v="The response provides a factually accurate and relevant answer to the user's query. However, the citation quality is very poor, and the provided snippet is unrelated to the response. The system's ability to retrieve and ground information from the source documents needs significant improvement. While the content itself is good, the supporting infrastructure is weak."/>
        <s v="The response is weak. While it attempts to answer the question, it ultimately fails to provide a useful answer. The citation quality is poor, and the completeness is lacking. The system should be improved to provide more informative responses and better utilize available resources."/>
        <s v="The response is factually accurate, relevant, complete, and clear. However, the citation quality is very poor as the provided links are irrelevant and unhelpful. The system correctly states that it does not know the answer, which is a valid response when information is unavailable. The system's attempt to provide sources is appreciated, but the sources themselves are not useful."/>
        <s v="The response provides a relevant and clear answer to the user's question. However, the citation quality is very poor, and the response lacks completeness and consideration of GDPR and EU AI Act requirements. The factual accuracy is generally good, but depends on the specific IT environment. The system needs significant improvement in source utilization and compliance aspects."/>
        <s v="The response is a mixed bag. It's clear and provides a basic attempt to answer the query by searching both internal and external sources. However, it's incomplete and the internal search result is essentially a 'no answer'. The web search provides a relevant snippet, but the response could be improved by synthesizing more information and providing a more comprehensive answer. The citation quality is adequate but could be refined."/>
        <s v="The response provides a relevant and factually reasonable answer to the user's question. However, the completeness of the answer and the quality of the citations could be improved. The response is clear and easy to understand. The system's use of the provided snippet is minimal, as the snippet itself contains very little information."/>
        <s v="The AI system's response is inadequate. It fails to provide any relevant information and instead states 'Ich weiß es nicht'. The provided citations are completely irrelevant to the user's query. Both content quality and source utilization are extremely poor."/>
        <s v="The response is extremely poor. It fails to answer the user's question and provides no useful information. While the clarity is good, the factual accuracy, relevance, completeness, and citation quality are all inadequate. The system essentially admits it doesn't know the answer, which is not a helpful response."/>
        <s v="The response is factually accurate, relevant, complete, and clear. However, the citation quality is very poor, as the cited sources are not relevant to the question. The response provides accurate information, but the source grounding is weak."/>
        <s v="The response is generally good, providing relevant and accurate advice. However, it could be more complete by elaborating on the specifics of a good labeling system. The citation quality is adequate, although the connection between the advice and the cited sources could be stronger. The response is compliant with GDPR and the EU AI Act."/>
        <s v="The response is factually accurate, relevant, complete, and clear. However, the citation quality is very poor, as the provided URLs are not helpful and do not provide any context for the response. The system correctly admits its inability to answer the question, which is a positive aspect of its behavior. The content quality is high, but the source utilization is extremely weak."/>
        <s v="The response fails to provide any useful information to the user's query. While it is clear in its admission of ignorance, it is not factually accurate, relevant, or complete. The citations provided are not helpful in answering the question. The response also fails to address GDPR compliance and EU AI Act alignment."/>
        <s v="The response provides a generally accurate and relevant answer to the user's question, but it lacks completeness and suffers from poor citation quality. The information provided is factually sound, but the connection to the provided sources is weak. The response could be improved by providing more specific details about the NewHQ archive system and by ensuring that citations are directly relevant to the claims made."/>
        <s v="The response provides a factually accurate, relevant, complete, and clear answer to the user's question. However, the citations are completely inadequate and do not support the answer. The content quality is excellent, but the source utilization is extremely poor."/>
        <s v="The response is relevant and likely factually accurate, but the citation quality is very poor. The system provides an answer that addresses the user's query, but the provided sources do not support the answer and one is completely irrelevant. This indicates a problem with the information retrieval or citation mechanism."/>
        <s v="The response is inadequate. While it is clear, it fails to provide any relevant or complete information to answer the user's query. The citation quality is also poor, as the provided sources are not used effectively."/>
        <s v="The response is poor in terms of content quality and source utilization. While the response is clear, it fails to provide any useful information and the citations are not relevant. The system should be able to provide a more informative response based on its knowledge base or the provided context."/>
        <s v="The response provides a relevant and mostly accurate answer to the user's query. It effectively utilizes both the internal knowledge base and web search to provide information. The completeness could be improved by including more potential supporters of digitalization. The citation quality is good, and the response demonstrates transparency in its sources."/>
        <s v="The response provides a mixed answer to the user's query. While it acknowledges its inability to answer based on internal knowledge, it offers a somewhat relevant snippet from a web search. The response is incomplete and the citation quality is affected by irrelevant file citations in the internal knowledge base section. The system demonstrates a basic attempt at information retrieval but lacks a comprehensive and definitive answer."/>
        <s v="The response is generally good. It provides a relevant and clear answer to the user's query. However, it could be more complete by offering additional information or alternative solutions. The citation quality is adequate, although the provided snippet is not directly supportive. The response is factually plausible and does not raise any GDPR or EU AI Act concerns."/>
        <s v="The response is weak. While it attempts to answer the question, it ultimately provides a non-answer ('Ich weiß es nicht') and relies on general web search results that are not directly relevant to the specific query. The citation quality is poor, and the response lacks completeness. The system could benefit from better internal knowledge base search capabilities and more effective use of web search results."/>
        <s v="The response is relevant and mostly accurate, but lacks completeness and strong source grounding. The citation quality is weak, as the provided snippet doesn't support the response, and the file names alone don't provide sufficient context. The response could be improved by providing more specific instructions and better linking the information to the source documents."/>
        <s v="The response is relevant, clear, and likely factually accurate, but the citation quality is very poor. The provided sources do not appear to support the answer, which raises concerns about the system's ability to ground its responses in evidence. While the content itself is good, the lack of proper source grounding significantly detracts from the overall quality."/>
        <s v="The response is relevant and clear, providing a generally accurate answer to the user's question. However, the completeness is limited, and the citation quality is only satisfactory due to the unhelpful snippet and repeated citation. The response is factually accurate based on general knowledge, but could benefit from more specific information about NewHQ's access policies."/>
        <s v="The response is factually accurate, relevant, complete, and clear. However, the citation quality is weak as the provided snippet does not support the answer. The system provides the correct answer, but the source grounding is poor."/>
        <s v="The response provides a limited answer to the user's query. While it acknowledges the lack of information in the internal knowledge base and attempts to provide an answer through web search, the resulting information is indirect and incomplete. The response is clear and well-organized, and the citation quality is acceptable. However, the overall usefulness of the response is limited by its incompleteness and the indirect nature of the web search result."/>
        <s v="The response is factually accurate, relevant, complete, and clear. However, the citation quality is very poor, as the system cites the same irrelevant document multiple times. While the system's inability to answer the question is acceptable, the citation practice needs significant improvement. The system demonstrates good GDPR compliance and EU AI Act alignment by not processing personal data and being transparent about its limitations."/>
        <s v="The response provides a relevant and generally accurate answer to the user's question. However, the citation quality is weak, and it fails to address GDPR compliance, EU AI Act alignment, and audit trail quality. The content is good, but the source utilization and system-level considerations are lacking."/>
        <s v="The response provides a relevant and mostly accurate answer to the user's query. While the initial internal knowledge base response was unhelpful, the web search fallback provided a correct answer. The response is clear, well-organized, and provides adequate citations. The system demonstrates a good fallback mechanism to web search when internal knowledge is insufficient."/>
        <s v="The response misinterprets the user's query, leading to a factually inaccurate and incomplete answer. While the language is clear, the poor citation quality and lack of grounding in the provided snippet significantly detract from the overall quality. The system fails to understand the intended meaning of 'Tablett' and provides an irrelevant response related to food containers."/>
        <s v="The response is relevant and clear but lacks completeness and provides no useful information. While it cites sources, the sources do not appear to provide a direct answer to the question. The system correctly identifies that it does not know the answer, but it could have attempted to find the answer within the provided sources or through other means."/>
        <s v="The response is a mixed bag. It starts with a lack of information from the internal knowledge base but recovers somewhat by providing a basic definition of a marketplace from web search results. The response is partially relevant and incomplete but clearly structured and provides source citations. The initial 'Ich weiß es nicht' is a negative, but the fallback is a positive."/>
        <s v="The response is a valid and relevant answer given the system's limitations. While the citation quality could be improved, the system is transparent about its inability to answer the question. The content quality is high because the response is accurate and clear in its statement of not knowing the answer."/>
        <s v="The response is factually accurate, relevant, and clear. The citation quality could be improved by avoiding duplicate citations and ensuring all citations are highly relevant. The completeness is good, but could be slightly improved by adding more details about loading credit onto the app."/>
        <s v="The response is relevant and clear but lacks completeness and strong factual grounding. The citation quality is weak because the provided snippet does not support the claim made in the response. GDPR compliance, EU AI Act alignment, and audit trail quality are not addressed, indicating significant deficiencies."/>
        <s v="The response is factually accurate, relevant, complete, and clear. The citation quality could be improved by providing more specific links between the claims and the sources. The response effectively answers the user's query, but the source utilization is weak, as the snippet provided does not contain the answer."/>
        <s v="The response is factually accurate, relevant, complete, and clear, given its negative assertion. However, the citation quality is extremely poor, indicating a significant issue with the system's ability to select appropriate sources. The system correctly states that it doesn't know the answer, but the attempt to provide supporting documents is a complete failure."/>
        <s v="The response is relevant, clear, and likely factually accurate, although I lack specific domain knowledge to confirm. The citation quality is weak because the provided snippet does not support the answer. The response could be improved by providing more specific details about the coffee machines and by ensuring that the citations are relevant to the answer."/>
        <s v="The response is relevant, clear, and reasonably complete. The factual accuracy is high based on general knowledge. However, the citation quality is low because the provided snippet does not support the response. The response is well-written and addresses the user's query effectively, even though the source grounding is weak."/>
        <s v="The response is factually accurate, relevant, and clear. It provides a good answer to the user's query. The main weakness is the citation quality, as the provided snippet does not directly support the claim made in the response. However, the content quality is high, making it a good response overall."/>
        <s v="The response is a mixed bag. While it acknowledges its initial lack of knowledge and attempts to provide relevant information from web search results, it falls short in synthesizing the information and providing a complete answer. The citation quality is extremely poor, with irrelevant initial sources and weak integration of web search results. The system needs to improve its ability to connect the query, sources, and final answer."/>
        <s v="The response is relevant and mostly accurate, but lacks completeness. The citation quality is weak due to the unhelpful snippet. The response could be improved by including more options for obtaining hot water and providing more specific citations."/>
        <s v="The response is factually accurate, relevant, complete, and clear. However, the citation quality is extremely poor as the provided sources are completely unrelated to the query. The system correctly admits its lack of knowledge, which is a positive aspect. The content quality is high, but the source utilization is very low."/>
        <s v="The response is relevant, clear, and mostly complete in answering the user's query about the equipment in the tea kitchens. The factual accuracy is high, although specific details are difficult to verify without domain knowledge. The citation quality is the weakest aspect, with redundant citations and a lack of specific references within the documents. Overall, the response demonstrates good content quality but could improve its citation practices."/>
        <s v="The response is inadequate. It starts with a non-answer and provides a minimal and incomplete response based on a single point from a web search. The citation quality is poor, and the overall usefulness of the response is very low. The system fails to provide a comprehensive or helpful answer to the user's query."/>
        <s v="The response is factually accurate, relevant, complete, and clear. However, the citation quality is poor as the listed sources do not seem to be related to the query. The system correctly identifies its inability to answer the question based on the provided information."/>
        <s v="The response is factually accurate, relevant, complete, and clear. However, the citation quality is poor due to the inclusion of irrelevant sources. The system appropriately acknowledges its limitations and provides a direct answer to the query. The response also demonstrates compliance with GDPR and aligns with the EU AI Act by being transparent about its capabilities."/>
        <s v="The response is factually accurate, relevant, complete, and clear. However, the citation quality is very poor as the provided links do not offer any support for the statement made. The system correctly acknowledges its inability to answer the question based on the available information. The content quality is high, but the source utilization is weak."/>
        <s v="The response is factually accurate, relevant, complete, and clear. However, the citation quality is very poor as the provided citations are not helpful and all point to the same document. The system correctly acknowledges its inability to answer the question. The response demonstrates good GDPR compliance and EU AI Act alignment by not processing personal data and being transparent about its limitations."/>
        <s v="The response provides a relevant and mostly accurate answer to the user's query. It effectively uses web search to overcome the limitations of the internal knowledge base. However, it lacks completeness and fails to address important aspects like GDPR compliance and EU AI Act alignment. The citation quality is acceptable, but the audit trail quality is poor."/>
        <s v="The response is excellent in terms of content quality, providing accurate, relevant, complete, and clear information about parking options. The citation quality is good, although there is a duplicate citation. The response is also compliant with GDPR and aligns with the EU AI Act. The audit trail is adequate."/>
        <s v="The response is factually accurate, relevant, complete, and clear. However, the citation quality is weak because the provided snippet does not support the answer. The system provides a direct answer to the question, but the grounding in the provided snippet is poor. The content quality is high, but the source utilization is low."/>
        <s v="The response is relevant and likely factually accurate, but it lacks completeness and the citation quality is poor due to the snippet not supporting the claim. The system answers the question directly, but the grounding in the provided snippet is weak."/>
        <s v="The response is factually accurate, relevant, complete, and clear. However, the citation quality is very poor, as the provided URL is repeated and doesn't seem to directly support the response. The response correctly admits that it doesn't know the answer, which is a reasonable outcome given the limited information available. The content quality is high, but the source utilization is weak."/>
        <s v="The response is factually accurate, relevant, complete, and clear. However, the citation quality is poor because the cited sources do not provide information to support the response. The system correctly acknowledges its inability to answer the question based on the available information. The content quality is high, but the source utilization is weak."/>
        <s v="The response is relevant, clear, and likely accurate in providing information about accessing the underground parking garage. The citation quality could be improved by providing more context on how the cited documents support the response. The response effectively answers the user's query, but the grounding in the provided snippet is weak, as the snippet itself contains no relevant information."/>
        <s v="The response is factually accurate and relevant but lacks completeness due to the absence of specific opening hours. The citation quality is poor because the provided snippet doesn't support the answer. The response also fails to address GDPR compliance, EU AI Act alignment, and audit trail quality."/>
        <s v="The response is extremely poor. While it is clear, it fails to provide any relevant or accurate information. The system acknowledges the query but provides no answer, despite having potential sources. This indicates a significant failure in information retrieval and processing."/>
        <s v="The response is relevant, clear, and reasonably accurate based on general knowledge. However, the citation quality is very poor, as the provided sources seem unrelated to the answer. The system needs to improve its source grounding to provide more reliable and verifiable information."/>
        <s v="The response is factually accurate, relevant, complete, and clear. However, the citation quality is weak because the provided snippet does not support the answer. The system correctly answers the question, but the grounding in the provided snippet is poor. The response is a good example of a correct answer with weak snippet support."/>
        <s v="The response provides a factually accurate and relevant answer given the system's limitations. However, the citation quality is poor, and there is no evidence of GDPR compliance or alignment with the EU AI Act. The audit trail quality is also inadequate. While the content itself is acceptable, the supporting mechanisms are weak."/>
        <s v="The response is factually accurate, relevant, complete, and clear. It effectively answers the user's question. The citation quality is good, but the provided snippet does not directly support the answer. The response also demonstrates good audit trail quality by indicating the source of the information and listing the specific documents used."/>
        <s v="The response is excellent in terms of content quality. It is factually accurate, relevant, complete, and clear. The citation quality is good, although there is a duplicate citation. The response also demonstrates good compliance with GDPR and alignment with the EU AI Act, as applicable. The audit trail quality is also good."/>
        <s v="The response is factually accurate, relevant, complete, and clear. The citation quality is acceptable, although the provided snippet is not directly relevant to the answer. The system demonstrates good audit trail quality by providing a list of sources."/>
        <s v="The response is factually accurate, relevant, complete, and clear. The citation quality could be improved by providing more specific references within the source documents. The response does not raise any GDPR or EU AI Act compliance issues. The audit trail quality is adequate but could be enhanced with more precise document references."/>
        <s v="The response is factually accurate, relevant, and clear. The completeness is good, but could be improved by adding information about exceptions to the access times. The citation quality is weak because the snippet does not support the answer. The response is well-aligned with GDPR and EU AI Act principles due to the nature of the query and response."/>
        <s v="The response is relevant and generally accurate, providing useful information about the location of entrances. However, the citation quality is questionable, as the same document is cited multiple times, and the relevance of the gastronomy document is unclear. The response could be improved by providing more specific details about each entrance and ensuring accurate and relevant citations."/>
        <s v="The response provides relevant and generally accurate information regarding considerations in confidentiality areas. However, it lacks depth and completeness. The citation quality is acceptable, but the connection between the claims and the sources could be improved. The response does not address GDPR compliance, EU AI Act alignment, or audit trail quality."/>
        <s v="The response is relevant and clear but lacks specificity and strong source support. The claim about the highest security certification is difficult to verify without more details. The citation quality is poor due to the lack of specific references within the cited documents. The response could be improved by providing more details about the certification and better grounding in the source materials."/>
        <s v="The response is factually accurate, relevant, complete, and clear. The citation quality could be improved by citing more diverse sources and providing more specific information about the cited documents. The response effectively answers the user's question based on the provided information."/>
        <s v="The response provides a relevant and mostly complete answer to the user's query. The factual accuracy is high based on general knowledge. However, the citation quality is weak, as the provided sources are not particularly relevant to the response. The response is clear and concise."/>
        <s v="The response provides a relevant and generally accurate overview of considerations for confidentiality areas. However, it lacks completeness and could benefit from more specific details and examples. The citation quality is satisfactory, but the connection between the claims and the sources could be more explicit. The response does not adequately address GDPR compliance and EU AI Act alignment."/>
        <s v="The response provides a direct and clear answer to the user's query. However, the completeness is limited, and the citation quality is very poor, as the cited sources are not relevant to the question. The factual accuracy is plausible but not definitively confirmed by the provided snippets or domain knowledge. The response is strong in clarity and adherence to GDPR and EU AI Act, primarily because the query and response do not involve sensitive data or high-risk AI applications."/>
        <s v="The response is partially relevant but lacks sufficient context and has questionable factual accuracy. The citations are not well-supported by the provided snippets. The system needs to improve its ability to provide context-aware and factually accurate information, as well as improve its citation practices."/>
        <s v="The system correctly identifies its inability to answer the question, which is a valid and factually accurate response. However, the citation quality, GDPR compliance, EU AI Act alignment, and audit trail quality are all inadequate. The system fails to utilize the provided sources effectively and does not demonstrate any awareness of data protection or AI regulation principles."/>
        <s v="The response is excellent. It effectively addresses the user's query by first checking the internal knowledge base and then, finding no answer, leveraging web search to provide relevant information. The response is clear, well-organized, and provides appropriate citations."/>
        <s v="The response is excellent in terms of content quality, providing accurate, relevant, complete, and clear information. The citation quality is acceptable, although the direct link between the response content and the provided snippet is weak. The response also demonstrates good compliance with GDPR and the EU AI Act."/>
        <s v="The response is relevant, clear, and likely factually accurate, although the provided snippet does not directly support the claim. The citation quality is weak as the cited sources do not provide direct evidence for the statement about locker usage. Overall, the content quality is good, but the source utilization needs improvement."/>
        <s v="The response is a failure. While it acknowledges the user's question, it provides no useful information and cites irrelevant sources. The response is clear but ultimately unhelpful. The system needs to improve its information retrieval and source utilization capabilities."/>
        <s v="The response is factually accurate, relevant, complete, and clear. The citation quality is the weakest point, as the provided snippet does not support the answer. However, the content itself is good. The response effectively answers the user's question, even if the source grounding is not ideal."/>
        <s v="The AI system's response is inadequate. While the response is clear, it is not helpful, complete, or relevant. The system fails to provide any useful information and the citations are completely irrelevant. The system also demonstrates a lack of consideration for GDPR compliance and the EU AI Act. The system needs significant improvement in its ability to understand and respond to user queries."/>
        <s v="The response is unhelpful as it simply states 'I don't know'. While not factually incorrect, it fails to provide any useful information to the user. The citation quality is poor as it repeatedly cites the same irrelevant newsletter. The system's inability to find relevant information suggests a weakness in its information retrieval capabilities."/>
        <s v="The response is relevant, clear, and likely factually accurate, but the citation quality is extremely poor. The system fails to provide relevant sources to support its claim, undermining its credibility. While the content itself is good, the poor source utilization significantly detracts from the overall quality."/>
      </sharedItems>
    </cacheField>
    <cacheField name="Fallback_Used" numFmtId="0">
      <sharedItems/>
    </cacheField>
    <cacheField name="Fallback_Merge_Applied" numFmtId="0">
      <sharedItems containsBlank="1"/>
    </cacheField>
    <cacheField name="Original_Internal_Answer_Length" numFmtId="0">
      <sharedItems containsString="0" containsBlank="1" containsNumber="1" containsInteger="1" minValue="279" maxValue="507"/>
    </cacheField>
    <cacheField name="Web_Fallback_Length" numFmtId="0">
      <sharedItems containsString="0" containsBlank="1" containsNumber="1" containsInteger="1" minValue="43" maxValue="29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Am I allowed to accept a gift from a client worth €15?"/>
    <s v="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quot;K.O.&quot; criteria exist, negative indicators do not outweigh positive ones, and recommendations are followed._x000a__x000a_A gift is defined as the voluntary transfer of ownership without requiring consideration. Examples include wine, books, and theater tickets._x000a__x000a_If you accept a gift over EUR 20, you should inform the giver that you should not receive gifts in the future._x000a__x000a_Analysts may not accept any gifts, including low-value ones, from issuers._x000a__x000a_The acceptance of cash or cash equivalent gifts is never permitted. Research Analysts and Corporate Finance employees are never permitted to receive gifts._x000a__x000a_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_x000a__x000a_The acceptance of gifts from customers up to EUR 20 (gross) is always permitted (exception: public officials)._x000a__x000a_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
    <x v="0"/>
    <n v="4"/>
    <n v="5"/>
    <n v="4"/>
    <n v="4"/>
    <n v="3"/>
    <n v="4.1624999999999996"/>
    <x v="0"/>
    <n v="0.29402336471128782"/>
    <n v="6"/>
    <x v="0"/>
    <b v="0"/>
    <m/>
    <m/>
    <m/>
  </r>
  <r>
    <x v="0"/>
    <s v="Can I give a gift to a client worth €20 exactly?"/>
    <s v="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_x000a__x000a_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_x000a__x000a_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_x000a__x000a_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
    <x v="0"/>
    <n v="5"/>
    <n v="5"/>
    <n v="5"/>
    <n v="5"/>
    <n v="4"/>
    <n v="4.9124999999999996"/>
    <x v="1"/>
    <n v="0.26204663265306122"/>
    <n v="7"/>
    <x v="1"/>
    <b v="0"/>
    <m/>
    <m/>
    <m/>
  </r>
  <r>
    <x v="0"/>
    <s v="What should I do if I receive a gift worth €30 from a business partner?"/>
    <s v="If you receive a gift worth €30 from a business partner, here's what you should do, based on Berenberg's guidelines:_x000a__x000a_*   **General Rule:** In principle, gifts with a gross value of more than EUR 20 from a (potential) client/business partner to employees must be declined._x000a_*   **Declining the Gift:** You should take a tactful approach in each specific case._x000a_*   **If Refusal is Not Possible:** If a refusal is not possible, for reasons of politeness, the following applies:_x000a_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_x000a_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_x000a_*   **Additional Steps:**_x000a_    *   Give feedback to the gift giver that they should refrain from giving gifts in the future._x000a_    *   Notify your line manager appropriately if you accept the gift._x000a_*   **Important Considerations:**_x000a_    *   The acceptance of cash or cash equivalents, such as vouchers for cash payment, is prohibited in all cases and without exception._x000a_    *   If you are in any doubt as to whether you can accept a gift, consult with AFC Compliance._x000a_    *   If you believe that any bribery, corruption or other breach of policy has occurred or may occur, you must refuse it and report it immediately to your manager and AFC Compliance._x000a_*   **Gifts to family members:** Gifts offered to family members, relatives or close associates of Berenberg employees may not be accepted._x000a_*   **Gifts during bidding process:** During the bidding or pitch process for a new transaction, business mandate, product, service or relationship the receipt of gifts (of any value) is strictly prohibited."/>
    <x v="0"/>
    <n v="5"/>
    <n v="5"/>
    <n v="5"/>
    <n v="5"/>
    <n v="4"/>
    <n v="4.9124999999999996"/>
    <x v="1"/>
    <n v="0.4411629028405199"/>
    <n v="6"/>
    <x v="2"/>
    <b v="0"/>
    <m/>
    <m/>
    <m/>
  </r>
  <r>
    <x v="0"/>
    <s v="Are cash or gift vouchers ever acceptable as gifts?"/>
    <s v="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
    <x v="0"/>
    <n v="5"/>
    <n v="5"/>
    <n v="4"/>
    <n v="5"/>
    <n v="4"/>
    <n v="4.7249999999999996"/>
    <x v="2"/>
    <n v="0.46329244236396883"/>
    <n v="4"/>
    <x v="3"/>
    <b v="0"/>
    <m/>
    <m/>
    <m/>
  </r>
  <r>
    <x v="0"/>
    <s v="Can I accept a bottle of wine from a client if it is under €20?"/>
    <s v="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
    <x v="0"/>
    <n v="4"/>
    <n v="5"/>
    <n v="4"/>
    <n v="4"/>
    <n v="3"/>
    <n v="4.1624999999999996"/>
    <x v="0"/>
    <n v="0.2094500504849949"/>
    <n v="6"/>
    <x v="4"/>
    <b v="0"/>
    <m/>
    <m/>
    <m/>
  </r>
  <r>
    <x v="0"/>
    <s v="Do I need to record a gift of €10 received from a client?"/>
    <s v="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quot;off-book&quot; to facilitate or conceal improper payments._x000a__x000a_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_x000a__x000a_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_x000a__x000a_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_x000a__x000a_If you accept a gift over 20 EUR (gross), you should also inform the giver that they should refrain from giving gifts in the future._x000a__x000a_Gifts given to family members may not be accepted and perishable items (i.e.: food) must be shared internally with the London branch."/>
    <x v="0"/>
    <n v="5"/>
    <n v="5"/>
    <n v="5"/>
    <n v="5"/>
    <n v="4"/>
    <n v="4.9124999999999996"/>
    <x v="1"/>
    <n v="0.44583142160728362"/>
    <n v="4"/>
    <x v="5"/>
    <b v="0"/>
    <m/>
    <m/>
    <m/>
  </r>
  <r>
    <x v="0"/>
    <s v="Where do I log gifts or hospitality that I give or receive?"/>
    <s v="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_x000a__x000a_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
    <x v="0"/>
    <n v="5"/>
    <n v="5"/>
    <n v="5"/>
    <n v="5"/>
    <n v="4"/>
    <n v="4.9124999999999996"/>
    <x v="1"/>
    <n v="0.39263080669330669"/>
    <n v="3"/>
    <x v="6"/>
    <b v="0"/>
    <m/>
    <m/>
    <m/>
  </r>
  <r>
    <x v="0"/>
    <s v="Do business meals with clients count as hospitality that must be recorded?"/>
    <s v="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_x000a__x000a_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_x000a__x000a_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
    <x v="0"/>
    <n v="4"/>
    <n v="5"/>
    <n v="4"/>
    <n v="4"/>
    <n v="3"/>
    <n v="4.1624999999999996"/>
    <x v="0"/>
    <n v="0.40686521607294779"/>
    <n v="6"/>
    <x v="7"/>
    <b v="0"/>
    <m/>
    <m/>
    <m/>
  </r>
  <r>
    <x v="0"/>
    <s v="Can I accept hospitality during a tender process?"/>
    <s v="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
    <x v="0"/>
    <n v="5"/>
    <n v="5"/>
    <n v="5"/>
    <n v="5"/>
    <n v="4"/>
    <n v="4.9124999999999996"/>
    <x v="1"/>
    <n v="0.38018325383350848"/>
    <n v="7"/>
    <x v="8"/>
    <b v="0"/>
    <m/>
    <m/>
    <m/>
  </r>
  <r>
    <x v="0"/>
    <s v="Is it okay to offer a gift if I do not expect anything in return?"/>
    <s v="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_x000a__x000a_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_x000a__x000a_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_x000a__x000a_Gifts offered to family members, relatives or close associates of Berenberg employees may not be accepted. Gifts must be given openly, not secretly. All gifts must comply with any applicable local law._x000a__x000a_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_x000a__x000a_The timing of the gift will also be a key factor in determining whether there is anything improper at play. For example, the provision or receipt of gifts shortly before a key decision by a customer or Berenberg may give rise to suspicions._x000a__x000a_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_x000a__x000a_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
    <x v="0"/>
    <n v="4"/>
    <n v="5"/>
    <n v="4"/>
    <n v="4"/>
    <n v="3"/>
    <n v="4.1624999999999996"/>
    <x v="0"/>
    <n v="0.35627281519014931"/>
    <n v="4"/>
    <x v="9"/>
    <b v="0"/>
    <m/>
    <m/>
    <m/>
  </r>
  <r>
    <x v="0"/>
    <s v="What if a gift could be seen as influencing business decisions?"/>
    <s v="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
    <x v="0"/>
    <n v="4"/>
    <n v="5"/>
    <n v="4"/>
    <n v="4"/>
    <n v="3"/>
    <n v="4.1624999999999996"/>
    <x v="0"/>
    <n v="0.46752433675926142"/>
    <n v="5"/>
    <x v="10"/>
    <b v="0"/>
    <m/>
    <m/>
    <m/>
  </r>
  <r>
    <x v="0"/>
    <s v="Can I pay for a client’s travel or hotel as hospitality?"/>
    <s v="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_x000a__x000a_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_x000a__x000a_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_x000a__x000a_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_x000a__x000a_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_x000a__x000a_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x v="0"/>
    <n v="4"/>
    <n v="5"/>
    <n v="4"/>
    <n v="4"/>
    <n v="3"/>
    <n v="4.1624999999999996"/>
    <x v="0"/>
    <n v="0.41458522992052249"/>
    <n v="5"/>
    <x v="11"/>
    <b v="0"/>
    <m/>
    <m/>
    <m/>
  </r>
  <r>
    <x v="0"/>
    <s v="Are government officials treated differently from other clients regarding gifts?"/>
    <s v="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_x000a__x000a_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_x000a__x000a_As a general rule, no gifts, entertainment or hospitality may be offered to or accepted from political persons, including government representatives and public officials."/>
    <x v="0"/>
    <n v="5"/>
    <n v="5"/>
    <n v="5"/>
    <n v="4"/>
    <n v="4"/>
    <n v="4.7499999999999991"/>
    <x v="2"/>
    <n v="0.36093120100473541"/>
    <n v="4"/>
    <x v="12"/>
    <b v="0"/>
    <m/>
    <m/>
    <m/>
  </r>
  <r>
    <x v="0"/>
    <s v="Can I invite a public official to lunch and pay for it?"/>
    <s v="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_x000a__x000a_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_x000a__x000a_Invitations to public officials, even to specialist events, are generally inadmissible. A service permit is a positive criterion, but can only be granted within the scope of the powers. It is questionable for amounts greater than EUR 20 (gross)._x000a__x000a_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_x000a__x000a_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_x000a__x000a_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_x000a__x000a_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_x000a__x000a_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quot;relationship management&quo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
    <x v="0"/>
    <n v="4"/>
    <n v="5"/>
    <n v="4"/>
    <n v="4"/>
    <n v="3"/>
    <n v="4.1624999999999996"/>
    <x v="0"/>
    <n v="0.35843901743112933"/>
    <n v="6"/>
    <x v="13"/>
    <b v="0"/>
    <m/>
    <m/>
    <m/>
  </r>
  <r>
    <x v="0"/>
    <s v="What is considered “unduly lavish” hospitality?"/>
    <s v="Accepting hospitality from a third party that is &quot;unduly lavish or extravagant&quo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_x000a__x000a_Several factors can contribute to determining whether hospitality is &quot;unduly lavish&quot;:_x000a__x000a_*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_x000a_*   **Proportionality:** The format of the invitation and the amount of the benefit should be appropriate to the position or responsibility of the invitee in their company and/or to their financial circumstances._x000a_*   **Transparency:** The invitation should be made in a transparent manner, using Berenberg's logo._x000a_*   **Influence:** The hospitality should not be likely to have any influence on any invitee(s) in consideration of their individual circumstances._x000a_*   **Timing:** Giving or accepting a gift or hospitality during any commercial negotiations or tender process is unacceptable if this could be perceived as intending or likely to influence the outcome._x000a_*   **Nature of the event:** AFC Compliance may consider hospitality reasonable if it is an all-day event, the guests are high net worth individuals and senior management of listed companies, and the event is only taking place on a limited number of occasions."/>
    <x v="0"/>
    <n v="4"/>
    <n v="5"/>
    <n v="4"/>
    <n v="5"/>
    <n v="2"/>
    <n v="4.2374999999999998"/>
    <x v="0"/>
    <n v="0.15575628626692459"/>
    <n v="5"/>
    <x v="14"/>
    <b v="0"/>
    <m/>
    <m/>
    <m/>
  </r>
  <r>
    <x v="0"/>
    <s v="Who should I contact if I am unsure whether a gift is permissible?"/>
    <s v="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
    <x v="0"/>
    <n v="5"/>
    <n v="5"/>
    <n v="5"/>
    <n v="5"/>
    <n v="4"/>
    <n v="4.9124999999999996"/>
    <x v="1"/>
    <n v="0.35002450980392158"/>
    <n v="6"/>
    <x v="15"/>
    <b v="0"/>
    <m/>
    <m/>
    <m/>
  </r>
  <r>
    <x v="0"/>
    <s v="What happens if I cannot politely refuse a gift that is not allowed?"/>
    <s v="If you cannot politely refuse a gift that is not allowed, the following steps should be taken._x000a__x000a_**If taxable in Germany:**_x000a__x000a_*   Employees must report all gifts received whose value exceeds EUR 20 (gross) without delay for taxation as a “non-cash benefit in kind”._x000a_*   Use the form “Notification to AFC Compliance and Human Resources regarding the acceptance of taxable benefits in kind (gifts exceeding EUR 20 (gross) or equivalent) by an employee”._x000a_*   Submit the completed form to AFC Compliance._x000a_*   AFC Compliance will assess whether the gift can be accepted or rejected, inform the employee, and forward the form to Human Resources._x000a__x000a_**If located in London:**_x000a__x000a_*   If the value of the gift exceeds GBP 50 (gross), you must initially refuse it._x000a_*   If refusal is not possible, you must inform AFC Compliance to determine the further course of action._x000a_*   The adequate course of action will generally be to raffle the gift internally and donate the proceeds to a Berenberg charity or donate the gift itself to a Berenberg charity._x000a__x000a_**General Guidance:**_x000a__x000a_*   If refusing a gift may cause significant offense or embarrassment, the gift may be accepted._x000a_*   In such instances, the gift should be donated without delay, for instance to a charity of the Bank's choosing (e.g. Berenberg Kids) or put to another use in the Bank's interests._x000a_*   If you accept a gift, you must notify your line manager appropriately._x000a_*   Cases of doubt must always be agreed with AFC Compliance in advance but in any case without delay._x000a_*   If the gift is over EUR 20 (gross), provide feedback to the giver that they should refrain from giving gifts in the future._x000a_*   Employees outside of Germany should report via email to AFC Compliance London and Human Resources London, including the name and address of the gift giver, description and value of the gift, and the employee's name, to determine if a tax deduction is required."/>
    <x v="0"/>
    <n v="5"/>
    <n v="5"/>
    <n v="4"/>
    <n v="5"/>
    <n v="4"/>
    <n v="4.7249999999999996"/>
    <x v="2"/>
    <n v="0.48498002068882429"/>
    <n v="4"/>
    <x v="16"/>
    <b v="0"/>
    <m/>
    <m/>
    <m/>
  </r>
  <r>
    <x v="0"/>
    <s v="What if refusing a gift could damage the client relationship?"/>
    <s v="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
    <x v="0"/>
    <n v="4"/>
    <n v="5"/>
    <n v="4"/>
    <n v="4"/>
    <n v="3"/>
    <n v="4.1624999999999996"/>
    <x v="0"/>
    <n v="0.46037777981044808"/>
    <n v="4"/>
    <x v="17"/>
    <b v="0"/>
    <m/>
    <m/>
    <m/>
  </r>
  <r>
    <x v="0"/>
    <s v="Do small promotional items (e.g., pens, calendars) count as gifts?"/>
    <s v="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
    <x v="0"/>
    <n v="4"/>
    <n v="5"/>
    <n v="4"/>
    <n v="4"/>
    <n v="3"/>
    <n v="4.1624999999999996"/>
    <x v="0"/>
    <n v="0.42382932953041441"/>
    <n v="5"/>
    <x v="18"/>
    <b v="0"/>
    <m/>
    <m/>
    <m/>
  </r>
  <r>
    <x v="0"/>
    <s v="Are gifts between employees covered by this policy?"/>
    <s v="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
    <x v="0"/>
    <n v="4"/>
    <n v="5"/>
    <n v="4"/>
    <n v="4"/>
    <n v="3"/>
    <n v="4.1624999999999996"/>
    <x v="0"/>
    <n v="0.36652640977349638"/>
    <n v="4"/>
    <x v="19"/>
    <b v="0"/>
    <m/>
    <m/>
    <m/>
  </r>
  <r>
    <x v="0"/>
    <s v="Can I accept tickets to a sporting event from a business partner?"/>
    <s v="It may be permissible to accept tickets to a sporting event from a business partner, but several factors need to be considered._x000a__x000a_Here's a breakdown of the relevant guidelines:_x000a__x000a_*   **General permissibility:** Accepting entertainment or hospitality during the normal course of business is permitted, subject to requirements._x000a_*   **Transparency and Format:** The invitation should be transparent and addressed to your Berenberg business address. Invitations should be sent via official channels, like with the bank logo or a business email._x000a_*   **Value Limits:**_x000a_    *   In London, the true value of the ticket must not exceed GBP 500 (gross) per head._x000a_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_x000a_*   **Reasonable and Proportionate:** The nature of the entertainment must be reasonable and proportionate to your position as a Berenberg employee._x000a_*   **No Family/Close Associates:** The invitation should not be extended to family members or close associates outside of Berenberg. If a ticket is intended for a family member and the business partner will not be in attendance, the tickets may be considered a gift._x000a_*   **No Reimbursement of Expenses:** You must not accept an offer to reimburse travel and/or accommodation expenses without prior authorization from AFC Compliance._x000a_*   **Research Analysts:** Research Analysts are generally not permitted to accept any travel or accommodation. If they accept entertainment or attend events hosted by third parties, all associated costs must be borne by Berenberg._x000a_*   **Potential Conflicts of Interest:** Consider whether you are involved in an upcoming decision that could benefit the business partner, such as awarding a mandate or establishing a new business relationship. This could be a negative indicator._x000a_*   **Bank's Reputation:** You must not accept any benefits that could bring the Bank into disrepute._x000a_*   **Gifts vs. Entertainment:** For it to be considered entertainment, the third party must be in attendance. Otherwise, the invitation will be considered a gift._x000a_*   **AFC Compliance:** If you are unsure whether it is permissible or appropriate to accept the tickets, you should consult AFC Compliance in good time and without delay. AFC Compliance must make a case-by-case assessment of appropriateness._x000a__x000a_**In your specific situation (Daniel Fuhrmann at Berenberg), you should consider:**_x000a__x000a_*   The value of the tickets._x000a_*   Whether the invitation was extended to your business address._x000a_*   Whether the business partner will be in attendance._x000a_*   Whether accepting the tickets could be perceived as influencing any decisions you might make that would benefit the business partner._x000a_*   Whether accepting the tickets could bring Berenberg into disrepute._x000a__x000a_If there are any negative indicators or if you are uncertain, you should consult AFC Compliance."/>
    <x v="0"/>
    <n v="4"/>
    <n v="5"/>
    <n v="4"/>
    <n v="5"/>
    <n v="3"/>
    <n v="4.3249999999999993"/>
    <x v="3"/>
    <n v="0.17877593555336979"/>
    <n v="5"/>
    <x v="20"/>
    <b v="0"/>
    <m/>
    <m/>
    <m/>
  </r>
  <r>
    <x v="0"/>
    <s v="What is the rule if hospitality is offered during ongoing negotiations?"/>
    <s v="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
    <x v="0"/>
    <n v="3"/>
    <n v="4"/>
    <n v="3"/>
    <n v="4"/>
    <n v="2"/>
    <n v="3.3250000000000002"/>
    <x v="4"/>
    <n v="0.1001833830306316"/>
    <n v="8"/>
    <x v="21"/>
    <b v="0"/>
    <m/>
    <m/>
    <m/>
  </r>
  <r>
    <x v="0"/>
    <s v="What are the consequences if I violate the gifts and hospitality policy?"/>
    <s v="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_x000a__x000a_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_x000a__x000a_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_x000a__x000a_The timing of a gift not long before a contract renewal could give rise to an improper performance of duties. In such cases, the Berenberg employee should raise the matter with AFC Compliance._x000a__x000a_Under the Bribery Act 2010, it is a criminal offense for employees to accept any gift or consideration as an inducement or reward for doing or not doing anything or showing favor or disfavor to any person."/>
    <x v="0"/>
    <n v="4"/>
    <n v="5"/>
    <n v="4"/>
    <n v="4"/>
    <n v="3"/>
    <n v="4.1624999999999996"/>
    <x v="0"/>
    <n v="0.27288746260915708"/>
    <n v="7"/>
    <x v="22"/>
    <b v="0"/>
    <m/>
    <m/>
    <m/>
  </r>
  <r>
    <x v="0"/>
    <s v="Is pre-approval required for giving gifts to clients?"/>
    <s v="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_x000a__x000a_Here's a breakdown:_x000a__x000a_*   **London Policy:** If the London Policy applies, pre-approval from AFC Compliance is not required if the gift is under £50.00, assuming it is reasonable, proportionate, and not improper._x000a_*   **Global Policy:** If the Global Policy applies, the threshold for seeking pre-approval for giving or receiving gifts is €20.00._x000a_*   **When to contact Compliance:** If you are unclear or pre-approval is required, contact ComplianceAML@berenberg.de._x000a_*   **General Restrictions:** Gifts may not be given in a personal capacity or in cash form._x000a_*   **Gifts to family members:** Giving gifts to family members of third parties is generally not permitted._x000a_*   **Gifts to Public Officials:** Gifts to or from clients of up to EUR 20 are permissible, provided the client is not a public official._x000a_*   **Gifts over EUR 20:** In principle, gifts with a gross value of more than EUR 20 from a (potential) client/business partner to employees must be declined._x000a_*   **Reasonable Justification:** The giving of gifts to third parties is generally not permitted unless, in consultation with AFC Compliance and senior management, a reasonable justification is determined and the other conditions of the Policy are met._x000a__x000a_It is important to note that regardless of the value thresholds or the applicable policy, any gift given must always be reasonable, proportionate, and not improper and meet other specific criteria set out in the respective policies."/>
    <x v="0"/>
    <n v="4"/>
    <n v="5"/>
    <n v="4"/>
    <n v="5"/>
    <n v="3"/>
    <n v="4.3249999999999993"/>
    <x v="3"/>
    <n v="0.49942977489852491"/>
    <n v="6"/>
    <x v="23"/>
    <b v="0"/>
    <m/>
    <m/>
    <m/>
  </r>
  <r>
    <x v="0"/>
    <s v="Can I reimburse a client for hospitality they provided to me?"/>
    <s v="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quot;off-book&quot; to facilitate or conceal improper payments._x000a__x000a_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_x000a__x000a_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_x000a__x000a_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_x000a__x000a_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x v="0"/>
    <n v="5"/>
    <n v="5"/>
    <n v="5"/>
    <n v="4"/>
    <n v="4"/>
    <n v="4.7499999999999991"/>
    <x v="2"/>
    <n v="0.33371212121212118"/>
    <n v="3"/>
    <x v="24"/>
    <b v="0"/>
    <m/>
    <m/>
    <m/>
  </r>
  <r>
    <x v="0"/>
    <s v="Wie melde ich technische oder infrastrukturelle Mängel?"/>
    <s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_x000a__x000a_Für infrastrukturelle Mängel im Zusammenhang mit dem Gebäude oder dem Umzug kannst du dich an das Monday System wenden [siehe Einleitung]._x000a__x000a_Solltest du weitere Fragen haben, stehen dir folgende Support-Kanäle zur Verfügung:_x000a_*   Headquarter Kontakt: newhq@berenberg.com_x000a_*   Technische Laptop Unterstützung: laptoppilot@berenberg.de_x000a_*   Gebäude- oder Umzugsprobleme: Monday System (Link folgt)_x000a_*   Allgemeiner technischer Support: hotline@berenberg.de oder Hotline Extension -369"/>
    <x v="0"/>
    <n v="4"/>
    <n v="5"/>
    <n v="4"/>
    <n v="5"/>
    <n v="3"/>
    <n v="4.3249999999999993"/>
    <x v="3"/>
    <n v="0.2495958650349214"/>
    <n v="7"/>
    <x v="25"/>
    <b v="0"/>
    <m/>
    <m/>
    <m/>
  </r>
  <r>
    <x v="0"/>
    <s v="Was ist die Notfallnummer bei dringenden Problemen?"/>
    <s v="Die Notfallnummer für dringende Probleme lautet 040 35060-8000. Diese Nummer ist rund um die Uhr erreichbar."/>
    <x v="0"/>
    <n v="1"/>
    <n v="5"/>
    <n v="1"/>
    <n v="5"/>
    <n v="1"/>
    <n v="2.649999999999999"/>
    <x v="5"/>
    <n v="8.3588571196383146E-2"/>
    <n v="9"/>
    <x v="26"/>
    <b v="0"/>
    <m/>
    <m/>
    <m/>
  </r>
  <r>
    <x v="0"/>
    <s v="Wird es eine vereinfachte Möglichkeit zur Mängelmeldung geben?"/>
    <s v="Ja, es wird zukünftig eine vereinfachte Möglichkeit zur Mängelmeldung geben. Zukünftig sollen QR-Codes gescannt werden können, um direkt den Mangel zu melden._x000a__x000a_Für den Übergang können Sie technische Störungen am Gebäude über die Servicebank melden. In Notfällen (z.B. Stromausfall, Wasserschaden, Gefahr in Verzug, etc.) kontaktieren Sie bitte umgehend die globale Notfall-Nummer des Property Management unter 040 35060-8000."/>
    <x v="0"/>
    <n v="3"/>
    <n v="4"/>
    <n v="3"/>
    <n v="4"/>
    <n v="2"/>
    <n v="3.3250000000000002"/>
    <x v="4"/>
    <n v="0.14503632704504801"/>
    <n v="10"/>
    <x v="27"/>
    <b v="0"/>
    <m/>
    <m/>
    <m/>
  </r>
  <r>
    <x v="0"/>
    <s v="Warum ist Feedback zum Gebäude so wichtig?"/>
    <s v="Feedback ist wichtig für die Optimierung des Gebäudebetriebs."/>
    <x v="0"/>
    <n v="4"/>
    <n v="5"/>
    <n v="2"/>
    <n v="4"/>
    <n v="3"/>
    <n v="3.7875000000000001"/>
    <x v="6"/>
    <n v="0.2059247996706666"/>
    <n v="13"/>
    <x v="28"/>
    <b v="0"/>
    <m/>
    <m/>
    <m/>
  </r>
  <r>
    <x v="0"/>
    <s v="Wann beginnen die Umzüge in das New HQ?"/>
    <s v="Die Umzüge in das neue Hauptgebäude (NewHQ) finden vom 22. bis 26. September statt. Ab dem 18.09.2025 startet der Staffelumzug. In dieser Woche werden nach und nach alle Hamburger Berenberger umziehen._x000a__x000a_Gibt es noch weitere Fragen zum Umzug oder zum NewHQ?"/>
    <x v="0"/>
    <n v="5"/>
    <n v="5"/>
    <n v="4"/>
    <n v="5"/>
    <n v="3"/>
    <n v="4.6374999999999993"/>
    <x v="7"/>
    <n v="0.18914272463915269"/>
    <n v="12"/>
    <x v="29"/>
    <b v="0"/>
    <m/>
    <m/>
    <m/>
  </r>
  <r>
    <x v="0"/>
    <s v="Gibt es einen Umzugsleitfaden?"/>
    <s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
    <x v="0"/>
    <n v="5"/>
    <n v="5"/>
    <n v="4"/>
    <n v="5"/>
    <n v="4"/>
    <n v="4.7249999999999996"/>
    <x v="2"/>
    <n v="0.2638779321119038"/>
    <n v="10"/>
    <x v="30"/>
    <b v="0"/>
    <m/>
    <m/>
    <m/>
  </r>
  <r>
    <x v="0"/>
    <s v="Wie bereiten wir die Umzüge vor?"/>
    <s v="Um die Umzüge vorzubereiten, beachte bitte folgende Punkte:_x000a__x000a_*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_x000a_*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_x000a_*   **Was mit umzieht:** Kuratierte Möbel, Telefone, Drucker, Schlüsselkästen und Tresore werden mit umgezogen._x000a_*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_x000a_*   **Leeren der Möbel:** Die Möbel im alten Gebäude sind absolut leer zu räumen._x000a_*   **Alte Geräte:** Alte Tastaturen, Igel und technische Geräte, die nicht umziehen, bitte auf einen separaten Haufen oder in eine gesonderte Tonne legen._x000a_*   **Aufkleber:** Was nicht in einen Karton passt, bitte gesondert mit Aufklebern versehen. Vorgedruckte Aufkleber werden bereitgestellt. Jede Etage hat ihre eigene Farbe, identisch mit den Etagenfarben im NewHQ._x000a_*   **Schlüssel:** Für Schlüssel, die nicht zugeordnet werden können, bitte einen Haufen bilden._x000a_*   **Tresore:** Inhalte aus Tresoren müssen ggf. vorher geräumt und im NewHQ wieder eingeräumt werden, um Transportschäden zu vermeiden. Die Tresore ziehen am Umzugstag des Bereichs mit um. Die Schlüsselübergabe erfolgt entsprechend._x000a_*   **Große Aktenmengen/Bibliotheken:** Sollten große Mengen an Akten oder eine Bibliothek durch die Spedition gepackt werden müssen, melde das bitte an._x000a__x000a_Der Umzug aller Hamburger Berenberger in das neue Hauptgebäude findet vom 22. bis 26. September statt."/>
    <x v="0"/>
    <n v="5"/>
    <n v="5"/>
    <n v="5"/>
    <n v="5"/>
    <n v="4"/>
    <n v="4.9124999999999996"/>
    <x v="1"/>
    <n v="0.16712023430880141"/>
    <n v="10"/>
    <x v="31"/>
    <b v="0"/>
    <m/>
    <m/>
    <m/>
  </r>
  <r>
    <x v="0"/>
    <s v="Wann werden die Umzugskartons verteilt?"/>
    <s v="Die Umzugskartons werden grundsätzlich Ende August verteilt. Wenn Sie die Kartons früher benötigen, geben Sie bitte Bescheid."/>
    <x v="0"/>
    <n v="5"/>
    <n v="5"/>
    <n v="4"/>
    <n v="5"/>
    <n v="4"/>
    <n v="4.7249999999999996"/>
    <x v="2"/>
    <n v="0.2362071457880596"/>
    <n v="11"/>
    <x v="32"/>
    <b v="0"/>
    <m/>
    <m/>
    <m/>
  </r>
  <r>
    <x v="0"/>
    <s v="Wie gehe ich mit Dingen um, die nicht in die Kartons passen?"/>
    <s v="Was mit Dingen geschehen soll, die nicht in die Kartons passen, steht in den Gesprächsnotizen des 3. Umzugsbotschafter-Workshops:_x000a__x000a_Was nicht in einen Karton passt, bitte gesondert mit Aufkleber versehen. Vorgedruckte Aufkleber werden bereitgestellt._x000a__x000a_Gibt es noch weitere Fragen zum Umzug oder den neuen Laptops?"/>
    <x v="0"/>
    <n v="4"/>
    <n v="5"/>
    <n v="4"/>
    <n v="5"/>
    <n v="3"/>
    <n v="4.3249999999999993"/>
    <x v="3"/>
    <n v="0.1329353265208818"/>
    <n v="8"/>
    <x v="33"/>
    <b v="0"/>
    <m/>
    <m/>
    <m/>
  </r>
  <r>
    <x v="0"/>
    <s v="Gibt es vorgedruckte Aufkleber für die Beschriftung von Kartons?"/>
    <s v="Ja, es gibt vorgedruckte Aufkleber für die Beschriftung von Kartons. Jede Etage hat ihre eigene Farbe, identisch mit den Etagenfarben im NewHQ."/>
    <x v="0"/>
    <n v="3"/>
    <n v="4"/>
    <n v="2"/>
    <n v="4"/>
    <n v="2"/>
    <n v="3.1375000000000002"/>
    <x v="8"/>
    <n v="0.1075795645893685"/>
    <n v="7"/>
    <x v="34"/>
    <b v="0"/>
    <m/>
    <m/>
    <m/>
  </r>
  <r>
    <x v="0"/>
    <s v="Wann werden die Umzugsgüter ins neue Gebäude gebracht?"/>
    <s v="Die Umzugsgüter werden vornehmlich abends oder am späten Nachmittag auf die Etagen gebracht."/>
    <x v="0"/>
    <n v="5"/>
    <n v="5"/>
    <n v="4"/>
    <n v="5"/>
    <n v="4"/>
    <n v="4.7249999999999996"/>
    <x v="2"/>
    <n v="0.23095014281165799"/>
    <n v="12"/>
    <x v="35"/>
    <b v="0"/>
    <m/>
    <m/>
    <m/>
  </r>
  <r>
    <x v="0"/>
    <s v="Müssen alle Möbel im alten Gebäude leer geräumt werden?"/>
    <s v="Ja, die Möbel im alten Gebäude sind absolut leer zu räumen."/>
    <x v="0"/>
    <n v="5"/>
    <n v="5"/>
    <n v="4"/>
    <n v="5"/>
    <n v="4"/>
    <n v="4.7249999999999996"/>
    <x v="2"/>
    <n v="0.18741036812446751"/>
    <n v="11"/>
    <x v="36"/>
    <b v="0"/>
    <m/>
    <m/>
    <m/>
  </r>
  <r>
    <x v="0"/>
    <s v="Wer räumt die Kaffeeküchen aus ?"/>
    <s v="Die Reinigungskraft räumt die Teeküchen einmal täglich aus, bestückt sie mit Bohnen und Kuhmilch und räumt die Spülmaschine aus. Falls zwischendurch Nachfüllbedarf besteht, muss dies selbstständig erledigt werden. Vorräte befinden sich in der Küche."/>
    <x v="0"/>
    <n v="4"/>
    <n v="5"/>
    <n v="4"/>
    <n v="5"/>
    <n v="3"/>
    <n v="4.3249999999999993"/>
    <x v="3"/>
    <n v="0.14744692702581419"/>
    <n v="12"/>
    <x v="37"/>
    <b v="0"/>
    <m/>
    <m/>
    <m/>
  </r>
  <r>
    <x v="0"/>
    <s v="Betritt das Umzugsunternehmen nach Bezug die Etagen erneut?"/>
    <s v="Bezogene Etagen werden vom Umzugsunternehmen nach dem Bezug nicht mehr betreten."/>
    <x v="0"/>
    <n v="5"/>
    <n v="5"/>
    <n v="4"/>
    <n v="5"/>
    <n v="3"/>
    <n v="4.6374999999999993"/>
    <x v="7"/>
    <n v="4.3061543719438447E-2"/>
    <n v="11"/>
    <x v="38"/>
    <b v="0"/>
    <m/>
    <m/>
    <m/>
  </r>
  <r>
    <x v="0"/>
    <s v="Was ist mit der Entsorgung von nicht mehr benötigten Unterlagen?"/>
    <s v="Für die Entsorgung von nicht mehr benötigten Unterlagen im NewHQ gibt es folgende Informationen:_x000a__x000a_*   Es wird keine Papierkörbe mehr unter den Schreibtischen geben._x000a_*   Stattdessen wird die Mülltrennung zentralisiert auf den Etagen. Diese werden beschriftet sein._x000a_*   Datentonnen werden sich in den Druckerräumen befinden._x000a_*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_x000a_*   Papiere können wie gewohnt in der Silbertonne entsorgt werden, die in jedem gut erreichbaren Druckerraum steht._x000a__x000a_Gibt es noch andere Fragen zum Umzug oder den neuen Laptops?"/>
    <x v="0"/>
    <n v="4"/>
    <n v="5"/>
    <n v="4"/>
    <n v="5"/>
    <n v="3"/>
    <n v="4.3249999999999993"/>
    <x v="3"/>
    <n v="0.20826152405850301"/>
    <n v="10"/>
    <x v="39"/>
    <b v="0"/>
    <m/>
    <m/>
    <m/>
  </r>
  <r>
    <x v="0"/>
    <s v="Was passiert, wenn nicht ausreichend Tonnen für die Entsorgung bereitgestellt werden?"/>
    <s v="Es tut mir leid, aber ich kann in den bereitgestellten Dokumenten keine Informationen darüber finden, was passiert, wenn nicht ausreichend Tonnen für die Entsorgung bereitgestellt werden._x000a__x000a_Bitte wenden Sie sich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1"/>
    <n v="1"/>
    <n v="1"/>
    <n v="3"/>
    <n v="1"/>
    <n v="1.325"/>
    <x v="9"/>
    <n v="0.13338683647402719"/>
    <n v="5"/>
    <x v="40"/>
    <b v="0"/>
    <m/>
    <m/>
    <m/>
  </r>
  <r>
    <x v="0"/>
    <s v="Was passiert mit alter Technik, die nicht umzieht?"/>
    <s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_x000a__x000a_Wenn du weitere Fragen hast, wende dich bitte an die folgenden Support-Kanäle:_x000a_*   Headquarter contact: newhq@berenberg.com_x000a_*   Technical laptop support: laptoppilot@berenberg.de_x000a_*   Building or relocation issues: Monday system (Link folgt)_x000a_*   General technical support: hotline@berenberg.de oder hotline extension -369"/>
    <x v="0"/>
    <n v="4"/>
    <n v="4"/>
    <n v="3"/>
    <n v="4"/>
    <n v="3"/>
    <n v="3.7250000000000001"/>
    <x v="6"/>
    <n v="0.15369663918160839"/>
    <n v="9"/>
    <x v="41"/>
    <b v="0"/>
    <m/>
    <m/>
    <m/>
  </r>
  <r>
    <x v="0"/>
    <s v="Was passiert mit den alten Möbeln?"/>
    <s v="Die alten Möbel können aus verschiedenen Gründen nicht an die Mitarbeiter abgegeben werden. Sie werden nach dem Auszug über den beauftragten Verwerter koordiniert und verwertet. Einige, noch neue Möbel werden auch mit umgezogen."/>
    <x v="0"/>
    <n v="3"/>
    <n v="4"/>
    <n v="3"/>
    <n v="4"/>
    <n v="2"/>
    <n v="3.3250000000000002"/>
    <x v="4"/>
    <n v="0.17114037607518881"/>
    <n v="11"/>
    <x v="42"/>
    <b v="0"/>
    <m/>
    <m/>
    <m/>
  </r>
  <r>
    <x v="0"/>
    <s v="Was geschieht mit den alten Bildern aus dem Bestand?"/>
    <s v="Im Zuge des Umzugs werden Bilder und Dekoration nicht mitgenommen. Was mit den alten Bildern aus dem Bestand geschieht, ist mir nicht bekannt._x000a__x000a_Für weitere Informationen wende dich bitte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2"/>
    <n v="3"/>
    <n v="2"/>
    <n v="4"/>
    <n v="1"/>
    <n v="2.4874999999999998"/>
    <x v="10"/>
    <n v="0.13319811552442451"/>
    <n v="11"/>
    <x v="43"/>
    <b v="0"/>
    <m/>
    <m/>
    <m/>
  </r>
  <r>
    <x v="0"/>
    <s v="Was mache ich mit nicht zuordenbaren Schlüsseln?"/>
    <s v="Es tut mir leid, aber ich kann in den bereitgestellten Dokumenten keine Informationen darüber finden, was mit nicht zuordenbaren Schlüsseln zu tun ist._x000a__x000a_Bitte wende dich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1"/>
    <n v="2"/>
    <n v="1"/>
    <n v="4"/>
    <n v="1"/>
    <n v="1.7375"/>
    <x v="11"/>
    <n v="0.1164294953014465"/>
    <n v="4"/>
    <x v="44"/>
    <b v="0"/>
    <m/>
    <m/>
    <m/>
  </r>
  <r>
    <x v="0"/>
    <s v="Was gilt für Tresorinhalte beim Umzug?"/>
    <s v="Inhalte aus Tresoren müssen gegebenenfalls vorher geräumt und im NewHQ wieder eingeräumt werden, um Transportschäden zu vermeiden. Die Tresore ziehen am Umzugstag des Bereichs mit um. Die Schlüsselübergabe erfolgt entsprechend."/>
    <x v="0"/>
    <n v="3"/>
    <n v="4"/>
    <n v="3"/>
    <n v="4"/>
    <n v="2"/>
    <n v="3.3250000000000002"/>
    <x v="4"/>
    <n v="5.452462754636668E-2"/>
    <n v="5"/>
    <x v="45"/>
    <b v="0"/>
    <m/>
    <m/>
    <m/>
  </r>
  <r>
    <x v="0"/>
    <s v="Wann ziehen Tresore um?"/>
    <s v="Für Ihre Suchanfrage konnte keine Zusammenfassung erstellt werden. Hier sind einige Suchergebnisse."/>
    <x v="0"/>
    <n v="1"/>
    <n v="1"/>
    <n v="1"/>
    <n v="2"/>
    <n v="1"/>
    <n v="1.1625000000000001"/>
    <x v="12"/>
    <n v="3.6304744911398332E-2"/>
    <n v="5"/>
    <x v="46"/>
    <b v="0"/>
    <m/>
    <m/>
    <m/>
  </r>
  <r>
    <x v="0"/>
    <s v="Wer soll vor dem Umzug im neuen Gebäude ein Probearbeiten absolviert haben?"/>
    <s v="Alle Mitarbeiter sollen verpflichtend einen Tag vor dem offiziellen Einzug im neuen Gebäude probearbeiten. Ziel ist es, sich mit der neuen Umgebung vertraut zu machen, Arbeitswege, Technik und Infrastruktur im Alltag zu erproben, sowie offene Fragen frühzeitig zu klären._x000a__x000a_Auszubildende und temporäre Mitarbeiter, die nicht zum Probearbeiten kommen können, müssen von ihrem Team informiert und inhaltlich abgeholt werden."/>
    <x v="0"/>
    <n v="5"/>
    <n v="5"/>
    <n v="4"/>
    <n v="5"/>
    <n v="4"/>
    <n v="4.7249999999999996"/>
    <x v="2"/>
    <n v="0.41692251517201789"/>
    <n v="10"/>
    <x v="47"/>
    <b v="0"/>
    <m/>
    <m/>
    <m/>
  </r>
  <r>
    <x v="0"/>
    <s v="Darf ich mehr als einmal probearbeiten?"/>
    <s v="Ja, Sie dürfen auch zweimal probearbeiten. Für Auszubildende und temporäre Mitarbeiter, die nicht zum Probearbeiten kommen können, muss das eigene Team diese bitte informieren."/>
    <x v="0"/>
    <n v="5"/>
    <n v="5"/>
    <n v="4"/>
    <n v="5"/>
    <n v="3"/>
    <n v="4.6374999999999993"/>
    <x v="7"/>
    <n v="0.14128696069261579"/>
    <n v="5"/>
    <x v="48"/>
    <b v="0"/>
    <m/>
    <m/>
    <m/>
  </r>
  <r>
    <x v="0"/>
    <s v="Wie läuft die Zutrittskontrolle beim Probearbeiten?"/>
    <s v="Die Zutrittskontrolle für die Home-Etage ist an den Tagen des Probearbeitens eingerichtet und personalisiert."/>
    <x v="0"/>
    <n v="5"/>
    <n v="5"/>
    <n v="4"/>
    <n v="5"/>
    <n v="5"/>
    <n v="4.8125"/>
    <x v="1"/>
    <n v="0.21517374046733931"/>
    <n v="16"/>
    <x v="49"/>
    <b v="0"/>
    <m/>
    <m/>
    <m/>
  </r>
  <r>
    <x v="0"/>
    <s v="Was gilt für Auszubildende oder temporäre Mitarbeiter beim Probearbeiten?"/>
    <s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
    <x v="0"/>
    <n v="3"/>
    <n v="4"/>
    <n v="3"/>
    <n v="4"/>
    <n v="2"/>
    <n v="3.3250000000000002"/>
    <x v="4"/>
    <n v="0.13530053012030899"/>
    <n v="6"/>
    <x v="50"/>
    <b v="0"/>
    <m/>
    <m/>
    <m/>
  </r>
  <r>
    <x v="0"/>
    <s v="Gibt es Gebäudeführungen im Rahmen des Probearbeitens?"/>
    <s v="Ja, es werden zwei Gebäudeführungen im Rahmen des Probearbeitens angeboten. Freiwillige Gebäudeführungen mit Anmeldung werden angeboten."/>
    <x v="0"/>
    <n v="3"/>
    <n v="4"/>
    <n v="3"/>
    <n v="4"/>
    <n v="2"/>
    <n v="3.3250000000000002"/>
    <x v="4"/>
    <n v="5.6867219095083348E-2"/>
    <n v="15"/>
    <x v="51"/>
    <b v="0"/>
    <m/>
    <m/>
    <m/>
  </r>
  <r>
    <x v="0"/>
    <s v="Ab wann ist Probearbeiten möglich?"/>
    <s v="Probearbeiten im NewHQ sind ab 7 Uhr möglich. Jede Etage hat einen eigenen Slot zum Probearbeiten bekommen. Es wird empfohlen, die Nord- und Südkern-Aufzüge bewusst zu wählen, insbesondere wegen der Vertraulichkeitsbereiche._x000a__x000a_Sollten Sie weitere Fragen haben, stehen Ihnen folgende Support-Kanäle zur Verfügung:_x000a_*   Headquarter contact: newhq@berenberg.com_x000a_*   Technical laptop support: laptoppilot@berenberg.de_x000a_*   Building or relocation issues: Monday system (Link folgt)_x000a_*   General technical support: hotline@berenberg.de or hotline extension -369"/>
    <x v="0"/>
    <n v="5"/>
    <n v="5"/>
    <n v="4"/>
    <n v="5"/>
    <n v="4"/>
    <n v="4.7249999999999996"/>
    <x v="2"/>
    <n v="0.22825127945200019"/>
    <n v="13"/>
    <x v="52"/>
    <b v="0"/>
    <m/>
    <m/>
    <m/>
  </r>
  <r>
    <x v="0"/>
    <s v="Gibt es technische Unterstützung während des Probearbeitens?"/>
    <s v="Ja, während des Probearbeitens wird es technische Unterstützung geben._x000a__x000a_*   Ein IT-Spezialist wird vor Ort sein._x000a_*   Floorwalker werden an den Tagen unterstützen und gerne auch Feedback entgegennehmen._x000a_*   Der LocalService wird durch externes IT-Fachpersonal unterstützt, um den Umzug und die Einweisung in das neue Arbeitsequipment so einfach wie möglich zu gestalten._x000a__x000a_Sollten dennoch Fragen oder Probleme auftreten, stehen Ihnen folgende Support-Kanäle zur Verfügung:_x000a__x000a_*   Technischer Laptop-Support: laptoppilot@berenberg.de_x000a_*   Allgemeiner technischer Support: hotline@berenberg.de oder Hotline-Durchwahl -369"/>
    <x v="0"/>
    <n v="4"/>
    <n v="5"/>
    <n v="4"/>
    <n v="5"/>
    <n v="3"/>
    <n v="4.3249999999999993"/>
    <x v="3"/>
    <n v="0.37935468601359951"/>
    <n v="11"/>
    <x v="53"/>
    <b v="0"/>
    <m/>
    <m/>
    <m/>
  </r>
  <r>
    <x v="0"/>
    <s v="Wie erfahre ich, wann meine Etage Probearbeiten darf?"/>
    <s v="Um zu erfahren, wann Ihre Etage Probearbeiten darf, beachten Sie bitte, dass jede Etage einen eigenen Slot zum Probearbeiten erhalten hat. Die Probearbeiten sind verpflichtend, um sich mit der neuen Umgebung, Technik und Infrastruktur vertraut zu machen._x000a__x000a_Da ich keine Information darüber habe, wann genau Ihre Etage Probearbeiten kann, wenden Sie sich bitte an die entsprechenden Support-Kanäle:_x000a_*   Headquarter contact: newhq@berenberg.com_x000a_*   Building or relocation issues: Monday system (Link folgt)"/>
    <x v="0"/>
    <n v="5"/>
    <n v="5"/>
    <n v="4"/>
    <n v="5"/>
    <n v="4"/>
    <n v="4.7249999999999996"/>
    <x v="2"/>
    <n v="0.2075370377952149"/>
    <n v="9"/>
    <x v="54"/>
    <b v="0"/>
    <m/>
    <m/>
    <m/>
  </r>
  <r>
    <x v="0"/>
    <s v="Ist eine Anmeldung für das Probearbeiten erforderlich?"/>
    <s v="Ja, eine Anmeldung für Aktenrollwagen und Security-Boxen ist zwingend erforderlich bis Ende Juli 2025. Bitte sende eine E-Mail an das Umzugsteam unter NewHQ_Sellenthin@berenberg.de."/>
    <x v="0"/>
    <n v="5"/>
    <n v="5"/>
    <n v="5"/>
    <n v="5"/>
    <n v="5"/>
    <n v="5"/>
    <x v="13"/>
    <n v="0.30545422271677652"/>
    <n v="9"/>
    <x v="55"/>
    <b v="0"/>
    <m/>
    <m/>
    <m/>
  </r>
  <r>
    <x v="0"/>
    <s v="Welche technische Ausstattung steht beim Probearbeiten zur Verfügung?"/>
    <s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
    <x v="0"/>
    <n v="4"/>
    <n v="5"/>
    <n v="4"/>
    <n v="5"/>
    <n v="3"/>
    <n v="4.3249999999999993"/>
    <x v="3"/>
    <n v="0.10298553715229621"/>
    <n v="11"/>
    <x v="56"/>
    <b v="0"/>
    <m/>
    <m/>
    <m/>
  </r>
  <r>
    <x v="0"/>
    <s v="Gibt es Schulungen zur Techniknutzung?"/>
    <s v="Ja, es gibt Schulungen zur Techniknutzung._x000a__x000a_*   Der User Guide Lenovo ThinkPad Yoga beschreibt detailliert die Nutzung des Laptops am Arbeitsplatz in Verbindung mit Monitor, Headset und Telefon._x000a_*   Der User Guide Lenovo ThinkPad Yoga enthält Informationen zu Bildschirm-Anzeige Einstellungen, Windows-Tipps, Troubleshooting und Nutzung der Meetingraumtechnik._x000a_*   Um den Umzug und die Einweisung in das neue Arbeitsequipment so einfach wie möglich zu gestalten, wird der LocalService durch externes IT-Fachpersonal unterstützt._x000a_*   Mitarbeiterinnen und Mitarbeitern von Berenberg wird im Rahmen des Probearbeitstages die Gelegenheit gegeben, bereits vor dem Umzug den neuen Arbeitsplatz zu begutachten bzw. zu testen._x000a__x000a_Möchten Sie detaillierte Anweisungen zu bestimmten Themen oder reicht Ihnen die Quellenangabe?"/>
    <x v="0"/>
    <n v="4"/>
    <n v="5"/>
    <n v="4"/>
    <n v="4"/>
    <n v="3"/>
    <n v="4.1624999999999996"/>
    <x v="0"/>
    <n v="0.19645818491875069"/>
    <n v="13"/>
    <x v="57"/>
    <b v="0"/>
    <m/>
    <m/>
    <m/>
  </r>
  <r>
    <x v="0"/>
    <s v="Welche Infrastruktur ist beim Probearbeiten nutzbar?"/>
    <s v="Beim Probearbeiten im NewHQ stehen Ihnen folgende Infrastruktur zur Verfügung:_x000a__x000a_*   Zutrittskontrolle zur Home-Etage ist eingerichtet und personalisiert._x000a_*   Laptops werden bereits ausgegeben sein und das technische On-Boarding abgeschlossen. Schulungsangebote für Laptops werden an den Tagen geplant._x000a_*   Die Tiefgarage ist nutzbar, der Zugang erfolgt per Mitarbeiterkarte._x000a_*   Der Fahrradkeller ist nutzbar. Es gibt 157 Fahrradstellplätze in der Tiefgarage, davon 12 mit E-Ladesäule._x000a_*   Kaffeemaschinen und Wasserspender sind funktionsfähig, Teeküchen sind mit Geschirr ausgestattet._x000a_*   Raumbuchung erfolgt über Outlook._x000a_*   Locker können vergeben werden und sind nutzbar, Spinde sind im UG2 nutzbar. Zusätzlich zu den Spinden am Arbeitsplatz befinden sich 300 Spinde im Untergeschoss 2 in unmittelbarer Nähe der Stellplätze._x000a_*   Floorwalker werden unterwegs sein, um bei Fragen zu unterstützen._x000a__x000a_Folgende Infrastruktur steht Ihnen beim Probearbeiten nicht zur Verfügung:_x000a__x000a_*   Mitarbeiterrestaurant_x000a_*   Empfang_x000a_*   Postservice_x000a_*   Arbeiten am zukünftigen Arbeitsplatz abweichend von den geplanten Tagen_x000a_*   Headset am Telefon_x000a_*   Duschen. Es gibt 11 Duschen mit geräumigen Umkleiden im Erdgeschoss._x000a_*   Büromaterial_x000a_*   Drucker"/>
    <x v="0"/>
    <n v="4"/>
    <n v="5"/>
    <n v="4"/>
    <n v="5"/>
    <n v="3"/>
    <n v="4.3249999999999993"/>
    <x v="3"/>
    <n v="0.1744195192415309"/>
    <n v="8"/>
    <x v="58"/>
    <b v="0"/>
    <m/>
    <m/>
    <m/>
  </r>
  <r>
    <x v="0"/>
    <s v="Sind die Tiefgarage und die Fahrradstellplätze beim Probearbeiten zugänglich?"/>
    <s v="Ja, während des Probearbeitens sind die Tiefgarage und der Fahrradkeller nutzbar. Der Zugang zur Tiefgarage erfolgt mit der Mitarbeiterkarte."/>
    <x v="0"/>
    <n v="5"/>
    <n v="5"/>
    <n v="4"/>
    <n v="5"/>
    <n v="3"/>
    <n v="4.6374999999999993"/>
    <x v="7"/>
    <n v="0.13936035287889251"/>
    <n v="12"/>
    <x v="59"/>
    <b v="0"/>
    <m/>
    <m/>
    <m/>
  </r>
  <r>
    <x v="0"/>
    <s v="Kann beim Probearbeiten Feedback gegeben werden?"/>
    <s v="Ja, beim Probearbeiten im NewHQ wird gerne Feedback entgegengenommen. Floorwalker unterstützen an den Tagen und nehmen gern auch Feedback entgegen."/>
    <x v="0"/>
    <n v="4"/>
    <n v="5"/>
    <n v="4"/>
    <n v="5"/>
    <n v="3"/>
    <n v="4.3249999999999993"/>
    <x v="3"/>
    <n v="0.1004341039707419"/>
    <n v="5"/>
    <x v="60"/>
    <b v="0"/>
    <m/>
    <m/>
    <m/>
  </r>
  <r>
    <x v="0"/>
    <s v="Was ist Aufgabe des Umzugsbotschafters?"/>
    <s v="Die Aufgabe des Umzugsbotschafters ist es, Ansprechpartner für Kollegen an den ersten Tagen zu sein und als Kontaktperson zum Umzugsteam zu fungieren."/>
    <x v="0"/>
    <n v="3"/>
    <n v="4"/>
    <n v="3"/>
    <n v="4"/>
    <n v="2"/>
    <n v="3.3250000000000002"/>
    <x v="4"/>
    <n v="0.13659924001955759"/>
    <n v="8"/>
    <x v="61"/>
    <b v="0"/>
    <m/>
    <m/>
    <m/>
  </r>
  <r>
    <x v="0"/>
    <s v="Wer ist mein Ansprechpartner, wenn ich Fragen zum Ablauf des Umzugs habe?"/>
    <s v="Für Fragen zum Ablauf des Umzugs stehen Ihnen folgende Ansprechpartner zur Verfügung:_x000a__x000a_*   Das Umzugsteam per E-Mail unter NewHQ_Sellenthin@berenberg.de_x000a_*   Maja Hilbert aus der Abteilung WPS koordiniert den kompletten Umzug._x000a_*   Das Projektteam kann über die Rubrik &quot;Fragen an...&quot; im Newsletter kontaktiert werden._x000a__x000a_Bitte wenden Sie sich an die genannten Stellen, um Ihre Fragen beantworten zu lassen."/>
    <x v="0"/>
    <n v="5"/>
    <n v="5"/>
    <n v="4"/>
    <n v="5"/>
    <n v="3"/>
    <n v="4.6374999999999993"/>
    <x v="7"/>
    <n v="0.1640366327008887"/>
    <n v="11"/>
    <x v="62"/>
    <b v="0"/>
    <m/>
    <m/>
    <m/>
  </r>
  <r>
    <x v="0"/>
    <s v="Wann und wie erhalte ich meinen neuen Laptop?"/>
    <s v="Für Ihre Suchanfrage konnte keine Zusammenfassung erstellt werden. Hier sind einige Suchergebnisse."/>
    <x v="0"/>
    <n v="1"/>
    <n v="1"/>
    <n v="1"/>
    <n v="2"/>
    <n v="1"/>
    <n v="1.1625000000000001"/>
    <x v="12"/>
    <n v="2.4046769542219969E-2"/>
    <n v="12"/>
    <x v="63"/>
    <b v="0"/>
    <m/>
    <m/>
    <m/>
  </r>
  <r>
    <x v="0"/>
    <s v="Was muss ich bei Sonder-Equipment wie speziellen Keyboards oder Mäusen beachten?"/>
    <s v="Bitte geben Sie spezielle Keyboards und Mäuse an die IT weiter, damit diese vollständig mit umgezogen werden können. Bitte geben Sie den Namen des Mitarbeiters und die Sonderausstattung an Andreas weiter._x000a__x000a_Wenn Sie uns über den Survey mitgeteilt haben, dass Sie ergonomische Tastaturen/Mäuse benötigen, werden diese mit umgezogen. Die Umzugsbotschafter werden gebeten, den Sonderbedarf für den jeweiligen Bereich zu ermitteln/verifizieren._x000a__x000a_Sollten Sie weitere Fragen haben, können Sie sich gerne an die folgenden Stellen wenden:_x000a_* Headquarter contact: newhq@berenberg.com_x000a_* Technical laptop support: laptoppilot@berenberg.de_x000a_* Building or relocation issues: Monday system (link follows)_x000a_* General technical support: hotline@berenberg.de or hotline extension -369"/>
    <x v="0"/>
    <n v="3"/>
    <n v="4"/>
    <n v="3"/>
    <n v="4"/>
    <n v="2"/>
    <n v="3.3250000000000002"/>
    <x v="4"/>
    <n v="8.554162542649385E-2"/>
    <n v="4"/>
    <x v="64"/>
    <b v="0"/>
    <m/>
    <m/>
    <m/>
  </r>
  <r>
    <x v="0"/>
    <s v="Was passiert, wenn in meinem Team nicht alle Mitarbeiter einen Laptop haben?"/>
    <s v="Wenn in Ihrem Team nicht alle Mitarbeiter einen Laptop haben, werden Team-Laptops zur Verfügung gestellt, um die Infrastruktur in den Meetingräumen zu nutzen._x000a__x000a_Für weitere Fragen zu diesem Thema wenden Sie sich bitte an die folgenden Support-Kanäle:_x000a_* Technische Laptop Unterstützung: laptoppilot@berenberg.de_x000a_* Allgemeine technische Unterstützung: hotline@berenberg.de oder Hotline-Durchwahl -369"/>
    <x v="0"/>
    <n v="3"/>
    <n v="4"/>
    <n v="2"/>
    <n v="4"/>
    <n v="2"/>
    <n v="3.1375000000000002"/>
    <x v="8"/>
    <n v="0.13938682454493151"/>
    <n v="14"/>
    <x v="65"/>
    <b v="0"/>
    <m/>
    <m/>
    <m/>
  </r>
  <r>
    <x v="0"/>
    <s v="Werden iPhones im Zuge des Umzugs ausgetauscht?"/>
    <s v="Für Ihre Suchanfrage konnte keine Zusammenfassung erstellt werden. Hier sind einige Suchergebnisse."/>
    <x v="0"/>
    <n v="2"/>
    <n v="2"/>
    <n v="1"/>
    <n v="3"/>
    <n v="1"/>
    <n v="1.8875"/>
    <x v="11"/>
    <n v="4.0567161444016862E-2"/>
    <n v="5"/>
    <x v="66"/>
    <b v="0"/>
    <m/>
    <m/>
    <m/>
  </r>
  <r>
    <x v="0"/>
    <s v="Werden iPads zur Verfügung gestellt?"/>
    <s v="Nein, iPads sind im Standard-Setup nicht vorgesehen. Das Yoga-Laptop kann die Funktionalitäten ähnlich abbilden."/>
    <x v="0"/>
    <n v="5"/>
    <n v="5"/>
    <n v="4"/>
    <n v="5"/>
    <n v="4"/>
    <n v="4.7249999999999996"/>
    <x v="2"/>
    <n v="0.13340835134011189"/>
    <n v="10"/>
    <x v="67"/>
    <b v="0"/>
    <m/>
    <m/>
    <m/>
  </r>
  <r>
    <x v="0"/>
    <s v="Welche IT Ausstattung wird für die Nutzung der Meetingräume benötigt?"/>
    <s v="Für die Nutzung der Meetingräume im NewHQ benötigen Sie einen Laptop, um Inhalte zu teilen. Eine reine Videokonferenz ist auch ohne Laptop möglich._x000a__x000a_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_x000a__x000a_Benötigen Sie detailliertere Informationen zur Nutzung der Meetingraumtechnik?"/>
    <x v="0"/>
    <n v="4"/>
    <n v="5"/>
    <n v="4"/>
    <n v="5"/>
    <n v="3"/>
    <n v="4.3249999999999993"/>
    <x v="3"/>
    <n v="0.19967646503251779"/>
    <n v="12"/>
    <x v="68"/>
    <b v="0"/>
    <m/>
    <m/>
    <m/>
  </r>
  <r>
    <x v="0"/>
    <s v="Wird die Softphone- Telefonie direkt mit dem Umzug eingeführt?"/>
    <s v="Die Softphone-Telefonie wird nicht direkt mit dem Umzug eingeführt, sondern erst später. Das neue Headset ist jedoch für die zukünftige Softphone-Technologie vorbereitet._x000a__x000a_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_x000a__x000a_Beachten Sie, dass es auch die Möglichkeit des Softphones über WebEx geben wird. Standardmäßig erhalten Sie Ihr Tischtelefon, aber Sie können sich parallel bei den ersten Softphone-Nutzern von den Vorteilen einer mobilen Erreichbarkeit überzeugen."/>
    <x v="0"/>
    <n v="4"/>
    <n v="5"/>
    <n v="4"/>
    <n v="4"/>
    <n v="3"/>
    <n v="4.1624999999999996"/>
    <x v="0"/>
    <n v="0.32855988834827388"/>
    <n v="9"/>
    <x v="69"/>
    <b v="0"/>
    <m/>
    <m/>
    <m/>
  </r>
  <r>
    <x v="0"/>
    <s v="Wie kann ich im neuen Gebäude telefonieren?"/>
    <s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_x000a__x000a_Zusätzlich ist die Wifi-Telefonie im iPhone freizuschalten, damit man auch in der Tiefgarage telefonieren kann bzw. die Park-App nutzen kann. In der Tiefgarage ist sonst keine Netzabdeckung für Telefonie."/>
    <x v="0"/>
    <n v="5"/>
    <n v="5"/>
    <n v="4"/>
    <n v="5"/>
    <n v="4"/>
    <n v="4.7249999999999996"/>
    <x v="2"/>
    <n v="0.24356741766295451"/>
    <n v="11"/>
    <x v="70"/>
    <b v="0"/>
    <m/>
    <m/>
    <m/>
  </r>
  <r>
    <x v="0"/>
    <s v="Kann ich weiterhin ohne Laptop telefonieren?"/>
    <s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_x000a__x000a_Wenn in der Zukunft das Softphone eingeführt wird, müssen Sie am Laptop eingeloggt sein, um telefonieren zu können."/>
    <x v="0"/>
    <n v="4"/>
    <n v="5"/>
    <n v="4"/>
    <n v="4"/>
    <n v="3"/>
    <n v="4.1624999999999996"/>
    <x v="0"/>
    <n v="0.17748072986212979"/>
    <n v="7"/>
    <x v="71"/>
    <b v="0"/>
    <m/>
    <m/>
    <m/>
  </r>
  <r>
    <x v="0"/>
    <s v="Was muss ich für die Telefonie in der Tiefgarage beachten?"/>
    <s v="Für Ihre Suchanfrage konnte keine Zusammenfassung erstellt werden. Hier sind einige Suchergebnisse."/>
    <x v="0"/>
    <n v="1"/>
    <n v="1"/>
    <n v="1"/>
    <n v="2"/>
    <n v="1"/>
    <n v="1.1625000000000001"/>
    <x v="12"/>
    <n v="4.112431487016191E-2"/>
    <n v="11"/>
    <x v="72"/>
    <b v="0"/>
    <m/>
    <m/>
    <m/>
  </r>
  <r>
    <x v="0"/>
    <s v="Ist Microsoft Teams auf den Laptops verfügbar?"/>
    <s v="Ja, Microsoft Teams ist auf den neuen Laptops integriert. Du kannst Meetings über Teams aufsetzen. Bitte beachte, dass Teams nicht in der Citrix-Umgebung funktioniert und noch nicht auf alle Standorte ausgerollt ist._x000a__x000a_Möchtest du eine detaillierte Anleitung oder reicht dir diese Information mit Quellenangabe?"/>
    <x v="0"/>
    <n v="5"/>
    <n v="5"/>
    <n v="4"/>
    <n v="5"/>
    <n v="4"/>
    <n v="4.7249999999999996"/>
    <x v="2"/>
    <n v="0.34096878322966379"/>
    <n v="8"/>
    <x v="73"/>
    <b v="0"/>
    <m/>
    <m/>
    <m/>
  </r>
  <r>
    <x v="0"/>
    <s v="Ist Microsoft bereits an allen Standorten nutzbar?"/>
    <s v="Microsoft Teams ist auf den neuen Laptops integriert. Teams funktioniert jedoch nicht auf der Citrix-Umgebung. Teams ist noch nicht auf die anderen Standorte ausgerollt, der Rollout erfolgt sukzessive."/>
    <x v="0"/>
    <n v="5"/>
    <n v="5"/>
    <n v="4"/>
    <n v="5"/>
    <n v="5"/>
    <n v="4.8125"/>
    <x v="1"/>
    <n v="0.35360210331469533"/>
    <n v="16"/>
    <x v="74"/>
    <b v="0"/>
    <m/>
    <m/>
    <m/>
  </r>
  <r>
    <x v="0"/>
    <s v="Kann ich an externen Team-Meetings teilnehmen?"/>
    <s v="Ja, Sie können problemlos über die Notebookumgebung an externen Teams-Meetings teilnehmen. Microsoft Teams ist auf den neuen Laptops integriert. Wenn Sie eine Teams-Einladung von extern erhalten, können Sie ohne Probleme über die Notebookumgebung an Teams teilnehmen."/>
    <x v="0"/>
    <n v="5"/>
    <n v="5"/>
    <n v="4"/>
    <n v="5"/>
    <n v="4"/>
    <n v="4.7249999999999996"/>
    <x v="2"/>
    <n v="0.24474641319942611"/>
    <n v="5"/>
    <x v="75"/>
    <b v="0"/>
    <m/>
    <m/>
    <m/>
  </r>
  <r>
    <x v="0"/>
    <s v="Wer unterstützt uns extern bei der Umsetzung der IT-Ausstattung?"/>
    <s v="Die Firma Datagroup leistet externe Unterstützung bei der Umsetzung der IT-Ausstattung. Um den Umzug und die Einweisung in das neue Arbeitsequipment so einfach wie möglich zu gestalten, wird der LocalService durch externes IT-Fachpersonal unterstützt."/>
    <x v="0"/>
    <n v="4"/>
    <n v="5"/>
    <n v="4"/>
    <n v="5"/>
    <n v="3"/>
    <n v="4.3249999999999993"/>
    <x v="3"/>
    <n v="0.28020661696629717"/>
    <n v="11"/>
    <x v="76"/>
    <b v="0"/>
    <m/>
    <m/>
    <m/>
  </r>
  <r>
    <x v="0"/>
    <s v="Was ist mit der IT-Ausstattung der Kollegen in der Betaphase?"/>
    <s v="Für Kollegen, die bereits in der Betaphase sind, wird geprüft, ob die IT-Ausstattung einheitlich ist und gegebenenfalls ausgetauscht. Für neue Mitarbeiter muss die Ausstattung über das Onboarding bestellt werden. Die Onboarding-Mail wird dafür nochmals angepasst._x000a__x000a_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
    <x v="0"/>
    <n v="4"/>
    <n v="5"/>
    <n v="4"/>
    <n v="4"/>
    <n v="3"/>
    <n v="4.1624999999999996"/>
    <x v="0"/>
    <n v="0.22736269617448329"/>
    <n v="11"/>
    <x v="77"/>
    <b v="0"/>
    <m/>
    <m/>
    <m/>
  </r>
  <r>
    <x v="0"/>
    <s v="Was gilt für neue Mitarbeiter im Hinblick auf die IT-Ausstattung?"/>
    <s v="Für neue Mitarbeiter muss die IT-Ausstattung über das Onboarding mitbestellt werden. Die Onboarding-Mail wird dafür nochmals angepasst._x000a__x000a_Im NewHQ wird es Laptops als Hauptgerät geben. Es stehen zwei Laptop-Modelle zur Auswahl: Lenovo ThinkPad L14 und Lenovo ThinkPad L13 Yoga._x000a__x000a_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_x000a__x000a_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_x000a__x000a_Sollten Sie weitere Fragen haben, können Sie sich gerne an die folgenden Stellen wenden:_x000a_* Headquarter contact: newhq@berenberg.com_x000a_* Technical laptop support: laptoppilot@berenberg.de_x000a_* Building or relocation issues: Monday system (link follows)_x000a_* General technical support: hotline@berenberg.de oder hotline extension -369"/>
    <x v="0"/>
    <n v="5"/>
    <n v="5"/>
    <n v="4"/>
    <n v="5"/>
    <n v="4"/>
    <n v="4.7249999999999996"/>
    <x v="2"/>
    <n v="0.2261529413551934"/>
    <n v="10"/>
    <x v="78"/>
    <b v="0"/>
    <m/>
    <m/>
    <m/>
  </r>
  <r>
    <x v="0"/>
    <s v="Was darf mit an den neuen Standort umziehen?"/>
    <s v="Beim Umzug in das NewHQ werden folgende Gegenstände mitgenommen:_x000a__x000a_*   Kuratierte Möbel_x000a_*   Telefone_x000a_*   Drucker_x000a_*   Schlüsselkästen_x000a_*   Tresore_x000a_*   Laptops_x000a_*   Persönliche Gegenstände in einem Umzugskarton (39x60x35cm)_x000a__x000a_Nicht mitgenommen werden:_x000a__x000a_*   Privatsachen und private Wertgegenstände_x000a_*   Der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Bitte beachten Sie, dass alte Tastaturen, Igel und technische Geräte, die nicht mit umziehen, auf einen separaten Haufen oder in eine gesonderte Tonne gelegt werden sollen."/>
    <x v="0"/>
    <n v="4"/>
    <n v="5"/>
    <n v="4"/>
    <n v="5"/>
    <n v="3"/>
    <n v="4.3249999999999993"/>
    <x v="3"/>
    <n v="0.38583425423601342"/>
    <n v="10"/>
    <x v="79"/>
    <b v="0"/>
    <m/>
    <m/>
    <m/>
  </r>
  <r>
    <x v="0"/>
    <s v="Gibt es künftig noch persönliche Ablageplätze?"/>
    <s v="Ja, es wird persönliche Ablageplätze im NewHQ geben. Anstelle von Rollcontainern wird es 900 Schließfächer geben. Zusätzlich gibt es 300 Spinde in UG 2 als Ergänzung."/>
    <x v="0"/>
    <n v="4"/>
    <n v="5"/>
    <n v="4"/>
    <n v="5"/>
    <n v="3"/>
    <n v="4.3249999999999993"/>
    <x v="3"/>
    <n v="8.0402444018390667E-2"/>
    <n v="10"/>
    <x v="80"/>
    <b v="0"/>
    <m/>
    <m/>
    <m/>
  </r>
  <r>
    <x v="0"/>
    <s v="Wie soll ich meine Unterlagen verpacken und beschriften?"/>
    <s v="Um deine Unterlagen für den Umzug ins NewHQ zu verpacken und zu beschriften, beachte bitte Folgendes:_x000a__x000a_1.  **Umzugskartons:** Verwende die bereitgestellten weißen Umzugskartons. Die Größe der Kartons beträgt 39x60x35cm (BxLxH). Du erhältst einen Karton pro Person._x000a_2.  **Beschriftung:** Die Aufkleber für die Kartons sind vorbedruckt und farblich auf die jeweilige Etage im NewHQ abgestimmt._x000a_3.  **Was verpackt wird:** Verpacke alle Unterlagen, Akten und lose Ablagen, die in das neue Gebäude mitgenommen werden sollen, in die Kartons._x000a_4.  **Was nicht verpackt wird:** Entferne Privatsachen und Wertgegenstände aus dem Büro. Lasse Schlüssel in den Schränken oder stecke sie an._x000a_5.  **Größere Aktenmengen:** Wenn du große Mengen an Akten oder eine Bibliothek hast, die von der Spedition gepackt werden müssen, melde dies bitte an._x000a_6.  **Vertrauliche Unterlagen:** Für vertrauliche Unterlagen gibt es verschließbare Aktenrollwagen oder Security Boxen, die verplombt werden können. Diese müssen bis Ende Juli 2025 angemeldet werden unter NewHQ_Sellenthin@berenberg.de._x000a_7.  **Sonstiges:** Was nicht in einen Karton passt, bitte gesondert mit einem Aufkleber versehen._x000a__x000a_Bitte beachte, dass alle Unterlagen und Gegenstände am Umzugstag vollständig verpackt sein müssen, auch an nicht belegten Arbeitsplätzen und gemeinschaftlich genutzten Möbeln. Container, Schränke und Schreibtische müssen vollständig geräumt sein._x000a__x000a_Für weitere Fragen wende dich bitte an newhq@berenberg.com oder bei Problemen mit dem Umzugssystem an das Monday System."/>
    <x v="0"/>
    <n v="5"/>
    <n v="5"/>
    <n v="5"/>
    <n v="5"/>
    <n v="4"/>
    <n v="4.9124999999999996"/>
    <x v="1"/>
    <n v="0.215657368546088"/>
    <n v="6"/>
    <x v="81"/>
    <b v="0"/>
    <m/>
    <m/>
    <m/>
  </r>
  <r>
    <x v="0"/>
    <s v="Wer hilft mir bei der Entscheidung, was mitgenommen werden soll?"/>
    <s v="Es tut mir leid, aber ich kann in den bereitgestellten Dokumenten keine spezifischen Informationen darüber finden, wer Ihnen bei der Entscheidung helfen kann, was Sie mitnehmen sollen._x000a__x000a_Bitte wenden Sie sich an die beste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2"/>
    <n v="3"/>
    <n v="2"/>
    <n v="4"/>
    <n v="1"/>
    <n v="2.4874999999999998"/>
    <x v="10"/>
    <n v="0.13831581191291181"/>
    <n v="10"/>
    <x v="82"/>
    <b v="0"/>
    <m/>
    <m/>
    <m/>
  </r>
  <r>
    <x v="0"/>
    <s v="Was muss aufbewahrt werden und wie lange?"/>
    <s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_x000a__x000a_Was mit umgezogen wird, sind kuratierte Möbel, Telefone, Drucker, Schlüsselkästen und Tresore._x000a__x000a_Aktenrollwagen und Securityboxen müssen als erstes ausgepackt und zurückgegeben werden. Die Anmeldung für Security-Boxen für vertrauliche Unterlagen bzw. großen Aktenmengen für Aktenwagen ist zwingend erforderlich bis Ende Juli 2025."/>
    <x v="0"/>
    <n v="2"/>
    <n v="3"/>
    <n v="2"/>
    <n v="3"/>
    <n v="1"/>
    <n v="2.3250000000000002"/>
    <x v="14"/>
    <n v="0.134269213355004"/>
    <n v="7"/>
    <x v="83"/>
    <b v="0"/>
    <m/>
    <m/>
    <m/>
  </r>
  <r>
    <x v="0"/>
    <s v="Wo kommt das Archiv hin – und wie komme ich später ran?"/>
    <s v="Als Ihr virtueller Assistent helfe ich Ihnen gerne mit Informationen zum Umzug ins NewHQ und den neuen Laptops._x000a__x000a_Leider kann ich in den vorliegenden Dokumenten keine spezifischen Informationen zum Thema Archiv finden._x000a__x000a_Bitte wenden Sie sich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 Extension -369"/>
    <x v="0"/>
    <n v="2"/>
    <n v="3"/>
    <n v="2"/>
    <n v="4"/>
    <n v="1"/>
    <n v="2.4874999999999998"/>
    <x v="10"/>
    <n v="8.4283799111416938E-2"/>
    <n v="11"/>
    <x v="84"/>
    <b v="0"/>
    <m/>
    <m/>
    <m/>
  </r>
  <r>
    <x v="0"/>
    <s v="Was ist der Unterschied zwischen Archivierung und Ablage?"/>
    <s v="Für Ihre Suchanfrage konnte keine Zusammenfassung erstellt werden. Hier sind einige Suchergebnisse."/>
    <x v="0"/>
    <n v="1"/>
    <n v="1"/>
    <n v="1"/>
    <n v="2"/>
    <n v="1"/>
    <n v="1.1625000000000001"/>
    <x v="12"/>
    <n v="4.2304041700704079E-2"/>
    <n v="9"/>
    <x v="85"/>
    <b v="0"/>
    <m/>
    <m/>
    <m/>
  </r>
  <r>
    <x v="0"/>
    <s v="Muss ich Unterlagen selbst ins Archiv bringen?"/>
    <s v="Für Ihre Suchanfrage konnte keine Zusammenfassung erstellt werden. Hier sind einige Suchergebnisse."/>
    <x v="0"/>
    <n v="1"/>
    <n v="1"/>
    <n v="1"/>
    <n v="2"/>
    <n v="1"/>
    <n v="1.1625000000000001"/>
    <x v="12"/>
    <n v="2.657821560033485E-2"/>
    <n v="10"/>
    <x v="86"/>
    <b v="0"/>
    <m/>
    <m/>
    <m/>
  </r>
  <r>
    <x v="0"/>
    <s v="Was kann oder soll digitalisiert werden?"/>
    <s v="Es gibt verschiedene Bereiche, die im NewHQ digitalisiert werden können oder bereits digitalisiert sind:_x000a__x000a_*   **Meldung von Mängeln:** Zukünftig sollen Mängel über QR-Codes gemeldet werden können._x000a_*   **Parkplatzbuchung:** Die Buchung der flexiblen internen Parkplätze erfolgt ausschließlich über eine App. Hierfür ist WLAN in der Tiefgarage notwendig._x000a_*   **Bezahlung im Restaurant:** Im Mitarbeiterrestaurant kann über eine App bezahlt werden, auf die zuvor Geld geladen wurde. Snackautomaten im Marketplace können ebenfalls über die App bezahlt werden._x000a_*   **Raumbuchung:** Räume werden nach und nach in Outlook hinterlegt. Die offizielle Raumbuchung beginnt Ende August._x000a__x000a_Falls du weitere Fragen hast, wende dich bitte an die entsprechenden Support-Kanäle:_x000a__x000a_*   Headquarter Kontakt: newhq@berenberg.com_x000a_*   Technische Laptop Unterstützung: laptoppilot@berenberg.de_x000a_*   Gebäude- oder Umzugsprobleme: Monday System (Link folgt)_x000a_*   Allgemeiner technischer Support: hotline@berenberg.de oder Hotline Extension -369"/>
    <x v="0"/>
    <n v="4"/>
    <n v="5"/>
    <n v="4"/>
    <n v="4"/>
    <n v="3"/>
    <n v="4.1624999999999996"/>
    <x v="0"/>
    <n v="0.1136218594961253"/>
    <n v="9"/>
    <x v="87"/>
    <b v="0"/>
    <m/>
    <m/>
    <m/>
  </r>
  <r>
    <x v="0"/>
    <s v="Welche Tools stehen für die Ablage digitaler Dokumente zur Verfügung?"/>
    <s v="Für die Ablage digitaler Dokumente stehen Ihnen folgende Tools zur Verfügung:_x000a__x000a_*   **Microsoft OneNote:** Zum Erstellen von Notizen, To-Do-Listen oder für schnelle Ideen. Handschriftliche Notizen können per OCR in Maschinenschrift umgewandelt werden. Notizen können im Nachgang per E-Mail geteilt werden._x000a_*   **Adobe Acrobat:** Zum Kommentieren und Unterschreiben von PDF-Dokumenten._x000a_*   **Microsoft Edge:** Bietet eingebaute PDF-Funktionen zum Kommentieren und Unterschreiben."/>
    <x v="0"/>
    <n v="1"/>
    <n v="5"/>
    <n v="2"/>
    <n v="4"/>
    <n v="1"/>
    <n v="2.6749999999999998"/>
    <x v="5"/>
    <n v="0.11441088828137019"/>
    <n v="7"/>
    <x v="88"/>
    <b v="0"/>
    <m/>
    <m/>
    <m/>
  </r>
  <r>
    <x v="0"/>
    <s v="Wer unterstützt bei der Digitalisierung?"/>
    <s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_x000a__x000a_Beachte bitte auch die folgenden Support-Kanäle:_x000a_*   Technische Laptop Unterstützung: laptoppilot@berenberg.de_x000a_*   Allgemeiner technischer Support: hotline@berenberg.de oder Hotline-Durchwahl -369"/>
    <x v="0"/>
    <n v="5"/>
    <n v="5"/>
    <n v="4"/>
    <n v="5"/>
    <n v="4"/>
    <n v="4.7249999999999996"/>
    <x v="2"/>
    <n v="0.40357480701353637"/>
    <n v="4"/>
    <x v="89"/>
    <b v="0"/>
    <m/>
    <m/>
    <m/>
  </r>
  <r>
    <x v="0"/>
    <s v="Ab wann können Räume offiziell gebucht werden?"/>
    <s v="Es tut mir leid, Daniel, aber ich kann in den vorliegenden Dokumenten keine Informationen darüber finden, ab wann Räume offiziell gebucht werden können._x000a__x000a_Bitte wende dich an die entsprechenden Support-Kanäle:_x000a_*   Headquarter Kontakt: newhq@berenberg.com_x000a_*   Building oder Relocation Issues: Monday System (Link folgt) [siehe allgemeine Antwort]_x000a_*   General Technical Support: hotline@berenberg.de oder Hotline Extension -369"/>
    <x v="0"/>
    <n v="1"/>
    <n v="2"/>
    <n v="1"/>
    <n v="3"/>
    <n v="1"/>
    <n v="1.575"/>
    <x v="15"/>
    <n v="0.14296076452322021"/>
    <n v="12"/>
    <x v="90"/>
    <b v="0"/>
    <m/>
    <m/>
    <m/>
  </r>
  <r>
    <x v="0"/>
    <s v="Was tun, wenn ich schon vorher einen Raum benötige?"/>
    <s v="Um vor dem eigentlichen Umzug im NewHQ zu arbeiten, kannst du die Möglichkeit des &quot;Probearbeitens&quot; nutzen. Beachte, dass das Probearbeiten erst ab 7 Uhr morgens möglich ist. Jede Etage hat einen eigenen Slot zum Probearbeiten._x000a__x000a_Gibt es noch andere Fragen zum NewHQ oder den neuen Laptops, bei denen ich dir behilflich sein kann?"/>
    <x v="0"/>
    <n v="4"/>
    <n v="5"/>
    <n v="4"/>
    <n v="5"/>
    <n v="3"/>
    <n v="4.3249999999999993"/>
    <x v="3"/>
    <n v="0.1291496445849466"/>
    <n v="11"/>
    <x v="91"/>
    <b v="0"/>
    <m/>
    <m/>
    <m/>
  </r>
  <r>
    <x v="0"/>
    <s v="Wird es ein Sportangebot geben?"/>
    <s v="Ja, es wird ein Sportangebot im Multifunktionsraum im NewHQ geben. Der Multifunktionsraum kann über Outlook gebucht werden und die Koordination liegt bei HR._x000a__x000a_Zusätzlich wird es ein vielfältiges Sportprogramm geben, und der Multifunktionsraum wird dafür genutzt werden. Es wird auch ein größeres Betriebssportangebot geben._x000a__x000a_Um verschiedene Kurse vorab auszuprobieren, gab es eine Testphase im BeGo Public Space. Die Kurse in den Bereichen Pilates, Yoga, Tabata und Bootcamp waren besonders beliebt._x000a__x000a_Gibt es noch weitere Fragen zum Sportangebot oder zu anderen Themen im NewHQ?"/>
    <x v="0"/>
    <n v="5"/>
    <n v="5"/>
    <n v="4"/>
    <n v="5"/>
    <n v="4"/>
    <n v="4.7249999999999996"/>
    <x v="2"/>
    <n v="0.30208910804313571"/>
    <n v="11"/>
    <x v="92"/>
    <b v="0"/>
    <m/>
    <m/>
    <m/>
  </r>
  <r>
    <x v="0"/>
    <s v="Wie kann ich den Multifunktionsraum buchen?"/>
    <s v="Den Multifunktionsraum im NewHQ können Sie über Outlook buchen. Die Koordination erfolgt durch HR."/>
    <x v="0"/>
    <n v="4"/>
    <n v="5"/>
    <n v="3"/>
    <n v="5"/>
    <n v="2"/>
    <n v="4.05"/>
    <x v="16"/>
    <n v="7.8720211679225688E-2"/>
    <n v="10"/>
    <x v="93"/>
    <b v="0"/>
    <m/>
    <m/>
    <m/>
  </r>
  <r>
    <x v="0"/>
    <s v="Wird es einen Ruheraum und Arzt-Raum geben?"/>
    <s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
    <x v="0"/>
    <n v="5"/>
    <n v="5"/>
    <n v="4"/>
    <n v="5"/>
    <n v="4"/>
    <n v="4.7249999999999996"/>
    <x v="2"/>
    <n v="0.17041535334594579"/>
    <n v="10"/>
    <x v="94"/>
    <b v="0"/>
    <m/>
    <m/>
    <m/>
  </r>
  <r>
    <x v="0"/>
    <s v="Wie gelange ich ins Mitarbeiterrestaurant?"/>
    <s v="Um zum Mitarbeiterrestaurant zu gelangen, gibt es zwei Eingänge:_x000a__x000a_*   Einen von außen, links des Gebäudehaupteingangs, ideal für einen schnellen Besuch an der Kaffeebar vor Arbeitsbeginn._x000a_*   Einen vom Foyer des NewHQ, der einen direkten Zugang zum Buffetbereich bietet._x000a__x000a_Das Mitarbeiterrestaurant befindet sich im Erdgeschoss des neuen Gebäudes. Der Name des Mitarbeiterrestaurants ist &quot;1590&quot;._x000a__x000a_Zusätzliche Informationen zum Mitarbeiterrestaurant:_x000a__x000a_*   In der zugehörigen App &quot;GenussAPP&quot; finden Sie die aktuellen Tagesmenüs und ein Ampelsystem, das die Auslastung anzeigt._x000a_*   Sie können über die &quot;Pre Order&quot;-Funktion Speisen bestellen, die Ihnen in einem Frische-Automat bereitgestellt werden._x000a_*   Die Bezahlung erfolgt ebenfalls über die App._x000a_*   Das Restaurant bietet täglich wechselnde Gerichte an verschiedenen Countern an, darunter &quot;Gusto Italia&quot; mit Pasta und Pizza, &quot;Geschmacksheimat&quot; für traditionelle Gerichte, einen Bowl- und Salatbereich sowie WOK-Spezialitäten und Grillgerichte._x000a_*   Es gibt auch eine Kaffeebar und Patisserie, die von 7:30 bis 15:30 Uhr geöffnet ist._x000a_*   Das Restaurant ist von Montag bis Freitag von 11:30 bis 14:00 Uhr geöffnet."/>
    <x v="0"/>
    <n v="5"/>
    <n v="5"/>
    <n v="5"/>
    <n v="5"/>
    <n v="4"/>
    <n v="4.9124999999999996"/>
    <x v="1"/>
    <n v="0.23423903327680859"/>
    <n v="11"/>
    <x v="95"/>
    <b v="0"/>
    <m/>
    <m/>
    <m/>
  </r>
  <r>
    <x v="0"/>
    <s v="Wie viele Sitzplätze gibt es im Mitarbeiterrestaurant?"/>
    <s v="Im Mitarbeiterrestaurant stehen 199 Sitzplätze zur Verfügung. Über das Ampelsystem in der App ist ersichtlich, wie hoch die Auslastung ist."/>
    <x v="0"/>
    <n v="5"/>
    <n v="5"/>
    <n v="4"/>
    <n v="5"/>
    <n v="5"/>
    <n v="4.8125"/>
    <x v="1"/>
    <n v="0.37092215193967099"/>
    <n v="13"/>
    <x v="96"/>
    <b v="0"/>
    <m/>
    <m/>
    <m/>
  </r>
  <r>
    <x v="0"/>
    <s v="Wie erfahre ich, wie voll es im Restaurant ist?"/>
    <s v="Im Mitarbeiterrestaurant im NewHQ können Sie über ein Ampelsystem in der Restaurant-App sehen, wie hoch die Auslastung gerade ist. Die App kann sowohl auf dem Firmen- als auch auf dem Privat-Handy genutzt werden."/>
    <x v="0"/>
    <n v="5"/>
    <n v="5"/>
    <n v="4"/>
    <n v="5"/>
    <n v="4"/>
    <n v="4.7249999999999996"/>
    <x v="2"/>
    <n v="0.29922053800099191"/>
    <n v="11"/>
    <x v="97"/>
    <b v="0"/>
    <m/>
    <m/>
    <m/>
  </r>
  <r>
    <x v="0"/>
    <s v="Ist eine Vorbestellung von Gerichten möglich?"/>
    <s v="Ja, über die „Pre Order“-Funktion in der App können Sie Speisen bestellen, die Ihnen in einem Frische-Automat bereitgestellt werden. Dies ist auch zur Mitnahme nach Hause möglich."/>
    <x v="0"/>
    <n v="5"/>
    <n v="5"/>
    <n v="4"/>
    <n v="5"/>
    <n v="4"/>
    <n v="4.7249999999999996"/>
    <x v="2"/>
    <n v="0.19800701884573499"/>
    <n v="6"/>
    <x v="98"/>
    <b v="0"/>
    <m/>
    <m/>
    <m/>
  </r>
  <r>
    <x v="0"/>
    <s v="Können Geschäftspartner und Kunden im Restaurant essen?"/>
    <s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
    <x v="0"/>
    <n v="4"/>
    <n v="5"/>
    <n v="4"/>
    <n v="5"/>
    <n v="3"/>
    <n v="4.3249999999999993"/>
    <x v="3"/>
    <n v="0.13454618178572489"/>
    <n v="9"/>
    <x v="99"/>
    <b v="0"/>
    <m/>
    <m/>
    <m/>
  </r>
  <r>
    <x v="0"/>
    <s v="Dürfen Familie, Freunde und Bekannte zum Mittagessen mitgebracht werden?"/>
    <s v="Es ist nicht vorgesehen, dass Freunde oder Bekannte Zutritt zum Mitarbeiterrestaurant haben. Geschäftspartner können eingeladen werden oder über eine Karte, die man am Empfang erhält, selbst zahlen._x000a__x000a_Für weitere Fragen zu diesem Thema wenden Sie sich bitte an newhq@berenberg.com [Headquarter contact]."/>
    <x v="0"/>
    <n v="5"/>
    <n v="5"/>
    <n v="4"/>
    <n v="5"/>
    <n v="4"/>
    <n v="4.7249999999999996"/>
    <x v="2"/>
    <n v="0.19321796590935411"/>
    <n v="10"/>
    <x v="100"/>
    <b v="0"/>
    <m/>
    <m/>
    <m/>
  </r>
  <r>
    <x v="0"/>
    <s v="Darf ich mit meinem Tablett durch das Gebäude gehen?"/>
    <s v="Es ist nicht vorgesehen, mit den Essen-Tabletts durch das Gebäude zu gehen. Für To-Go-Gerichte wird es eine Tupperware mit Pfandsystem geben._x000a__x000a_Bezieht sich Ihre Frage auf die Nutzung Ihres Tablets im Allgemeinen im NewHQ? Wenn ja, betrifft Ihre Frage die Nutzung im Arbeitsbereich oder im Restaurant?"/>
    <x v="0"/>
    <n v="5"/>
    <n v="5"/>
    <n v="4"/>
    <n v="4"/>
    <n v="4"/>
    <n v="4.5625"/>
    <x v="7"/>
    <n v="0.27070131627162902"/>
    <n v="11"/>
    <x v="101"/>
    <b v="0"/>
    <m/>
    <m/>
    <m/>
  </r>
  <r>
    <x v="0"/>
    <s v="Wird es eine Außenbestuhlung beim Restaurant geben?"/>
    <s v="Nein, im Mitarbeiterrestaurant wird es keine Außenbestuhlung geben."/>
    <x v="0"/>
    <n v="5"/>
    <n v="5"/>
    <n v="3"/>
    <n v="5"/>
    <n v="2"/>
    <n v="4.3624999999999998"/>
    <x v="0"/>
    <n v="3.7204033654939857E-2"/>
    <n v="10"/>
    <x v="102"/>
    <b v="0"/>
    <m/>
    <m/>
    <m/>
  </r>
  <r>
    <x v="0"/>
    <s v="Wie funktioniert der Marketplace?"/>
    <s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_x000a__x000a_Zum Marketplace gehört auch eine Dachterrasse mit Möbeln. Es gibt verschiedene Sitzbereiche, sowohl loungig-lässig als auch erhöht zum Arbeiten am Laptop._x000a__x000a_Im Marketplace gibt es Getränkeautomaten, die über eine App bezahlt werden können. Außerdem gibt es eine Abholstation für vorbestellte Speisen._x000a__x000a_Bitte beachte, dass es im Marketplace keinen Service gibt, sondern reiner Self-Service gilt._x000a__x000a_Gibt es noch weitere Fragen zum Marketplace oder zu anderen Themen rund um den Umzug oder die neuen Laptops?"/>
    <x v="0"/>
    <n v="4"/>
    <n v="5"/>
    <n v="4"/>
    <n v="5"/>
    <n v="3"/>
    <n v="4.3249999999999993"/>
    <x v="3"/>
    <n v="0.25139534680906139"/>
    <n v="13"/>
    <x v="103"/>
    <b v="0"/>
    <m/>
    <m/>
    <m/>
  </r>
  <r>
    <x v="0"/>
    <s v="Wo hole ich Pre-Order-Essen ab?"/>
    <s v="Pre-Order-Essen wird im Marketplace zur Abholung bereitgestellt. Die Abholstation befindet sich dort. Der Marketplace befindet sich im 10. OG."/>
    <x v="0"/>
    <n v="4"/>
    <n v="5"/>
    <n v="3"/>
    <n v="4"/>
    <n v="3"/>
    <n v="3.9750000000000001"/>
    <x v="16"/>
    <n v="0.15250149494126691"/>
    <n v="5"/>
    <x v="104"/>
    <b v="0"/>
    <m/>
    <m/>
    <m/>
  </r>
  <r>
    <x v="0"/>
    <s v="Wie bezahle ich am Snackautomaten?"/>
    <s v="Am Snackautomaten im Market Place kann über die App bezahlt werden."/>
    <x v="0"/>
    <n v="4"/>
    <n v="5"/>
    <n v="3"/>
    <n v="5"/>
    <n v="3"/>
    <n v="4.1375000000000002"/>
    <x v="0"/>
    <n v="0.19957794341214"/>
    <n v="8"/>
    <x v="105"/>
    <b v="0"/>
    <m/>
    <m/>
    <m/>
  </r>
  <r>
    <x v="0"/>
    <s v="Was bietet das Work Café?"/>
    <s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
    <x v="0"/>
    <n v="4"/>
    <n v="5"/>
    <n v="4"/>
    <n v="5"/>
    <n v="3"/>
    <n v="4.3249999999999993"/>
    <x v="3"/>
    <n v="0.19081325028655799"/>
    <n v="10"/>
    <x v="106"/>
    <b v="0"/>
    <m/>
    <m/>
    <m/>
  </r>
  <r>
    <x v="0"/>
    <s v="Wann ist das Work Café zugänglich?"/>
    <s v="Das Work Café ist immer zugänglich und liegt außerhalb der Vertraulichkeitsbereiche. Es bietet den gleichen Service wie in den Teeküchen, ist aber großzügiger ausgestattet und verfügt über mehr Sitzmöglichkeiten. Gefrierfächer sind nur hier zu finden."/>
    <x v="0"/>
    <n v="3"/>
    <n v="4"/>
    <n v="3"/>
    <n v="4"/>
    <n v="2"/>
    <n v="3.3250000000000002"/>
    <x v="4"/>
    <n v="0.14550319025893321"/>
    <n v="10"/>
    <x v="107"/>
    <b v="0"/>
    <m/>
    <m/>
    <m/>
  </r>
  <r>
    <x v="0"/>
    <s v="Wo finde ich Gefrierfächer im Gebäude?"/>
    <s v="Es tut mir leid, aber ich kann in den mir vorliegenden Dokumenten keine Informationen über die Standorte von Gefrierfächern im Gebäude finden._x000a__x000a_Bitte wende dich an die entsprechenden Support-Kanäle:_x000a_* Headquarter contact: newhq@berenberg.com_x000a_* Building or relocation issues: Monday system (link follows) [siehe ggf. weitere Dokumente] [keine Quellenangabe]"/>
    <x v="0"/>
    <n v="2"/>
    <n v="3"/>
    <n v="2"/>
    <n v="4"/>
    <n v="1"/>
    <n v="2.4874999999999998"/>
    <x v="10"/>
    <n v="9.1770235145844661E-2"/>
    <n v="12"/>
    <x v="108"/>
    <b v="0"/>
    <m/>
    <m/>
    <m/>
  </r>
  <r>
    <x v="0"/>
    <s v="Welche Kaffeemaschinen stehen in den Teeküchen zur Verfügung?"/>
    <s v="In den Teeküchen im NewHQ stehen Franke Kaffeemaschinen (wie im jetzigen Bistro). Die Maschinen sind mit Kaffee- und Espressobohnen ausgestattet. Es wird auch Hafermilch in den Kühlschränken geben. Die Kaffeemaschine gibt Kuhmilch aus, da es nur ein Milchfach gibt."/>
    <x v="0"/>
    <n v="5"/>
    <n v="5"/>
    <n v="4"/>
    <n v="5"/>
    <n v="4"/>
    <n v="4.7249999999999996"/>
    <x v="2"/>
    <n v="0.20985197148960219"/>
    <n v="14"/>
    <x v="109"/>
    <b v="0"/>
    <m/>
    <m/>
    <m/>
  </r>
  <r>
    <x v="0"/>
    <s v="Welche Milchsorten gibt es in den Teeküchen?"/>
    <s v="In den Teeküchen im NewHQ wird es Hafermilch in den Kühlschränken geben. Aus der Kaffeemaschine kommt Kuhmilch, da es nur ein Milchfach gibt."/>
    <x v="0"/>
    <n v="3"/>
    <n v="4"/>
    <n v="3"/>
    <n v="4"/>
    <n v="2"/>
    <n v="3.3250000000000002"/>
    <x v="4"/>
    <n v="0.13930778156864779"/>
    <n v="11"/>
    <x v="110"/>
    <b v="0"/>
    <m/>
    <m/>
    <m/>
  </r>
  <r>
    <x v="0"/>
    <s v="Wie oft werden die Teeküchen aufgefüllt und gereinigt?"/>
    <s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
    <x v="0"/>
    <n v="4"/>
    <n v="5"/>
    <n v="4"/>
    <n v="4"/>
    <n v="3"/>
    <n v="4.1624999999999996"/>
    <x v="0"/>
    <n v="0.26495548744676273"/>
    <n v="13"/>
    <x v="111"/>
    <b v="0"/>
    <m/>
    <m/>
    <m/>
  </r>
  <r>
    <x v="0"/>
    <s v="Wie oft wird die Spülmaschine ausgeräumt?"/>
    <s v="Die Spülmaschine in den Teeküchen wird einmal täglich ausgeräumt. Die Teeküchen werden täglich gereinigt."/>
    <x v="0"/>
    <n v="5"/>
    <n v="5"/>
    <n v="4"/>
    <n v="5"/>
    <n v="4"/>
    <n v="4.7249999999999996"/>
    <x v="2"/>
    <n v="0.2130441292269519"/>
    <n v="9"/>
    <x v="112"/>
    <b v="0"/>
    <m/>
    <m/>
    <m/>
  </r>
  <r>
    <x v="0"/>
    <s v="Welche Möglichkeiten gibt es für Heißwasser in den Teeküchen?"/>
    <s v="In den Teeküchen im NewHQ gibt es zwei Möglichkeiten für Heißwasser:_x000a_*   Aus dem Wasserspender_x000a_*   Über die Kaffeemaschine_x000a__x000a_Es gibt keine Wasserkocher in den Küchen."/>
    <x v="0"/>
    <n v="5"/>
    <n v="5"/>
    <n v="4"/>
    <n v="5"/>
    <n v="4"/>
    <n v="4.7249999999999996"/>
    <x v="2"/>
    <n v="0.31857321863365018"/>
    <n v="10"/>
    <x v="113"/>
    <b v="0"/>
    <m/>
    <m/>
    <m/>
  </r>
  <r>
    <x v="0"/>
    <s v="Gibt es auch Sprudelwasser?"/>
    <s v="Ja, an den Wasserspendern in den Teeküchen gibt es sowohl stilles Wasser als auch Sprudelwasser (mit Kohlensäure)."/>
    <x v="0"/>
    <n v="1"/>
    <n v="5"/>
    <n v="1"/>
    <n v="5"/>
    <n v="1"/>
    <n v="2.649999999999999"/>
    <x v="5"/>
    <n v="8.9831968160650005E-2"/>
    <n v="3"/>
    <x v="114"/>
    <b v="0"/>
    <m/>
    <m/>
    <m/>
  </r>
  <r>
    <x v="0"/>
    <s v="Wie sind die Teeküchen ausgestattet?"/>
    <s v="Die Teeküchen im NewHQ sind wie folgt ausgestattet:_x000a__x000a_*   Kühlschrank_x000a_*   Geschirrspüler_x000a_*   Kaffeemaschine (die gleiche Maschine wie im jetzigen Bistro)_x000a_*   Mikrowelle_x000a_*   Separate Wasserstation_x000a_*   Einheitliches Geschirr + Besteck_x000a__x000a_Alle Teeküchen sind gleich ausgestattet, aber Farbe und Sitzkonzept sind unterschiedlich. Es gibt 29 Teeküchen im gesamten Gebäude, das sind 3 Stück pro Regelgeschoss._x000a__x000a_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
    <x v="0"/>
    <n v="5"/>
    <n v="5"/>
    <n v="5"/>
    <n v="5"/>
    <n v="4"/>
    <n v="4.9124999999999996"/>
    <x v="1"/>
    <n v="0.46563949238093127"/>
    <n v="12"/>
    <x v="115"/>
    <b v="0"/>
    <m/>
    <m/>
    <m/>
  </r>
  <r>
    <x v="0"/>
    <s v="Was muss ich bei privatem Geschirr beachten?"/>
    <s v="Privates Geschirr muss selbst abgewaschen und im Locker verwahrt werden. In den Teeküchen ist das Geschirr standardisiert."/>
    <x v="0"/>
    <n v="2"/>
    <n v="3"/>
    <n v="2"/>
    <n v="4"/>
    <n v="1"/>
    <n v="2.4874999999999998"/>
    <x v="10"/>
    <n v="6.7398694335944212E-2"/>
    <n v="5"/>
    <x v="116"/>
    <b v="0"/>
    <m/>
    <m/>
    <m/>
  </r>
  <r>
    <x v="0"/>
    <s v="Wie funktioniert das Bewirtungskonzept für interne Meetings?"/>
    <s v="Das Bewirtungskonzept für interne Meetings im NewHQ sieht wie folgt aus:_x000a__x000a_*   Für Bewirtungen ist ein Vorlauf von 24 Stunden über ein Bestellformular erforderlich._x000a_*   Im 11. OG gibt es Räume, in denen Sie in einem wohnlicheren Ambiente als in einem Meetingraum zu Mittag essen können._x000a__x000a_Für die Koordination mit &quot;Genuss &amp; Harmonie&quot; (Caterer) im 11. OG wenden Sie sich bitte an Angela Kluge."/>
    <x v="0"/>
    <n v="4"/>
    <n v="5"/>
    <n v="4"/>
    <n v="5"/>
    <n v="3"/>
    <n v="4.3249999999999993"/>
    <x v="3"/>
    <n v="0.15102227534711041"/>
    <n v="10"/>
    <x v="117"/>
    <b v="0"/>
    <m/>
    <m/>
    <m/>
  </r>
  <r>
    <x v="0"/>
    <s v="Wo kann man im wohnlichen Rahmen mit Gästen essen?"/>
    <s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_x000a__x000a_Gibt es noch andere Fragen zum NewHQ oder den neuen Laptops?"/>
    <x v="0"/>
    <n v="3"/>
    <n v="4"/>
    <n v="3"/>
    <n v="4"/>
    <n v="2"/>
    <n v="3.3250000000000002"/>
    <x v="4"/>
    <n v="0.22846128499643881"/>
    <n v="15"/>
    <x v="118"/>
    <b v="0"/>
    <m/>
    <m/>
    <m/>
  </r>
  <r>
    <x v="0"/>
    <s v="Wofür benötige ich die Restaurant-App?"/>
    <s v="Du benötigst die Restaurant-App, um im Restaurant zu essen und zu bezahlen. Die Bezahlung erfolgt über die App, wo du Geld aufladen kannst. Geschäftspartner können eingeladen werden oder über eine Karte bezahlen, die am Empfang erhältlich ist._x000a__x000a_Die App bietet folgende Funktionen:_x000a__x000a_1.  Aktuelle Tagesmenüs anzeigen._x000a_2.  Informationen über die Auslastung des Restaurants über ein Ampelsystem._x000a_3.  &quot;Pre-Order&quot;-Funktion für Speisen, die in einem Frische-Automat bereitgestellt werden, auch zur Mitnahme nach Hause._x000a_4.  Direktes Bezahlen._x000a_5.  Bewertungen und Feedback an die Köche senden."/>
    <x v="0"/>
    <n v="4"/>
    <n v="5"/>
    <n v="4"/>
    <n v="5"/>
    <n v="3"/>
    <n v="4.3249999999999993"/>
    <x v="3"/>
    <n v="0.29325603697377889"/>
    <n v="5"/>
    <x v="119"/>
    <b v="0"/>
    <m/>
    <m/>
    <m/>
  </r>
  <r>
    <x v="0"/>
    <s v="Wie funktioniert die Bezahlung?"/>
    <s v="Die Bezahlung im Restaurant erfolgt über die Restaurant-App, die sowohl auf dem Firmen- als auch auf dem Privat-Handy genutzt werden kann. In der App wird Geld aufgeladen. Snack-Automaten können ebenfalls über die App bezahlt werden."/>
    <x v="0"/>
    <n v="5"/>
    <n v="5"/>
    <n v="4"/>
    <n v="5"/>
    <n v="4"/>
    <n v="4.7249999999999996"/>
    <x v="2"/>
    <n v="0.33750000000000002"/>
    <n v="1"/>
    <x v="120"/>
    <b v="0"/>
    <m/>
    <m/>
    <m/>
  </r>
  <r>
    <x v="0"/>
    <s v="Auf welchen Geräten kann ich die Restaurant-App nutzenß"/>
    <s v="Die Restaurant-App kann sowohl auf Ihrem Firmen- als auch auf Ihrem Privat-Handy genutzt werden. Sie benötigen die App, um im Restaurant zu essen und zu bezahlen."/>
    <x v="0"/>
    <n v="5"/>
    <n v="5"/>
    <n v="4"/>
    <n v="5"/>
    <n v="5"/>
    <n v="4.8125"/>
    <x v="1"/>
    <n v="0.37335125856237111"/>
    <n v="10"/>
    <x v="121"/>
    <b v="0"/>
    <m/>
    <m/>
    <m/>
  </r>
  <r>
    <x v="0"/>
    <s v="Welche Parkmöglichkeiten gibt es am neuen Standort?"/>
    <s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_x000a__x000a_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_x000a__x000a_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_x000a__x000a_Benötigen Sie weitere Informationen zur Buchung über die App oder zu anderen Parkmöglichkeiten?"/>
    <x v="0"/>
    <n v="5"/>
    <n v="5"/>
    <n v="5"/>
    <n v="5"/>
    <n v="4"/>
    <n v="4.9124999999999996"/>
    <x v="1"/>
    <n v="0.18618415515412029"/>
    <n v="12"/>
    <x v="122"/>
    <b v="0"/>
    <m/>
    <m/>
    <m/>
  </r>
  <r>
    <x v="0"/>
    <s v="Wieviele Kundenparkplätze stehen zur Verfügung?"/>
    <s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_x000a__x000a_Es gibt auch 2 behindertengerechte Stellplätze direkt neben dem Süd-Aufzugskern und 4 Stellplätze für Motorräder."/>
    <x v="0"/>
    <n v="5"/>
    <n v="5"/>
    <n v="5"/>
    <n v="5"/>
    <n v="4"/>
    <n v="4.9124999999999996"/>
    <x v="1"/>
    <n v="0.30144656958574728"/>
    <n v="11"/>
    <x v="123"/>
    <b v="0"/>
    <m/>
    <m/>
    <m/>
  </r>
  <r>
    <x v="0"/>
    <s v="Wie kann ich einen Parkplatz buchen?"/>
    <s v="Um einen Parkplatz im NewHQ zu buchen, nutzen Sie bitte die &quot;ParkHere&quot; App. Hier sind die Schritte:_x000a__x000a_1.  Laden Sie die „ParkHere&quot; App auf Ihr Telefon._x000a_2.  Melden Sie sich über Single-Sign-On (SSO) mit Ihren Berenberg Log-In Daten an._x000a_3.  Hinterlegen Sie Ihr Kennzeichen und ein SEPA-Lastschriftmandat._x000a_4.  Sie können einen Wunsch-Stellplatz und einen Wunsch-Sektor in Ihrem Profil hinterlegen._x000a_5.  Sie können ebenfalls hinterlegen, ob Sie einen Standard-Stellplatz, einen E-Stellplatz oder einen Behindertenstellplatz benötigen._x000a_6.  Die Reservierung ist mit nur einem Klick in der App möglich, und Sie erhalten sofort die Bestätigung. Sie können maximal 5 Tage auf einmal buchen._x000a_7.  Am Buchungstag fahren Sie mit Ihrem Auto in die Tiefgarage, und der Zugang erfolgt über Ihre allgemeine Zutrittskarte._x000a_8.  Es gibt eine In-App-Navigationskarte, die das Finden des Stellplatzes erleichtert._x000a_9.  Am Ende des Monats erfolgt die automatische Abrechnung der Stellplatznutzung._x000a__x000a_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_x000a__x000a_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
    <x v="0"/>
    <n v="5"/>
    <n v="5"/>
    <n v="5"/>
    <n v="5"/>
    <n v="4"/>
    <n v="4.9124999999999996"/>
    <x v="1"/>
    <n v="0.38423232720376937"/>
    <n v="12"/>
    <x v="124"/>
    <b v="0"/>
    <m/>
    <m/>
    <m/>
  </r>
  <r>
    <x v="0"/>
    <s v="Kann ich mehrere Kennzeichen in der App hinterlegen?"/>
    <s v="Für Ihre Suchanfrage konnte keine Zusammenfassung erstellt werden. Hier sind einige Suchergebnisse."/>
    <x v="0"/>
    <n v="2"/>
    <n v="2"/>
    <n v="1"/>
    <n v="3"/>
    <n v="1"/>
    <n v="1.8875"/>
    <x v="11"/>
    <n v="1.342930742141646E-2"/>
    <n v="4"/>
    <x v="125"/>
    <b v="0"/>
    <m/>
    <m/>
    <m/>
  </r>
  <r>
    <x v="0"/>
    <s v="Was passiert, wenn ich ohne Buchung in die Tiefgarage fahre?"/>
    <s v="Für Ihre Suchanfrage konnte keine Zusammenfassung erstellt werden. Hier sind einige Suchergebnisse."/>
    <x v="0"/>
    <n v="1"/>
    <n v="1"/>
    <n v="1"/>
    <n v="2"/>
    <n v="1"/>
    <n v="1.1625000000000001"/>
    <x v="12"/>
    <n v="2.4247406033120322E-2"/>
    <n v="7"/>
    <x v="126"/>
    <b v="0"/>
    <m/>
    <m/>
    <m/>
  </r>
  <r>
    <x v="0"/>
    <s v="Wie komme ich in die Tiefgarage?"/>
    <s v="Um in die Tiefgarage im NewHQ zu gelangen, gibt es folgende Informationen:_x000a__x000a_*   **Zugänge:** Es gibt zwei Zugänge zum Gebäude aus der Tiefgarage: einen Süd-Zugang (1) in Dunkelrot und einen Nord-Zugang (2) in hellem Orange._x000a_*   **Zufahrt:** Die Zufahrt zur Tiefgarage ist trotz der Baustelle davor jederzeit erreichbar und zugänglich._x000a_*   **Mitarbeiterstellplätze:** Es gibt 168 Stellplätze für Mitarbeiter. Diese können über eine App tageweise gebucht und monatlich abgerechnet werden. Die Reservierung ist frühestens zwei Wochen vorher und nur für maximal fünf Tage möglich._x000a_*   **App-Nutzung:** Die Stellplätze werden über die &quot;ParkHere&quot;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_x000a_*   **Gästestellplätze:** Es gibt zehn farblich orange gekennzeichnete Stellplätze für Gäste. Am Wochenende können Mitarbeiter diese kostenlos nutzen._x000a_*   **Fahrradstellplätze:** Es gibt 157 Fahrradstellplätze mit sicherer Anschließbarkeit in der Tiefgarage. Die Zufahrt für Fahrräder erfolgt neben dem Seiteneingang über die Sydneystraße._x000a__x000a_Bitte beachte, dass einige interne Stellplätze der Tiefgarage flexibel über die App angeboten werden._x000a__x000a_Sollten Sie weitere Fragen haben, stehen Ihnen folgende Support-Kanäle zur Verfügung:_x000a__x000a_*   Headquarter contact: newhq@berenberg.com_x000a_*   Technical laptop support: laptoppilot@berenberg.de_x000a_*   Building or relocation issues: Monday system (link follows)_x000a_*   General technical support: hotline@berenberg.de or hotline extension -369"/>
    <x v="0"/>
    <n v="4"/>
    <n v="5"/>
    <n v="4"/>
    <n v="5"/>
    <n v="3"/>
    <n v="4.3249999999999993"/>
    <x v="3"/>
    <n v="0.27276730608627159"/>
    <n v="12"/>
    <x v="127"/>
    <b v="0"/>
    <m/>
    <m/>
    <m/>
  </r>
  <r>
    <x v="0"/>
    <s v="Wann kann ich mein Fahrrad im Gebäude abstellen oder abholen?"/>
    <s v="Für Ihre Suchanfrage konnte keine Zusammenfassung erstellt werden. Hier sind einige Suchergebnisse."/>
    <x v="0"/>
    <n v="1"/>
    <n v="1"/>
    <n v="1"/>
    <n v="2"/>
    <n v="1"/>
    <n v="1.1625000000000001"/>
    <x v="12"/>
    <n v="1.7058697156376951E-2"/>
    <n v="12"/>
    <x v="128"/>
    <b v="0"/>
    <m/>
    <m/>
    <m/>
  </r>
  <r>
    <x v="0"/>
    <s v="Wie funktioniert die Mülltrennung im neuen Gebäude?"/>
    <s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
    <x v="0"/>
    <n v="5"/>
    <n v="5"/>
    <n v="4"/>
    <n v="5"/>
    <n v="4"/>
    <n v="4.7249999999999996"/>
    <x v="2"/>
    <n v="0.34647393976641039"/>
    <n v="12"/>
    <x v="129"/>
    <b v="0"/>
    <m/>
    <m/>
    <m/>
  </r>
  <r>
    <x v="0"/>
    <s v="Wo befinden sich die Tonnen für Nassmüll und Biomüll?"/>
    <s v="Die Tonnen für Nassmüll und Biomüll befinden sich in den Teeküchen. Mülltrennung ist zentralisiert auf den Etagen, diese werden beschriftet. Es gibt Müllstationen in den Quadranten mit 2-3 verschiedenen Sortierungen."/>
    <x v="0"/>
    <n v="5"/>
    <n v="5"/>
    <n v="4"/>
    <n v="5"/>
    <n v="4"/>
    <n v="4.7249999999999996"/>
    <x v="2"/>
    <n v="0.21534118104838501"/>
    <n v="14"/>
    <x v="130"/>
    <b v="0"/>
    <m/>
    <m/>
    <m/>
  </r>
  <r>
    <x v="0"/>
    <s v="Wird es noch Papierkörbe unter den Schreibtischen geben?"/>
    <s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
    <x v="0"/>
    <n v="5"/>
    <n v="5"/>
    <n v="4"/>
    <n v="5"/>
    <n v="4"/>
    <n v="4.7249999999999996"/>
    <x v="2"/>
    <n v="0.28126574303093838"/>
    <n v="11"/>
    <x v="131"/>
    <b v="0"/>
    <m/>
    <m/>
    <m/>
  </r>
  <r>
    <x v="0"/>
    <s v="Wo stehen die Datentonnen für sensible Dokumente?"/>
    <s v="Die Datentonnen für sensible Dokumente befinden sich in den Druckerräumen. Diese sind in jedem Quadranten zu finden."/>
    <x v="0"/>
    <n v="5"/>
    <n v="5"/>
    <n v="4"/>
    <n v="5"/>
    <n v="4"/>
    <n v="4.7249999999999996"/>
    <x v="2"/>
    <n v="0.196760151289223"/>
    <n v="11"/>
    <x v="132"/>
    <b v="0"/>
    <m/>
    <m/>
    <m/>
  </r>
  <r>
    <x v="0"/>
    <s v="Wann bekomme ich die neue Zutrittskarte?"/>
    <s v="Für Ihre Suchanfrage konnte keine Zusammenfassung erstellt werden. Hier sind einige Suchergebnisse."/>
    <x v="0"/>
    <n v="1"/>
    <n v="1"/>
    <n v="1"/>
    <n v="2"/>
    <n v="1"/>
    <n v="1.1625000000000001"/>
    <x v="12"/>
    <n v="4.6962204462204463E-2"/>
    <n v="11"/>
    <x v="133"/>
    <b v="0"/>
    <m/>
    <m/>
    <m/>
  </r>
  <r>
    <x v="0"/>
    <s v="Was passiert mit meiner alten Zutrittskarte?"/>
    <s v="Für Ihre Suchanfrage konnte keine Zusammenfassung erstellt werden. Hier sind einige Suchergebnisse."/>
    <x v="0"/>
    <n v="1"/>
    <n v="1"/>
    <n v="1"/>
    <n v="2"/>
    <n v="1"/>
    <n v="1.1625000000000001"/>
    <x v="12"/>
    <n v="2.1228070175438589E-2"/>
    <n v="3"/>
    <x v="134"/>
    <b v="0"/>
    <m/>
    <m/>
    <m/>
  </r>
  <r>
    <x v="0"/>
    <s v="Wie viele Zutrittsanlagen gibt es im Foyer?"/>
    <s v="Im Foyer des NewHQ gibt es 6 Vereinzelungsanlagen."/>
    <x v="0"/>
    <n v="5"/>
    <n v="5"/>
    <n v="4"/>
    <n v="5"/>
    <n v="5"/>
    <n v="4.8125"/>
    <x v="1"/>
    <n v="6.5485007617114677E-2"/>
    <n v="14"/>
    <x v="135"/>
    <b v="0"/>
    <m/>
    <m/>
    <m/>
  </r>
  <r>
    <x v="0"/>
    <s v="Werden meine bisherigen Zutrittsrechte übernommen?"/>
    <s v="Ja, Ihre Zutrittsrechte sollen übernommen werden. Hier erfolgt jedoch noch eine detaillierte Prüfung._x000a__x000a_Bitte beachten Sie, dass eine mehrfache Nutzung der Mitarbeiterkarte beim Zutritt nicht mehr möglich ist. Nach einer Nutzung am Hauseingang ist die Karte für einige Minuten gesperrt._x000a__x000a_Für weitere Fragen wenden Sie sich bitte an newhq@berenberg.com."/>
    <x v="0"/>
    <n v="4"/>
    <n v="5"/>
    <n v="3"/>
    <n v="4"/>
    <n v="3"/>
    <n v="3.9750000000000001"/>
    <x v="16"/>
    <n v="0.25524851517187741"/>
    <n v="9"/>
    <x v="136"/>
    <b v="0"/>
    <m/>
    <m/>
    <m/>
  </r>
  <r>
    <x v="0"/>
    <s v="Wann ist der Zutritt zum Gebäude möglich?"/>
    <s v="Der Zutritt zum Gebäude ist grundsätzlich zwischen 6 und 19 Uhr möglich. Das Verlassen des Gebäudes nach 19 Uhr ist ebenfalls erlaubt, wobei die vorgegebenen Wege genutzt werden sollten."/>
    <x v="0"/>
    <n v="5"/>
    <n v="5"/>
    <n v="4"/>
    <n v="5"/>
    <n v="4"/>
    <n v="4.7249999999999996"/>
    <x v="2"/>
    <n v="0.44154746350564011"/>
    <n v="12"/>
    <x v="137"/>
    <b v="0"/>
    <m/>
    <m/>
    <m/>
  </r>
  <r>
    <x v="0"/>
    <s v="Wo befinden sich die Eingänge für Mitarbeiter und Gäste?"/>
    <s v="Im NewHQ gibt es folgende Eingänge:_x000a__x000a_*   **Mitarbeitereingang:** Seitlich am Gebäude. Der Haupteingang kann auch genutzt werden, wobei auf Angemessenheit während der Öffnungszeiten geachtet werden sollte._x000a_*   **Haupteingang:** Kann von Mitarbeitern mitgenutzt werden._x000a_*   **Gäste:** Kommen aus der Tiefgarage mit dem Aufzug im Foyer in Sichtachse des Empfangs an._x000a_*   **Restaurant:** Es gibt zwei Eingänge zum Mitarbeiterrestaurant. Ein Eingang führt von außen, links des Gebäudehaupteingangs, ideal für einen schnellen Besuch an der Kaffeebar vor Arbeitsbeginn. Der zweite Eingang erfolgt vom Foyer._x000a_*   **Fahrräder:** Die Zufahrt für Fahrräder befindet sich neben dem Seiteneingang über die Sydneystraße."/>
    <x v="0"/>
    <n v="5"/>
    <n v="5"/>
    <n v="5"/>
    <n v="5"/>
    <n v="5"/>
    <n v="5"/>
    <x v="13"/>
    <n v="0.42252089822389821"/>
    <n v="13"/>
    <x v="138"/>
    <b v="0"/>
    <m/>
    <m/>
    <m/>
  </r>
  <r>
    <x v="0"/>
    <s v="Was muss ich in Vertraulichkeitsbereichen beachten?"/>
    <s v="In Vertraulichkeitsbereichen sind spezielle Wege einzuhalten und diese Bereiche sind zutrittsgesichert."/>
    <x v="0"/>
    <n v="2"/>
    <n v="3"/>
    <n v="2"/>
    <n v="4"/>
    <n v="1"/>
    <n v="2.4874999999999998"/>
    <x v="10"/>
    <n v="0"/>
    <n v="3"/>
    <x v="139"/>
    <b v="0"/>
    <m/>
    <m/>
    <m/>
  </r>
  <r>
    <x v="0"/>
    <s v="Welche Sicherheitszertifizierung hat das neue Gebäude?"/>
    <s v="Für Ihre Suchanfrage konnte keine Zusammenfassung erstellt werden. Hier sind einige Suchergebnisse."/>
    <x v="0"/>
    <n v="1"/>
    <n v="1"/>
    <n v="1"/>
    <n v="2"/>
    <n v="1"/>
    <n v="1.1625000000000001"/>
    <x v="12"/>
    <n v="3.8622284238381217E-2"/>
    <n v="11"/>
    <x v="140"/>
    <b v="0"/>
    <m/>
    <m/>
    <m/>
  </r>
  <r>
    <x v="0"/>
    <s v="Kann ich meine Mitarbeiterkarte mehrfach direkt hintereinander nutzen?"/>
    <s v="Eine mehrfache Nutzung der Mitarbeiterkarte beim Zutritt ist nicht mehr möglich, da sie nach einer Nutzung am Hauseingang für mehrere Minuten gesperrt ist."/>
    <x v="0"/>
    <n v="5"/>
    <n v="5"/>
    <n v="4"/>
    <n v="5"/>
    <n v="4"/>
    <n v="4.7249999999999996"/>
    <x v="2"/>
    <n v="0.14466495910104929"/>
    <n v="7"/>
    <x v="141"/>
    <b v="0"/>
    <m/>
    <m/>
    <m/>
  </r>
  <r>
    <x v="0"/>
    <s v="Was muss ich beachten, wenn ich abends länger im Gebäude bin?"/>
    <s v="Wenn Sie abends länger im NewHQ arbeiten, sollten Sie Folgendes beachten:_x000a__x000a_*   Der Zutritt zum Gebäude ist grundsätzlich zwischen 6 und 19 Uhr möglich._x000a_*   Das Verlassen des Gebäudes nach 19 Uhr ist ebenfalls erlaubt, wobei die vorgegebenen Wege genutzt werden sollten._x000a_*   Im gesamten Gebäude sind Bewegungsmelder installiert, die zwischen 19 Uhr und 6 Uhr auslösen können._x000a_*   Bei längeren Arbeiten außerhalb dieser Zeiten sollte rechtzeitig Kontakt mit dem Empfang aufgenommen werden, damit der Wachdienst informiert werden kann."/>
    <x v="0"/>
    <n v="4"/>
    <n v="5"/>
    <n v="4"/>
    <n v="5"/>
    <n v="3"/>
    <n v="4.3249999999999993"/>
    <x v="3"/>
    <n v="0.15731098835375151"/>
    <n v="10"/>
    <x v="142"/>
    <b v="0"/>
    <m/>
    <m/>
    <m/>
  </r>
  <r>
    <x v="0"/>
    <s v="Was muss ich in Vertraulichkeitsbereichen beachten?"/>
    <s v="In Vertraulichkeitsbereichen sind spezielle Wege einzuhalten und diese Bereiche sind zutrittsgesichert."/>
    <x v="0"/>
    <n v="2"/>
    <n v="3"/>
    <n v="2"/>
    <n v="4"/>
    <n v="1"/>
    <n v="2.4874999999999998"/>
    <x v="10"/>
    <n v="0"/>
    <n v="3"/>
    <x v="143"/>
    <b v="0"/>
    <m/>
    <m/>
    <m/>
  </r>
  <r>
    <x v="0"/>
    <s v="Was ändert sich bei der Hauspost?"/>
    <s v="Die Hauspost bleibt wie gehabt. Im NewHQ wird es im Erdgeschoss wieder einen festen Ort für das Team geben, das liebevoll als &quot;Poststelle&quot; betitelt wird. Zu den Aufgaben gehören u.a. die Verteilung der Hauspost. Außerdem wird es eine Paketstation gegenüber des Seiteneingangs geben, an die Sie in Zukunft Ihre privaten Pakete schicken lassen können."/>
    <x v="0"/>
    <n v="5"/>
    <n v="5"/>
    <n v="4"/>
    <n v="5"/>
    <n v="4"/>
    <n v="4.7249999999999996"/>
    <x v="2"/>
    <n v="0.1840646782325788"/>
    <n v="10"/>
    <x v="144"/>
    <b v="0"/>
    <m/>
    <m/>
    <m/>
  </r>
  <r>
    <x v="0"/>
    <s v="Wo befindet sich die DHL-Packstation?"/>
    <s v="Die DHL-Packstation befindet sich außen am Gebäude, am Seiteneingang."/>
    <x v="0"/>
    <n v="1"/>
    <n v="5"/>
    <n v="1"/>
    <n v="4"/>
    <n v="1"/>
    <n v="2.4874999999999998"/>
    <x v="10"/>
    <n v="9.9695340212981806E-2"/>
    <n v="15"/>
    <x v="145"/>
    <b v="0"/>
    <m/>
    <m/>
    <m/>
  </r>
  <r>
    <x v="0"/>
    <s v="Was ist beim Aufzug in Bezug auf Vertraulichkeit zu beachten?"/>
    <s v="In Bezug auf die Aufzüge im NewHQ ist es wichtig, die Nord- und Südkern-Aufzüge bewusst zu wählen, insbesondere wegen der Vertraulichkeitsbereiche._x000a__x000a_Gibt es weitere Fragen zum NewHQ oder den neuen Laptops? Wenn ich Ihre Frage nicht beantworten kann, wenden Sie sich bitte an die entsprechenden Support-Kanäle:_x000a_* Headquarter contact: newhq@berenberg.com_x000a_* Technical laptop support: laptoppilot@berenberg.de_x000a_* Building or relocation issues: Monday system (link follows)_x000a_* General technical support: hotline@berenberg.de or hotline extension -369"/>
    <x v="0"/>
    <n v="3"/>
    <n v="4"/>
    <n v="3"/>
    <n v="4"/>
    <n v="2"/>
    <n v="3.3250000000000002"/>
    <x v="4"/>
    <n v="0.19565742108850381"/>
    <n v="13"/>
    <x v="146"/>
    <b v="0"/>
    <m/>
    <m/>
    <m/>
  </r>
  <r>
    <x v="0"/>
    <s v="Können alternativ zu den Aufzügen auch Treppen genutzt werden?"/>
    <s v="Ja, die Treppenhäuser können alternativ zu den Aufzügen genutzt werden."/>
    <x v="0"/>
    <n v="5"/>
    <n v="5"/>
    <n v="4"/>
    <n v="5"/>
    <n v="4"/>
    <n v="4.7249999999999996"/>
    <x v="2"/>
    <n v="0.17171344851021569"/>
    <n v="11"/>
    <x v="147"/>
    <b v="0"/>
    <m/>
    <m/>
    <m/>
  </r>
  <r>
    <x v="0"/>
    <s v="Wie und wann kann ich einen Spind im 2. Untergeschoss beantragen?"/>
    <s v="Hallo Nutzer,_x000a__x000a_Spinde im 2. Untergeschoss (UG2) können wie folgt beantragt werden:_x000a__x000a_*   Mitte Juli gab es eine Umfrage über den Newsletter, um festzustellen, wer einen permanenten Spind im UG2 benötigt._x000a_*   Die Zuteilung erfolgt durch OS HH._x000a_*   Schlüssel und Zutrittskarten wurden am 14. und 15. August im NJ ausgegeben und die Übergabe wurde protokolliert._x000a_*   Es wird ausreichend Spinde geben, und Sie können nachträglich einen Spind bei OS anfragen._x000a__x000a_Für weitere Fragen wenden Sie sich bitte an newhq@berenberg.com."/>
    <x v="0"/>
    <n v="5"/>
    <n v="5"/>
    <n v="4"/>
    <n v="5"/>
    <n v="4"/>
    <n v="4.7249999999999996"/>
    <x v="2"/>
    <n v="0.21840708830840411"/>
    <n v="12"/>
    <x v="148"/>
    <b v="0"/>
    <m/>
    <m/>
    <m/>
  </r>
  <r>
    <x v="0"/>
    <s v="Wofür sind die Spinde im 2. UG gedacht?"/>
    <s v="Die Spinde im 2. UG sind für Mitarbeiter gedacht, die einen permanenten Spind z.B. für Anzüge, Kleidung etc. benötigen. Die Zuteilung erfolgt durch OS HH, und die Schlüssel werden zusammen mit den Zutrittskarten ausgegeben. Es ist maximal 1 Spind pro Person vorgesehen."/>
    <x v="0"/>
    <n v="4"/>
    <n v="5"/>
    <n v="4"/>
    <n v="5"/>
    <n v="3"/>
    <n v="4.3249999999999993"/>
    <x v="3"/>
    <n v="0.12578553590921951"/>
    <n v="13"/>
    <x v="149"/>
    <b v="0"/>
    <m/>
    <m/>
    <m/>
  </r>
  <r>
    <x v="0"/>
    <s v="Wie viele Spinde darf ich nutzen?"/>
    <s v="Für Ihre Suchanfrage konnte keine Zusammenfassung erstellt werden. Hier sind einige Suchergebnisse."/>
    <x v="0"/>
    <n v="1"/>
    <n v="1"/>
    <n v="1"/>
    <n v="2"/>
    <n v="1"/>
    <n v="1.1625000000000001"/>
    <x v="12"/>
    <n v="5.7171893147502907E-2"/>
    <n v="3"/>
    <x v="150"/>
    <b v="0"/>
    <m/>
    <m/>
    <m/>
  </r>
  <r>
    <x v="0"/>
    <s v="Wann werden die Spindschlüssel ausgegeben?"/>
    <s v="Für Ihre Suchanfrage konnte keine Zusammenfassung erstellt werden. Hier sind einige Suchergebnisse."/>
    <x v="0"/>
    <n v="1"/>
    <n v="1"/>
    <n v="1"/>
    <n v="2"/>
    <n v="1"/>
    <n v="1.1625000000000001"/>
    <x v="12"/>
    <n v="6.5557947677763351E-2"/>
    <n v="7"/>
    <x v="151"/>
    <b v="0"/>
    <m/>
    <m/>
    <m/>
  </r>
  <r>
    <x v="0"/>
    <s v="Darf ich meine persönlichen Sachen in den Duschen lagern?"/>
    <s v="Für Ihre Suchanfrage konnte keine Zusammenfassung erstellt werden. Hier sind einige Suchergebnisse."/>
    <x v="0"/>
    <n v="1"/>
    <n v="1"/>
    <n v="1"/>
    <n v="2"/>
    <n v="1"/>
    <n v="1.1625000000000001"/>
    <x v="12"/>
    <n v="7.2222167876758975E-2"/>
    <n v="4"/>
    <x v="152"/>
    <b v="0"/>
    <m/>
    <m/>
    <m/>
  </r>
  <r>
    <x v="0"/>
    <s v="Wieviele Duschen stehen zur Verfügung?"/>
    <s v="Im NewHQ gibt es 11 Duschen mit geräumigen Umkleiden im Erdgeschoss. Persönliche Gegenstände wie Handtücher sind in den Spinden aufzubewahren."/>
    <x v="0"/>
    <n v="3"/>
    <n v="5"/>
    <n v="3"/>
    <n v="4"/>
    <n v="2"/>
    <n v="3.5750000000000002"/>
    <x v="17"/>
    <n v="5.7340660933962367E-2"/>
    <n v="11"/>
    <x v="153"/>
    <b v="0"/>
    <m/>
    <m/>
    <m/>
  </r>
  <r>
    <x v="0"/>
    <s v="Wo ist der Raucherbereich?"/>
    <s v="Der Raucherbereich befindet sich außerhalb des Gebäudes gegenüber des Seiteneingangs, neben der DHL-Station. Der Bereich ist überdacht und beleuchtet."/>
    <x v="0"/>
    <n v="5"/>
    <n v="5"/>
    <n v="5"/>
    <n v="5"/>
    <n v="5"/>
    <n v="5"/>
    <x v="13"/>
    <n v="0.28923379495318691"/>
    <n v="10"/>
    <x v="154"/>
    <b v="0"/>
    <m/>
    <m/>
    <m/>
  </r>
  <r>
    <x v="0"/>
    <s v="Wie melde ich technische oder infrastrukturelle Mängel?"/>
    <s v="Um technische oder infrastrukturelle Mängel im NewHQ zu melden, haben Sie folgende Möglichkeiten:_x000a__x000a_*   **Für kleinere/Standard-Störungen:** Erstellen Sie vorerst ein Ticket über die Servicebank. Zukünftig wird es ein neues CAFM-Tool geben, das ähnlich zu bedienen sein wird._x000a_*   **Für Notfälle (z.B. Stromausfall, Wasserschaden, Gefahr in Verzug):** Melden Sie diese umgehend über die globale Notfallnummer des Property Managements: 040 35060-8000 (24/7 erreichbar)._x000a__x000a_Für ein besseres Monitoring und Tracking nutzen Sie bitte das Ticketsystem über die Servicebank._x000a__x000a_Bitte beachten Sie, dass ein Prozess für defekte Ausstattungselemente in Arbeit ist. Zukünftig soll es möglich sein, Mängel direkt über QR-Codes zu melden._x000a__x000a_Für weitere Fragen stehen Ihnen folgende Support-Kanäle zur Verfügung:_x000a__x000a_*   Headquarter Kontakt: newhq@berenberg.com_x000a_*   Technical laptop support: laptoppilot@berenberg.de_x000a_*   Building or relocation issues: Monday system (Link folgt)_x000a_*   General technical support: hotline@berenberg.de oder hotline extension -369"/>
    <x v="0"/>
    <n v="5"/>
    <n v="5"/>
    <n v="4"/>
    <n v="5"/>
    <n v="4"/>
    <n v="4.7249999999999996"/>
    <x v="2"/>
    <n v="0.16327621608581361"/>
    <n v="7"/>
    <x v="155"/>
    <b v="0"/>
    <m/>
    <m/>
    <m/>
  </r>
  <r>
    <x v="0"/>
    <s v="Was ist die Notfallnummer bei dringenden Problemen?"/>
    <s v="Die globale Notfallnummer des Property Managements für dringende Probleme (z.B. Stromausfall, Wasserschaden, Gefahr in Verzug) lautet 040 35060-8000. Diese Nummer ist 24/7 erreichbar._x000a__x000a_Für technische Störungen am Gebäude kannst du ein Ticket über die Servicebank erstellen. In naher Zukunft soll dies über ein neues CAFM-Tool möglich sein._x000a__x000a_Für allgemeine technische Unterstützung steht dir die Hotline unter hotline@berenberg.de oder der Durchwahl -369 zur Verfügung."/>
    <x v="0"/>
    <n v="5"/>
    <n v="5"/>
    <n v="4"/>
    <n v="5"/>
    <n v="4"/>
    <n v="4.7249999999999996"/>
    <x v="2"/>
    <n v="0.27388115840053873"/>
    <n v="10"/>
    <x v="156"/>
    <b v="0"/>
    <m/>
    <m/>
    <m/>
  </r>
  <r>
    <x v="0"/>
    <s v="Wird es eine vereinfachte Möglichkeit zur Mängelmeldung geben?"/>
    <s v="Ja, es wird eine vereinfachte Möglichkeit zur Mängelmeldung geben._x000a__x000a_*   **Ticketsystem:** Kleinere Störungen können vorerst über die Servicebank gemeldet werden._x000a_*   **Neues CAFM-Tool:** In naher Zukunft wird es ein neues CAFM-Tool geben, das analog zur Servicebank zu verwenden ist._x000a_*   **QR-Codes:** Zukünftig sollen Mängel direkt durch Scannen von QR-Codes gemeldet werden können._x000a__x000a_Für dringende Notfälle wie Stromausfall oder Wasserschaden nutze bitte die globale Notfallnummer des Property Managements: 040 35060-8000."/>
    <x v="0"/>
    <n v="5"/>
    <n v="5"/>
    <n v="4"/>
    <n v="5"/>
    <n v="4"/>
    <n v="4.7249999999999996"/>
    <x v="2"/>
    <n v="0.29469140070388439"/>
    <n v="10"/>
    <x v="157"/>
    <b v="0"/>
    <m/>
    <m/>
    <m/>
  </r>
  <r>
    <x v="0"/>
    <s v="Warum ist Feedback zum Gebäude so wichtig?"/>
    <s v="Feedback zum Gebäude ist wichtig, um den Gebäudebetrieb zu optimieren."/>
    <x v="0"/>
    <n v="2"/>
    <n v="3"/>
    <n v="2"/>
    <n v="4"/>
    <n v="1"/>
    <n v="2.4874999999999998"/>
    <x v="10"/>
    <n v="8.5344399212355149E-2"/>
    <n v="12"/>
    <x v="158"/>
    <b v="0"/>
    <m/>
    <m/>
    <m/>
  </r>
  <r>
    <x v="0"/>
    <s v="Wann beginnen die Umzüge in das New HQ?"/>
    <s v="Der Umzug aller Hamburger Berenberger in das neue Hauptgebäude findet vom 22. bis 26. September statt. In dieser Woche werden nach und nach alle Kollegen umziehen. Ab dem 18.09.2025 startet der Staffelumzug in das neue NewHQ."/>
    <x v="0"/>
    <n v="4"/>
    <n v="5"/>
    <n v="4"/>
    <n v="5"/>
    <n v="3"/>
    <n v="4.3249999999999993"/>
    <x v="3"/>
    <n v="0.21164457431790759"/>
    <n v="13"/>
    <x v="159"/>
    <b v="0"/>
    <m/>
    <m/>
    <m/>
  </r>
  <r>
    <x v="0"/>
    <s v="Gibt es einen Umzugsleitfaden?"/>
    <s v="Ja, es gibt einen Umzugsleitfaden, der Sie auf dem Weg in das neue Bürogebäude begleitet. Ziel ist es, alle relevanten Informationen kompakt, verständlich und transparent zur Verfügung zu stellen. Er soll Orientierung geben, Abläufe verständlich machen und Klarheit darüber schaffen, was wann zu tun ist. Gleichzeitig dient er als Nachschlagewerk für wichtige Ansprechpersonen, Zeitpläne und praktische Hinweise zum Packen, Einrichten und dem Start im neuen Gebäude. Der Umzugsleitfaden wird Anfang August an Umzugsbotschafter verteilt, die die Verteilung an das Team übernehmen. Konkretere Informationen zum Umzug wird es im nächsten Newsletter geben."/>
    <x v="0"/>
    <n v="4"/>
    <n v="5"/>
    <n v="4"/>
    <n v="5"/>
    <n v="3"/>
    <n v="4.3249999999999993"/>
    <x v="3"/>
    <n v="0.28127742699029878"/>
    <n v="8"/>
    <x v="160"/>
    <b v="0"/>
    <m/>
    <m/>
    <m/>
  </r>
  <r>
    <x v="0"/>
    <s v="Wie bereiten wir die Umzüge vor?"/>
    <s v="Um die Umzüge vorzubereiten, sind folgende Punkte zu beachten:_x000a__x000a_1.  **Umzugsleitfaden:** Ein Umzugsleitfaden wird Sie auf dem Weg in das neue Gebäude begleiten und alle relevanten Informationen kompakt, verständlich und transparent zur Verfügung stellen. Er dient als Nachschlagewerk für Ansprechpersonen, Zeitpläne und praktische Hinweise zum Packen, Einrichten und dem Start im neuen Gebäude._x000a_2.  **Umzugskartons:** Ende August werden grundsätzlich die Umzugskartons verteilt. Falls Sie diese früher benötigen, geben Sie bitte Bescheid. Es gibt einen Umzugskarton pro Person._x000a_3.  **Verpackung:** Verpacken Sie alle Unterlagen, Akten und lose Ablagen, die in das neue Gebäude übernommen werden sollen, in die bereitgestellten Kartons. Sorgen Sie dafür, dass sämtliche Unterlagen und Gegenstände am Umzugstag vollständig verpackt sind, auch an nicht belegten Arbeitsplätzen und gemeinschaftlich genutztem Mobiliar._x000a_4.  **Was nicht umgezogen wird:** Entfernen Sie Privatsachen und private Wertgegenstände vollständig aus dem Büro. Lassen Sie alle vorhandenen Schlüssel bitte stecken oder legen Sie sie in den Schrank, falls mehrere vorhanden sind._x000a_5.  **IT-Equipment:** Klären Sie IT-Sonderbedarfe für den Umzug mit der IT (z.B. ergonomische Mäuse, Bloomberg Tastaturen) und melden Sie diese dem Umzugsteam._x000a_6.  **Probearbeiten:** Nutzen Sie die Gelegenheit, im Rahmen des Probearbeitstages den neuen Arbeitsplatz zu begutachten bzw. zu testen._x000a__x000a_Für weitere Fragen oder spezielle Anliegen im Zusammenhang mit dem Umzug stehen Ihnen folgende Support-Kanäle zur Verfügung:_x000a__x000a_*   **Headquarter contact:** newhq@berenberg.com_x000a_*   **Building or relocation issues:** Monday system (Link folgt)"/>
    <x v="0"/>
    <n v="5"/>
    <n v="5"/>
    <n v="5"/>
    <n v="5"/>
    <n v="4"/>
    <n v="4.9124999999999996"/>
    <x v="1"/>
    <n v="0.35264038309845491"/>
    <n v="9"/>
    <x v="161"/>
    <b v="0"/>
    <m/>
    <m/>
    <m/>
  </r>
  <r>
    <x v="0"/>
    <s v="Wann werden die Umzugskartons verteilt?"/>
    <s v="Die Umzugskartons werden grundsätzlich Ende August verteilt. Wenn Sie diese früher benötigen, geben Sie bitte Bescheid."/>
    <x v="0"/>
    <n v="5"/>
    <n v="5"/>
    <n v="4"/>
    <n v="5"/>
    <n v="4"/>
    <n v="4.7249999999999996"/>
    <x v="2"/>
    <n v="0.2045897961281444"/>
    <n v="11"/>
    <x v="162"/>
    <b v="0"/>
    <m/>
    <m/>
    <m/>
  </r>
  <r>
    <x v="0"/>
    <s v="Wie gehe ich mit Dingen um, die nicht in die Kartons passen?"/>
    <s v="Für Dinge, die nicht in die Kartons passen, versehen Sie diese bitte gesondert mit einem Aufkleber. Vordrucke für die Aufkleber werden bereitgestellt._x000a__x000a_Sollten Sie weitere Fragen zum Umzug haben, wenden Sie sich bitte an folgende Stellen:_x000a_* Headquarter contact: newhq@berenberg.com_x000a_* Building or relocation issues: Monday system (Link folgt)"/>
    <x v="0"/>
    <n v="3"/>
    <n v="4"/>
    <n v="3"/>
    <n v="4"/>
    <n v="2"/>
    <n v="3.3250000000000002"/>
    <x v="4"/>
    <n v="0.12558714386605629"/>
    <n v="10"/>
    <x v="163"/>
    <b v="0"/>
    <m/>
    <m/>
    <m/>
  </r>
  <r>
    <x v="0"/>
    <s v="Gibt es vorgedruckte Aufkleber für die Beschriftung von Kartons?"/>
    <s v="Ja, es gibt vorgedruckte Aufkleber für die Beschriftung der Umzugskartons. Jede Etage hat ihre eigene Farbe, identisch mit den Etagenfarben im NewHQ."/>
    <x v="0"/>
    <n v="3"/>
    <n v="4"/>
    <n v="2"/>
    <n v="4"/>
    <n v="2"/>
    <n v="3.1375000000000002"/>
    <x v="8"/>
    <n v="0.1672567277032091"/>
    <n v="9"/>
    <x v="164"/>
    <b v="0"/>
    <m/>
    <m/>
    <m/>
  </r>
  <r>
    <x v="0"/>
    <s v="Wann werden die Umzugsgüter ins neue Gebäude gebracht?"/>
    <s v="Die Umzugsgüter werden vornehmlich abends/am späten Nachmittag auf die Etagen gebracht. Ab dem 18.09.2025 beginnt der Staffelumzug in das neue NewHQ. Vom 22. bis 26. September 2025 findet der Umzug aller Hamburger Berenberger in das neue Hauptgebäude statt."/>
    <x v="0"/>
    <n v="5"/>
    <n v="5"/>
    <n v="4"/>
    <n v="5"/>
    <n v="4"/>
    <n v="4.7249999999999996"/>
    <x v="2"/>
    <n v="0.31898390070756688"/>
    <n v="11"/>
    <x v="165"/>
    <b v="0"/>
    <m/>
    <m/>
    <m/>
  </r>
  <r>
    <x v="0"/>
    <s v="Müssen alle Möbel im alten Gebäude leer geräumt werden?"/>
    <s v="Ja, die Möbel im alten Gebäude sind absolut leer zu räumen. Bitte sorge dafür, dass sämtliche Unterlagen und Gegenstände am Umzugstag vollständig verpackt sind. Das gilt auch für nicht belegte Arbeitsplätze und gemeinschaftlich genutztes Mobiliar. Alle Unterlagen, Akten und lose Ablage, die mit in das neue Gebäude übernommen werden, sind in den dafür bereitgestellten Kartons zu verpacken."/>
    <x v="0"/>
    <n v="5"/>
    <n v="5"/>
    <n v="4"/>
    <n v="5"/>
    <n v="4"/>
    <n v="4.7249999999999996"/>
    <x v="2"/>
    <n v="0.42633306157155582"/>
    <n v="12"/>
    <x v="166"/>
    <b v="0"/>
    <m/>
    <m/>
    <m/>
  </r>
  <r>
    <x v="0"/>
    <s v="Wer räumt die Kaffeeküchen aus ?"/>
    <s v="Die Kaffeeküchen werden durch das Umzugsunternehmen ausgeräumt. Falls zwischendurch Nachfüllbedarf angezeigt wird, muss das von selbst gemacht werden. Der Vorrat liegt in der Küche._x000a__x000a_Sollten Sie weitere Fragen zum Umzug oder zu anderen Themen haben, stehen Ihnen folgende Support-Kanäle zur Verfügung:_x000a__x000a_*   Headquarter Kontakt: newhq@berenberg.com_x000a_*   Technischer Laptop Support: laptoppilot@berenberg.de_x000a_*   Gebäude- oder Umzugsprobleme: Monday System (Link folgt)_x000a_*   Allgemeiner technischer Support: hotline@berenberg.de oder Hotline Extension -369"/>
    <x v="0"/>
    <n v="4"/>
    <n v="5"/>
    <n v="3"/>
    <n v="4"/>
    <n v="3"/>
    <n v="3.9750000000000001"/>
    <x v="16"/>
    <n v="0.1942668907741904"/>
    <n v="9"/>
    <x v="167"/>
    <b v="0"/>
    <m/>
    <m/>
    <m/>
  </r>
  <r>
    <x v="0"/>
    <s v="Betritt das Umzugsunternehmen nach Bezug die Etagen erneut?"/>
    <s v="Ja, bezogene Etagen werden vom Umzugsunternehmen nach dem Bezug nicht mehr betreten."/>
    <x v="0"/>
    <n v="5"/>
    <n v="5"/>
    <n v="4"/>
    <n v="5"/>
    <n v="4"/>
    <n v="4.7249999999999996"/>
    <x v="2"/>
    <n v="0.14649663387910741"/>
    <n v="10"/>
    <x v="168"/>
    <b v="0"/>
    <m/>
    <m/>
    <m/>
  </r>
  <r>
    <x v="0"/>
    <s v="Was ist mit der Entsorgung von nicht mehr benötigten Unterlagen?"/>
    <s v="Für die Entsorgung von nicht mehr benötigten Unterlagen im NewHQ gibt es folgende Informationen:_x000a__x000a_*   **Was verpackt wird:** Alle Unterlagen, Akten und lose Ablage, die mit in das neue Gebäude übernommen werden, sind in den dafür bereitgestellten Kartons zu verpacken._x000a_*   **Was nicht umgezogen wird:** Entfernen Sie Privatsachen und private Wertgegenstände vollständig aus dem Büro._x000a_*   **Mülltrennung:** Es gibt Müllstationen auf allen Etagen in jedem Arbeitsbereich. Es gibt keine Papierkörbe mehr unter den Schreibtischen. Papier wird in der Silbertonne in den Druckerräumen entsorgt. Datentonnen befinden sich in den Druckerräumen. Bio-/Nassmüll kommt unter die Spüle in den Teeküchen._x000a_*   **Alte Geräte:** Alte Tastaturen, Igel und technische Geräte, die nicht mit umziehen, sollen auf einen separaten Haufen oder in eine gesonderte Tonne gelegt werden._x000a__x000a_Bitte beachte, dass sukzessive mehr Tonnen zur Verfügung gestellt werden._x000a__x000a_Benötigst du weitere Details zur Mülltrennung oder Entsorgung bestimmter Materialien?"/>
    <x v="0"/>
    <n v="5"/>
    <n v="5"/>
    <n v="4"/>
    <n v="5"/>
    <n v="4"/>
    <n v="4.7249999999999996"/>
    <x v="2"/>
    <n v="0.38363096649364808"/>
    <n v="11"/>
    <x v="169"/>
    <b v="0"/>
    <m/>
    <m/>
    <m/>
  </r>
  <r>
    <x v="0"/>
    <s v="Was passiert, wenn nicht ausreichend Tonnen für die Entsorgung bereitgestellt werden?"/>
    <s v="Für Ihre Suchanfrage konnte keine Zusammenfassung erstellt werden. Hier sind einige Suchergebnisse."/>
    <x v="0"/>
    <n v="1"/>
    <n v="1"/>
    <n v="1"/>
    <n v="2"/>
    <n v="1"/>
    <n v="1.1625000000000001"/>
    <x v="12"/>
    <n v="4.0150389927235741E-2"/>
    <n v="12"/>
    <x v="170"/>
    <b v="0"/>
    <m/>
    <m/>
    <m/>
  </r>
  <r>
    <x v="0"/>
    <s v="Was passiert mit alter Technik, die nicht umzieht?"/>
    <s v="Hallo!_x000a__x000a_Was mit alter Technik passiert, die nicht mit ins NewHQ umzieht, hängt von der Art des Equipments ab:_x000a__x000a_*   **Möbel:** Der Großteil des Mobiliars wird nicht umgezogen._x000a_*   **Schlüssel:** Bitte lasse alle vorhandenen Schlüssel stecken oder lege sie in den Schrank, falls mehrere vorhanden sind._x000a_*   **Spezielle Keyboards und Mäuse:** Diese sollen bitte an die IT weitergegeben werden, damit diese auch vollständig umgezogen werden. Bitte gib den Namen des Mitarbeiters und die Art des Sonder-Equipments an Andreas._x000a_*   **Überzähliges Büromaterial:**  Überzähliges Büromaterial von den Arbeitsplätzen (z.B. Locher, Tracker, Büroklammern etc.) wird nicht mit umgezogen._x000a__x000a_Ich hoffe, das hilft dir weiter. Wenn du weitere Fragen hast, wende dich bitte an die entsprechenden Support-Kanäle:_x000a__x000a_*   Headquarter Kontakt: newhq@berenberg.com_x000a_*   Technischer Laptop Support: laptoppilot@berenberg.de_x000a_*   Building oder Relocation Issues: Monday System (Link folgt)_x000a_*   Allgemeiner technischer Support: hotline@berenberg.de oder Hotline Extension -369"/>
    <x v="0"/>
    <n v="3"/>
    <n v="4"/>
    <n v="3"/>
    <n v="4"/>
    <n v="2"/>
    <n v="3.3250000000000002"/>
    <x v="4"/>
    <n v="0.21031047430731151"/>
    <n v="10"/>
    <x v="171"/>
    <b v="0"/>
    <m/>
    <m/>
    <m/>
  </r>
  <r>
    <x v="0"/>
    <s v="Was passiert mit den alten Möbeln?"/>
    <s v="Die Altmöbel können aus verschiedenen Gründen nicht an die Mitarbeiter abgegeben werden. Sie werden nach dem Auszug über den beauftragten Verwerter koordiniert und verwertet."/>
    <x v="0"/>
    <n v="3"/>
    <n v="4"/>
    <n v="3"/>
    <n v="4"/>
    <n v="2"/>
    <n v="3.3250000000000002"/>
    <x v="4"/>
    <n v="7.9076878904449283E-2"/>
    <n v="10"/>
    <x v="172"/>
    <b v="0"/>
    <m/>
    <m/>
    <m/>
  </r>
  <r>
    <x v="0"/>
    <s v="Was geschieht mit den alten Bildern aus dem Bestand?"/>
    <s v="Es tut mir leid, Daniel, aber die Dokumente enthalten keine Informationen darüber, was mit alten Bildern aus dem Bestand geschieht._x000a__x000a_Bitte wende dich an die entsprechenden Support-Kanäle:_x000a_* Headquarter contact: newhq@berenberg.com_x000a_* Building or relocation issues: Monday system (Link folgt)"/>
    <x v="0"/>
    <n v="1"/>
    <n v="2"/>
    <n v="1"/>
    <n v="4"/>
    <n v="1"/>
    <n v="1.7375"/>
    <x v="11"/>
    <n v="9.7902122209813036E-2"/>
    <n v="10"/>
    <x v="173"/>
    <b v="0"/>
    <m/>
    <m/>
    <m/>
  </r>
  <r>
    <x v="0"/>
    <s v="Was mache ich mit nicht zuordenbaren Schlüsseln?"/>
    <s v="Für nicht zuordenbare Schlüssel bilden Sie bitte einen Haufen. Dies wird dann geprüft._x000a__x000a_Falls Sie weitere Fragen zum Umzug haben, können Sie sich an folgende Stellen wenden:_x000a_*   Headquarter contact: newhq@berenberg.com_x000a_*   Building or relocation issues: Monday system (Link folgt) [nicht in den Dokumenten enthalten]"/>
    <x v="0"/>
    <n v="2"/>
    <n v="3"/>
    <n v="2"/>
    <n v="4"/>
    <n v="1"/>
    <n v="2.4874999999999998"/>
    <x v="10"/>
    <n v="0.13126782251531369"/>
    <n v="10"/>
    <x v="174"/>
    <b v="0"/>
    <m/>
    <m/>
    <m/>
  </r>
  <r>
    <x v="0"/>
    <s v="Was gilt für Tresorinhalte beim Umzug?"/>
    <s v="Inhalte aus Tresoren müssen vor dem Umzug geräumt und im NewHQ wieder eingeräumt werden, um Transportschäden zu vermeiden. Die Tresore ziehen am Umzugstag des Bereichs mit um. Die Schlüsselübergabe erfolgt entsprechend."/>
    <x v="0"/>
    <n v="4"/>
    <n v="5"/>
    <n v="3"/>
    <n v="4"/>
    <n v="2"/>
    <n v="3.8875000000000002"/>
    <x v="6"/>
    <n v="6.7100983865205993E-2"/>
    <n v="10"/>
    <x v="175"/>
    <b v="0"/>
    <m/>
    <m/>
    <m/>
  </r>
  <r>
    <x v="0"/>
    <s v="Wann ziehen Tresore um?"/>
    <s v="Die Tresore ziehen am Umzugstag Ihres Bereichs mit um. Inhalte aus Tresoren müssen gegebenenfalls vorher geräumt und im NewHQ wieder eingeräumt werden, um Transportschäden der Inhalte zu vermeiden. Die Schlüsselübergabe erfolgt entsprechend._x000a__x000a_Der Staffelumzug ins neue NewHQ startet ab dem 18.09.2025."/>
    <x v="0"/>
    <n v="5"/>
    <n v="5"/>
    <n v="4"/>
    <n v="5"/>
    <n v="4"/>
    <n v="4.7249999999999996"/>
    <x v="2"/>
    <n v="0.24482544795560721"/>
    <n v="5"/>
    <x v="176"/>
    <b v="0"/>
    <m/>
    <m/>
    <m/>
  </r>
  <r>
    <x v="0"/>
    <s v="Wer soll vor dem Umzug im neuen Gebäude ein Probearbeiten absolviert haben?"/>
    <s v="Alle Mitarbeiter sollen verpflichtend einen Tag vor dem offiziellen Einzug im neuen Gebäude probearbeiten. Ziel ist es, sich mit der neuen Umgebung vertraut zu machen, Arbeitswege, Technik und Infrastruktur im Alltag zu erproben und offene Fragen frühzeitig zu klären. Es wird zwei abgestimmte Probearbeitstermine im NewHQ je Bereich über zwei Wochen geben, wobei jeweils zwei Etagen zum Arbeiten freigegeben werden. Falls jemand an den abgestimmten Terminen verhindert sein sollte, gibt es ein Back-up Arbeiten am 15. und 16.09.2025._x000a__x000a_Azubis/temporäre Mitarbeiter, die zum Probearbeiten nicht können, müssen vom eigenen Team bitte informiert und inhaltlich abgeholt werden."/>
    <x v="0"/>
    <n v="5"/>
    <n v="5"/>
    <n v="5"/>
    <n v="5"/>
    <n v="4"/>
    <n v="4.9124999999999996"/>
    <x v="1"/>
    <n v="0.31290464467139112"/>
    <n v="11"/>
    <x v="177"/>
    <b v="0"/>
    <m/>
    <m/>
    <m/>
  </r>
  <r>
    <x v="0"/>
    <s v="Darf ich mehr als einmal probearbeiten?"/>
    <s v="Das Dokument besagt, dass alle Mitarbeiter verpflichtend einen Tag vor dem offiziellen Einzug im neuen Gebäude probearbeiten. Sollten Sie an den abgestimmten Terminen verhindert sein, gibt es ein Back-up Arbeiten am 15. und 16.09.2025. Dies findet auf vorgegebenen Etagen statt und damit nicht am zugewiesenen eigenen Arbeitsplatz / Etage._x000a__x000a_Um Ihre Frage abschließend zu beantworten, benötige ich weitere Informationen. Beziehen Sie sich auf die verpflichtende Proberarbeit oder auf die zusätzlichen Termine?"/>
    <x v="0"/>
    <n v="4"/>
    <n v="5"/>
    <n v="3"/>
    <n v="4"/>
    <n v="3"/>
    <n v="3.9750000000000001"/>
    <x v="16"/>
    <n v="0.19206423510735851"/>
    <n v="9"/>
    <x v="178"/>
    <b v="0"/>
    <m/>
    <m/>
    <m/>
  </r>
  <r>
    <x v="0"/>
    <s v="Wie läuft die Zutrittskontrolle beim Probearbeiten?"/>
    <s v="Beim Probearbeiten ist die Zutrittskontrolle für die Home-Etage eingerichtet und personalisiert. Die Mitarbeiterkarte wird für den Zugang benötigt. Bitte beachte, dass eine mehrfache Nutzung der Mitarbeiterkarte beim Zutritt nicht mehr möglich ist. Nach einer Nutzung am Hauseingang ist sie für einige Minuten gesperrt. Der Zutritt zum Gebäude ist grundsätzlich zwischen 6 und 19 Uhr möglich."/>
    <x v="0"/>
    <n v="5"/>
    <n v="5"/>
    <n v="4"/>
    <n v="5"/>
    <n v="4"/>
    <n v="4.7249999999999996"/>
    <x v="2"/>
    <n v="0.34026979086576142"/>
    <n v="11"/>
    <x v="179"/>
    <b v="0"/>
    <m/>
    <m/>
    <m/>
  </r>
  <r>
    <x v="0"/>
    <s v="Was gilt für Auszubildende oder temporäre Mitarbeiter beim Probearbeiten?"/>
    <s v="Auszubildende und temporäre Mitarbeiter, die nicht am Probearbeiten im NewHQ teilnehmen können, müssen von ihrem eigenen Team informiert und inhaltlich abgeholt werden. Es werden zwei Gebäudeführungen zum Probearbeiten angeboten. Das Probearbeiten ist ab 7 Uhr möglich, wobei jede Etage einen eigenen Slot bekommen hat._x000a__x000a_Bitte beachte, dass während des Probearbeitens nicht alle Services und Angebote im NewHQ verfügbar sein werden. Informiere dein Team vorab, damit diese den Tagesablauf und ihre Tätigkeiten entsprechend planen können._x000a__x000a_Solltest du weitere Fragen haben, stehen dir folgende Support-Kanäle zur Verfügung:_x000a_*   Headquarter Kontakt: newhq@berenberg.com_x000a_*   Technische Laptop Unterstützung: laptoppilot@berenberg.de_x000a_*   Gebäude- oder Umzugsprobleme: Monday System (Link folgt)_x000a_*   Allgemeiner technischer Support: hotline@berenberg.de oder Hotline Extension -369"/>
    <x v="0"/>
    <n v="4"/>
    <n v="5"/>
    <n v="4"/>
    <n v="4"/>
    <n v="3"/>
    <n v="4.1624999999999996"/>
    <x v="0"/>
    <n v="0.1915376553776601"/>
    <n v="12"/>
    <x v="180"/>
    <b v="0"/>
    <m/>
    <m/>
    <m/>
  </r>
  <r>
    <x v="0"/>
    <s v="Gibt es Gebäudeführungen im Rahmen des Probearbeitens?"/>
    <s v="Ja, im Rahmen des Probearbeitens werden Gebäudeführungen angeboten. Die Teilnahme an den Gebäudeführungen ist freiwillig und erfordert eine Anmeldung._x000a__x000a_Bitte beachte, dass das Probearbeiten erst ab 7 Uhr möglich ist._x000a__x000a_Solltest du weitere Fragen hab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5"/>
    <n v="5"/>
    <n v="4"/>
    <n v="5"/>
    <n v="3"/>
    <n v="4.6374999999999993"/>
    <x v="7"/>
    <n v="0.20220681310385111"/>
    <n v="13"/>
    <x v="181"/>
    <b v="0"/>
    <m/>
    <m/>
    <m/>
  </r>
  <r>
    <x v="0"/>
    <s v="Ab wann ist Probearbeiten möglich?"/>
    <s v="Probearbeiten im NewHQ sind an zwei abgestimmten Terminen je Bereich über zwei Wochen möglich, wobei jeweils zwei Etagen zum Arbeiten freigegeben werden. Die möglichen Arbeitszeiten sind von 7 bis 18 Uhr. Sollten Sie an den abgestimmten Terminen verhindert sein, gibt es ein Back-up am 15. und 16.09.2025. Beachten Sie, dass dies auf vorgegebenen Etagen stattfindet und nicht an Ihrem zugewiesenen eigenen Arbeitsplatz bzw. Etage._x000a__x000a_Probearbeiten sind ab 7 Uhr möglich. Jede Etage hat einen eigenen Slot zum Probearbeiten bekommen._x000a__x000a_Bitte geben Sie vorab Bescheid an dennis.jaeger.ext@berenberg.com, wenn wichtige, große Termine bereits vorher zu planen sind._x000a__x000a_Wünschen Sie detailliertere Informationen zu den Rahmenbedingungen während des Probearbeitens oder reicht Ihnen diese Zusammenfassung?"/>
    <x v="0"/>
    <n v="5"/>
    <n v="5"/>
    <n v="4"/>
    <n v="5"/>
    <n v="4"/>
    <n v="4.7249999999999996"/>
    <x v="2"/>
    <n v="0.29884333776155769"/>
    <n v="13"/>
    <x v="182"/>
    <b v="0"/>
    <m/>
    <m/>
    <m/>
  </r>
  <r>
    <x v="0"/>
    <s v="Gibt es technische Unterstützung während des Probearbeitens?"/>
    <s v="Ja, während des Probearbeitens wird es technische Unterstützung geben. Laptops werden bereits ausgegeben sein und das technische On-Boarding wird abgeschlossen sein. Floorwalker werden unterwegs sein, um bei Fragen zu unterstützen."/>
    <x v="0"/>
    <n v="5"/>
    <n v="5"/>
    <n v="4"/>
    <n v="5"/>
    <n v="4"/>
    <n v="4.7249999999999996"/>
    <x v="2"/>
    <n v="0.1538637898323186"/>
    <n v="12"/>
    <x v="183"/>
    <b v="0"/>
    <m/>
    <m/>
    <m/>
  </r>
  <r>
    <x v="0"/>
    <s v="Wie erfahre ich, wann meine Etage Probearbeiten darf?"/>
    <s v="Jede Etage hat einen eigenen Slot zum Probearbeiten bekommen. Die Probearbeiten finden über zwei Wochen statt, wobei jeweils zwei Etagen zum Arbeiten freigegeben werden. Die möglichen Arbeitszeiten sind von 7 bis 18 Uhr._x000a__x000a_Um herauszufinden, wann Ihre Etage Probearbeiten darf, empfehle ich Ihnen, sich an das Umzugsteam zu wenden und die Mitarbeiter auf die verfügbaren Termine zu verteilen. Sie können sich auch an newhq@berenberg.com wenden [siehe Einleitung]."/>
    <x v="0"/>
    <n v="4"/>
    <n v="5"/>
    <n v="4"/>
    <n v="5"/>
    <n v="3"/>
    <n v="4.3249999999999993"/>
    <x v="3"/>
    <n v="0.32980189587323849"/>
    <n v="9"/>
    <x v="184"/>
    <b v="0"/>
    <m/>
    <m/>
    <m/>
  </r>
  <r>
    <x v="0"/>
    <s v="Ist eine Anmeldung für das Probearbeiten erforderlich?"/>
    <s v="Ja, für die Teilnahme an der freiwilligen Gebäudeführung während des Probearbeitens ist eine Anmeldung erforderlich. Für die Besichtigung am 13.11.2024 ist eine Anmeldung über den Link https://app.guestoo.de/public/event/13317bff-2394-43ed-aefe-de76b27794fd/frame erforderlich."/>
    <x v="0"/>
    <n v="5"/>
    <n v="5"/>
    <n v="4"/>
    <n v="5"/>
    <n v="3"/>
    <n v="4.6374999999999993"/>
    <x v="7"/>
    <n v="0.15434258627359981"/>
    <n v="13"/>
    <x v="185"/>
    <b v="0"/>
    <m/>
    <m/>
    <m/>
  </r>
  <r>
    <x v="0"/>
    <s v="Welche technische Ausstattung steht beim Probearbeiten zur Verfügung?"/>
    <s v="Beim Probearbeiten kannst du folgende technische Ausstattung erwarten:_x000a__x000a_*   Zugang zur Home-Etage mit personalisierter Zutrittskontrolle_x000a_*   Laptop mit abgeschlossenem technischen On-Boarding_x000a_*   Raumbuchung über Outlook_x000a_*   Tiefgarage (Zugang per Mitarbeiterkarte)_x000a_*   Fahrradkeller_x000a_*   Kaffeemaschinen und Wasserspender_x000a_*   Teeküchen mit Geschirr_x000a__x000a_Zusätzlich werden moderne, leistungsstarke Laptops zur Verfügung stehen. Dein neuer Arbeitsplatz wird mit einem 34-Zoll-Curved-Monitor ausgestattet sein, der über USB-C mit dem Laptop verbunden wird. Außerdem gibt es eine kabelgebundene Maus und Tastatur von Cherry."/>
    <x v="0"/>
    <n v="5"/>
    <n v="5"/>
    <n v="5"/>
    <n v="5"/>
    <n v="4"/>
    <n v="4.9124999999999996"/>
    <x v="1"/>
    <n v="0.1600827296202231"/>
    <n v="11"/>
    <x v="186"/>
    <b v="0"/>
    <m/>
    <m/>
    <m/>
  </r>
  <r>
    <x v="0"/>
    <s v="Gibt es Schulungen zur Techniknutzung?"/>
    <s v="Ja, es wird Schulungsangebote für die neuen Laptops geben._x000a__x000a_Gibt es noch weitere Fragen zum NewHQ, dem Umzug oder den neuen Laptops? Wenn du technische Probleme mit dem Laptop hast, wende dich bitte an laptoppilot@berenberg.de. Bei Bau- oder Umzugsproblemen nutze bitte das Montags-System. Für allgemeine technische Unterstützung wende dich bitte an hotline@berenberg.de oder die Hotline-Durchwahl -369."/>
    <x v="0"/>
    <n v="3"/>
    <n v="4"/>
    <n v="3"/>
    <n v="4"/>
    <n v="2"/>
    <n v="3.3250000000000002"/>
    <x v="4"/>
    <n v="0.1532030389491458"/>
    <n v="10"/>
    <x v="187"/>
    <b v="0"/>
    <m/>
    <m/>
    <m/>
  </r>
  <r>
    <x v="0"/>
    <s v="Welche Infrastruktur ist beim Probearbeiten nutzbar?"/>
    <s v="Beim Probearbeiten im NewHQ kannst du folgende Infrastruktur nutzen:_x000a__x000a_*   Zutrittskontrolle zur Home-Etage ist personalisiert._x000a_*   Laptops werden ausgegeben und das technische On-Boarding ist abgeschlossen. Schulungsangebote für Laptops sind geplant._x000a_*   Die Tiefgarage ist mit der Mitarbeiterkarte nutzbar._x000a_*   Der Fahrradkeller ist nutzbar. Fahrräder können nur während der Öffnungszeiten abgestellt und abgeholt werden. Ob dies angepasst wird, ist noch in Prüfung._x000a_*   Kaffeemaschinen und Wasserspender sind funktionsfähig, Teeküchen sind mit Geschirr ausgestattet. Alle Teeküchen sind gleich ausgestattet. Privates Geschirr muss selbst abgewaschen und im Locker verwahrt werden._x000a_*   Raumbuchung erfolgt über Outlook._x000a_*   Locker können vergeben werden und Spinde sind im UG2 nutzbar._x000a_*   Floorwalker unterstützen bei Fragen._x000a__x000a_Nicht nutzbar sind:_x000a__x000a_*   Mitarbeiter Restaurant_x000a_*   Empfang_x000a_*   Postservice_x000a_*   Arbeiten am zukünftigen Arbeitsplatz abweichend von den geplanten Tagen_x000a_*   Headset am Telefon_x000a_*   Duschen_x000a_*   Büromaterial vorrätig / vorhanden_x000a_*   Drucker"/>
    <x v="0"/>
    <n v="4"/>
    <n v="5"/>
    <n v="4"/>
    <n v="5"/>
    <n v="3"/>
    <n v="4.3249999999999993"/>
    <x v="3"/>
    <n v="0.30845203705115848"/>
    <n v="11"/>
    <x v="188"/>
    <b v="0"/>
    <m/>
    <m/>
    <m/>
  </r>
  <r>
    <x v="0"/>
    <s v="Sind die Tiefgarage und die Fahrradstellplätze beim Probearbeiten zugänglich?"/>
    <s v="Ja, während des Probearbeitens sind die Tiefgarage und die Fahrradstellplätze zugänglich._x000a__x000a_Für die Tiefgarage gilt:_x000a__x000a_*   Die Zufahrt zur Tiefgarage ist jederzeit erreichbar und zugänglich._x000a_*   Die Tiefgarage ist bereits nutzbar, der Zugang erfolgt per Mitarbeiterkarte._x000a_*   Für den Zugang zur Tiefgarage während des Probearbeitens sende dein Kennzeichen an pm.global@berenberg.de._x000a_*   Nach dem Parken melde dich bitte im Aufzugskern Nord im Erdgeschoss an._x000a__x000a_Für die Fahrradstellplätze gilt:_x000a__x000a_*   Der Fahrradkeller ist nutzbar._x000a_*   Es gibt mehrere Parkmöglichkeiten für Fahrräder vor dem Gebäude._x000a_*   Der Zugang zum Fahrradraum ist derzeit noch nicht gewährleistet."/>
    <x v="0"/>
    <n v="5"/>
    <n v="5"/>
    <n v="4"/>
    <n v="5"/>
    <n v="4"/>
    <n v="4.7249999999999996"/>
    <x v="2"/>
    <n v="0.38958457766088"/>
    <n v="12"/>
    <x v="189"/>
    <b v="0"/>
    <m/>
    <m/>
    <m/>
  </r>
  <r>
    <x v="0"/>
    <s v="Kann beim Probearbeiten Feedback gegeben werden?"/>
    <s v="Es gibt Informationen zum Probearbeiten im NewHQ. Ziel des Probearbeitstages ist es, sich mit der neuen Umgebung vertraut zu machen, Arbeitswege, Technik und Infrastruktur im Alltag zu erproben, offene Fragen frühzeitig zu klären und einen sicheren, gut vorbereiteten Start für das gesamte Team zu ermöglichen._x000a__x000a_Ob beim Probearbeiten Feedback gegeben werden kann, ist den Dokumenten nicht zu entnehmen. Bitte wende dich an die entsprechenden Support-Kanäle:_x000a_* Headquarter contact: newhq@berenberg.com_x000a_* Technical laptop support: laptoppilot@berenberg.de_x000a_* Building or relocation issues: Monday system (Link folgt)_x000a_* General technical support: hotline@berenberg.de oder hotline extension -369"/>
    <x v="0"/>
    <n v="3"/>
    <n v="4"/>
    <n v="3"/>
    <n v="4"/>
    <n v="2"/>
    <n v="3.3250000000000002"/>
    <x v="4"/>
    <n v="0.19705770952107851"/>
    <n v="8"/>
    <x v="190"/>
    <b v="0"/>
    <m/>
    <m/>
    <m/>
  </r>
  <r>
    <x v="0"/>
    <s v="Was ist Aufgabe des Umzugsbotschafters?"/>
    <s v="Die Aufgabe des Umzugsbotschafters ist es, als erster Ansprechpartner für Fragen zum neuen Standort fundiert Auskunft geben zu können. Außerdem übernehmen Umzugsbotschafter die Verteilung des Umzugsleitfadens an das Team. Der Umzugsleitfaden soll Orientierung geben, Abläufe verständlich machen und Klarheit darüber schaffen, was wann zu tun ist."/>
    <x v="0"/>
    <n v="4"/>
    <n v="5"/>
    <n v="4"/>
    <n v="5"/>
    <n v="3"/>
    <n v="4.3249999999999993"/>
    <x v="3"/>
    <n v="0.1997893411818672"/>
    <n v="11"/>
    <x v="191"/>
    <b v="0"/>
    <m/>
    <m/>
    <m/>
  </r>
  <r>
    <x v="0"/>
    <s v="Wer ist mein Ansprechpartner, wenn ich Fragen zum Ablauf des Umzugs habe?"/>
    <s v="Wenn Sie Fragen zum Ablauf des Umzugs haben, schreiben Sie bitte eine E-Mail an NewHQ_Sellenthin@berenberg.de. Maja Hilbert koordiniert den kompletten Umzug. Der Umzugsleitfaden wird Sie auf dem Weg in das neue Gebäude begleiten und Ihnen alle relevanten Informationen kompakt, verständlich und transparent zur Verfügung stellen._x000a__x000a_Falls Sie weitere Fragen haben, stehen Ihnen folgende Support-Kanäle zur Verfügung:_x000a_* Headquarter Kontakt: newhq@berenberg.com_x000a_* Technischer Laptop Support: laptoppilot@berenberg.de_x000a_* Gebäude- oder Umzugsprobleme: Monday System (Link folgt)_x000a_* Allgemeiner technischer Support: hotline@berenberg.de oder Hotline-Durchwahl -369"/>
    <x v="0"/>
    <n v="5"/>
    <n v="5"/>
    <n v="5"/>
    <n v="5"/>
    <n v="4"/>
    <n v="4.9124999999999996"/>
    <x v="1"/>
    <n v="0.26822437266967192"/>
    <n v="11"/>
    <x v="192"/>
    <b v="0"/>
    <m/>
    <m/>
    <m/>
  </r>
  <r>
    <x v="0"/>
    <s v="Wann und wie erhalte ich meinen neuen Laptop?"/>
    <s v="Hallo!_x000a__x000a_Die Laptopausgabe befindet sich aktuell in Vorbereitung. Eine offizielle Meldung mit einem Datum folgt kurzfristig._x000a__x000a_Du wirst deinen Laptop an deinem Arbeitsplatz im NewHQ nutzen können. Du kannst deinen eigenen Laptop mit dem Curved-Monitor an deinem Arbeitsplatz verbinden. Das Laptop wird per USB-C mit dem Bildschirm verbunden. Durch das USB-C Kabel wird das Laptop geladen, das Bild auf den 34 Zoll Monitor übertragen und zudem auch die Netzwerkverbindung sichergestellt._x000a__x000a_Es stehen zwei Laptop-Modelle zur Auswahl: Lenovo ThinkPad L14 und Lenovo ThinkPad L13 Yoga._x000a__x000a_Lass es mich wissen, falls du detailliertere Informationen wünschst."/>
    <x v="0"/>
    <n v="4"/>
    <n v="5"/>
    <n v="4"/>
    <n v="5"/>
    <n v="3"/>
    <n v="4.3249999999999993"/>
    <x v="3"/>
    <n v="0.40006415424844971"/>
    <n v="13"/>
    <x v="193"/>
    <b v="0"/>
    <m/>
    <m/>
    <m/>
  </r>
  <r>
    <x v="0"/>
    <s v="Was muss ich bei Sonder-Equipment wie speziellen Keyboards oder Mäusen beachten?"/>
    <s v="Bitte geben Sie spezielle Keyboards und Mäuse an die IT weiter, damit diese vollständig umgezogen werden können. Bitte geben Sie den Namen des Mitarbeiters und die Sonderausstattung an Andreas weiter._x000a__x000a_Haben Sie diese bereits über den Survey gemeldet? Wenn nicht, melden Sie Ihren Sonderbedarf bitte dem Umzugsteam._x000a__x000a_Für weitere Fragen wenden Sie sich bitte an:_x000a_* Headquarter contact: newhq@berenberg.com_x000a_* Technical laptop support: laptoppilot@berenberg.de_x000a_* Building or relocation issues: Monday system (Link folgt)_x000a_* General technical support: hotline@berenberg.de oder hotline extension -369"/>
    <x v="0"/>
    <n v="2"/>
    <n v="3"/>
    <n v="2"/>
    <n v="3"/>
    <n v="1"/>
    <n v="2.3250000000000002"/>
    <x v="14"/>
    <n v="0.1223167939488812"/>
    <n v="9"/>
    <x v="194"/>
    <b v="0"/>
    <m/>
    <m/>
    <m/>
  </r>
  <r>
    <x v="0"/>
    <s v="Was passiert, wenn in meinem Team nicht alle Mitarbeiter einen Laptop haben?"/>
    <s v="Wenn in Ihrem Team nicht alle Mitarbeiter einen Laptop haben, werden Team-Laptops zur Verfügung gestellt, um die Infrastruktur in den Meetingräumen zu nutzen."/>
    <x v="0"/>
    <n v="3"/>
    <n v="4"/>
    <n v="2"/>
    <n v="4"/>
    <n v="2"/>
    <n v="3.1375000000000002"/>
    <x v="8"/>
    <n v="0.1419575918323662"/>
    <n v="11"/>
    <x v="195"/>
    <b v="0"/>
    <m/>
    <m/>
    <m/>
  </r>
  <r>
    <x v="0"/>
    <s v="Werden iPhones im Zuge des Umzugs ausgetauscht?"/>
    <s v="iPhones werden nicht generell ausgetauscht, nur jene, die End-of-Lifecycle sind."/>
    <x v="0"/>
    <n v="4"/>
    <n v="5"/>
    <n v="3"/>
    <n v="4"/>
    <n v="3"/>
    <n v="3.9750000000000001"/>
    <x v="16"/>
    <n v="0.17893089036153231"/>
    <n v="11"/>
    <x v="196"/>
    <b v="0"/>
    <m/>
    <m/>
    <m/>
  </r>
  <r>
    <x v="0"/>
    <s v="Werden iPads zur Verfügung gestellt?"/>
    <s v="Nein, iPads sind im Standard-Setup nicht vorgesehen. Das Yoga-Laptop kann die Funktionalitäten ähnlich abbilden."/>
    <x v="0"/>
    <n v="5"/>
    <n v="5"/>
    <n v="4"/>
    <n v="5"/>
    <n v="3"/>
    <n v="4.6374999999999993"/>
    <x v="7"/>
    <n v="8.6831221162940619E-2"/>
    <n v="10"/>
    <x v="197"/>
    <b v="0"/>
    <m/>
    <m/>
    <m/>
  </r>
  <r>
    <x v="0"/>
    <s v="Welche IT Ausstattung wird für die Nutzung der Meetingräume benötigt?"/>
    <s v="Für die Nutzung der Meetingräume im NewHQ benötigen Sie in der Regel einen Laptop, um Inhalte zu teilen. Eine reine Videokonferenz ist auch ohne Laptop möglich. Alle Meetingräume sind mit einem Flachbildschirm, einer Cisco RoomBar, einem Cisco Table Navigator und einem Cisco Room Navigator ausgestattet. Die Meetingräume verfügen über eine Cisco Video-Anlage._x000a__x000a_Für detailliertere Informationen zur Ausstattung und Anwendung der Meetingräume wird es eine ausführliche Dokumentation geben. Sobald diese verfügbar ist, wird sie verlinkt."/>
    <x v="0"/>
    <n v="5"/>
    <n v="5"/>
    <n v="4"/>
    <n v="5"/>
    <n v="3"/>
    <n v="4.6374999999999993"/>
    <x v="7"/>
    <n v="0.3055343996302341"/>
    <n v="11"/>
    <x v="198"/>
    <b v="0"/>
    <m/>
    <m/>
    <m/>
  </r>
  <r>
    <x v="0"/>
    <s v="Wird die Softphone- Telefonie direkt mit dem Umzug eingeführt?"/>
    <s v="Nein, die Softphone-Telefonie wird nicht direkt mit dem Umzug eingeführt, sondern später. Das neue Headset ist jedoch für die zukünftige Softphone-Technologie vorbereitet. Zukünftig wird es möglich sein, durch eine in Webex integrierte Softphone-Lizenz das Headset unabhängig vom physischen Telefon zu nutzen oder sogar vollständig auf das klassische Telefon zu verzichten. Diese Lösung ist bereits in Planung._x000a__x000a_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x v="0"/>
    <n v="4"/>
    <n v="5"/>
    <n v="4"/>
    <n v="5"/>
    <n v="3"/>
    <n v="4.3249999999999993"/>
    <x v="3"/>
    <n v="0.33598123994228818"/>
    <n v="10"/>
    <x v="199"/>
    <b v="0"/>
    <m/>
    <m/>
    <m/>
  </r>
  <r>
    <x v="0"/>
    <s v="Wie kann ich im neuen Gebäude telefonieren?"/>
    <s v="Im NewHQ gibt es verschiedene Möglichkeiten zu telefonieren._x000a__x000a_*   **Tischtelefone:** Es wird weiterhin die bewährten Cisco Tischtelefone mit Videotelefoniefunktion geben._x000a_*   **Softphone:** Für IT-begeisterte Nutzer gibt es die Möglichkeit, Softphone über WebEx zu nutzen, wobei die Telefonfunktionen komplett softwareseitig abgebildet werden._x000a_*   **Telefonboxen:** Im gesamten Gebäude wird es viele Telefonboxen auf allen Etagen geben, die für vertrauliche Gespräche oder kurze Besprechungen genutzt werden können._x000a__x000a_Zusätzlich ist es wichtig, dass die WLAN-Telefonie auf Ihrem iPhone aktiviert ist, um auch in der Tiefgarage telefonieren zu können, da dort sonst keine Netzabdeckung für Telefonie besteht._x000a__x000a_Für die Nutzung von Softphone wird ein Headset Jabra Evolve2 75 zur Verfügung gestellt._x000a__x000a_Möchten Sie detailliertere Anweisungen zur Einrichtung der Telefonieoptionen oder reicht Ihnen diese Information?"/>
    <x v="0"/>
    <n v="5"/>
    <n v="5"/>
    <n v="5"/>
    <n v="5"/>
    <n v="4"/>
    <n v="4.9124999999999996"/>
    <x v="1"/>
    <n v="0.25042105398507869"/>
    <n v="10"/>
    <x v="200"/>
    <b v="0"/>
    <m/>
    <m/>
    <m/>
  </r>
  <r>
    <x v="0"/>
    <s v="Kann ich weiterhin ohne Laptop telefonieren?"/>
    <s v="Ja, Telefonieren ohne Laptop ist zunächst weiterhin möglich. Es gibt die Möglichkeit, entweder über den Telefonhörer oder über den Laptop zu steuern (um mit Headset zu telefonieren) oder als dritte Variante via Bluetooth das Telefon direkt mit dem Headset zu verbinden._x000a__x000a_Zusätzlich stehen im NewHQ weiterhin die bewährten Tischtelefone von Cisco mit Videotelefoniefunktion zur Verfügung. Für IT-begeisterte Nutzer gibt es die Möglichkeit des Softphones über WebEx. Standardmäßig erhalten Sie Ihr Tischtelefon._x000a__x000a_Beachten Sie, dass zukünftig, mit der Einführung von Softphone, ein Login am Laptop erforderlich sein wird, um zu telefonieren. Die Softphone-Lösung ist in Planung."/>
    <x v="0"/>
    <n v="4"/>
    <n v="5"/>
    <n v="4"/>
    <n v="4"/>
    <n v="3"/>
    <n v="4.1624999999999996"/>
    <x v="0"/>
    <n v="0.2346081264163456"/>
    <n v="12"/>
    <x v="201"/>
    <b v="0"/>
    <m/>
    <m/>
    <m/>
  </r>
  <r>
    <x v="0"/>
    <s v="Was muss ich für die Telefonie in der Tiefgarage beachten?"/>
    <s v="Um in der Tiefgarage des NewHQ telefonieren zu können, solltest du die WLAN-Telefonie auf deinem iPhone aktivieren. In der Tiefgarage gibt es sonst keine Netzabdeckung für Telefonie._x000a__x000a_Beachte außerdem, dass der Zugang zur Tiefgarage über deine allgemeine Zutrittskarte erfolgt."/>
    <x v="0"/>
    <n v="5"/>
    <n v="5"/>
    <n v="4"/>
    <n v="5"/>
    <n v="4"/>
    <n v="4.7249999999999996"/>
    <x v="2"/>
    <n v="0.24748027597038141"/>
    <n v="11"/>
    <x v="202"/>
    <b v="0"/>
    <m/>
    <m/>
    <m/>
  </r>
  <r>
    <x v="0"/>
    <s v="Ist Microsoft Teams auf den Laptops verfügbar?"/>
    <s v="Ja, Microsoft Teams ist auf den neuen Laptops integriert. Es ist auch als vorinstalliertes Programm aufgeführt. Sie finden es in der App-Übersicht._x000a__x000a_Bitte beachten Sie, dass Teams nicht in der Citrix-Umgebung funktioniert._x000a__x000a_Wenn Sie weitere Fragen haben, wenden Sie sich bitte an die entsprechenden Support-Kanäle:_x000a_* Headquarter contact: newhq@berenberg.com_x000a_* Technical laptop support: laptoppilot@berenberg.de_x000a_* Building or relocation issues: Monday system (Link folgt)_x000a_* General technical support: hotline@berenberg.de oder hotline extension -369"/>
    <x v="0"/>
    <n v="5"/>
    <n v="5"/>
    <n v="4"/>
    <n v="5"/>
    <n v="4"/>
    <n v="4.7249999999999996"/>
    <x v="2"/>
    <n v="0.26258981842686779"/>
    <n v="10"/>
    <x v="203"/>
    <b v="0"/>
    <m/>
    <m/>
    <m/>
  </r>
  <r>
    <x v="0"/>
    <s v="Ist Microsoft bereits an allen Standorten nutzbar?"/>
    <s v="Microsoft Teams ist auf den neuen Laptops integriert. Teams funktioniert jedoch nicht auf der Citrix-Umgebung. Teams ist noch nicht auf alle Standorte ausgerollt, der Rollout erfolgt sukzessive."/>
    <x v="0"/>
    <n v="4"/>
    <n v="5"/>
    <n v="4"/>
    <n v="4"/>
    <n v="4"/>
    <n v="4.25"/>
    <x v="3"/>
    <n v="0.32960975357260319"/>
    <n v="11"/>
    <x v="204"/>
    <b v="0"/>
    <m/>
    <m/>
    <m/>
  </r>
  <r>
    <x v="0"/>
    <s v="Kann ich an externen Team-Meetings teilnehmen?"/>
    <s v="Ja, Sie können problemlos über die Notebookumgebung an externen Teams-Meetings teilnehmen, wenn Sie eine Teams-Einladung von extern erhalten. Microsoft Teams ist auf den Laptops integriert._x000a__x000a_Für weitere Fragen zu Ihrem Laptop wenden Sie sich bitte an laptoppilot@berenberg.de."/>
    <x v="0"/>
    <n v="5"/>
    <n v="5"/>
    <n v="4"/>
    <n v="5"/>
    <n v="4"/>
    <n v="4.7249999999999996"/>
    <x v="2"/>
    <n v="0.21202638352638351"/>
    <n v="5"/>
    <x v="205"/>
    <b v="0"/>
    <m/>
    <m/>
    <m/>
  </r>
  <r>
    <x v="0"/>
    <s v="Wer unterstützt uns extern bei der Umsetzung der IT-Ausstattung?"/>
    <s v="Die Firma Datagroup bietet externe Unterstützung bei der Umsetzung der IT-Ausstattung. Bei IT-Problemen können sich Mitarbeiter an die Hotline per E-Mail, Telefon oder über das SelfServicePortal (SSP) wenden. Die Adresse des SSP ist: https://berenbergitsmprod.service-now.com/esc."/>
    <x v="0"/>
    <n v="5"/>
    <n v="5"/>
    <n v="4"/>
    <n v="5"/>
    <n v="4"/>
    <n v="4.7249999999999996"/>
    <x v="2"/>
    <n v="0.2394569357642363"/>
    <n v="9"/>
    <x v="206"/>
    <b v="0"/>
    <m/>
    <m/>
    <m/>
  </r>
  <r>
    <x v="0"/>
    <s v="Was ist mit der IT-Ausstattung der Kollegen in der Betaphase?"/>
    <s v="Für Kollegen, die bereits in der Betaphase sind, wird geprüft, ob die IT-Ausstattung einheitlich ist und gegebenenfalls ausgetauscht wird. Neue Mitarbeiter müssen ihre Ausstattung über das Onboarding bestellen._x000a__x000a_Für spezielle IT-Sonderbedarfe wie ergonomische Mäuse oder Bloomberg Tastaturen, wende dich bitte an die IT, um dies zu klären. Melde diese Sonderbedarfe dem Umzugsteam._x000a__x000a_Für weitere Fragen wende dich bitte an:_x000a_* Technischer Laptop-Support: laptoppilot@berenberg.de_x000a_* Allgemeine technische Unterstützung: hotline@berenberg.de oder Hotline-Durchwahl -369"/>
    <x v="0"/>
    <n v="4"/>
    <n v="5"/>
    <n v="4"/>
    <n v="4"/>
    <n v="3"/>
    <n v="4.1624999999999996"/>
    <x v="0"/>
    <n v="0.26895410296204197"/>
    <n v="11"/>
    <x v="207"/>
    <b v="0"/>
    <m/>
    <m/>
    <m/>
  </r>
  <r>
    <x v="0"/>
    <s v="Was gilt für neue Mitarbeiter im Hinblick auf die IT-Ausstattung?"/>
    <s v="Für neue Mitarbeiter muss die IT-Ausstattung über das Onboarding bestellt werden. Die Onboarding-Mail wird dafür nochmals angepasst._x000a__x000a_Die Laptops werden kurzfristig ausgegeben und müssen auch selbst mit umgezogen werden. Schulungsangebote für Laptops werden an den Tagen des Probearbeitens geplant._x000a__x000a_Wenn Sie spezielle Anforderungen an Keyboards und Mäuse haben, geben Sie diese bitte an die IT weiter, damit diese vollständig umgezogen werden können. Bitte geben Sie den Namen des Mitarbeiters und die spezielle Ausstattung an Andreas weiter._x000a__x000a_Falls Sie weitere Fragen haben, wenden Sie sich bitte an die folgenden Support-Kanäle:_x000a_* Headquarter contact: newhq@berenberg.com_x000a_* Technical laptop support: laptoppilot@berenberg.de_x000a_* Building or relocation issues: Monday system (link follows)_x000a_* General technical support: hotline@berenberg.de oder hotline extension -369"/>
    <x v="0"/>
    <n v="4"/>
    <n v="5"/>
    <n v="4"/>
    <n v="4"/>
    <n v="3"/>
    <n v="4.1624999999999996"/>
    <x v="0"/>
    <n v="0.22087787167110479"/>
    <n v="12"/>
    <x v="208"/>
    <b v="0"/>
    <m/>
    <m/>
    <m/>
  </r>
  <r>
    <x v="0"/>
    <s v="Was darf mit an den neuen Standort umziehen?"/>
    <s v="Was mit in das neue Bürogebäude (NewHQ) umgezogen wird, hängt von der Art des Gegenstandes ab._x000a__x000a_Folgende Gegenstände werden mit umgezogen:_x000a_*   Kuratierte Möbel_x000a_*   Telefone_x000a_*   Drucker_x000a_*   Schlüsselkästen_x000a_*   Tresore_x000a_*   Laptops (müssen selbst mit umgezogen werden)_x000a__x000a_Nicht mit umgezogen werden:_x000a_*   Privatsachen und private Wertgegenstände (bitte vorher entfernen)_x000a_*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Alte Tastaturen, Igel und technische Geräte, die nicht mit umziehen, sollen bitte auf einen separaten Haufen oder in eine gesonderte Tonne gelegt werden. Inhalte aus Tresoren müssen gegebenenfalls vorher geräumt und im NewHQ wieder eingeräumt werden, um Transportschäden zu vermeiden._x000a__x000a_Für weitere Fragen zum Umzug steht Ihnen das NewHQ-Team unter newhq@berenberg.com zur Verfügung. Bei Fragen zu Gebäude- oder Umzugsproblemen nutzen Sie bitte das Monday-System. Für allgemeine technische Unterstützung wenden Sie sich bitte an hotline@berenberg.de oder die Hotline-Durchwahl -369."/>
    <x v="0"/>
    <n v="5"/>
    <n v="5"/>
    <n v="4"/>
    <n v="5"/>
    <n v="4"/>
    <n v="4.7249999999999996"/>
    <x v="2"/>
    <n v="0.46080798918581428"/>
    <n v="10"/>
    <x v="209"/>
    <b v="0"/>
    <m/>
    <m/>
    <m/>
  </r>
  <r>
    <x v="0"/>
    <s v="Gibt es künftig noch persönliche Ablageplätze?"/>
    <s v="Nein, im NewHQ wird es keine persönlichen Ablageplätze in Form von Rollcontainern mehr geben. Stattdessen gibt es eigene Schließfächer. Morgens holen Sie Ihre Arbeitsmittel aus Ihrem eigenen Schließfach._x000a__x000a_Gibt es noch weitere Fragen zum NewHQ oder den neuen Laptops?"/>
    <x v="0"/>
    <n v="5"/>
    <n v="5"/>
    <n v="4"/>
    <n v="5"/>
    <n v="3"/>
    <n v="4.6374999999999993"/>
    <x v="7"/>
    <n v="0.13029337042100869"/>
    <n v="9"/>
    <x v="210"/>
    <b v="0"/>
    <m/>
    <m/>
    <m/>
  </r>
  <r>
    <x v="0"/>
    <s v="Wie soll ich meine Unterlagen verpacken und beschriften?"/>
    <s v="Um Ihre Unterlagen für den Umzug zu verpacken, beachten Sie bitte Folgendes:_x000a__x000a_1.  **Was verpackt wird:** Alle Unterlagen, Akten und lose Ablagen, die in das neue Gebäude übernommen werden, sind in den dafür bereitgestellten Kartons zu verpacken._x000a_2.  **Umzugskartons:** Verwenden Sie die weißen Umzugskartons (39x60x35cm). Für die Teamablage wird die Menge der Umzugskartons aus den gemeldeten laufenden Metern Schrankfläche errechnet. Es gibt einen Umzugskarton pro Person._x000a_3.  **Beschriftung:** Die Aufkleber sind vorbedruckt, wobei jede Etage ihre eigene Farbe hat, identisch mit den Etagenfarben im NewHQ._x000a_4.  **Wichtig:** Sorgen Sie dafür, dass sämtliche Unterlagen und Gegenstände am Umzugstag vollständig verpackt sind. Das gilt auch für nicht belegte Arbeitsplätze und gemeinschaftlich genutztes Mobiliar. Container, Schränke, Schreibtische etc. müssen vollständig geräumt sein._x000a_5.  **Security Boxen:** Für vertrauliche Unterlagen können Security Boxen angemeldet werden. Die Anmeldung muss bis Ende Juli 2025 an NewHQ_Sellenthin@berenberg.de erfolgen._x000a__x000a_Für weitere Fragen oder spezielle Anliegen bezüglich des Umzugs, wenden Sie sich bitte an newhq@berenberg.com oder nutzen Sie das Monday System für Gebäude- oder Umzugsfragen."/>
    <x v="0"/>
    <n v="5"/>
    <n v="5"/>
    <n v="5"/>
    <n v="5"/>
    <n v="4"/>
    <n v="4.9124999999999996"/>
    <x v="1"/>
    <n v="0.44280075754858772"/>
    <n v="10"/>
    <x v="211"/>
    <b v="0"/>
    <m/>
    <m/>
    <m/>
  </r>
  <r>
    <x v="0"/>
    <s v="Wer hilft mir bei der Entscheidung, was mitgenommen werden soll?"/>
    <s v="Um zu entscheiden, was mitgenommen werden soll, beachte bitte Folgendes:_x000a__x000a_*   **Was verpackt werden muss:** Alle Unterlagen, Akten und lose Ablagen, die in das neue Gebäude übernommen werden, sind in den dafür bereitgestellten Kartons zu verpacken._x000a_*   **Was nicht umgezogen wird:** Privatsachen und private Wertgegenstände, der Großteil des Mobiliars, Pflanzen, Geschirr und Küchenutensilien, Arbeitsmaterialien (z.B. Schreibtischunterlagen, Flipcharts, Whiteboards, Pinnwände etc.), Bilder und Dekoration sowie überzähliges Büromaterial von den Arbeitsplätzen._x000a_*   **IT-Ausstattung:** Spezielle Keyboards und Mäuse sollen bitte an die IT weitergegeben werden, damit diese auch vollständig umgezogen werden. Melde den Namen des Mitarbeiters und das Sonder-Equipment an Andreas. Laptops müssen selbst mit umgezogen werden._x000a_*   **Größere Aktenmengen/Bibliotheken:** Sollten große Mengen an Akten oder eine Bibliothek durch die Spedition gepackt werden müssen, melde das bitte an._x000a_*   **Tresore:** Inhalte aus Tresoren müssen ggfs. vorher geräumt und im NewHQ wieder eingeräumt werden, um Transportschäden zu vermeiden. Die Tresore ziehen am Umzugstag des Bereichs mit um._x000a__x000a_Falls jemand keine Möglichkeit hat, seine persönlichen Dinge selbst zu packen, koordiniere dies bitte im Team untereinander. Alles muss zum Umzugstag verpackt sein, auch nicht belegte Arbeitsplätze und gemeinschaftlich genutztes Mobiliar._x000a__x000a_Für weitere Fragen oder Unklarheiten wende dich bitte an:_x000a__x000a_*   newhq@berenberg.com_x000a_*   Montagssystem (Link folgt)"/>
    <x v="0"/>
    <n v="5"/>
    <n v="5"/>
    <n v="5"/>
    <n v="5"/>
    <n v="4"/>
    <n v="4.9124999999999996"/>
    <x v="1"/>
    <n v="0.47013695469595962"/>
    <n v="11"/>
    <x v="212"/>
    <b v="0"/>
    <m/>
    <m/>
    <m/>
  </r>
  <r>
    <x v="0"/>
    <s v="Was muss aufbewahrt werden und wie lange?"/>
    <s v="Es ist wichtig, dass Sie alle Unterlagen, Akten und lose Ablagen, die in das neue Bürogebäude mitgenommen werden sollen, in den dafür bereitgestellten Kartons verpacken._x000a__x000a_Was nicht umgezogen wird:_x000a__x000a_*   Privatsachen und private Wertgegenstände_x000a_*   Der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Was mit umgezogen wird:_x000a__x000a_*   Kuratierte Möbel_x000a_*   Telefone_x000a_*   Drucker_x000a_*   Schlüsselkästen_x000a_*   Tresore_x000a__x000a_Alte Tastaturen, Igel und technische Geräte, die nicht mit umziehen, sollen separat gesammelt werden. Schlüssel, die nicht zugeordnet werden können, sollen ebenfalls separat gesammelt werden._x000a__x000a_Bitte bewahren Sie Ihre alte Zutrittskarte als Fallback für den Neuen Jungfernstieg und die Eiffestraße für die Trader auf._x000a__x000a_Aktenrollwagen und Securityboxen müssen als erstes ausgepackt und zurückgegeben werden. Eine Anmeldung für Aktenrollwagen und Securityboxen ist bis Ende Juli 2025 erforderlich._x000a__x000a_Für weitere Fragen wenden Sie sich bitte an:_x000a__x000a_*   newhq@berenberg.com_x000a_*   laptoppilot@berenberg.de_x000a_*   Montagssystem (Link folgt)_x000a_*   hotline@berenberg.de oder die Hotline-Durchwahl -369"/>
    <x v="0"/>
    <n v="4"/>
    <n v="5"/>
    <n v="4"/>
    <n v="4"/>
    <n v="3"/>
    <n v="4.1624999999999996"/>
    <x v="0"/>
    <n v="0.28654969640710748"/>
    <n v="10"/>
    <x v="213"/>
    <b v="0"/>
    <m/>
    <m/>
    <m/>
  </r>
  <r>
    <x v="0"/>
    <s v="Wo kommt das Archiv hin – und wie komme ich später ran?"/>
    <s v="Als dein virtueller Assistent kann ich dir bei Fragen zum Umzug ins NewHQ und den neuen Laptops behilflich sein._x000a__x000a_Deine Frage zum Archiv ist mir nicht ganz klar. Meinst du, wo du deine persönlichen Akten oder die zentralen Unternehmensarchive im NewHQ finden kannst? Bitte präzisiere deine Frage, damit ich dir besser helfen kann._x000a__x000a_Sollte es sich um Security-Boxen für vertrauliche Unterlagen handeln, musst du diese beim Umzugsteam anmelden._x000a__x000a_Für alle weiteren Frag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3"/>
    <n v="4"/>
    <n v="3"/>
    <n v="4"/>
    <n v="2"/>
    <n v="3.3250000000000002"/>
    <x v="4"/>
    <n v="0.13581215887261661"/>
    <n v="11"/>
    <x v="214"/>
    <b v="0"/>
    <m/>
    <m/>
    <m/>
  </r>
  <r>
    <x v="0"/>
    <s v="Was ist der Unterschied zwischen Archivierung und Ablage?"/>
    <s v="Für Ihre Suchanfrage konnte keine Zusammenfassung erstellt werden. Hier sind einige Suchergebnisse."/>
    <x v="0"/>
    <n v="1"/>
    <n v="1"/>
    <n v="1"/>
    <n v="1"/>
    <n v="1"/>
    <n v="1"/>
    <x v="18"/>
    <n v="4.2929532705432552E-2"/>
    <n v="11"/>
    <x v="215"/>
    <b v="0"/>
    <m/>
    <m/>
    <m/>
  </r>
  <r>
    <x v="0"/>
    <s v="Muss ich Unterlagen selbst ins Archiv bringen?"/>
    <s v="Für Ihre Suchanfrage konnte keine Zusammenfassung erstellt werden. Hier sind einige Suchergebnisse."/>
    <x v="0"/>
    <n v="1"/>
    <n v="1"/>
    <n v="1"/>
    <n v="2"/>
    <n v="1"/>
    <n v="1.1625000000000001"/>
    <x v="12"/>
    <n v="6.6687824164071069E-2"/>
    <n v="10"/>
    <x v="216"/>
    <b v="0"/>
    <m/>
    <m/>
    <m/>
  </r>
  <r>
    <x v="0"/>
    <s v="Was kann oder soll digitalisiert werden?"/>
    <s v="Es gibt verschiedene Aspekte, die im NewHQ digitalisiert werden oder wurden:_x000a__x000a_*   **Digitaler Arbeitsplatz:** Die Einführung und schrittweise Erweiterung des digitalen Arbeitsplatzes mit all seinen Facetten sowie der schnelle Austausch untereinander._x000a_*   **Laptops:** Laptops werden am Standort Hamburg eingeführt._x000a_*   **Videokonferenzsysteme:** Cisco Videokonferenzsysteme sind in allen Meetingräumen vorhanden._x000a_*   **Parkplatzbuchung:** Tägliche Parkplatzbuchung ist statt jährlicher Buchung möglich._x000a_*   **Restaurant-App:** Die Restaurant-App kann sowohl auf dem Firmen- als auch auf dem Privat-Handy genutzt werden. Man benötigt die App, um im Restaurant zu essen und zu bezahlen."/>
    <x v="0"/>
    <n v="4"/>
    <n v="5"/>
    <n v="4"/>
    <n v="5"/>
    <n v="3"/>
    <n v="4.3249999999999993"/>
    <x v="3"/>
    <n v="0.33132102676940778"/>
    <n v="7"/>
    <x v="217"/>
    <b v="0"/>
    <m/>
    <m/>
    <m/>
  </r>
  <r>
    <x v="0"/>
    <s v="Welche Tools stehen für die Ablage digitaler Dokumente zur Verfügung?"/>
    <s v="Für die Ablage digitaler Dokumente stehen dir folgende Tools zur Verfügung:_x000a__x000a_*   Adobe Acrobat_x000a_*   Microsoft Edge (eingebaute PDF-Funktionen)_x000a_*   Microsoft Whiteboard_x000a__x000a_Du kannst PDF-Dokumente direkt digital unterschreiben oder kommentieren, was Papier spart und ideal für mobiles Arbeiten und Feedback-Runden ist. Microsoft Whiteboard eignet sich für interaktive Besprechungen, bei denen Ideen skizziert und diskutiert werden können."/>
    <x v="0"/>
    <n v="2"/>
    <n v="4"/>
    <n v="2"/>
    <n v="4"/>
    <n v="1"/>
    <n v="2.7374999999999998"/>
    <x v="5"/>
    <n v="8.1895251262504687E-2"/>
    <n v="13"/>
    <x v="218"/>
    <b v="0"/>
    <m/>
    <m/>
    <m/>
  </r>
  <r>
    <x v="0"/>
    <s v="Wer unterstützt bei der Digitalisierung?"/>
    <s v="Für Unterstützung bei der Digitalisierung im Zusammenhang mit dem Umzug ins NewHQ und der neuen Arbeitsplatzausstattung sind verschiedene Ansprechpartner und Ressourcen verfügbar._x000a__x000a_*   **IT-Ausstattung:** Andreas Möller ist der Ansprechpartner für die IT-Ausstattung am Arbeitsplatz. Bei IT-Problemen können sich Mitarbeiter an die Hotline per E-Mail, Telefon oder über das Self-Service-Portal (SSP) wenden._x000a_*   **Modern Workplace:** Jan Müller, Adrian Wientzek und Stefan Walker verantworten das Design, die Umsetzung und den Rollout des &quot;Modern Workplace&quot;._x000a_*   **Externe Unterstützung:** Bei der Umsetzung unterstützt die Firma Datagroup. Zusätzlich wird der LocalService durch externes IT-Fachpersonal unterstützt, um den Umzug und die Einweisung in das neue Arbeitsequipment so einfach wie möglich zu gestalten._x000a__x000a_Bitte beachte, dass Microsoft Teams auf den Laptops integriert ist, aber nicht in der Citrix-Umgebung funktioniert._x000a__x000a_Für weitere Fragen stehen dir folgende Support-Kanäle zur Verfügung:_x000a__x000a_*   **Headquarter Kontakt:** newhq@berenberg.com_x000a_*   **Technischer Laptop Support:** laptoppilot@berenberg.de_x000a_*   **Building oder Relocation Issues:** Monday System (Link folgt)_x000a_*   **Allgemeiner technischer Support:** hotline@berenberg.de oder Hotline Extension -369"/>
    <x v="0"/>
    <n v="4"/>
    <n v="5"/>
    <n v="4"/>
    <n v="5"/>
    <n v="3"/>
    <n v="4.3249999999999993"/>
    <x v="3"/>
    <n v="0.37791296484633757"/>
    <n v="9"/>
    <x v="219"/>
    <b v="0"/>
    <m/>
    <m/>
    <m/>
  </r>
  <r>
    <x v="0"/>
    <s v="Ab wann können Räume offiziell gebucht werden?"/>
    <s v="Die offizielle Raumbuchung beginnt Ende August. Meetingräume sind über Outlook buchbar."/>
    <x v="0"/>
    <n v="5"/>
    <n v="5"/>
    <n v="4"/>
    <n v="5"/>
    <n v="4"/>
    <n v="4.7249999999999996"/>
    <x v="2"/>
    <n v="0.14456025129051439"/>
    <n v="10"/>
    <x v="220"/>
    <b v="0"/>
    <m/>
    <m/>
    <m/>
  </r>
  <r>
    <x v="0"/>
    <s v="Was tun, wenn ich schon vorher einen Raum benötige?"/>
    <s v="Um einen Raum vorab zu reservieren, wenn wichtige, große Termine bereits vorher zu planen sind, gib bitte Dennis.Jaeger.ext@berenberg.com Bescheid."/>
    <x v="0"/>
    <n v="3"/>
    <n v="4"/>
    <n v="3"/>
    <n v="4"/>
    <n v="2"/>
    <n v="3.3250000000000002"/>
    <x v="4"/>
    <n v="0.146302152353398"/>
    <n v="10"/>
    <x v="221"/>
    <b v="0"/>
    <m/>
    <m/>
    <m/>
  </r>
  <r>
    <x v="0"/>
    <s v="Wird es ein Sportangebot geben?"/>
    <s v="Ja, es wird ein Sportangebot im Multifunktionsraum im NewHQ geben. Es wird auch einen extra Raum geben, der passend zu den Kursen mit verschiedenen Kleingeräten, wie Matten, KettleBalls und Kleinhanteln ausgestattet sein wird._x000a__x000a_Zudem wird es Umkleide- und Duschmöglichkeiten geben._x000a__x000a_Das Sportprogramm wird halbjährlich angepasst, wobei in der Startphase regelmäßig Feedback gesammelt wird, um die Angebote auch innerhalb des Halbjahres anpassen zu können._x000a__x000a_Es gab bereits eine achtwöchige Testphase mit Kursen in Pilates, Yoga, Tabata und Bootcamp, die besonders beliebt waren. Zukünftig sollen auch Angebote für Sporteinsteiger sowie eine Leveleinteilung angeboten werden, um die Intensität der Kurse besser auf die individuellen Bedürfnisse abzustimmen. Es ist geplant, auch Mittagsangebote in das Programm aufzunehmen."/>
    <x v="0"/>
    <n v="5"/>
    <n v="5"/>
    <n v="5"/>
    <n v="5"/>
    <n v="4"/>
    <n v="4.9124999999999996"/>
    <x v="1"/>
    <n v="0.24045328991626119"/>
    <n v="11"/>
    <x v="222"/>
    <b v="0"/>
    <m/>
    <m/>
    <m/>
  </r>
  <r>
    <x v="0"/>
    <s v="Wie kann ich den Multifunktionsraum buchen?"/>
    <s v="Der Multifunktionsraum kann über Outlook gebucht werden. Die Koordination liegt bei HR. Räume werden nach und nach in Outlook hinterlegt. Die offizielle Raumbuchung beginnt Ende August."/>
    <x v="0"/>
    <n v="5"/>
    <n v="5"/>
    <n v="4"/>
    <n v="5"/>
    <n v="4"/>
    <n v="4.7249999999999996"/>
    <x v="2"/>
    <n v="0.1792061396424508"/>
    <n v="10"/>
    <x v="223"/>
    <b v="0"/>
    <m/>
    <m/>
    <m/>
  </r>
  <r>
    <x v="0"/>
    <s v="Wird es einen Ruheraum und Arzt-Raum geben?"/>
    <s v="Ja, im NewHQ wird es sowohl einen Ruheraum als auch einen Arzt-Raum geben. Der Arzt-Raum kann auch als Ruheraum genutzt werden, und es gibt zusätzlich einen weiteren Ruheraum. Der erweiterte Gesundheitsbereich mit Massageraum, Ruheraum, Multifunktionsraum und Betriebsarzt befindet sich im Erdgeschoss._x000a__x000a_Die Betriebsärztin, Frau Dr. Uta Hermann, wird regelmäßig im Arztzimmer im Erdgeschoss für Sie zur Verfügung stehen. Sie können die Sprechstunde ohne Anmeldung wahrnehmen."/>
    <x v="0"/>
    <n v="5"/>
    <n v="5"/>
    <n v="5"/>
    <n v="5"/>
    <n v="4"/>
    <n v="4.9124999999999996"/>
    <x v="1"/>
    <n v="0.22832460684449549"/>
    <n v="12"/>
    <x v="224"/>
    <b v="0"/>
    <m/>
    <m/>
    <m/>
  </r>
  <r>
    <x v="0"/>
    <s v="Wie gelange ich ins Mitarbeiterrestaurant?"/>
    <s v="Es gibt zwei Eingänge zum Mitarbeiterrestaurant im NewHQ. Ein Eingang befindet sich von außen links des Gebäudehaupteingangs, ideal für einen schnellen Besuch an der Kaffeebar vor Arbeitsbeginn. Der zweite Eingang erfolgt vom Foyer des NewHQ und bietet einen direkten Zugang zum Buffetbereich. Die Eingänge zum Mitarbeiterrestaurant sind mit der Mitarbeiterkarte gesichert._x000a__x000a_Das Mitarbeiterrestaurant befindet sich im Erdgeschoss des neuen Gebäudes. Es ist von Montag bis Freitag von 11:30 bis 14:00 Uhr geöffnet."/>
    <x v="0"/>
    <n v="5"/>
    <n v="5"/>
    <n v="5"/>
    <n v="5"/>
    <n v="4"/>
    <n v="4.9124999999999996"/>
    <x v="1"/>
    <n v="0.29078375030460002"/>
    <n v="10"/>
    <x v="225"/>
    <b v="0"/>
    <m/>
    <m/>
    <m/>
  </r>
  <r>
    <x v="0"/>
    <s v="Wie viele Sitzplätze gibt es im Mitarbeiterrestaurant?"/>
    <s v="Im Mitarbeiterrestaurant im NewHQ stehen 199 Sitzplätze zur Verfügung. Über das Ampelsystem in der App ist ersichtlich, wie hoch die Auslastung ist."/>
    <x v="0"/>
    <n v="5"/>
    <n v="5"/>
    <n v="4"/>
    <n v="5"/>
    <n v="4"/>
    <n v="4.7249999999999996"/>
    <x v="2"/>
    <n v="0.28784717986995861"/>
    <n v="10"/>
    <x v="226"/>
    <b v="0"/>
    <m/>
    <m/>
    <m/>
  </r>
  <r>
    <x v="0"/>
    <s v="Wie erfahre ich, wie voll es im Restaurant ist?"/>
    <s v="Sie können in der Genuss App über ein Ampelsystem sehen, wie frequentiert das Restaurant gerade ist."/>
    <x v="0"/>
    <n v="5"/>
    <n v="5"/>
    <n v="4"/>
    <n v="5"/>
    <n v="4"/>
    <n v="4.7249999999999996"/>
    <x v="2"/>
    <n v="0.32392005552639042"/>
    <n v="13"/>
    <x v="227"/>
    <b v="0"/>
    <m/>
    <m/>
    <m/>
  </r>
  <r>
    <x v="0"/>
    <s v="Ist eine Vorbestellung von Gerichten möglich?"/>
    <s v="Ja, im neuen Hauptgebäude (NewHQ) ist eine Vorbestellung von Speisen möglich. Über die &quot;Pre Order&quot;-Funktion in der Genuss App können Sie Speisen bestellen, die Ihnen in einem Frische-Automat bereitgestellt werden. Dies ist auch zur Mitnahme nach Hause möglich._x000a__x000a_Die aktuellen Tagesmenüs finden Sie in der App. Dort sehen Sie auch über ein Ampelsystem, wie frequentiert das Restaurant gerade ist. Die Bezahlung erfolgt ebenfalls über die App."/>
    <x v="0"/>
    <n v="4"/>
    <n v="5"/>
    <n v="4"/>
    <n v="5"/>
    <n v="3"/>
    <n v="4.3249999999999993"/>
    <x v="3"/>
    <n v="0.24641267008432369"/>
    <n v="15"/>
    <x v="228"/>
    <b v="0"/>
    <m/>
    <m/>
    <m/>
  </r>
  <r>
    <x v="0"/>
    <s v="Können Geschäftspartner und Kunden im Restaurant essen?"/>
    <s v="Ja, Geschäftspartner können im Restaurant eingeladen werden bzw. über eine Karte, die man am Empfang erhält, selbst zahlen. Es ist nicht vorgesehen, dass Freunde/Bekannte für ein Lunch-Date Zutritt zum Mitarbeiterrestaurant haben._x000a__x000a_Lunch mit Kunden ist im 11. OG möglich, Angela Kluge ist hier Ansprechpartnerin für die Koordination mit Genuss &amp; Harmonie (Caterer). 24 Stunden Vorlauf sind erforderlich."/>
    <x v="0"/>
    <n v="4"/>
    <n v="5"/>
    <n v="4"/>
    <n v="4"/>
    <n v="3"/>
    <n v="4.1624999999999996"/>
    <x v="0"/>
    <n v="0.39207594304352328"/>
    <n v="14"/>
    <x v="229"/>
    <b v="0"/>
    <m/>
    <m/>
    <m/>
  </r>
  <r>
    <x v="0"/>
    <s v="Dürfen Familie, Freunde und Bekannte zum Mittagessen mitgebracht werden?"/>
    <s v="Es ist nicht vorgesehen, dass Freunde oder Bekannte für ein Lunch-Date Zutritt zum Mitarbeiterrestaurant haben._x000a__x000a_Lunch mit Kunden ist im 11. OG möglich. Wenden Sie sich hierzu an Angela Kluge für die Koordination mit Genuss &amp; Harmonie._x000a__x000a_Für weitere Fragen zu diesem Thema wenden Sie sich bitte an newhq@berenberg.com. Für Fragen zum Catering wenden Sie sich bitte an Genuss &amp; Harmonie."/>
    <x v="0"/>
    <n v="4"/>
    <n v="5"/>
    <n v="3"/>
    <n v="4"/>
    <n v="3"/>
    <n v="3.9750000000000001"/>
    <x v="16"/>
    <n v="0.3894433462736766"/>
    <n v="12"/>
    <x v="230"/>
    <b v="0"/>
    <m/>
    <m/>
    <m/>
  </r>
  <r>
    <x v="0"/>
    <s v="Darf ich mit meinem Tablett durch das Gebäude gehen?"/>
    <s v="Es ist nicht vorgesehen, mit Essenstabletts durch das Gebäude zu gehen. Für To-Go-Gerichte wird es eine Tupperware mit Pfandsystem geben._x000a__x000a_Da ich keine Informationen darüber habe, ob Sie mit Ihrem Tablet durch das Gebäude gehen dürfen, empfehle ich Ihnen, sich an die entsprechenden Support-Kanäle zu wenden:_x000a_* Headquarter contact: newhq@berenberg.com_x000a_* Technical laptop support: laptoppilot@berenberg.de_x000a_* Building or relocation issues: Monday system (link follows)_x000a_* General technical support: hotline@berenberg.de oder hotline extension -369"/>
    <x v="0"/>
    <n v="5"/>
    <n v="5"/>
    <n v="4"/>
    <n v="4"/>
    <n v="4"/>
    <n v="4.5625"/>
    <x v="7"/>
    <n v="0.2284949672768665"/>
    <n v="11"/>
    <x v="231"/>
    <b v="0"/>
    <m/>
    <m/>
    <m/>
  </r>
  <r>
    <x v="0"/>
    <s v="Wird es eine Außenbestuhlung beim Restaurant geben?"/>
    <s v="Nein, im Restaurant wird es keine Außenbestuhlung geben."/>
    <x v="0"/>
    <n v="5"/>
    <n v="5"/>
    <n v="4"/>
    <n v="5"/>
    <n v="3"/>
    <n v="4.6374999999999993"/>
    <x v="7"/>
    <n v="0.1071351714565318"/>
    <n v="10"/>
    <x v="232"/>
    <b v="0"/>
    <m/>
    <m/>
    <m/>
  </r>
  <r>
    <x v="0"/>
    <s v="Wie funktioniert der Marketplace?"/>
    <s v="Der Marketplace im NewHQ ist ein zentraler Treffpunkt für alle Mitarbeiter. Er bietet verschiedene Sitzbereiche, von Lounges bis zu erhöhten Sitzgelegenheiten zum Arbeiten mit dem Laptop und Blick über Hamburg._x000a__x000a_Hier sind einige Details zum Marketplace:_x000a__x000a_*   **Ausstattung:** Der Raum ist mit hochwertigen Küchen ausgestattet, in denen Sie mitgebrachte Speisen erwärmen und Kaffeespezialitäten zubereiten können. Es gibt auch große Kühlschränke mit verschiedenen Getränken._x000a_*   **Dachterrasse:** Zum Marketplace gehört eine möblierte Dachterrasse._x000a_*   **Ort:** Sie finden den Marketplace im 10. OG._x000a_*   **Zweck:** Der Marketplace soll den kollegialen Austausch fördern und als Ort für individuelle Mittagspausen oder zum Arbeiten mit dem Laptop dienen._x000a__x000a_Bitte beachten Sie, dass es im Marketplace kein Personal gibt; es handelt sich um reinen Self-Service."/>
    <x v="0"/>
    <n v="4"/>
    <n v="5"/>
    <n v="4"/>
    <n v="5"/>
    <n v="3"/>
    <n v="4.3249999999999993"/>
    <x v="3"/>
    <n v="0.19601433795068621"/>
    <n v="11"/>
    <x v="233"/>
    <b v="0"/>
    <m/>
    <m/>
    <m/>
  </r>
  <r>
    <x v="0"/>
    <s v="Wo hole ich Pre-Order-Essen ab?"/>
    <s v="Hallo,_x000a__x000a_Du kannst dein vorbestelltes Essen über die „Pre Order“-Funktion in der App bestellen, die Speisen werden dir dann in einem Frische-Automat bereitgestellt._x000a__x000a_Ist das die Information, die du gesucht hast, oder benötigst du weitere Details?"/>
    <x v="0"/>
    <n v="3"/>
    <n v="4"/>
    <n v="3"/>
    <n v="4"/>
    <n v="2"/>
    <n v="3.3250000000000002"/>
    <x v="4"/>
    <n v="0.10200474898236089"/>
    <n v="2"/>
    <x v="234"/>
    <b v="0"/>
    <m/>
    <m/>
    <m/>
  </r>
  <r>
    <x v="0"/>
    <s v="Wie bezahle ich am Snackautomaten?"/>
    <s v="Am Snackautomaten im NewHQ kannst du über die App bezahlen. Du kannst Geld in der App aufladen."/>
    <x v="0"/>
    <n v="5"/>
    <n v="5"/>
    <n v="4"/>
    <n v="5"/>
    <n v="4"/>
    <n v="4.7249999999999996"/>
    <x v="2"/>
    <n v="0.15783556548926331"/>
    <n v="12"/>
    <x v="235"/>
    <b v="0"/>
    <m/>
    <m/>
    <m/>
  </r>
  <r>
    <x v="0"/>
    <s v="Was bietet das Work Café?"/>
    <s v="Das Work Café im NewHQ bietet folgende Ausstattung:_x000a__x000a_*   Kühlschrank_x000a_*   Geschirrspüler_x000a_*   Mikrowelle_x000a_*   Separate Wasserstation_x000a_*   Einheitliches Geschirr + Besteck_x000a_*   Kaffeemaschine (die gleiche Maschine wie im jetzigen Bistro 1590)_x000a__x000a_Die Work Cafés befinden sich auf den Etagen 2, 4 und 6. Sie sind als Treffpunkt für alle Mitarbeiter gedacht. Sie sind immer zugänglich und liegen außerhalb der Vertraulichkeitsbereiche."/>
    <x v="0"/>
    <n v="5"/>
    <n v="5"/>
    <n v="4"/>
    <n v="5"/>
    <n v="4"/>
    <n v="4.7249999999999996"/>
    <x v="2"/>
    <n v="0.46905080975617353"/>
    <n v="10"/>
    <x v="236"/>
    <b v="0"/>
    <m/>
    <m/>
    <m/>
  </r>
  <r>
    <x v="0"/>
    <s v="Wann ist das Work Café zugänglich?"/>
    <s v="Das Work Café im NewHQ ist immer zugänglich und liegt außerhalb der Vertraulichkeitsbereiche. Es befindet sich 3x im Gebäude auf den Etagen 2, 4 und 6."/>
    <x v="0"/>
    <n v="5"/>
    <n v="5"/>
    <n v="4"/>
    <n v="5"/>
    <n v="4"/>
    <n v="4.7249999999999996"/>
    <x v="2"/>
    <n v="0.3216580718015904"/>
    <n v="11"/>
    <x v="237"/>
    <b v="0"/>
    <m/>
    <m/>
    <m/>
  </r>
  <r>
    <x v="0"/>
    <s v="Wo finde ich Gefrierfächer im Gebäude?"/>
    <s v="Gefrierfächer finden Sie ausschließlich in den Teeküchen. Kühlschränke in den Teeküchen haben keine Gefrierfächer. Die Teeküchen sind mit Kühlschränken, Geschirrspülern, Mikrowellen und separaten Wasserstationen ausgestattet. Sie finden die Teeküchen dreimal pro Etage. Es gibt Work Cafés auf den Etagen 2, 4 und 6."/>
    <x v="0"/>
    <n v="4"/>
    <n v="5"/>
    <n v="4"/>
    <n v="5"/>
    <n v="3"/>
    <n v="4.3249999999999993"/>
    <x v="3"/>
    <n v="0.15230301975846661"/>
    <n v="13"/>
    <x v="238"/>
    <b v="0"/>
    <m/>
    <m/>
    <m/>
  </r>
  <r>
    <x v="0"/>
    <s v="Welche Kaffeemaschinen stehen in den Teeküchen zur Verfügung?"/>
    <s v="In den Teeküchen stehen Franke Kaffeemaschinen zur Verfügung. Alle Teeküchen sind mit Franke A300 ausgestattet, während Marketplace und Workcafés mit A600 ausgestattet sind. Die Qualität ist gleich, aber die A600 hat lediglich mehr Produktbezüge. Die Kaffeemaschinen sind die gleichen wie im jetzigen Bistro._x000a__x000a_Die Maschinen werden täglich gereinigt und mit Kaffeebohnen und Kuhmilch bestückt. Hafermilch wird ebenfalls bereitgestellt, ist aber nicht als Kaffeespezialität aus der Maschine verfügbar."/>
    <x v="0"/>
    <n v="5"/>
    <n v="5"/>
    <n v="4"/>
    <n v="5"/>
    <n v="4"/>
    <n v="4.7249999999999996"/>
    <x v="2"/>
    <n v="0.39787795285363858"/>
    <n v="11"/>
    <x v="239"/>
    <b v="0"/>
    <m/>
    <m/>
    <m/>
  </r>
  <r>
    <x v="0"/>
    <s v="Welche Milchsorten gibt es in den Teeküchen?"/>
    <s v="In den Teeküchen im NewHQ wird es Hafermilch geben, die in den Kühlschränken bereitgestellt wird. Die Kaffeemaschine gibt jedoch nur Kuhmilch aus, da sie nur ein Milchfach hat."/>
    <x v="0"/>
    <n v="5"/>
    <n v="5"/>
    <n v="4"/>
    <n v="5"/>
    <n v="4"/>
    <n v="4.7249999999999996"/>
    <x v="2"/>
    <n v="0.20426898754551559"/>
    <n v="12"/>
    <x v="240"/>
    <b v="0"/>
    <m/>
    <m/>
    <m/>
  </r>
  <r>
    <x v="0"/>
    <s v="Wie oft werden die Teeküchen aufgefüllt und gereinigt?"/>
    <s v="Die Teeküchen im NewHQ werden einmal täglich von der Reinigungskraft gereinigt und aufgefüllt. Dies beinhaltet die tägliche Reinigung der Kaffeemaschinen und die Bestückung mit Bohnen und Kuhmilch. Hafermilch wird ebenfalls bereitgestellt. Die Spülmaschine wird einmal täglich ausgeräumt._x000a__x000a_Sollte zwischendurch Nachfüllbedarf bestehen, muss dies selbstständig erledigt werden. Der Vorrat befindet sich in der Küche._x000a__x000a_Für Störungen steht die Notfallnummer 8000 zur Verfügung. Alternativ kann ein Ticketsystem über die Servicebank genutzt werden."/>
    <x v="0"/>
    <n v="4"/>
    <n v="5"/>
    <n v="4"/>
    <n v="5"/>
    <n v="3"/>
    <n v="4.3249999999999993"/>
    <x v="3"/>
    <n v="0.2253900993889314"/>
    <n v="15"/>
    <x v="241"/>
    <b v="0"/>
    <m/>
    <m/>
    <m/>
  </r>
  <r>
    <x v="0"/>
    <s v="Wie oft wird die Spülmaschine ausgeräumt?"/>
    <s v="Die Spülmaschine in den Teeküchen wird einmal täglich ausgeräumt. Der Küchenservice ist für das Ein- und Ausräumen der Geschirrspüler zuständig."/>
    <x v="0"/>
    <n v="5"/>
    <n v="5"/>
    <n v="5"/>
    <n v="5"/>
    <n v="5"/>
    <n v="5"/>
    <x v="13"/>
    <n v="0.15758624802283311"/>
    <n v="10"/>
    <x v="242"/>
    <b v="0"/>
    <m/>
    <m/>
    <m/>
  </r>
  <r>
    <x v="0"/>
    <s v="Welche Möglichkeiten gibt es für Heißwasser in den Teeküchen?"/>
    <s v="In den Teeküchen im NewHQ gibt es mehrere Möglichkeiten für Heißwasser._x000a__x000a_*   **Wasserspender:** Jede Teeküche ist mit einer Wasserstation ausgestattet, die kaltes, sprudelndes und heißes Wasser bietet._x000a_*   **Kaffeemaschinen:** Zusätzlich zu den Wasserspendern gibt es in allen Teeküchen Franke Kaffeemaschinen, die ebenfalls Heißwasser liefern. Es handelt sich um die gleichen Kaffeevollautomaten wie im jetzigen Bistro._x000a__x000a_Es gibt keine Wasserkocher in den Küchen."/>
    <x v="0"/>
    <n v="4"/>
    <n v="5"/>
    <n v="4"/>
    <n v="5"/>
    <n v="3"/>
    <n v="4.3249999999999993"/>
    <x v="3"/>
    <n v="0.2220575981943555"/>
    <n v="12"/>
    <x v="243"/>
    <b v="0"/>
    <m/>
    <m/>
    <m/>
  </r>
  <r>
    <x v="0"/>
    <s v="Gibt es auch Sprudelwasser?"/>
    <s v="Ja, jede Teeküche im NewHQ ist mit einer Wasserstation ausgestattet, die kaltes, sprudelndes und heißes Wasser bietet."/>
    <x v="0"/>
    <n v="5"/>
    <n v="5"/>
    <n v="3"/>
    <n v="5"/>
    <n v="2"/>
    <n v="4.3624999999999998"/>
    <x v="0"/>
    <n v="0"/>
    <n v="1"/>
    <x v="244"/>
    <b v="0"/>
    <m/>
    <m/>
    <m/>
  </r>
  <r>
    <x v="0"/>
    <s v="Wie sind die Teeküchen ausgestattet?"/>
    <s v="Die Teeküchen im NewHQ sind wie folgt ausgestattet:_x000a__x000a_*   Kaffeemaschine (Franke, wie im jetzigen Bistro)_x000a_*   Wasserstation (kalt, sprudelnd &amp; heiß)_x000a_*   Kühlschrank_x000a_*   Mikrowelle_x000a_*   Spüle_x000a_*   Spülmaschine_x000a_*   Mülleimer_x000a_*   Besteck_x000a_*   Geschirr_x000a__x000a_Alle Teeküchen sind technisch gleich ausgestattet, nur Farbe und Sitzkonzept sind unterschiedlich. Es gibt 29 Teeküchen im ganzen Gebäude, 3 Stück pro Regelgeschoss. Die Kaffeemaschinen sind mit Bohnen und Kuhmilch bestückt. Hafermilch wird ebenfalls bereitgestellt, ist aber nicht als Kaffeespezialität aus der Maschine verfügbar. Die Teeküchen bieten die Möglichkeit, mitgebrachtes Essen zu lagern und aufzuwärmen. Die tägliche Reinigung der Maschinen sowie die Bestückung mit Bohnen und Milch wird übernommen."/>
    <x v="0"/>
    <n v="5"/>
    <n v="5"/>
    <n v="5"/>
    <n v="5"/>
    <n v="4"/>
    <n v="4.9124999999999996"/>
    <x v="1"/>
    <n v="0.35458591449248561"/>
    <n v="14"/>
    <x v="245"/>
    <b v="0"/>
    <m/>
    <m/>
    <m/>
  </r>
  <r>
    <x v="0"/>
    <s v="Was muss ich bei privatem Geschirr beachten?"/>
    <s v="In den Teeküchen ist das Geschirr standardisiert. Privates Geschirr muss selbst abgewaschen und im Locker verwahrt werden."/>
    <x v="0"/>
    <n v="5"/>
    <n v="5"/>
    <n v="4"/>
    <n v="5"/>
    <n v="4"/>
    <n v="4.7249999999999996"/>
    <x v="2"/>
    <n v="0.15469906388095481"/>
    <n v="9"/>
    <x v="246"/>
    <b v="0"/>
    <m/>
    <m/>
    <m/>
  </r>
  <r>
    <x v="0"/>
    <s v="Wie funktioniert das Bewirtungskonzept für interne Meetings?"/>
    <s v="Für interne Meetings gibt es im NewHQ verschiedene Möglichkeiten der Bewirtung._x000a__x000a_*   **Lunch mit Kunden:** Im 11. OG ist dies möglich. Angela Kluge ist Ansprechpartnerin für die Koordination mit Genuss &amp; Harmonie (Caterer). Eine Vorlaufzeit von 24 Stunden ist erforderlich._x000a_*   **Allgemeine Bewirtung:** Es gibt ein Bestellformular mit einer Vorlaufzeit von 24 Stunden. Im 11. OG gibt es Räume, in denen Sie in einem wohnlicheren Set-Up Lunch einnehmen können._x000a_*   **Bestellung:** Die Bestellung von Catering muss mindestens 24 Stunden vorher über ein Bestellformular erfolgen. Angaben zu Kostenstelle, Raum, Datum &amp; Zeit, persönliche Angaben, Wünsche (Getränke/Speisen/Gebäck etc.), Anzahl und Unterschrift des Auftraggebers sind erforderlich. Die Lieferung erfolgt über Genuss &amp; Harmonie._x000a__x000a_Benötigen Sie detailliertere Anweisungen oder reicht Ihnen diese Zusammenfassung?"/>
    <x v="0"/>
    <n v="4"/>
    <n v="5"/>
    <n v="4"/>
    <n v="5"/>
    <n v="3"/>
    <n v="4.3249999999999993"/>
    <x v="3"/>
    <n v="0.39021501408929671"/>
    <n v="12"/>
    <x v="247"/>
    <b v="0"/>
    <m/>
    <m/>
    <m/>
  </r>
  <r>
    <x v="0"/>
    <s v="Wo kann man im wohnlichen Rahmen mit Gästen essen?"/>
    <s v="Im NewHQ gibt es mehrere Optionen, um mit Gästen in einem angenehmen Rahmen zu essen:_x000a__x000a_*   **11. OG:** Hier gibt es Räume, in denen Sie in einem wohnlicheren Ambiente mit Gästen zu Mittag essen können, ohne den Charakter eines Meetings zu haben. Für die Koordination mit &quot;Genuss &amp; Harmonie&quot; (Caterer) wenden Sie sich bitte an Angela Kluge. Eine Vorlaufzeit von 24 Stunden ist erforderlich._x000a_*   **Mitarbeiterrestaurant:** Geschäftspartner können hier eingeladen werden oder mit einer Karte, die am Empfang erhältlich ist, selbst bezahlen. Das Mitarbeiterrestaurant bietet verschiedene Sitzgruppen und Sitzhöhen für ein entspanntes Mittagessen. Es befindet sich im Erdgeschoss des neuen Gebäudes._x000a__x000a_Bitte beachten Sie, dass es nicht vorgesehen ist, Freunde oder Bekannte zu einem Mittagessen im Mitarbeiterrestaurant einzuladen."/>
    <x v="0"/>
    <n v="4"/>
    <n v="5"/>
    <n v="4"/>
    <n v="5"/>
    <n v="3"/>
    <n v="4.3249999999999993"/>
    <x v="3"/>
    <n v="0.39835055440829609"/>
    <n v="12"/>
    <x v="248"/>
    <b v="0"/>
    <m/>
    <m/>
    <m/>
  </r>
  <r>
    <x v="0"/>
    <s v="Wofür benötige ich die Restaurant-App?"/>
    <s v="Du benötigst die Restaurant-App im NewHQ, um im Mitarbeiterrestaurant zu essen und zu bezahlen. Die Bezahlung erfolgt über die App, wo du Geld aufladen kannst._x000a__x000a_Die App bietet folgende Funktionen:_x000a__x000a_*   Aktuelle Tagesmenüs_x000a_*   Informationen zur Auslastung des Restaurants über ein Ampelsystem_x000a_*   &quot;Pre-Order&quot;-Funktion zur Bestellung von Speisen, die in einem Frische-Automat bereitgestellt werden, auch zur Mitnahme nach Hause_x000a_*   Direkte Bezahlung_x000a_*   Bewertungen und Feedback für die Köche_x000a__x000a_Du kannst die Restaurant-App sowohl auf deinem Firmen- als auch auf deinem Privathandy nutzen."/>
    <x v="0"/>
    <n v="4"/>
    <n v="5"/>
    <n v="4"/>
    <n v="5"/>
    <n v="3"/>
    <n v="4.3249999999999993"/>
    <x v="3"/>
    <n v="0.2261252356913058"/>
    <n v="8"/>
    <x v="249"/>
    <b v="0"/>
    <m/>
    <m/>
    <m/>
  </r>
  <r>
    <x v="0"/>
    <s v="Wie funktioniert die Bezahlung?"/>
    <s v="Wie die Bezahlung funktioniert, hängt davon ab, worauf sich Ihre Frage bezieht._x000a__x000a_**Bezahlung von Parkplätzen:**_x000a__x000a_*   Externe Stellplätze im Parkhaus Überseering 32a kosten 90,00 € brutto pro Monat._x000a_*   Interne Stellplätze in der Tiefgarage des neuen Bürogebäudes kosten 130,00 € brutto pro Monat._x000a_*   Die Kündigungsfrist beträgt jeweils vier Wochen zum Monatsende. Bei Eingang der Kündigung bis zum 3. Werktag eines Monats kann zum Ende desselben Monats gekündigt werden._x000a__x000a_**Bezahlung von Catering:**_x000a__x000a_*   Für Catering im 11. oder 12. OG muss ein Bestellformular ausgefüllt werden._x000a_*   Auf dem Bestellformular sind Kostenstelle, Raum, Datum &amp; Zeit, persönliche Angaben, Wünsche (Getränke/Speisen/Gebäck etc.), Anzahl und Unterschrift des Auftraggebers anzugeben._x000a__x000a_Wenn Sie weitere Fragen zur Bezahlung in anderen Bereichen haben, stehe ich Ihnen gerne zur Verfügung."/>
    <x v="0"/>
    <n v="3"/>
    <n v="4"/>
    <n v="3"/>
    <n v="4"/>
    <n v="2"/>
    <n v="3.3250000000000002"/>
    <x v="4"/>
    <n v="0.34915280728786519"/>
    <n v="5"/>
    <x v="250"/>
    <b v="0"/>
    <m/>
    <m/>
    <m/>
  </r>
  <r>
    <x v="0"/>
    <s v="Auf welchen Geräten kann ich die Restaurant-App nutzenß"/>
    <s v="Die Restaurant-App kann sowohl auf Ihrem Firmen- als auch auf Ihrem Privathandy genutzt werden. Sie benötigen die App, um im Restaurant zu essen und zu bezahlen."/>
    <x v="0"/>
    <n v="5"/>
    <n v="5"/>
    <n v="4"/>
    <n v="5"/>
    <n v="5"/>
    <n v="4.8125"/>
    <x v="1"/>
    <n v="0.29428306343797939"/>
    <n v="12"/>
    <x v="251"/>
    <b v="0"/>
    <m/>
    <m/>
    <m/>
  </r>
  <r>
    <x v="0"/>
    <s v="Welche Parkmöglichkeiten gibt es am neuen Standort?"/>
    <s v="Im NewHQ gibt es verschiedene Parkmöglichkeiten. Es gibt 168 Stellplätze für Mitarbeiter, davon 46 mit E-Ladesäulen. Zusätzlich gibt es zwei behindertengerechte Stellplätze in der Nähe des Süd-Aufzugkerns und vier Motorradstellplätze. Für Gäste stehen zehn farblich gekennzeichnete Stellplätze zur Verfügung, sechs davon mit E-Wallboxen und einer behindertengerecht._x000a__x000a_Die Stellplätze für Mitarbeiter können über eine App namens &quot;ParkHere&quot; gebucht werden. Die Reservierung ist frühestens zwei Wochen vorher und maximal für fünf Tage möglich. Die Abrechnung erfolgt monatlich. Der genaue Preis pro Tag steht noch nicht fest, soll aber maximal sieben Euro betragen. Am Wochenende können Mitarbeiter kostenlos auf den Gästeparkplätzen parken._x000a__x000a_Es gab auch die Möglichkeit, Dauerstellplätze in der Tiefgarage des neuen Bürogebäudes für 130,00 € brutto pro Monat oder externe Stellplätze im nahegelegenen Parkhaus Überseering 32a (ca. 3 Minuten Gehweg) für 90,00 € brutto pro Monat zu mieten. Die Vergabe erfolgte nach dem Windhundprinzip._x000a__x000a_Für den Workshop Umzugsbotschafter war es erforderlich, das Kennzeichen an pm_global@berenberg.de zu senden, um Zugang zur Tiefgarage zu erhalten._x000a__x000a_Bitte beachte, dass sich das Konzept weiterentwickelt und Feedback erwünscht ist._x000a__x000a_Für weitere Fragen zu Parkmöglichkeiten oder anderen Themen stehen dir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5"/>
    <n v="5"/>
    <n v="5"/>
    <n v="5"/>
    <n v="4"/>
    <n v="4.9124999999999996"/>
    <x v="1"/>
    <n v="0.15701489086720899"/>
    <n v="12"/>
    <x v="252"/>
    <b v="0"/>
    <m/>
    <m/>
    <m/>
  </r>
  <r>
    <x v="0"/>
    <s v="Wieviele Kundenparkplätze stehen zur Verfügung?"/>
    <s v="Im neuen Headquarter stehen Ihnen 168 Parkplätze zur Verfügung. Davon sind 46 mit E-Ladesäulen ausgestattet._x000a__x000a_Es gibt 115 interne Stellplätze, die flexibel über eine App gebucht werden können. Zusätzlich gibt es 50 externe Stellplätze in einem nahegelegenen Parkhaus._x000a__x000a_Für Gäste stehen zehn farblich orange gekennzeichnete Stellplätze zur Verfügung, davon sechs mit E-Wallboxen und ein behindertengerechter Stellplatz. Am Wochenende können Mitarbeiter die Gästestellplätze kostenlos nutzen."/>
    <x v="0"/>
    <n v="5"/>
    <n v="5"/>
    <n v="5"/>
    <n v="5"/>
    <n v="4"/>
    <n v="4.9124999999999996"/>
    <x v="1"/>
    <n v="0.39639379036298722"/>
    <n v="8"/>
    <x v="253"/>
    <b v="0"/>
    <m/>
    <m/>
    <m/>
  </r>
  <r>
    <x v="0"/>
    <s v="Wie kann ich einen Parkplatz buchen?"/>
    <s v="Um einen Parkplatz im NewHQ zu buchen, befolge bitte diese Schritte:_x000a__x000a_1.  Lade die „ParkHere“-App auf dein Telefon._x000a_2.  Melde dich über Single-Sign-On (SSO) mit deinen Berenberg Log-in Daten an._x000a_3.  Hinterlege dein Kennzeichen und dein SEPA-Lastschriftmandat._x000a_4.  Du kannst einen Wunsch-Stellplatz und einen Wunsch-Sektor in deinem Profil hinterlegen._x000a_5.  Du kannst ebenfalls hinterlegen, ob du einen Standard-, E- oder Behindertenstellplatz benötigst._x000a_6.  Die Reservierung ist mit nur einem Klick in der App möglich und du erhältst sofort die Bestätigung._x000a_7.  Du kannst maximal 5 Tage auf einmal buchen._x000a_8.  Am Buchungstag fährst du mit deinem Auto in die Tiefgarage und der Zugang erfolgt über deine allgemeine Zutrittskarte._x000a_9.  Es gibt eine In-App-Navigationskarte, die das Finden des Stellplatzes erleichtert._x000a_10. Ende des Monats erfolgt die automatische Abrechnung der Stellplatznutzung._x000a__x000a_Die Stellplätze werden auf täglicher Basis gebucht und monatlich abgerechnet. Die Reservierung ist frühestens zwei Wochen vorher möglich._x000a__x000a_Bitte beachte, dass alle Kolleginnen und Kollegen, die sich für einen Parkplatz gemeldet haben, kontaktiert wurden. Wer darüber hinaus noch Fragen oder Interesse hat, kann sich gern per Mail an NewHQ@berenberg.com wenden."/>
    <x v="0"/>
    <n v="5"/>
    <n v="5"/>
    <n v="5"/>
    <n v="5"/>
    <n v="4"/>
    <n v="4.9124999999999996"/>
    <x v="1"/>
    <n v="0.37542970739115589"/>
    <n v="11"/>
    <x v="254"/>
    <b v="0"/>
    <m/>
    <m/>
    <m/>
  </r>
  <r>
    <x v="0"/>
    <s v="Kann ich mehrere Kennzeichen in der App hinterlegen?"/>
    <s v="Ja, Sie können in der App mehrere Kennzeichen hinterlegen._x000a__x000a_Für weitere Fragen zu der ParkHere App oder dem Parken im NewHQ, stehen Ihnen folgende Kontaktmöglichkeiten zur Verfügung:_x000a_* Building oder Relocation issues: Monday System (Link folgt)_x000a_* Headquarter contact: newhq@berenberg.com_x000a_* General technical support: hotline@berenberg.de oder hotline extension -369"/>
    <x v="0"/>
    <n v="5"/>
    <n v="5"/>
    <n v="4"/>
    <n v="5"/>
    <n v="4"/>
    <n v="4.7249999999999996"/>
    <x v="2"/>
    <n v="0.19289649419805441"/>
    <n v="8"/>
    <x v="255"/>
    <b v="0"/>
    <m/>
    <m/>
    <m/>
  </r>
  <r>
    <x v="0"/>
    <s v="Was passiert, wenn ich ohne Buchung in die Tiefgarage fahre?"/>
    <s v="Wenn Sie ohne Buchung in die Tiefgarage fahren, werden Sie kostenpflichtig abgeschleppt._x000a__x000a_Für weitere Fragen zu diesem Thema, wenden Sie sich bitte an newhq@berenberg.com. Bei Problemen mit dem Gebäude oder dem Umzug nutzen Sie bitte das Monday System. Für allgemeine technische Unterstützung wenden Sie sich bitte an hotline@berenberg.de oder die Hotline-Durchwahl -369."/>
    <x v="0"/>
    <n v="5"/>
    <n v="5"/>
    <n v="4"/>
    <n v="4"/>
    <n v="4"/>
    <n v="4.5625"/>
    <x v="7"/>
    <n v="0.22476244593513919"/>
    <n v="11"/>
    <x v="256"/>
    <b v="0"/>
    <m/>
    <m/>
    <m/>
  </r>
  <r>
    <x v="0"/>
    <s v="Wie komme ich in die Tiefgarage?"/>
    <s v="Um in die Tiefgarage des NewHQ zu gelangen, gibt es folgende Informationen:_x000a__x000a_*   **Zufahrt und Zugang:** Die Zufahrt zur Tiefgarage ist trotz der Baustelle jederzeit erreichbar und zugänglich. Am Buchungstag erfolgt der Zugang über Ihre allgemeine Zutrittskarte._x000a_*   **Kennzeichen:** Sie können Ihr Kennzeichen an pm\_global@berenberg.de senden, damit Ihnen der Zugang zur Tiefgarage gewährt werden kann. In der App können mehrere Kennzeichen hinterlegt werden._x000a_*   **Parkmöglichkeiten:** Es gibt interne Parkplätze, die flexibel gebucht werden können. Sie können einen Wunsch-Stellplatz und einen Wunsch-Sektor in Ihrem Profil hinterlegen._x000a_*   **App-Navigation:** Es gibt eine In-App-Navigationskarte, die das Finden des Stellplatzes erleichtert._x000a__x000a_Bitte beachten Sie, dass Fahrzeuge ohne Buchung kostenpflichtig abgeschleppt werden._x000a__x000a_Benötigen Sie weitere Informationen zum Parken im NewHQ, oder sind diese Informationen ausreichend?"/>
    <x v="0"/>
    <n v="5"/>
    <n v="5"/>
    <n v="5"/>
    <n v="5"/>
    <n v="4"/>
    <n v="4.9124999999999996"/>
    <x v="1"/>
    <n v="0.34857558022566038"/>
    <n v="10"/>
    <x v="257"/>
    <b v="0"/>
    <m/>
    <m/>
    <m/>
  </r>
  <r>
    <x v="0"/>
    <s v="Wann kann ich mein Fahrrad im Gebäude abstellen oder abholen?"/>
    <s v="Fahrräder können nur während der Öffnungszeiten in den Fahrradraum gestellt oder abgeholt werden. Es wird noch geprüft, ob dies angepasst werden könnte. Der Zugang zum Fahrradraum ist derzeit noch nicht gewährleistet._x000a__x000a_Die Zufahrt für Fahrräder erreichst du neben dem Seiteneingang über die Sydneystraße. Es gibt 157 Fahrradstellplätze mit sicherer Anschließbarkeit in der Tiefgarage. Zwölf Boxen mit Ladesteckdose stehen kostenlos zur Verfügung, sowie acht frei zugängliche Steckdosen. Im Untergeschoss 2, in unmittelbarer Nähe der Stellplätze, befinden sich 300 Spinde, in denen Fahrradkleidung und Helme sicher untergebracht werden können. Im Erdgeschoss befinden sich elf Duschen mit geräumigen Umkleiden."/>
    <x v="0"/>
    <n v="4"/>
    <n v="5"/>
    <n v="4"/>
    <n v="4"/>
    <n v="3"/>
    <n v="4.1624999999999996"/>
    <x v="0"/>
    <n v="0.17245508733882581"/>
    <n v="12"/>
    <x v="258"/>
    <b v="0"/>
    <m/>
    <m/>
    <m/>
  </r>
  <r>
    <x v="0"/>
    <s v="Wie funktioniert die Mülltrennung im neuen Gebäude?"/>
    <s v="Im neuen Bürogebäude gibt es auf allen Etagen in jedem Arbeitsbereich eine Müllstation. Es wird auf Mülleimer an den Arbeitsplätzen verzichtet. Papiere werden wie gewohnt in der Silbertonne (steht in jedem gut erreichbaren Druckerraum) entsorgt. Alles andere wird getrennt nach Zugehörigkeit an den Stationen entsorgt. Auch Pfandflaschen können hier retourniert werden. In den Quadranten gibt es Müllstationen mit 2-3 verschiedenen Sortierungen. Bio-/Nassmüll kommt unter die Spüle in den Teeküchen. Datentonnen befinden sich in den Druckerräumen in jedem Quadranten."/>
    <x v="0"/>
    <n v="5"/>
    <n v="5"/>
    <n v="4"/>
    <n v="5"/>
    <n v="4"/>
    <n v="4.7249999999999996"/>
    <x v="2"/>
    <n v="0.26078424952270712"/>
    <n v="12"/>
    <x v="259"/>
    <b v="0"/>
    <m/>
    <m/>
    <m/>
  </r>
  <r>
    <x v="0"/>
    <s v="Wo befinden sich die Tonnen für Nassmüll und Biomüll?"/>
    <s v="Im NewHQ gibt es Müllstationen in den Quadranten mit 2-3 verschiedenen Sortierungen. Bio-/Nassmüll befindet sich auch unter der Spüle in den Teeküchen. Es wird auf allen Etagen in jedem Arbeitsbereich eine Müllstation geben."/>
    <x v="0"/>
    <n v="3"/>
    <n v="4"/>
    <n v="3"/>
    <n v="4"/>
    <n v="2"/>
    <n v="3.3250000000000002"/>
    <x v="4"/>
    <n v="0.11569903062427531"/>
    <n v="10"/>
    <x v="260"/>
    <b v="0"/>
    <m/>
    <m/>
    <m/>
  </r>
  <r>
    <x v="0"/>
    <s v="Wird es noch Papierkörbe unter den Schreibtischen geben?"/>
    <s v="Nein, es wird keine Papierkörbe mehr unter den Schreibtischen geben. Stattdessen gibt es Müllstationen auf allen Etagen in jedem Arbeitsbereich. Papier kann wie gewohnt in der Silbertonne in den Druckerräumen entsorgt werden. Alles andere muss getrennt nach Zugehörigkeit an den Müllstationen entsorgt werden."/>
    <x v="0"/>
    <n v="5"/>
    <n v="5"/>
    <n v="4"/>
    <n v="5"/>
    <n v="4"/>
    <n v="4.7249999999999996"/>
    <x v="2"/>
    <n v="0.30219911834318269"/>
    <n v="10"/>
    <x v="261"/>
    <b v="0"/>
    <m/>
    <m/>
    <m/>
  </r>
  <r>
    <x v="0"/>
    <s v="Wo stehen die Datentonnen für sensible Dokumente?"/>
    <s v="Die Datentonnen für sensible Dokumente befinden sich in den Druckerräumen in jedem Quadranten._x000a__x000a_Bitte beachte, dass du Security-Boxen für vertrauliche Unterlagen bzw. große Aktenmengen für Aktenwagen anmelden musst. Die Anmeldung ist zwingend erforderlich. Sende hierfür eine E-Mail an NewHQ_Sellenthin@berenberg.de."/>
    <x v="0"/>
    <n v="5"/>
    <n v="5"/>
    <n v="4"/>
    <n v="5"/>
    <n v="4"/>
    <n v="4.7249999999999996"/>
    <x v="2"/>
    <n v="0.2368669255001247"/>
    <n v="12"/>
    <x v="262"/>
    <b v="0"/>
    <m/>
    <m/>
    <m/>
  </r>
  <r>
    <x v="0"/>
    <s v="Wann bekomme ich die neue Zutrittskarte?"/>
    <s v="Als Mitarbeiter erhalten Sie Ihre allgemeine Zutrittskarte, die auch für die Tiefgarage gilt. Die Zutrittsrechte sollen übernommen werden, hier erfolgt gerade nochmal eine detaillierte Prüfung._x000a__x000a_Für weitere Fragen zum Thema Zutrittskarten wenden Sie sich bitte an folgende Stellen:_x000a_* Headquarter contact: newhq@berenberg.com_x000a_* Building or relocation issues: Monday system (link follows)_x000a_* General technical support: hotline@berenberg.de or hotline extension -369"/>
    <x v="0"/>
    <n v="4"/>
    <n v="5"/>
    <n v="4"/>
    <n v="4"/>
    <n v="3"/>
    <n v="4.1624999999999996"/>
    <x v="0"/>
    <n v="0.1113923903345425"/>
    <n v="16"/>
    <x v="263"/>
    <b v="0"/>
    <m/>
    <m/>
    <m/>
  </r>
  <r>
    <x v="0"/>
    <s v="Was passiert mit meiner alten Zutrittskarte?"/>
    <s v="Als Mitarbeiter behalten Sie Ihre allgemeine Zutrittskarte. Am Buchungstag fahren Sie mit Ihrem Auto in die Tiefgarage, und der Zugang erfolgt über Ihre allgemeine Zutrittskarte._x000a__x000a_Beachten Sie, dass eine mehrfache Nutzung der Mitarbeiterkarte beim Zutritt nicht mehr möglich ist, sie ist nach einer Nutzung am Hauseingang mehrere Minuten gesperrt."/>
    <x v="0"/>
    <n v="4"/>
    <n v="5"/>
    <n v="4"/>
    <n v="4"/>
    <n v="3"/>
    <n v="4.1624999999999996"/>
    <x v="0"/>
    <n v="0.37028000760078789"/>
    <n v="9"/>
    <x v="264"/>
    <b v="0"/>
    <m/>
    <m/>
    <m/>
  </r>
  <r>
    <x v="0"/>
    <s v="Wie viele Zutrittsanlagen gibt es im Foyer?"/>
    <s v="Im Foyer des NewHQ gibt es 6 Vereinzelungsanlagen."/>
    <x v="0"/>
    <n v="5"/>
    <n v="5"/>
    <n v="4"/>
    <n v="5"/>
    <n v="4"/>
    <n v="4.7249999999999996"/>
    <x v="2"/>
    <n v="0.13822105713162261"/>
    <n v="13"/>
    <x v="265"/>
    <b v="0"/>
    <m/>
    <m/>
    <m/>
  </r>
  <r>
    <x v="0"/>
    <s v="Werden meine bisherigen Zutrittsrechte übernommen?"/>
    <s v="Ja, Ihre Zutrittsrechte sollen übernommen werden. Es erfolgt jedoch noch eine detaillierte Prüfung. Die EMA wird aktuell technisch angepasst, damit dies weniger aufwändig ist."/>
    <x v="0"/>
    <n v="4"/>
    <n v="5"/>
    <n v="4"/>
    <n v="5"/>
    <n v="3"/>
    <n v="4.3249999999999993"/>
    <x v="3"/>
    <n v="0.2234859152980839"/>
    <n v="11"/>
    <x v="266"/>
    <b v="0"/>
    <m/>
    <m/>
    <m/>
  </r>
  <r>
    <x v="0"/>
    <s v="Wann ist der Zutritt zum Gebäude möglich?"/>
    <s v="Der Zutritt zum Gebäude ist grundsätzlich zwischen 6 und 19 Uhr möglich. Das Verlassen des Gebäudes nach 19 Uhr ist ebenfalls erlaubt, wobei die vorgegebenen Wege genutzt werden sollten."/>
    <x v="0"/>
    <n v="5"/>
    <n v="5"/>
    <n v="4"/>
    <n v="5"/>
    <n v="3"/>
    <n v="4.6374999999999993"/>
    <x v="7"/>
    <n v="0.1815819995657805"/>
    <n v="10"/>
    <x v="267"/>
    <b v="0"/>
    <m/>
    <m/>
    <m/>
  </r>
  <r>
    <x v="0"/>
    <s v="Wo befinden sich die Eingänge für Mitarbeiter und Gäste?"/>
    <s v="Es gibt mehrere Eingänge zum NewHQ._x000a__x000a_*   **Mitarbeitereingang:** Dieser befindet sich seitlich am Gebäude. Die Zufahrt für Fahrräder erreichst du neben dem Seiteneingang über die Sydneystraße._x000a_*   **Haupteingang:** Dieser kann während der Öffnungszeiten mitgenutzt werden, wobei auf Angemessenheit geachtet werden sollte._x000a_*   **Gäste:** Gäste, die aus der Tiefgarage kommen, erreichen das Foyer mit dem Aufzug in Sichtachse des Empfangs._x000a_*   **Mitarbeiterrestaurant:** Es gibt zwei Eingänge. Einer führt von außen, links des Gebäudehaupteingangs, ideal für einen schnellen Besuch an der Kaffeebar vor Arbeitsbeginn. Der zweite Eingang erfolgt vom Foyer und bietet einen direkten Zugang zum Buffetbereich."/>
    <x v="0"/>
    <n v="5"/>
    <n v="5"/>
    <n v="4"/>
    <n v="5"/>
    <n v="4"/>
    <n v="4.7249999999999996"/>
    <x v="2"/>
    <n v="0.27790730677750303"/>
    <n v="12"/>
    <x v="268"/>
    <b v="0"/>
    <m/>
    <m/>
    <m/>
  </r>
  <r>
    <x v="0"/>
    <s v="Was muss ich in Vertraulichkeitsbereichen beachten?"/>
    <s v="In Vertraulichkeitsbereichen im NewHQ sind spezielle Wege einzuhalten und diese Bereiche sind zutrittsgesichert._x000a__x000a_Für weitere Informationen zu Vertraulichkeitsbereichen im NewHQ, empfehle ich, sich an newhq@berenberg.com zu wenden. Bei Problemen mit dem Gebäude oder dem Umzug nutzen Sie bitte das Monday System."/>
    <x v="0"/>
    <n v="3"/>
    <n v="4"/>
    <n v="3"/>
    <n v="4"/>
    <n v="2"/>
    <n v="3.3250000000000002"/>
    <x v="4"/>
    <n v="7.6208640244893433E-2"/>
    <n v="5"/>
    <x v="269"/>
    <b v="0"/>
    <m/>
    <m/>
    <m/>
  </r>
  <r>
    <x v="0"/>
    <s v="Welche Sicherheitszertifizierung hat das neue Gebäude?"/>
    <s v="Das neue Gebäude hat die höchste Sicherheitszertifizierung, die man für ein Gebäude bekommen kann."/>
    <x v="0"/>
    <n v="3"/>
    <n v="4"/>
    <n v="2"/>
    <n v="4"/>
    <n v="2"/>
    <n v="3.1375000000000002"/>
    <x v="8"/>
    <n v="0.20344181497040531"/>
    <n v="10"/>
    <x v="270"/>
    <b v="0"/>
    <m/>
    <m/>
    <m/>
  </r>
  <r>
    <x v="0"/>
    <s v="Kann ich meine Mitarbeiterkarte mehrfach direkt hintereinander nutzen?"/>
    <s v="Nein, eine mehrfache Nutzung der Mitarbeiterkarte beim Zutritt ist nicht mehr möglich. Die Karte ist nach einer Nutzung am Hauseingang für mehrere Minuten gesperrt._x000a__x000a_Für weitere Fragen wende dich bitte an die entsprechenden Support-Kanäle:_x000a_* Headquarter Kontakt: newhq@berenberg.com_x000a_* Technischer Laptop Support: laptoppilot@berenberg.de_x000a_* Gebäude- oder Umzugsprobleme: Monday System (Link folgt)_x000a_* Allgemeiner technischer Support: hotline@berenberg.de oder Hotline-Durchwahl -369."/>
    <x v="0"/>
    <n v="5"/>
    <n v="5"/>
    <n v="4"/>
    <n v="5"/>
    <n v="3"/>
    <n v="4.6374999999999993"/>
    <x v="7"/>
    <n v="0.13967991127654991"/>
    <n v="7"/>
    <x v="271"/>
    <b v="0"/>
    <m/>
    <m/>
    <m/>
  </r>
  <r>
    <x v="0"/>
    <s v="Was muss ich beachten, wenn ich abends länger im Gebäude bin?"/>
    <s v="Wenn Sie abends länger im NewHQ bleiben, beachten Sie bitte Folgendes:_x000a__x000a_*   Der Zutritt zum Gebäude ist grundsätzlich zwischen 6 und 19 Uhr möglich._x000a_*   Das Verlassen des Gebäudes nach 19 Uhr ist ebenfalls erlaubt, wobei die vorgegebenen Wege genutzt werden sollten._x000a_*   Im gesamten Gebäude sind Bewegungsmelder installiert, die zwischen 19 Uhr und 6 Uhr auslösen können._x000a_*   Bei längeren Arbeiten außerhalb dieser Zeiten sollten Sie rechtzeitig Kontakt mit dem Empfang aufnehmen, damit der Wachdienst informiert werden kann._x000a_*   Es wird aktuell an einer technischen Lösung gearbeitet, um die Abläufe künftig noch einfacher und weniger aufwändig zu gestalten."/>
    <x v="0"/>
    <n v="4"/>
    <n v="5"/>
    <n v="4"/>
    <n v="5"/>
    <n v="3"/>
    <n v="4.3249999999999993"/>
    <x v="3"/>
    <n v="0.2202858791809357"/>
    <n v="12"/>
    <x v="272"/>
    <b v="0"/>
    <m/>
    <m/>
    <m/>
  </r>
  <r>
    <x v="0"/>
    <s v="Was muss ich in Vertraulichkeitsbereichen beachten?"/>
    <s v="In Vertraulichkeitsbereichen im NewHQ sind spezielle Wege einzuhalten und diese Bereiche sind zutrittsgesichert._x000a__x000a_Benötigen Sie weitere Informationen zu den einzuhaltenden Wegen oder zum Zutritt? Falls ja, kontaktieren Sie bitte das Umzugsteam über den Monday System Link oder newhq@berenberg.com."/>
    <x v="0"/>
    <n v="3"/>
    <n v="4"/>
    <n v="3"/>
    <n v="4"/>
    <n v="2"/>
    <n v="3.3250000000000002"/>
    <x v="4"/>
    <n v="9.3948788727752142E-2"/>
    <n v="5"/>
    <x v="273"/>
    <b v="0"/>
    <m/>
    <m/>
    <m/>
  </r>
  <r>
    <x v="0"/>
    <s v="Was ändert sich bei der Hauspost?"/>
    <s v="Im NewHQ wird es weiterhin Hauspost geben. Die &quot;Poststelle&quot; wird sich im Erdgeschoss des NewHQ befinden. Zu den Aufgaben gehören die Verteilung der Hauspost, die Versorgung der Datenschutz-Container und der Scan-Service für bestimmte Dokumente. Zusätzlich wird es eine Paketstation gegenüber des Seiteneingangs geben, an die Sie private Pakete schicken lassen können."/>
    <x v="0"/>
    <n v="5"/>
    <n v="5"/>
    <n v="4"/>
    <n v="5"/>
    <n v="4"/>
    <n v="4.7249999999999996"/>
    <x v="2"/>
    <n v="0.2061587800743033"/>
    <n v="10"/>
    <x v="274"/>
    <b v="0"/>
    <m/>
    <m/>
    <m/>
  </r>
  <r>
    <x v="0"/>
    <s v="Wo befindet sich die DHL-Packstation?"/>
    <s v="Die DHL-Packstation befindet sich außen am Gebäude, am Seiteneingang. Sie können Ihre privaten Pakete dorthin schicken lassen. Außerdem gibt es einen Raucherbereich neben der DHL-Station."/>
    <x v="0"/>
    <n v="3"/>
    <n v="4"/>
    <n v="3"/>
    <n v="4"/>
    <n v="2"/>
    <n v="3.3250000000000002"/>
    <x v="4"/>
    <n v="0.14839272236331061"/>
    <n v="10"/>
    <x v="275"/>
    <b v="0"/>
    <m/>
    <m/>
    <m/>
  </r>
  <r>
    <x v="0"/>
    <s v="Was ist beim Aufzug in Bezug auf Vertraulichkeit zu beachten?"/>
    <s v="Bei der Nutzung der Aufzüge im NewHQ sollte insbesondere auf die Vertraulichkeitsbereiche geachtet werden. Die Aufzüge in den Nord- und Südkernen sollten bewusst gewählt werden, da Gäste aus der Tiefgarage mit dem Aufzug im Foyer in Sichtachse des Empfangs ankommen. Vertraulichkeitsbereiche sind zutrittsgesichert, und hier sind spezielle Wege einzuhalten."/>
    <x v="0"/>
    <n v="5"/>
    <n v="5"/>
    <n v="4"/>
    <n v="5"/>
    <n v="4"/>
    <n v="4.7249999999999996"/>
    <x v="2"/>
    <n v="0.256761557778724"/>
    <n v="12"/>
    <x v="276"/>
    <b v="0"/>
    <m/>
    <m/>
    <m/>
  </r>
  <r>
    <x v="0"/>
    <s v="Können alternativ zu den Aufzügen auch Treppen genutzt werden?"/>
    <s v="Ja, alternativ zu den Aufzügen können die Treppenhäuser genutzt werden."/>
    <x v="0"/>
    <n v="5"/>
    <n v="5"/>
    <n v="4"/>
    <n v="5"/>
    <n v="4"/>
    <n v="4.7249999999999996"/>
    <x v="2"/>
    <n v="0.1882278276559701"/>
    <n v="10"/>
    <x v="277"/>
    <b v="0"/>
    <m/>
    <m/>
    <m/>
  </r>
  <r>
    <x v="0"/>
    <s v="Wie und wann kann ich einen Spind im 2. Untergeschoss beantragen?"/>
    <s v="Ab Mitte Juli wird es im Newsletter eine Abfrage geben, wer einen festen Spind im 2. Untergeschoss (UG2) benötigt. Die Zuteilung erfolgt durch OS HH. Die Schlüssel werden voraussichtlich Mitte August zusammen mit den Zutrittskarten ausgegeben. Du kannst dich aber auch später noch für einen Spind bei OS anmelden."/>
    <x v="0"/>
    <n v="5"/>
    <n v="5"/>
    <n v="4"/>
    <n v="5"/>
    <n v="4"/>
    <n v="4.7249999999999996"/>
    <x v="2"/>
    <n v="0.17396680851837651"/>
    <n v="10"/>
    <x v="278"/>
    <b v="0"/>
    <m/>
    <m/>
    <m/>
  </r>
  <r>
    <x v="0"/>
    <s v="Wofür sind die Spinde im 2. UG gedacht?"/>
    <s v="Die Spinde im 2. UG sind für Anzüge, Sporttaschen, Motorradhelme usw. gedacht. Es ist maximal 1 Spind pro Person vorgesehen. Mitte Juli wird es eine Umfrage über den Newsletter geben, wer einen festen Spind benötigt. Es wird ausreichend Spinde geben._x000a__x000a_Es gibt 300 Spinde im UG2 als Ergänzung zu den Schließfächern. Diese befinden sich in unmittelbarer Nähe der Fahrradstellplätze, sodass Sie dort Fahrradkleidung und Helme sicher unterbringen können."/>
    <x v="0"/>
    <n v="5"/>
    <n v="5"/>
    <n v="4"/>
    <n v="5"/>
    <n v="4"/>
    <n v="4.7249999999999996"/>
    <x v="2"/>
    <n v="0.40674245796713909"/>
    <n v="9"/>
    <x v="279"/>
    <b v="0"/>
    <m/>
    <m/>
    <m/>
  </r>
  <r>
    <x v="0"/>
    <s v="Wie viele Spinde darf ich nutzen?"/>
    <s v="Es ist maximal 1 Spind pro Person vorgesehen. Im Untergeschoss 2 befinden sich 300 Spinde zusätzlich zu denen am Arbeitsplatz._x000a__x000a_Benötigen Sie weitere Informationen zu den Spinden oder soll ich Ihnen die Quellenangaben nennen?"/>
    <x v="0"/>
    <n v="5"/>
    <n v="5"/>
    <n v="4"/>
    <n v="5"/>
    <n v="3"/>
    <n v="4.6374999999999993"/>
    <x v="7"/>
    <n v="0.14925578922908819"/>
    <n v="7"/>
    <x v="280"/>
    <b v="0"/>
    <m/>
    <m/>
    <m/>
  </r>
  <r>
    <x v="0"/>
    <s v="Wann werden die Spindschlüssel ausgegeben?"/>
    <s v="Die Spindschlüssel werden voraussichtlich Mitte August zusammen mit den Zutrittskarten für das Gebäude ausgegeben. Die Ausgabe erfolgt am Neuen Jungfernstieg (NJ) am 14. und 15. August, und die Übergabe wird protokolliert."/>
    <x v="0"/>
    <n v="5"/>
    <n v="5"/>
    <n v="5"/>
    <n v="5"/>
    <n v="4"/>
    <n v="4.9124999999999996"/>
    <x v="1"/>
    <n v="0.30817434431412027"/>
    <n v="8"/>
    <x v="281"/>
    <b v="0"/>
    <m/>
    <m/>
    <m/>
  </r>
  <r>
    <x v="0"/>
    <s v="Darf ich meine persönlichen Sachen in den Duschen lagern?"/>
    <s v="Nein, es ist nicht erlaubt, persönliche Sachen in den Duschen zu lagern. Alle persönlichen Sachen, wie Handtücher, sind in den Spinden aufzubewahren._x000a__x000a_Spinde stehen im 2. Untergeschoss zur Verfügung. Mitte Juli wird es im Newsletter eine Abfrage geben, wer einen festen Spind benötigt."/>
    <x v="0"/>
    <n v="5"/>
    <n v="5"/>
    <n v="4"/>
    <n v="5"/>
    <n v="3"/>
    <n v="4.6374999999999993"/>
    <x v="7"/>
    <n v="9.1212724547531598E-2"/>
    <n v="11"/>
    <x v="282"/>
    <b v="0"/>
    <m/>
    <m/>
    <m/>
  </r>
  <r>
    <x v="0"/>
    <s v="Wieviele Duschen stehen zur Verfügung?"/>
    <s v="Im NewHQ gibt es 11 Duschen. Sie befinden sich im Erdgeschoss und verfügen über geräumige Umkleiden. Zusätzlich gibt es 8 Unisex-Duschen mit flexiblen Spinden. Bitte beachte, dass persönliche Gegenstände wie Handtücher in den Spinden aufzubewahren sind."/>
    <x v="0"/>
    <n v="5"/>
    <n v="5"/>
    <n v="4"/>
    <n v="5"/>
    <n v="4"/>
    <n v="4.7249999999999996"/>
    <x v="2"/>
    <n v="0.1456352337588655"/>
    <n v="8"/>
    <x v="283"/>
    <b v="0"/>
    <m/>
    <m/>
    <m/>
  </r>
  <r>
    <x v="0"/>
    <s v="Wo ist der Raucherbereich?"/>
    <s v="Der Raucherbereich befindet sich außerhalb des Gebäudes gegenüber des Seiteneingangs, neben der DHL-Station. Der Bereich ist überdacht und beleuchtet."/>
    <x v="0"/>
    <n v="5"/>
    <n v="5"/>
    <n v="5"/>
    <n v="5"/>
    <n v="4"/>
    <n v="4.9124999999999996"/>
    <x v="1"/>
    <n v="0.25122302405982633"/>
    <n v="11"/>
    <x v="284"/>
    <b v="0"/>
    <m/>
    <m/>
    <m/>
  </r>
  <r>
    <x v="0"/>
    <s v="Wie melde ich technische oder infrastrukturelle Mängel?"/>
    <s v="Um technische oder infrastrukturelle Mängel zu melden, beachte bitte Folgendes:_x000a__x000a_*   **Technische Störungen am Gebäude:** Erstelle vorerst ein Ticket über die Servicebank. Zukünftig wird es ein neues CAFM-Tool geben, das ähnlich zu bedienen ist._x000a_*   **Notfälle (z.B. Stromausfall, Wasserschaden, Gefahr in Verzug):** Melde diese umgehend über die globale Notfall-Nummer des Property Management: 040 35060-8000 (24/7 erreichbar)._x000a__x000a_Für weitere Unterstützung stehen dir folgende Kanäle zur Verfügung:_x000a__x000a_*   Headquarter Kontakt: newhq@berenberg.com_x000a_*   Technischer Laptop Support: laptoppilot@berenberg.de_x000a_*   Bau- oder Umzugsprobleme: Monday System (Link folgt)_x000a_*   Allgemeiner technischer Support: hotline@berenberg.de oder Hotline Extension -369"/>
    <x v="0"/>
    <n v="5"/>
    <n v="5"/>
    <n v="4"/>
    <n v="5"/>
    <n v="4"/>
    <n v="4.7249999999999996"/>
    <x v="2"/>
    <n v="0.24821616287354581"/>
    <n v="8"/>
    <x v="285"/>
    <b v="0"/>
    <m/>
    <m/>
    <m/>
  </r>
  <r>
    <x v="0"/>
    <s v="Was ist die Notfallnummer bei dringenden Problemen?"/>
    <s v="Die Notfallnummer für dringende Probleme (z.B. Stromausfall, Wasserschaden, Gefahr in Verzug) lautet 040 35060-8000. Diese Nummer ist rund um die Uhr erreichbar."/>
    <x v="0"/>
    <n v="5"/>
    <n v="5"/>
    <n v="5"/>
    <n v="5"/>
    <n v="5"/>
    <n v="5"/>
    <x v="13"/>
    <n v="0.22433297285461409"/>
    <n v="11"/>
    <x v="286"/>
    <b v="0"/>
    <m/>
    <m/>
    <m/>
  </r>
  <r>
    <x v="0"/>
    <s v="Wird es eine vereinfachte Möglichkeit zur Mängelmeldung geben?"/>
    <s v="Ja, es wird eine vereinfachte Möglichkeit zur Mängelmeldung geben. Zukünftig sollen QR-Codes gescannt werden können, um direkt einen Mangel zu melden._x000a__x000a_Für den Fall, dass es schnell gehen soll, oder für ein besseres Monitoring und Tracking, nutze bitte das Ticketsystem über die Servicebank._x000a__x000a_Sollte es sich um technische Störungen am Gebäude handeln, erstelle vorerst ein Ticket über die Servicebank. In naher Zukunft soll dies über ein neues CAFM-Tool möglich sein, welches für Anwender analog zu verwenden ist. Bei Notfällen (z.B. Stromausfall, Wasserschaden, Gefahr in Verzug, etc.) kontaktiere bitte umgehend die globale Notfall-Nummer des Property Management unter 040 35060-8000._x000a__x000a_Für weitere Frag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5"/>
    <n v="5"/>
    <n v="4"/>
    <n v="5"/>
    <n v="4"/>
    <n v="4.7249999999999996"/>
    <x v="2"/>
    <n v="0.46095319916553112"/>
    <n v="10"/>
    <x v="287"/>
    <b v="0"/>
    <m/>
    <m/>
    <m/>
  </r>
  <r>
    <x v="0"/>
    <s v="Warum ist Feedback zum Gebäude so wichtig?"/>
    <s v="Feedback ist wichtig für die Optimierung des Gebäudebetriebs. Um den Übergang in das NewHQ so reibungslos und angenehm wie möglich zu gestalten, ist es wichtig, offene Fragen frühzeitig zu klären."/>
    <x v="0"/>
    <n v="3"/>
    <n v="4"/>
    <n v="3"/>
    <n v="4"/>
    <n v="2"/>
    <n v="3.3250000000000002"/>
    <x v="4"/>
    <n v="0.24041393626272189"/>
    <n v="12"/>
    <x v="288"/>
    <b v="0"/>
    <m/>
    <m/>
    <m/>
  </r>
  <r>
    <x v="0"/>
    <s v="Wann beginnen die Umzüge in das New HQ?"/>
    <s v="Der Umzug aller Hamburger Berenberger in das neue Hauptgebäude findet vom 22. bis 26. September 2025 statt. Ab dem 18.09.2025 startet der Staffelumzug in das neue NewHQ. Die Umzugstermine für die einzelnen Bereiche sind im Newsletter #16 aufgelistet."/>
    <x v="0"/>
    <n v="5"/>
    <n v="5"/>
    <n v="4"/>
    <n v="5"/>
    <n v="3"/>
    <n v="4.6374999999999993"/>
    <x v="7"/>
    <n v="0.27096904789754928"/>
    <n v="11"/>
    <x v="289"/>
    <b v="0"/>
    <m/>
    <m/>
    <m/>
  </r>
  <r>
    <x v="0"/>
    <s v="Gibt es einen Umzugsleitfaden?"/>
    <s v="Ja, es gibt einen Umzugsleitfaden. Dieser soll alle relevanten Informationen kompakt, verständlich und transparent zur Verfügung stellen, von der Vorbereitung über den Umzugstag bis zum Ankommen im neuen Arbeitsumfeld. Er dient als Nachschlagewerk für wichtige Ansprechpersonen, Zeitpläne und praktische Hinweise zum Packen, Einrichten und dem Start im neuen Gebäude._x000a__x000a_Der Umzugsleitfaden wird Anfang August durch Ihren Umzugsbotschafter verteilt. Dort finden Sie alle wichtigen Details rund um den Umzug, sowie Ansprechpartner, Daten und Uhrzeiten."/>
    <x v="0"/>
    <n v="4"/>
    <n v="5"/>
    <n v="4"/>
    <n v="5"/>
    <n v="3"/>
    <n v="4.3249999999999993"/>
    <x v="3"/>
    <n v="0.41901880624323667"/>
    <n v="11"/>
    <x v="290"/>
    <b v="0"/>
    <m/>
    <m/>
    <m/>
  </r>
  <r>
    <x v="0"/>
    <s v="Wie bereiten wir die Umzüge vor?"/>
    <s v="Um den Umzug vorzubereiten, beachte bitte folgende Punkte:_x000a__x000a_1.  **Umzugsleitfaden:** Jeder Berenberger erhält Anfang August einen Umzugsleitfaden von seinem Umzugsbotschafter mit allen wichtigen Details, Ansprechpartnern, Daten und Uhrzeiten._x000a_2.  **Umzugskartons:** Umzugskartons für persönliche Gegenstände gibt es Ende August. Bei Abwesenheit wende dich bitte an deinen Umzugsbotschafter, um frühzeitig Kartons zu erhalten. Falls Kollegen für die geplante Umzugsvorbereitung nicht vor Ort sind, schreibe eine E-Mail an NewHQ_Sellenthin@berenberg.de, um die frühere Lieferung von Umzugskartons zu organisieren._x000a_3.  **Verpacken:** Alle Unterlagen, Akten und lose Ablagen, die mit ins neue Gebäude übernommen werden, sind in die bereitgestellten Kartons zu verpacken. Sorge dafür, dass sämtliche Unterlagen und Gegenstände am Umzugstag vollständig verpackt sind. Das gilt auch für nicht belegte Arbeitsplätze und gemeinschaftlich genutztes Mobiliar. Container, Schränke etc. müssen vollständig geräumt sein._x000a_4.  **Aktenrollwagen und Securityboxen:** Für vertrauliche Umzugsgüter bzw. große Aktenmengen wird es Aktenrollwagen und Securityboxen geben. Diese müssen im Voraus angemeldet werden. Sprich mit deinem Umzugsbotschafter, um sicherzustellen, dass diese bereits erfasst und organisiert wurden._x000a_5.  **IT-Sonderbedarfe:** Kläre IT-Sonderbedarfe (z.B. ergonomische Mäuse, Bloomberg Tastaturen etc.) mit der IT und melde diese an das Umzugsteam._x000a_6.  **Probearbeiten:** Koordiniere die Mitarbeiter für das Probearbeiten, verteile sie auf die verfügbaren Termine und melde dies über das Template im Workshop-Protokoll an das Umzugsteam zurück._x000a_7.  **Nicht umgezogen wird:** Privatsachen, der Großteil des Mobiliars, Pflanzen, Geschirr, Küchenutensilien, Arbeitsmaterialien, Bilder, Dekoration und überzähliges Büromaterial._x000a_8.  **Mit umgezogen wird:** Kuratierte Möbel, Telefone, Drucker, Schlüsselkästen und Tresore._x000a_9.  **Leere Möbel:** Die Möbel im alten Gebäude sind absolut leer zu räumen._x000a_10. **Inhalte aus Tresoren:** Inhalte aus Tresoren müssen ggf. vorher geräumt und im NewHQ wieder eingeräumt werden, um Transportschäden zu vermeiden._x000a_11. **Abwesenheit von Kollegen:** Achte darauf, dass auch abwesende Kollegen über den Umzugsablauf informiert sind._x000a__x000a_Für weitere Fragen wende dich bitte an die entsprechenden Support-Kanäle:_x000a__x000a_*   Bei Fragen zum Gebäude oder zum Umzug nutze bitte den Monday System Link._x000a_*   Bei technischen Fragen zu Laptops wende dich bitte an laptoppilot@berenberg.de._x000a_*   Allgemeiner technischer Support ist unter hotline@berenberg.de oder der Hotline-Durchwahl -369 erreichbar._x000a_*   Für sonstige Fragen zum Headquarter steht dir newhq@berenberg.com zur Verfügung."/>
    <x v="0"/>
    <n v="5"/>
    <n v="5"/>
    <n v="5"/>
    <n v="5"/>
    <n v="4"/>
    <n v="4.9124999999999996"/>
    <x v="1"/>
    <n v="0.39462343448340442"/>
    <n v="10"/>
    <x v="291"/>
    <b v="0"/>
    <m/>
    <m/>
    <m/>
  </r>
  <r>
    <x v="0"/>
    <s v="Wann werden die Umzugskartons verteilt?"/>
    <s v="Hallo Nutzer,_x000a__x000a_die Umzugskartons für Ihre persönlichen Gegenstände werden voraussichtlich Ende August verteilt. Falls Sie früher Kartons benötigen, wenden Sie sich bitte an Ihren Umzugsbeauftragten oder senden Sie eine E-Mail an NewHQ_Sellenthin@berenberg.de."/>
    <x v="0"/>
    <n v="5"/>
    <n v="5"/>
    <n v="4"/>
    <n v="5"/>
    <n v="4"/>
    <n v="4.7249999999999996"/>
    <x v="2"/>
    <n v="0.19432961213312391"/>
    <n v="13"/>
    <x v="292"/>
    <b v="0"/>
    <m/>
    <m/>
    <m/>
  </r>
  <r>
    <x v="0"/>
    <s v="Wie gehe ich mit Dingen um, die nicht in die Kartons passen?"/>
    <s v="Für Dinge, die nicht in die Kartons passen, versehen Sie diese bitte gesondert mit einem Aufkleber. Vordrucke für die Aufkleber werden bereitgestellt._x000a__x000a_Bitte beachte, dass Privatsachen und private Wertgegenstände, der Großteil des Mobiliars, Pflanzen, Geschirr und Küchenutensilien, Arbeitsmaterialien (z.B. Schreibtischunterlagen, Flipcharts, Whiteboards, Pinnwände etc.) sowie Bilder und Dekoration nicht mit umgezogen werden._x000a__x000a_Sollten Sie größere Aktenmengen oder eine Bibliothek haben, die durch die Spedition gepackt werden müssen, melden Sie dies bitte an. Für vertrauliche Umzugsgüter bzw. große Aktenmengen wird es Aktenrollwagen und Securityboxen geben. Diese müssen im Voraus angemeldet werden."/>
    <x v="0"/>
    <n v="5"/>
    <n v="5"/>
    <n v="4"/>
    <n v="5"/>
    <n v="4"/>
    <n v="4.7249999999999996"/>
    <x v="2"/>
    <n v="0.2428971171239695"/>
    <n v="11"/>
    <x v="293"/>
    <b v="0"/>
    <m/>
    <m/>
    <m/>
  </r>
  <r>
    <x v="0"/>
    <s v="Gibt es vorgedruckte Aufkleber für die Beschriftung von Kartons?"/>
    <s v="Ja, es gibt vorbedruckte Aufkleber für die Beschriftung der Umzugskartons. Jede Etage hat ihre eigene Farbe, identisch mit den Etagenfarben im NewHQ."/>
    <x v="0"/>
    <n v="5"/>
    <n v="5"/>
    <n v="4"/>
    <n v="5"/>
    <n v="4"/>
    <n v="4.7249999999999996"/>
    <x v="2"/>
    <n v="0.26581052103420522"/>
    <n v="10"/>
    <x v="294"/>
    <b v="0"/>
    <m/>
    <m/>
    <m/>
  </r>
  <r>
    <x v="0"/>
    <s v="Wann werden die Umzugsgüter ins neue Gebäude gebracht?"/>
    <s v="Die Umzugsgüter werden vornehmlich abends / am späten Nachmittag auf die Etagen gebracht. Der Staffelumzug ins neue NewHQ startet ab dem 18.09.2025. Vom 22. bis 26. September 2025 wird der Umzug aller Hamburger Berenberger in das neue Hauptgebäude stattfinden."/>
    <x v="0"/>
    <n v="5"/>
    <n v="5"/>
    <n v="4"/>
    <n v="5"/>
    <n v="4"/>
    <n v="4.7249999999999996"/>
    <x v="2"/>
    <n v="0.33264327511560482"/>
    <n v="10"/>
    <x v="295"/>
    <b v="0"/>
    <m/>
    <m/>
    <m/>
  </r>
  <r>
    <x v="0"/>
    <s v="Müssen alle Möbel im alten Gebäude leer geräumt werden?"/>
    <s v="Ja, die Möbel im alten Gebäude sind absolut leer zu räumen. Bitte sorge dafür, dass sämtliche Unterlagen und Gegenstände am Umzugstag vollständig verpackt sind. Das gilt auch für nicht belegte Arbeitsplätze und gemeinschaftlich genutztes Mobiliar. Container, Schränke, Schreibtische etc. müssen vollständig geräumt sein."/>
    <x v="0"/>
    <n v="5"/>
    <n v="5"/>
    <n v="4"/>
    <n v="5"/>
    <n v="4"/>
    <n v="4.7249999999999996"/>
    <x v="2"/>
    <n v="0.30153351729804428"/>
    <n v="14"/>
    <x v="296"/>
    <b v="0"/>
    <m/>
    <m/>
    <m/>
  </r>
  <r>
    <x v="0"/>
    <s v="Wer räumt die Kaffeeküchen aus ?"/>
    <s v="Das Umzugsunternehmen räumt die Kaffeeküchen."/>
    <x v="0"/>
    <n v="4"/>
    <n v="5"/>
    <n v="3"/>
    <n v="4"/>
    <n v="2"/>
    <n v="3.8875000000000002"/>
    <x v="6"/>
    <n v="6.7013011176841622E-2"/>
    <n v="8"/>
    <x v="297"/>
    <b v="0"/>
    <m/>
    <m/>
    <m/>
  </r>
  <r>
    <x v="0"/>
    <s v="Betritt das Umzugsunternehmen nach Bezug die Etagen erneut?"/>
    <s v="Ja, bezogene Etagen werden vom Umzugsunternehmen nach dem Bezug nicht mehr betreten."/>
    <x v="0"/>
    <n v="5"/>
    <n v="5"/>
    <n v="4"/>
    <n v="5"/>
    <n v="4"/>
    <n v="4.7249999999999996"/>
    <x v="2"/>
    <n v="0.1400556110556111"/>
    <n v="10"/>
    <x v="298"/>
    <b v="0"/>
    <m/>
    <m/>
    <m/>
  </r>
  <r>
    <x v="0"/>
    <s v="Was ist mit der Entsorgung von nicht mehr benötigten Unterlagen?"/>
    <s v="Für die Entsorgung von nicht mehr benötigten Unterlagen stehen Ihnen Datentonnen in den Druckerräumen in jedem Quadranten zur Verfügung. In vielen Bereichen wird durchgeschaut, geprüft, entsorgt und archiviert, um den Umzug besser planbar zu machen._x000a__x000a_Beachten Sie bitte, dass alle Unterlagen und Gegenstände am Umzugstag vollständig verpackt sein müssen, auch an nicht belegten Arbeitsplätzen und gemeinschaftlich genutztem Mobiliar. Alle Unterlagen, Akten und lose Ablage, die mit in das neue Gebäude übernommen werden, sind in den dafür bereitgestellten Kartons zu verpacken._x000a__x000a_Für vertrauliche Unterlagen bzw. große Aktenmengen gibt es Aktenrollwagen und Securityboxen, die im Voraus angemeldet werden müssen. Melden Sie dies bitte bei NewHQ_Sellenthin@berenberg.de an."/>
    <x v="0"/>
    <n v="4"/>
    <n v="5"/>
    <n v="4"/>
    <n v="4"/>
    <n v="3"/>
    <n v="4.1624999999999996"/>
    <x v="0"/>
    <n v="0.22811809233202829"/>
    <n v="11"/>
    <x v="299"/>
    <b v="0"/>
    <m/>
    <m/>
    <m/>
  </r>
  <r>
    <x v="0"/>
    <s v="Was passiert, wenn nicht ausreichend Tonnen für die Entsorgung bereitgestellt werden?"/>
    <s v="Für Ihre Suchanfrage konnte keine Zusammenfassung erstellt werden. Hier sind einige Suchergebnisse."/>
    <x v="0"/>
    <n v="1"/>
    <n v="1"/>
    <n v="1"/>
    <n v="2"/>
    <n v="1"/>
    <n v="1.1625000000000001"/>
    <x v="12"/>
    <n v="9.3001199026142886E-2"/>
    <n v="12"/>
    <x v="300"/>
    <b v="0"/>
    <m/>
    <m/>
    <m/>
  </r>
  <r>
    <x v="0"/>
    <s v="Was passiert mit alter Technik, die nicht umzieht?"/>
    <s v="Im Vorfeld des Umzugs sollten Sie Ihre Privatsachen und Wertgegenstände aus dem Büro entfernen. Möbel, Schlüssel, Pflanzen, Geschirr, Küchenutensilien, Arbeitsmaterialien, Bilder, Dekoration und überzähliges Büromaterial werden nicht mit umgezogen._x000a__x000a_Spezielle Keyboards und Mäuse sollen bitte an die IT weitergegeben werden, damit diese auch vollständig umgezogen werden. Bitte geben Sie den Namen des Mitarbeiters und die Sonderausstattung an Andreas weiter."/>
    <x v="0"/>
    <n v="2"/>
    <n v="3"/>
    <n v="2"/>
    <n v="4"/>
    <n v="1"/>
    <n v="2.4874999999999998"/>
    <x v="10"/>
    <n v="0.141707719702166"/>
    <n v="11"/>
    <x v="301"/>
    <b v="0"/>
    <m/>
    <m/>
    <m/>
  </r>
  <r>
    <x v="0"/>
    <s v="Was passiert mit den alten Möbeln?"/>
    <s v="Die alten Möbel können aus verschiedenen Gründen nicht an die Mitarbeiter abgegeben werden. Nach dem Auszug werden die Altmöbel über den beauftragten Verwerter koordiniert und verwertet. Einige, noch neue Möbel werden auch mit umgezogen."/>
    <x v="0"/>
    <n v="3"/>
    <n v="4"/>
    <n v="3"/>
    <n v="4"/>
    <n v="2"/>
    <n v="3.3250000000000002"/>
    <x v="4"/>
    <n v="0.14860110424644729"/>
    <n v="10"/>
    <x v="302"/>
    <b v="0"/>
    <m/>
    <m/>
    <m/>
  </r>
  <r>
    <x v="0"/>
    <s v="Was geschieht mit den alten Bildern aus dem Bestand?"/>
    <s v="Was mit den alten Bildern und Dekorationen geschieht, ist, dass diese nicht mit umgezogen werden. Bitte entfernen Sie diese im Vorfeld vollständig aus dem Büro."/>
    <x v="0"/>
    <n v="3"/>
    <n v="4"/>
    <n v="2"/>
    <n v="4"/>
    <n v="2"/>
    <n v="3.1375000000000002"/>
    <x v="8"/>
    <n v="0.27164313229286069"/>
    <n v="11"/>
    <x v="303"/>
    <b v="0"/>
    <m/>
    <m/>
    <m/>
  </r>
  <r>
    <x v="0"/>
    <s v="Was mache ich mit nicht zuordenbaren Schlüsseln?"/>
    <s v="Bitte bilde einen Haufen mit Schlüsseln, die nicht zugeordnet werden können. Diese werden dann geprüft."/>
    <x v="0"/>
    <n v="2"/>
    <n v="3"/>
    <n v="2"/>
    <n v="4"/>
    <n v="1"/>
    <n v="2.4874999999999998"/>
    <x v="10"/>
    <n v="0.11532188559167431"/>
    <n v="12"/>
    <x v="304"/>
    <b v="0"/>
    <m/>
    <m/>
    <m/>
  </r>
  <r>
    <x v="0"/>
    <s v="Was gilt für Tresorinhalte beim Umzug?"/>
    <s v="Hallo,_x000a__x000a_Inhalte aus Tresoren müssen gegebenenfalls vorher geräumt werden und im NewHQ wieder eingeräumt werden, um Transportschäden zu vermeiden. Die Tresore ziehen am Umzugstag des Bereichs mit um. Die Schlüsselübergabe erfolgt entsprechend."/>
    <x v="0"/>
    <n v="3"/>
    <n v="4"/>
    <n v="3"/>
    <n v="4"/>
    <n v="2"/>
    <n v="3.3250000000000002"/>
    <x v="4"/>
    <n v="4.6527088113029212E-2"/>
    <n v="9"/>
    <x v="305"/>
    <b v="0"/>
    <m/>
    <m/>
    <m/>
  </r>
  <r>
    <x v="0"/>
    <s v="Wann ziehen Tresore um?"/>
    <s v="Die Tresore werden am Umzugstag des jeweiligen Bereichs mit umgezogen. Inhalte aus Tresoren müssen gegebenenfalls vorher geräumt und im NewHQ wieder eingeräumt werden, um Transportschäden zu vermeiden. Die Schlüsselübergabe erfolgt entsprechend._x000a__x000a_Die Umzugstermine der einzelnen Bereiche sind wie folgt:_x000a_*   GT (ohne WAMT und TT), BR: Letzter Arbeitstag am NJ 20: Donnerstag, 18.09., erster Tag im NewHQ: Freitag, 19.09._x000a_*   Zentralbereich Corporate Banking: Letzter Arbeitstag am NJ 20: Freitag, 19.09., erster Tag im NewHQ: Montag, 22.09._x000a_*   Internal Audit: Letzter Arbeitstag am NJ 20: Freitag, 19.09., erster Tag im NewHQ: Montag, 22.09._x000a_*   Trading Part 1: Letzter Arbeitstag am NJ 20: Freitag, 19.09., erster Tag im NewHQ: Montag, 22.09._x000a_*   Zentralbereich Compliance &amp; Client Services, Risk &amp; Finance: Letzter Arbeitstag am NJ 20: Montag, 22.09., erster Tag im NewHQ: Dienstag, 23.09._x000a_*   Human Resources: Letzter Arbeitstag am NJ 20: Montag, 22.09., erster Tag im NewHQ: Dienstag, 23.09._x000a_*   Transaction Services: Letzter Arbeitstag am NJ 20: Dienstag, 23.09., erster Tag im NewHQ: Mittwoch, 24.09._x000a_*   GT TT: Letzter Arbeitstag am NJ 20: Dienstag, 23.09., erster Tag im NewHQ: Mittwoch, 24.09._x000a_*   Tax: Letzter Arbeitstag am NJ 20: Dienstag, 23.09., erster Tag im NewHQ: Mittwoch, 24.09._x000a_*   Legal: Letzter Arbeitstag am NJ 20: Dienstag, 23.09., erster Tag im NewHQ: Mittwoch, 24.09._x000a_*   WAM/AM: Letzter Arbeitstag am NJ 20: Mittwoch, 24.09., erster Tag im NewHQ: Donnerstag, 25.09._x000a_*   GT WAM: Letzter Arbeitstag am NJ 20: Mittwoch, 24.09., erster Tag im NewHQ: Donnerstag, 25.09._x000a_*   Trading Part 2: Letzter Arbeitstag am NJ 20: Freitag, 26.09., erster Tag im NewHQ: Donnerstag, 29.09."/>
    <x v="0"/>
    <n v="5"/>
    <n v="5"/>
    <n v="5"/>
    <n v="5"/>
    <n v="4"/>
    <n v="4.9124999999999996"/>
    <x v="1"/>
    <n v="0.40080139809887688"/>
    <n v="7"/>
    <x v="306"/>
    <b v="0"/>
    <m/>
    <m/>
    <m/>
  </r>
  <r>
    <x v="0"/>
    <s v="Wer soll vor dem Umzug im neuen Gebäude ein Probearbeiten absolviert haben?"/>
    <s v="Alle Mitarbeiter müssen verpflichtend einen Tag vor dem offiziellen Einzug im neuen Gebäude ein Probearbeiten absolvieren. Ziel ist es, sich mit der neuen Umgebung vertraut zu machen, Arbeitswege, Technik und Infrastruktur im Alltag zu erproben und offene Fragen frühzeitig zu klären."/>
    <x v="0"/>
    <n v="5"/>
    <n v="5"/>
    <n v="5"/>
    <n v="5"/>
    <n v="4"/>
    <n v="4.9124999999999996"/>
    <x v="1"/>
    <n v="0.41580118009224443"/>
    <n v="10"/>
    <x v="307"/>
    <b v="0"/>
    <m/>
    <m/>
    <m/>
  </r>
  <r>
    <x v="0"/>
    <s v="Darf ich mehr als einmal probearbeiten?"/>
    <s v="Die Probearbeitstage sollen Ihnen die Möglichkeit geben, sich mit dem neuen Gebäude und der Technik vertraut zu machen. Es gibt zwei abgestimmte Probearbeitstermine im NewHQ je Bereich. Sollten Sie an den abgestimmten Terminen verhindert sein, gibt es ein Back-up Arbeiten am 15. und 16.09.2025._x000a__x000a_Um Ihre Frage abschließend zu beantworten, benötige ich weitere Informationen. Beziehen Sie sich auf die Teilnahme an mehreren einzelnen Probearbeitstagen oder auf die Teilnahme an mehreren der genannten Back-up Termine?_x000a__x000a_Für weitere Fragen zu den Probearbeitstagen wenden Sie sich bitte an newhq@berenberg.com."/>
    <x v="0"/>
    <n v="4"/>
    <n v="5"/>
    <n v="4"/>
    <n v="4"/>
    <n v="3"/>
    <n v="4.1624999999999996"/>
    <x v="0"/>
    <n v="0.17501950495989291"/>
    <n v="10"/>
    <x v="308"/>
    <b v="0"/>
    <m/>
    <m/>
    <m/>
  </r>
  <r>
    <x v="0"/>
    <s v="Wie läuft die Zutrittskontrolle beim Probearbeiten?"/>
    <s v="Die Zutrittskontrolle ist für Ihre Home-Etage an den Probearbeitstagen eingerichtet und personalisiert. Ihre persönliche Karte wird für die Zutrittskontrolle verwendet. Bitte beachten Sie, dass eine mehrfache Nutzung der Mitarbeiterkarte beim Zutritt nicht mehr möglich ist, da diese nach einer Nutzung am Hauseingang für einige Minuten gesperrt ist."/>
    <x v="0"/>
    <n v="5"/>
    <n v="5"/>
    <n v="4"/>
    <n v="5"/>
    <n v="4"/>
    <n v="4.7249999999999996"/>
    <x v="2"/>
    <n v="0.36888864975288649"/>
    <n v="11"/>
    <x v="309"/>
    <b v="0"/>
    <m/>
    <m/>
    <m/>
  </r>
  <r>
    <x v="0"/>
    <s v="Was gilt für Auszubildende oder temporäre Mitarbeiter beim Probearbeiten?"/>
    <s v="Auszubildende und temporäre Mitarbeiter, die nicht zum Probearbeiten ins NewHQ kommen können, müssen von ihrem Team informiert und inhaltlich abgeholt werden. Es ist auch möglich, zweimal Probe zu arbeiten. Das Probearbeiten ist ab 7 Uhr möglich._x000a__x000a_Beachten Sie, dass während des Probearbeitens nicht alle Services und Angebote im NewHQ verfügbar sein werden. Zum Beispiel sind das Mitarbeiterrestaurant, der Empfang und der Postservice noch nicht einsatzbereit._x000a__x000a_Für weitere Fragen wenden Sie sich bitte an:_x000a_* Headquarter contact: newhq@berenberg.com_x000a_* Technical laptop support: laptoppilot@berenberg.de_x000a_* Building or relocation issues: Monday system (link follows)_x000a_* General technical support: hotline@berenberg.de or hotline extension -369"/>
    <x v="0"/>
    <n v="4"/>
    <n v="5"/>
    <n v="4"/>
    <n v="4"/>
    <n v="3"/>
    <n v="4.1624999999999996"/>
    <x v="0"/>
    <n v="0.36230812754496972"/>
    <n v="12"/>
    <x v="310"/>
    <b v="0"/>
    <m/>
    <m/>
    <m/>
  </r>
  <r>
    <x v="0"/>
    <s v="Gibt es Gebäudeführungen im Rahmen des Probearbeitens?"/>
    <s v="Ja, im Rahmen des Probearbeitens werden zwei Gebäudeführungen angeboten. Die freiwillige Gebäudeführung mit Anmeldung wird angeboten. Jeder soll vorab einmal im NewHQ gearbeitet haben. Das Probearbeiten ist erst ab 7 Uhr möglich."/>
    <x v="0"/>
    <n v="4"/>
    <n v="5"/>
    <n v="4"/>
    <n v="5"/>
    <n v="3"/>
    <n v="4.3249999999999993"/>
    <x v="3"/>
    <n v="0.21913789834918429"/>
    <n v="15"/>
    <x v="311"/>
    <b v="0"/>
    <m/>
    <m/>
    <m/>
  </r>
  <r>
    <x v="0"/>
    <s v="Ab wann ist Probearbeiten möglich?"/>
    <s v="Probearbeiten im NewHQ sind ab 7 Uhr möglich. Jeder Mitarbeiter soll vorab einmal im NewHQ gearbeitet haben. Es wird zwei abgestimmte Probearbeitstermine im NewHQ je Bereich geben. Über zwei Wochen werden jeweils zwei Etagen zum Arbeiten freigegeben. Sollte jemand an den abgestimmten Terminen verhindert sein, gibt es ein Back-up Arbeiten am 15. und 16.09.2025._x000a__x000a_Zum Probearbeiten werden zwei Gebäudeführungen angeboten. Laptops werden bereits ausgegeben sein und das technische On-Boarding abgeschlossen. Schulungsangebote für Laptops werden an den Tagen geplant._x000a__x000a_Bitte beachten Sie, dass das Mitarbeiterrestaurant noch nicht einsatzbereit ist."/>
    <x v="0"/>
    <n v="5"/>
    <n v="5"/>
    <n v="4"/>
    <n v="5"/>
    <n v="4"/>
    <n v="4.7249999999999996"/>
    <x v="2"/>
    <n v="0.46198278250595692"/>
    <n v="13"/>
    <x v="312"/>
    <b v="0"/>
    <m/>
    <m/>
    <m/>
  </r>
  <r>
    <x v="0"/>
    <s v="Gibt es technische Unterstützung während des Probearbeitens?"/>
    <s v="Ja, während des Probearbeitens gibt es technische Unterstützung._x000a__x000a_Folgende Unterstützungsangebote stehen Ihnen zur Verfügung:_x000a__x000a_*   **Technische Ausstattung:** Laptops werden vor dem Probearbeiten ausgegeben, und das technische Onboarding wird abgeschlossen sein._x000a_*   **Schulungsangebot:** Es wird ein Schulungsangebot zur Nutzung der Laptops geben. Einladungen dazu folgen per Mail._x000a_*   **Floorwalker:** Kollegen und Kolleginnen stehen als &quot;Floorwalker&quot; zum Support auf der Fläche bereit. Diese sind deutlich erkennbar._x000a_*   **Ticketsysteme:** Sie können während der Probearbeitstage das ServiceNow- und Monday-Ticketsystem für Ihre Anfragen nutzen._x000a_*   **LocalService:** Der LocalService wird durch externes IT-Fachpersonal unterstützt._x000a_*   **IT-Hotline:** Bei IT-Problemen können Sie die Hotline per Mail bzw. per Telefon oder über das SSP (SelfServicePortal) erreichen._x000a__x000a_Sollten Sie weitere Fragen haben, stehen Ihnen folgende Support-Kanäle zur Verfügung:_x000a__x000a_*   Technische Laptop Unterstützung: laptoppilot@berenberg.de_x000a_*   Allgemeiner technischer Support: hotline@berenberg.de oder Hotline-Durchwahl -369"/>
    <x v="0"/>
    <n v="5"/>
    <n v="5"/>
    <n v="5"/>
    <n v="5"/>
    <n v="4"/>
    <n v="4.9124999999999996"/>
    <x v="1"/>
    <n v="0.51099137031946995"/>
    <n v="14"/>
    <x v="313"/>
    <b v="0"/>
    <m/>
    <m/>
    <m/>
  </r>
  <r>
    <x v="0"/>
    <s v="Wie erfahre ich, wann meine Etage Probearbeiten darf?"/>
    <s v="Um zu erfahren, wann Ihre Etage Probearbeiten darf, beachten Sie bitte folgende Punkte:_x000a__x000a_*   Jede Etage hat einen eigenen Slot zum Probearbeiten erhalten._x000a_*   Über zwei Wochen werden jeweils zwei Etagen zum Arbeiten freigegeben._x000a_*   Sollten Sie an den abgestimmten Terminen verhindert sein, gibt es ein Back-up Arbeiten am 15. und 16.09.2025. Dies findet auf vorgegebenen Etagen statt und damit nicht am zugewiesenen eigenen Arbeitsplatz / Etage._x000a_*   Bitte verteilen Sie die Mitarbeiter auf die verfügbaren Termine und melden Sie dies über das Template im Workshop-Protokoll an das Umzugsteam zurück._x000a__x000a_Für weitere Informationen wenden Sie sich bitte an newhq@berenberg.com, nutzen Sie das Monday System für Gebäude- oder Umzugsprobleme oder kontaktieren Sie die IT-Hotline unter hotline@berenberg.de oder der Durchwahl -369."/>
    <x v="0"/>
    <n v="5"/>
    <n v="5"/>
    <n v="4"/>
    <n v="5"/>
    <n v="4"/>
    <n v="4.7249999999999996"/>
    <x v="2"/>
    <n v="0.41122486636424221"/>
    <n v="10"/>
    <x v="314"/>
    <b v="0"/>
    <m/>
    <m/>
    <m/>
  </r>
  <r>
    <x v="0"/>
    <s v="Ist eine Anmeldung für das Probearbeiten erforderlich?"/>
    <s v="Ja, für die freiwillige Gebäude-Führung im NewHQ ist eine Anmeldung erforderlich. Eine Einladung dazu erhalten Sie demnächst per Mail."/>
    <x v="0"/>
    <n v="4"/>
    <n v="5"/>
    <n v="3"/>
    <n v="4"/>
    <n v="3"/>
    <n v="3.9750000000000001"/>
    <x v="16"/>
    <n v="0.15147673002276679"/>
    <n v="12"/>
    <x v="315"/>
    <b v="0"/>
    <m/>
    <m/>
    <m/>
  </r>
  <r>
    <x v="0"/>
    <s v="Welche technische Ausstattung steht beim Probearbeiten zur Verfügung?"/>
    <s v="Beim Probearbeiten kannst du folgende technische Ausstattung erwarten:_x000a__x000a_*   Laptops, die bereits ausgegeben wurden und deren technisches Onboarding abgeschlossen ist._x000a_*   Dein Telefon am Arbeitsplatz steht dir zum Probearbeiten zur Verfügung._x000a__x000a_Zusätzlich gibt es ein Schulungsangebot zur Nutzung der Laptops. Einladungen dazu folgen per Mail._x000a__x000a_Bitte beachte, dass Drucker zum Probearbeiten noch nicht verfügbar sind."/>
    <x v="0"/>
    <n v="4"/>
    <n v="5"/>
    <n v="4"/>
    <n v="5"/>
    <n v="3"/>
    <n v="4.3249999999999993"/>
    <x v="3"/>
    <n v="0.29208820403914021"/>
    <n v="11"/>
    <x v="316"/>
    <b v="0"/>
    <m/>
    <m/>
    <m/>
  </r>
  <r>
    <x v="0"/>
    <s v="Gibt es Schulungen zur Techniknutzung?"/>
    <s v="Ja, es wird ein Schulungsangebot zur Nutzung der Laptops geben. Diese Schulungen werden am Tag Ihres Probearbeitens im NewHQ angeboten. Die Einladungen dazu folgen per Mail."/>
    <x v="0"/>
    <n v="4"/>
    <n v="5"/>
    <n v="4"/>
    <n v="5"/>
    <n v="3"/>
    <n v="4.3249999999999993"/>
    <x v="3"/>
    <n v="0.10310738436567039"/>
    <n v="10"/>
    <x v="317"/>
    <b v="0"/>
    <m/>
    <m/>
    <m/>
  </r>
  <r>
    <x v="0"/>
    <s v="Welche Infrastruktur ist beim Probearbeiten nutzbar?"/>
    <s v="Beim Probearbeiten im NewHQ können Sie folgende Infrastruktur nutzen:_x000a__x000a_*   Zutrittskontrolle mit personalisierter Mitarbeiterkarte_x000a_*   Laptop (Ausgabe und technisches Onboarding erfolgen vorab)_x000a_*   Schulungsangebote für Laptops_x000a_*   Tiefgarage (Zugang mit Mitarbeiterkarte, kostenloses Parken ohne Anmeldung)_x000a_*   Fahrradkeller_x000a_*   Kaffeemaschinen und Wasserspender_x000a_*   Teeküchen mit Geschirr_x000a_*   Raumbuchung über Outlook_x000a_*   Locker (Vergabe im Bereich)_x000a_*   Spinde im UG2 (Schlüsselausgabe mit der Zutrittskarte)_x000a_*   Gebäudeführung (Anmeldung erforderlich)_x000a_*   Floorwalker für Unterstützung_x000a_*   ServiceNow- und Monday-Ticketsystem_x000a__x000a_Folgende Services stehen noch nicht zur Verfügung:_x000a__x000a_*   Mitarbeiterrestaurant_x000a_*   Empfang_x000a_*   Postservice_x000a_*   Headset am Telefon_x000a_*   Duschen_x000a_*   Büromaterial_x000a_*   Drucker"/>
    <x v="0"/>
    <n v="5"/>
    <n v="5"/>
    <n v="5"/>
    <n v="5"/>
    <n v="4"/>
    <n v="4.9124999999999996"/>
    <x v="1"/>
    <n v="0.2261661859843678"/>
    <n v="11"/>
    <x v="318"/>
    <b v="0"/>
    <m/>
    <m/>
    <m/>
  </r>
  <r>
    <x v="0"/>
    <s v="Sind die Tiefgarage und die Fahrradstellplätze beim Probearbeiten zugänglich?"/>
    <s v="Ja, Daniel, die Tiefgarage und der Fahrradkeller sind während des Probearbeitens nutzbar. Der Zugang zur Tiefgarage erfolgt mit Ihrer Mitarbeiterkarte. Die Zufahrt für Fahrräder erreichen Sie neben dem Seiteneingang über die Sydneystraße."/>
    <x v="0"/>
    <n v="5"/>
    <n v="5"/>
    <n v="5"/>
    <n v="5"/>
    <n v="4"/>
    <n v="4.9124999999999996"/>
    <x v="1"/>
    <n v="0.29774671159110022"/>
    <n v="11"/>
    <x v="319"/>
    <b v="0"/>
    <m/>
    <m/>
    <m/>
  </r>
  <r>
    <x v="0"/>
    <s v="Kann beim Probearbeiten Feedback gegeben werden?"/>
    <s v="Während der Probearbeitstage im NewHQ können Sie Ihren neuen Arbeitsbereich kennenlernen und technische oder organisatorische Fragen frühzeitig identifizieren und ansprechen. Die Probearbeitstage dienen dazu, die Arbeitsfähigkeit direkt am ersten Arbeitstag im neuen Hauptquartier sicherzustellen. Der Ablauf ist so gestaltet, dass technische und organisatorische Themen vorab getestet werden, um den Übergang ins neue Gebäude zu optimieren._x000a__x000a_Beachten Sie bitte, dass nicht alle Services und Angebote im NewHQ zum Probearbeiten verfügbar sein werden. Zum Beispiel ist das Mitarbeiterrestaurant noch nicht einsatzbereit."/>
    <x v="0"/>
    <n v="4"/>
    <n v="5"/>
    <n v="4"/>
    <n v="5"/>
    <n v="3"/>
    <n v="4.3249999999999993"/>
    <x v="3"/>
    <n v="0.31504555787675881"/>
    <n v="10"/>
    <x v="320"/>
    <b v="0"/>
    <m/>
    <m/>
    <m/>
  </r>
  <r>
    <x v="0"/>
    <s v="Was ist Aufgabe des Umzugsbotschafters?"/>
    <s v="Ein Umzugsbotschafter unterstützt und begleitet den Umzugsprozess im Team. Er ist das Bindeglied zwischen dem Projektteam und dem eigenen Team/Bereich. Er passt die vom Projektteam bereitgestellten Informationen an sein Team an und leitet gesammelte Fragen oder Bedarfe weiter. Innerhalb Ihres Teams ist er der Ansprechpartner bei der Vorbereitung des Umzugs, koordiniert Absprachen im Team und bei der Organisation des Umzugs in Abstimmung mit dem Projektteam."/>
    <x v="0"/>
    <n v="5"/>
    <n v="5"/>
    <n v="4"/>
    <n v="5"/>
    <n v="4"/>
    <n v="4.7249999999999996"/>
    <x v="2"/>
    <n v="0.25965797923180262"/>
    <n v="10"/>
    <x v="321"/>
    <b v="0"/>
    <m/>
    <m/>
    <m/>
  </r>
  <r>
    <x v="0"/>
    <s v="Wer ist mein Ansprechpartner, wenn ich Fragen zum Ablauf des Umzugs habe?"/>
    <s v="Für Fragen zum Ablauf des Umzugs wende dich bitte an NewHQ_Sellenthin@berenberg.de._x000a__x000a_Solltest du weitere Fragen hab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5"/>
    <n v="5"/>
    <n v="4"/>
    <n v="5"/>
    <n v="4"/>
    <n v="4.7249999999999996"/>
    <x v="2"/>
    <n v="0.14481351223375599"/>
    <n v="13"/>
    <x v="322"/>
    <b v="0"/>
    <m/>
    <m/>
    <m/>
  </r>
  <r>
    <x v="0"/>
    <s v="Wann und wie erhalte ich meinen neuen Laptop?"/>
    <s v="Die Laptopausgabe befindet sich aktuell in der Vorbereitung. Du wirst individuell zu einem Termin ab August eingeladen, um deinen neuen Laptop zu erhalten. Vorab werden dir User Guides für die Technik zur Verfügung gestellt._x000a__x000a_Solltest du weitere Fragen haben, kannst du dich an folgende Stellen wenden:_x000a_* Headquarter contact: newhq@berenberg.com_x000a_* Technical laptop support: laptoppilot@berenberg.de_x000a_* Building or relocation issues: Monday system (Link folgt)_x000a_* General technical support: hotline@berenberg.de oder hotline extension -369"/>
    <x v="0"/>
    <n v="4"/>
    <n v="5"/>
    <n v="4"/>
    <n v="5"/>
    <n v="3"/>
    <n v="4.3249999999999993"/>
    <x v="3"/>
    <n v="0.16365576835149201"/>
    <n v="10"/>
    <x v="323"/>
    <b v="0"/>
    <m/>
    <m/>
    <m/>
  </r>
  <r>
    <x v="0"/>
    <s v="Was muss ich bei Sonder-Equipment wie speziellen Keyboards oder Mäusen beachten?"/>
    <s v="Wenn Sie spezielle Keyboards oder Mäuse benötigen (z. B. ergonomische Mäuse oder Bloomberg-Tastaturen), müssen Sie dies der IT mitteilen, damit diese vollständig umgezogen werden können. Bitte geben Sie den Namen des Mitarbeiters und die spezielle Ausrüstung an die IT weiter._x000a__x000a_Wenn Sie diese über den Survey mitgeteilt haben, werden ergonomische Tastaturen/Mäuse mit umgezogen. Die Umzugsbotschafter werden gebeten, den Sonderbedarf für den jeweiligen Bereich zu identifizieren/verifizieren._x000a__x000a_Für weitere Fragen wenden Sie sich bitte an die folgenden Support-Kanäle:_x000a_* Technischer Laptop-Support: laptoppilot@berenberg.de_x000a_* Allgemeine technische Unterstützung: hotline@berenberg.de oder Hotline-Durchwahl -369"/>
    <x v="0"/>
    <n v="4"/>
    <n v="5"/>
    <n v="4"/>
    <n v="4"/>
    <n v="3"/>
    <n v="4.1624999999999996"/>
    <x v="0"/>
    <n v="0.15997020198235221"/>
    <n v="9"/>
    <x v="324"/>
    <b v="0"/>
    <m/>
    <m/>
    <m/>
  </r>
  <r>
    <x v="0"/>
    <s v="Was passiert, wenn in meinem Team nicht alle Mitarbeiter einen Laptop haben?"/>
    <s v="Wenn in Ihrem Team nicht alle Mitarbeiter einen Laptop haben, werden Team-Laptops zur Verfügung gestellt, um die Infrastruktur in den Meetingräumen zu nutzen."/>
    <x v="0"/>
    <n v="3"/>
    <n v="4"/>
    <n v="3"/>
    <n v="4"/>
    <n v="2"/>
    <n v="3.3250000000000002"/>
    <x v="4"/>
    <n v="0.17006043509361421"/>
    <n v="10"/>
    <x v="325"/>
    <b v="0"/>
    <m/>
    <m/>
    <m/>
  </r>
  <r>
    <x v="0"/>
    <s v="Werden iPhones im Zuge des Umzugs ausgetauscht?"/>
    <s v="iPhones werden nicht generell ausgetauscht, nur jene, die End-of-Lifecycle sind."/>
    <x v="0"/>
    <n v="4"/>
    <n v="5"/>
    <n v="3"/>
    <n v="4"/>
    <n v="3"/>
    <n v="3.9750000000000001"/>
    <x v="16"/>
    <n v="0.14964680051659601"/>
    <n v="10"/>
    <x v="326"/>
    <b v="0"/>
    <m/>
    <m/>
    <m/>
  </r>
  <r>
    <x v="0"/>
    <s v="Werden iPads zur Verfügung gestellt?"/>
    <s v="iPads sind im Standard-Setup nicht vorgesehen. Das Yoga-Laptop kann die Funktionalitäten ähnlich abbilden."/>
    <x v="0"/>
    <n v="5"/>
    <n v="5"/>
    <n v="4"/>
    <n v="5"/>
    <n v="4"/>
    <n v="4.7249999999999996"/>
    <x v="2"/>
    <n v="0.13892410439818231"/>
    <n v="10"/>
    <x v="327"/>
    <b v="0"/>
    <m/>
    <m/>
    <m/>
  </r>
  <r>
    <x v="0"/>
    <s v="Welche IT Ausstattung wird für die Nutzung der Meetingräume benötigt?"/>
    <s v="Für die Nutzung der Meetingräume benötigen Sie einen Laptop, um Inhalte zu teilen. Eine reine Videokonferenz ist auch ohne Laptop möglich. Jeder Raum verfügt über eine Cisco Video-Anlage. Die Meeting-Räume sind über Outlook buchbar._x000a__x000a_WLAN ist in den Meetingräumen verfügbar._x000a__x000a_Benötigen Sie detailliertere Informationen zur Nutzung der Cisco-Anlagen? Wenn ja, kann ich Ihnen die entsprechenden Quellen nennen._x000a__x000a_Sollten Sie weitere Fragen haben, stehen Ihnen folgende Support-Kanäle zur Verfügung:_x000a_*   Headquarter Kontakt: newhq@berenberg.com_x000a_*   Technischer Laptop Support: laptoppilot@berenberg.de_x000a_*   Gebäude- oder Umzugsprobleme: Monday System (Link folgt)_x000a_*   Allgemeiner technischer Support: hotline@berenberg.de oder Hotline Extension -369"/>
    <x v="0"/>
    <n v="4"/>
    <n v="5"/>
    <n v="4"/>
    <n v="4"/>
    <n v="3"/>
    <n v="4.1624999999999996"/>
    <x v="0"/>
    <n v="0.3247862102766409"/>
    <n v="11"/>
    <x v="328"/>
    <b v="0"/>
    <m/>
    <m/>
    <m/>
  </r>
  <r>
    <x v="0"/>
    <s v="Wird die Softphone- Telefonie direkt mit dem Umzug eingeführt?"/>
    <s v="Nein, die Softphone-Telefonie wird nicht direkt mit dem Umzug eingeführt, sondern erst später. Das neue Headset ist jedoch für die zukünftige Softphone-Technologie vorbereitet. Es wird aber die Möglichkeit geben, entweder über den Telefonhörer oder über den Laptop zu telefonieren (um mit Headset zu telefonieren) oder als dritte Variante via Bluetooth das Telefon direkt mit dem Headset zu verbinden._x000a__x000a_Es wird auch die Möglichkeit des Softphones geben, bei der die Telefon-Funktionen komplett softwareseitig über WebEx abgebildet werden. Standardmäßig bekommen Sie automatisch Ihr Tisch-Telefon, während Sie sich parallel bei den ersten Softphone-Nutzern von den Vorteilen einer mobilen Erreichbarkeit überzeugen können."/>
    <x v="0"/>
    <n v="4"/>
    <n v="5"/>
    <n v="4"/>
    <n v="5"/>
    <n v="3"/>
    <n v="4.3249999999999993"/>
    <x v="3"/>
    <n v="0.29185141645971979"/>
    <n v="10"/>
    <x v="329"/>
    <b v="0"/>
    <m/>
    <m/>
    <m/>
  </r>
  <r>
    <x v="0"/>
    <s v="Wie kann ich im neuen Gebäude telefonieren?"/>
    <s v="Es gibt verschiedene Möglichkeiten, im neuen Bürogebäude zu telefonieren._x000a__x000a_*   **Tischtelefone:** Es wird weiterhin die bewährten smarten Tisch-Telefone von Cisco mit Videotelefoniefunktion geben._x000a_*   **Softphone:** Für IT-begeisterte Nutzer gibt es die Möglichkeit des Softphones über WebEx._x000a_*   **Telefonboxen:** Auf allen Etagen wird es viele Telefonboxen für vertrauliche Gespräche oder kurze Besprechungen geben._x000a_*   **Mobiltelefon:** Aktivieren Sie die WLAN-Telefonie auf Ihrem iPhone, um auch in der Tiefgarage telefonieren zu können._x000a__x000a_Zusätzlich ist folgendes zu beachten:_x000a__x000a_*   Es gibt Team-Laptops für Teams, in denen nicht alle einen Laptop haben._x000a_*   Das neue Headset ist für die zukünftige Softphone-Technologie vorbereitet._x000a_*   Sie können entweder über den Telefonhörer oder über den Laptop telefonieren (um mit Headset zu telefonieren) oder als dritte Variante via Bluetooth das Telefon direkt mit dem Headset verbinden._x000a__x000a_Bitte beachten Sie, dass die Softphone-Telefonie nicht direkt zum Umzug eingeführt wird, sondern erst später. Wenn die Softphone-Funktion eingeführt ist, müssen Sie am Laptop eingeloggt sein, um telefonieren zu können."/>
    <x v="0"/>
    <n v="5"/>
    <n v="5"/>
    <n v="4"/>
    <n v="5"/>
    <n v="4"/>
    <n v="4.7249999999999996"/>
    <x v="2"/>
    <n v="0.37622558571336773"/>
    <n v="12"/>
    <x v="330"/>
    <b v="0"/>
    <m/>
    <m/>
    <m/>
  </r>
  <r>
    <x v="0"/>
    <s v="Kann ich weiterhin ohne Laptop telefonieren?"/>
    <s v="Ja, Sie können zunächst weiterhin ohne Laptop telefonieren._x000a__x000a_Es gibt folgende Möglichkeiten zu telefonieren:_x000a_*   Über den Telefon-Hörer_x000a_*   Über den Laptop (um mit Headset zu telefonieren)_x000a_*   Via Bluetooth das Telefon direkt mit dem Headset verbinden_x000a__x000a_Beachten Sie, dass in Zukunft das Softphone eingeführt wird, wodurch Sie am Laptop eingeloggt sein müssen, um telefonieren zu können._x000a__x000a_Für den Übergang ins NewHQ stehen Ihnen folgende Optionen zur Verfügung:_x000a_*   Bewährte smarte Tisch-Telefone von Cisco mit Videotelefoniefunktion_x000a_*   Softphone über WebEx (Telefon-Funktionen komplett softwareseitig)_x000a__x000a_Für IT-begeisterte Nutzer gibt es die Möglichkeit des Softphones, bei der die Telefon-Funktionen komplett softwareseitig über WebEx abgebildet werden. Zukünftig wird es möglich sein, durch eine in Webex integrierte Softphone-Lizenz das Headset unabhängig vom physischen Telefon zu nutzen oder sogar vollständig auf das klassische Telefon zu verzichten._x000a__x000a_Wenn Sie Ihr Telefon aus Webex heraus steuern möchten, müssen Sie eine Verbindung herstellen:_x000a_1.  Öffnen Sie Webex._x000a_2.  Klicken Sie dann (rechts oben) auf „Mit einem Gerät verbinden”._x000a_3.  Wählen Sie das angezeigte Telefon aus, die Verbindung wird dann hergestellt._x000a_4.  Gehen Sie über die Webex Seitennavigation auf „Anrufe&quot;, um über das Webex Ziffernblock Ihr Telefon zu steuern._x000a__x000a_Hinweis: Jetzt können Sie auch aus Webex heraus telefonieren. Achten Sie darauf, dass Sie vorweg eine 0 wählen müssen (bei externen Anrufen)."/>
    <x v="0"/>
    <n v="4"/>
    <n v="5"/>
    <n v="4"/>
    <n v="4"/>
    <n v="3"/>
    <n v="4.1624999999999996"/>
    <x v="0"/>
    <n v="0.22538729451620371"/>
    <n v="10"/>
    <x v="331"/>
    <b v="0"/>
    <m/>
    <m/>
    <m/>
  </r>
  <r>
    <x v="0"/>
    <s v="Was muss ich für die Telefonie in der Tiefgarage beachten?"/>
    <s v="Um in der Tiefgarage des NewHQ telefonieren zu können, ist es wichtig, die WLAN-Telefonie auf Ihrem iPhone zu aktivieren. Andernfalls kann der Telefonempfang dort gestört sein, da keine Netzabdeckung für Telefonie besteht. Dies ist auch wichtig, um die Park-App zu nutzen."/>
    <x v="0"/>
    <n v="5"/>
    <n v="5"/>
    <n v="4"/>
    <n v="5"/>
    <n v="4"/>
    <n v="4.7249999999999996"/>
    <x v="2"/>
    <n v="0.37967651113132872"/>
    <n v="10"/>
    <x v="332"/>
    <b v="0"/>
    <m/>
    <m/>
    <m/>
  </r>
  <r>
    <x v="0"/>
    <s v="Ist Microsoft Teams auf den Laptops verfügbar?"/>
    <s v="Ja, Microsoft Teams ist auf den neuen Laptops integriert. Du kannst auch ohne Probleme an Teams-Meetings teilnehmen, wenn du von extern eine Einladung erhältst. Microsoft Teams New ist auf den neuen Laptops installiert."/>
    <x v="0"/>
    <n v="5"/>
    <n v="5"/>
    <n v="4"/>
    <n v="5"/>
    <n v="3"/>
    <n v="4.6374999999999993"/>
    <x v="7"/>
    <n v="0.21729306286167699"/>
    <n v="11"/>
    <x v="333"/>
    <b v="0"/>
    <m/>
    <m/>
    <m/>
  </r>
  <r>
    <x v="0"/>
    <s v="Ist Microsoft bereits an allen Standorten nutzbar?"/>
    <s v="Microsoft Teams ist auf den neuen Laptops integriert. Teams funktioniert jedoch nicht auf der Citrix-Umgebung. Teams ist noch nicht auf die anderen Standorte ausgerollt, der Rollout erfolgt sukzessive."/>
    <x v="0"/>
    <n v="5"/>
    <n v="5"/>
    <n v="4"/>
    <n v="5"/>
    <n v="5"/>
    <n v="4.8125"/>
    <x v="1"/>
    <n v="0.41646831127947309"/>
    <n v="16"/>
    <x v="334"/>
    <b v="0"/>
    <m/>
    <m/>
    <m/>
  </r>
  <r>
    <x v="0"/>
    <s v="Kann ich an externen Team-Meetings teilnehmen?"/>
    <s v="Ja, Sie können problemlos über die Notebookumgebung an externen Teams-Meetings teilnehmen. Microsoft Teams ist auf den neuen Laptops integriert. Wenn Sie eine Teams-Einladung von extern erhalten, können Sie problemlos über die Notebookumgebung teilnehmen."/>
    <x v="0"/>
    <n v="5"/>
    <n v="5"/>
    <n v="4"/>
    <n v="5"/>
    <n v="4"/>
    <n v="4.7249999999999996"/>
    <x v="2"/>
    <n v="0.22357829038196039"/>
    <n v="4"/>
    <x v="335"/>
    <b v="0"/>
    <m/>
    <m/>
    <m/>
  </r>
  <r>
    <x v="0"/>
    <s v="Wer unterstützt uns extern bei der Umsetzung der IT-Ausstattung?"/>
    <s v="Die Firma Datagroup bietet externe Unterstützung bei der Umsetzung der IT-Ausstattung. Um den Umzug und die Einweisung in das neue Arbeitsequipment so einfach wie möglich zu gestalten, wird der LocalService durch externes IT-Fachpersonal unterstützt."/>
    <x v="0"/>
    <n v="4"/>
    <n v="5"/>
    <n v="4"/>
    <n v="5"/>
    <n v="3"/>
    <n v="4.3249999999999993"/>
    <x v="3"/>
    <n v="0.34648702196542619"/>
    <n v="11"/>
    <x v="336"/>
    <b v="0"/>
    <m/>
    <m/>
    <m/>
  </r>
  <r>
    <x v="0"/>
    <s v="Was ist mit der IT-Ausstattung der Kollegen in der Betaphase?"/>
    <s v="Für Kollegen, die bereits in der Betaphase sind, wird geprüft, ob die IT-Ausstattung einheitlich ist und gegebenenfalls ausgetauscht. Neue Mitarbeiter müssen ihre Ausstattung über das Onboarding bestellen, die Onboarding-Mail wird angepasst._x000a__x000a_Zusätzlich hier noch ein paar Informationen zu den Laptops und der IT-Ausstattung im NewHQ:_x000a__x000a_*   Die Laptops werden vor dem Probearbeiten ausgegeben, inklusive abgeschlossenem technischen Onboarding._x000a_*   Es wird Schulungen zur Nutzung der Laptops geben._x000a_*   Während des Probearbeitstages kannst du das ServiceNow- und Monday-Ticketsystem für Anfragen nutzen. Außerdem werden &quot;Floorwalker&quot; vor Ort sein._x000a_*   Es wird neue Headsets für die Notebooks geben, sofern diese im Survey bestellt wurden._x000a_*   Ergonomische Tastaturen/Mäuse werden mit umgezogen, wenn dies im Survey mitgeteilt wurde."/>
    <x v="0"/>
    <n v="4"/>
    <n v="5"/>
    <n v="4"/>
    <n v="4"/>
    <n v="3"/>
    <n v="4.1624999999999996"/>
    <x v="0"/>
    <n v="0.30595847327770059"/>
    <n v="10"/>
    <x v="337"/>
    <b v="0"/>
    <m/>
    <m/>
    <m/>
  </r>
  <r>
    <x v="0"/>
    <s v="Was gilt für neue Mitarbeiter im Hinblick auf die IT-Ausstattung?"/>
    <s v="Für neue Mitarbeiter muss die IT-Ausstattung über das Onboarding bestellt werden. Die Onboarding-Mail wird dafür nochmals angepasst._x000a__x000a_Gibt es noch weitere Fragen zum Thema IT-Ausstattung oder betrifft Ihre Frage ein anderes Thema im Zusammenhang mit dem Umzug?"/>
    <x v="0"/>
    <n v="5"/>
    <n v="5"/>
    <n v="4"/>
    <n v="4"/>
    <n v="4"/>
    <n v="4.5625"/>
    <x v="7"/>
    <n v="0.28551784143510428"/>
    <n v="11"/>
    <x v="338"/>
    <b v="0"/>
    <m/>
    <m/>
    <m/>
  </r>
  <r>
    <x v="0"/>
    <s v="Was darf mit an den neuen Standort umziehen?"/>
    <s v="Guten Tag, Herr Fuhrmann!_x000a__x000a_Beim Umzug in das NewHQ können Sie folgende Gegenstände mitnehmen:_x000a__x000a_*   Kuratierte Möbel_x000a_*   Telefone_x000a_*   Drucker_x000a_*   Schlüsselkästen_x000a_*   Tresore_x000a_*   Alle Unterlagen, Akten und lose Ablage, die mit in das neue Gebäude übernommen werden, sind in den dafür bereitgestellten Kartons zu verpacken._x000a_*   Spezielle Keyboards und Mäuse sollen bitte an die IT weitergegeben werden, damit diese auch vollständig umgezogen werden._x000a_*   Laptops werden kurzfristig ausgegeben und müssen auch selbst mit umgezogen werden._x000a__x000a_Folgende Gegenstände werden nicht mit umgezogen:_x000a__x000a_*   Privatsachen und private Wertgegenstände_x000a_*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Bitte beachten Sie, dass alle Unterlagen und Gegenstände am Umzugstag vollständig verpackt sein müssen. Das gilt auch für nicht belegte Arbeitsplätze und gemeinschaftlich genutztes Mobiliar. Container, Schränke, Schreibtische etc. müssen vollständig geräumt sein."/>
    <x v="0"/>
    <n v="5"/>
    <n v="5"/>
    <n v="5"/>
    <n v="5"/>
    <n v="4"/>
    <n v="4.9124999999999996"/>
    <x v="1"/>
    <n v="0.45719959099193819"/>
    <n v="11"/>
    <x v="339"/>
    <b v="0"/>
    <m/>
    <m/>
    <m/>
  </r>
  <r>
    <x v="0"/>
    <s v="Gibt es künftig noch persönliche Ablageplätze?"/>
    <s v="Im neuen Bürogebäude wird es keine Papierkörbe mehr unter den Schreibtischen geben. Stattdessen gibt es auf allen Etagen in jedem Arbeitsbereich eine Müllstation."/>
    <x v="0"/>
    <n v="4"/>
    <n v="5"/>
    <n v="3"/>
    <n v="4"/>
    <n v="4"/>
    <n v="4.0625"/>
    <x v="0"/>
    <n v="0.31610456951698601"/>
    <n v="10"/>
    <x v="340"/>
    <b v="0"/>
    <m/>
    <m/>
    <m/>
  </r>
  <r>
    <x v="0"/>
    <s v="Wie soll ich meine Unterlagen verpacken und beschriften?"/>
    <s v="Für den Umzug in das NewHQ sind folgende Punkte beim Verpacken und Beschriften Ihrer Unterlagen zu beachten:_x000a__x000a_1.  **Verpackung:** Alle Unterlagen, Akten und lose Ablagen, die mit in das neue Gebäude übernommen werden, müssen in den dafür bereitgestellten Kartons verpackt werden._x000a_2.  **Umzugskartons:** Sie erhalten Umzugskartons in weiß. Die Größe der Umzugskartons beträgt 39x60x35cm (BxLxH). Jeder Mitarbeiter erhält einen Umzugskarton. Ende August erhalten Sie die Umzugskartons für Ihre persönlichen Gegenstände. Wenn Sie abwesend sind, wenden Sie sich bitte an Ihren Umzugsbotschafter, um frühzeitig Kartons zu erhalten._x000a_3.  **Beschriftung:** Die Aufkleber für die Kartons sind vorbedruckt. Jede Etage hat ihre eigene Farbe, identisch mit den Etagenfarben im NewHQ._x000a_4.  **Größere Aktenmengen/Bibliotheken:** Wenn große Mengen an Akten oder eine Bibliothek durch die Spedition gepackt werden müssen, melden Sie dies bitte an. Für vertrauliche Umzugsgüter bzw. große Aktenmengen wird es Aktenrollwagen und Securityboxen geben. Diese müssen im Voraus angemeldet werden. Die Anmeldung ist zwingend erforderlich bis Ende Juli 2025 per Mail an das Umzugsteam NewHQ_Sellenthin@berenberg.de._x000a__x000a_Bitte sorgen Sie dafür, dass sämtliche Unterlagen und Gegenstände am Umzugstag vollständig verpackt sind. Das gilt auch für nicht belegte Arbeitsplätze und gemeinschaftlich genutztes Mobiliar. Container, Schränke, Schreibtische etc. müssen vollständig geräumt sein."/>
    <x v="0"/>
    <n v="5"/>
    <n v="5"/>
    <n v="5"/>
    <n v="5"/>
    <n v="4"/>
    <n v="4.9124999999999996"/>
    <x v="1"/>
    <n v="0.37515138307924589"/>
    <n v="10"/>
    <x v="341"/>
    <b v="0"/>
    <m/>
    <m/>
    <m/>
  </r>
  <r>
    <x v="0"/>
    <s v="Wer hilft mir bei der Entscheidung, was mitgenommen werden soll?"/>
    <s v="Hallo,_x000a__x000a_Bei der Entscheidung, was mitgenommen werden soll, kann Ihnen Folgendes helfen:_x000a__x000a_*   **Umzugsleitfaden:** Jeder Berenberger erhält Anfang August einen Umzugsleitfaden von seinem Umzugsbotschafter. Dieser enthält alle wichtigen Details rund um den Umzug sowie Ansprechpartner, Daten und Uhrzeiten._x000a_*   **Teamkoordination:** Falls jemand keine Möglichkeit hat, seine persönlichen Dinge selbst zu packen, bitte dies im Team untereinander koordinieren._x000a_*   **Umzugsgüter:**_x000a_    *   Verpackt werden alle Unterlagen, Akten und lose Ablagen, die mit in das neue Gebäude übernommen werden, in den dafür bereitgestellten Kartons. Bei größeren Aktenmengen oder Bibliotheken melden Sie dies bitte an._x000a_    *   Nicht umgezogen werden Privatsachen und private Wertgegenstände, der Großteil des Mobiliars, Pflanzen, Geschirr und Küchenutensilien, Arbeitsmaterialien (z.B. Schreibtischunterlagen, Flipcharts, Whiteboards, Pinnwände etc.) sowie Bilder und Dekoration._x000a__x000a_Für weitere Fragen stehen Ihnen folgende Support-Kanäle zur Verfügung:_x000a__x000a_*   Headquarter Kontakt: newhq@berenberg.com_x000a_*   Building oder Relocation issues: Monday system (Link folgt)"/>
    <x v="0"/>
    <n v="5"/>
    <n v="5"/>
    <n v="4"/>
    <n v="5"/>
    <n v="4"/>
    <n v="4.7249999999999996"/>
    <x v="2"/>
    <n v="0.36923025686443689"/>
    <n v="11"/>
    <x v="342"/>
    <b v="0"/>
    <m/>
    <m/>
    <m/>
  </r>
  <r>
    <x v="0"/>
    <s v="Was muss aufbewahrt werden und wie lange?"/>
    <s v="Umzugsrelevante Unterlagen, Akten und lose Ablagen, die mit in das neue Gebäude übernommen werden, müssen in den dafür bereitgestellten Kartons verpackt werden._x000a__x000a_Was nicht mit umgezogen wird:_x000a_*   Privatsachen und private Wertgegenstände_x000a_*   Der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Was mit umgezogen wird:_x000a_*   Kuratierte Möbel_x000a_*   Telefone_x000a_*   Drucker_x000a_*   Schlüsselkästen_x000a_*   Tresore_x000a__x000a_Bitte sorge dafür, dass sämtliche Unterlagen und Gegenstände am Umzugstag vollständig verpackt sind. Das gilt auch für nicht belegte Arbeitsplätze und gemeinschaftlich genutztes Mobiliar. Container, Schränke, Schreibtische etc. müssen vollständig geräumt sein._x000a__x000a_Eine Angabe zur Aufbewahrungsdauer konnte ich in den Dokumenten leider nicht finden. Bitte wende dich an newhq@berenberg.com, laptoppilot@berenberg.de, den Monday System (Link folgt), hotline@berenberg.de oder die Hotline unter der Durchwahl -369."/>
    <x v="0"/>
    <n v="3"/>
    <n v="4"/>
    <n v="3"/>
    <n v="4"/>
    <n v="2"/>
    <n v="3.3250000000000002"/>
    <x v="4"/>
    <n v="0.33731404020966538"/>
    <n v="10"/>
    <x v="343"/>
    <b v="0"/>
    <m/>
    <m/>
    <m/>
  </r>
  <r>
    <x v="0"/>
    <s v="Wo kommt das Archiv hin – und wie komme ich später ran?"/>
    <s v="Wo das Archiv hinkommt und wie du später darauf zugreifen kannst, kann ich dir leider nicht sagen._x000a__x000a_Bitte wende dich an die entsprechenden Support-Kanäle:_x000a_*   Hauptquartier Kontakt: newhq@berenberg.com_x000a_*   Technischer Laptop-Support: laptoppilot@berenberg.de_x000a_*   Gebäude- oder Umzugsprobleme: Monday System (Link folgt)_x000a_*   Allgemeiner technischer Support: hotline@berenberg.de oder Hotline-Durchwahl -369"/>
    <x v="0"/>
    <n v="2"/>
    <n v="3"/>
    <n v="2"/>
    <n v="4"/>
    <n v="1"/>
    <n v="2.4874999999999998"/>
    <x v="10"/>
    <n v="8.4884248128680145E-2"/>
    <n v="11"/>
    <x v="344"/>
    <b v="0"/>
    <m/>
    <m/>
    <m/>
  </r>
  <r>
    <x v="0"/>
    <s v="Was ist der Unterschied zwischen Archivierung und Ablage?"/>
    <s v="Für Ihre Suchanfrage konnte keine Zusammenfassung erstellt werden. Hier sind einige Suchergebnisse."/>
    <x v="0"/>
    <n v="1"/>
    <n v="1"/>
    <n v="1"/>
    <n v="2"/>
    <n v="1"/>
    <n v="1.1625000000000001"/>
    <x v="12"/>
    <n v="5.0209109640927833E-2"/>
    <n v="11"/>
    <x v="345"/>
    <b v="0"/>
    <m/>
    <m/>
    <m/>
  </r>
  <r>
    <x v="0"/>
    <s v="Muss ich Unterlagen selbst ins Archiv bringen?"/>
    <s v="Für Ihre Suchanfrage konnte keine Zusammenfassung erstellt werden. Hier sind einige Suchergebnisse."/>
    <x v="0"/>
    <n v="1"/>
    <n v="1"/>
    <n v="1"/>
    <n v="2"/>
    <n v="1"/>
    <n v="1.1625000000000001"/>
    <x v="12"/>
    <n v="6.7521312117924476E-2"/>
    <n v="10"/>
    <x v="346"/>
    <b v="0"/>
    <m/>
    <m/>
    <m/>
  </r>
  <r>
    <x v="0"/>
    <s v="Was kann oder soll digitalisiert werden?"/>
    <s v="Für Ihre Suchanfrage konnte keine Zusammenfassung erstellt werden. Hier sind einige Suchergebnisse."/>
    <x v="0"/>
    <n v="1"/>
    <n v="1"/>
    <n v="1"/>
    <n v="2"/>
    <n v="1"/>
    <n v="1.1625000000000001"/>
    <x v="12"/>
    <n v="5.4752018429402777E-2"/>
    <n v="8"/>
    <x v="347"/>
    <b v="0"/>
    <m/>
    <m/>
    <m/>
  </r>
  <r>
    <x v="0"/>
    <s v="Welche Tools stehen für die Ablage digitaler Dokumente zur Verfügung?"/>
    <s v="Für die Ablage digitaler Dokumente stehen Ihnen folgende Tools zur Verfügung:_x000a__x000a_*   **Microsoft OneNote:** Perfekt für Mitschriften, To-Do-Listen oder schnelle Ideen. Handgeschriebene Notizen lassen sich per OCR in Maschinenschrift umwandeln._x000a_*   **PDF Apps:** Adobe Acrobat und Microsoft Edge können für PDF-Kommentare und Unterschriften genutzt werden._x000a_*   **OneDrive for Business:** Geschäftliche Daten auf dem Laptop werden automatisch synchronisiert, sodass Daten jederzeit auf einem neuen Gerät wiederhergestellt werden können."/>
    <x v="0"/>
    <n v="3"/>
    <n v="4"/>
    <n v="3"/>
    <n v="4"/>
    <n v="2"/>
    <n v="3.3250000000000002"/>
    <x v="4"/>
    <n v="0.1792001566438442"/>
    <n v="11"/>
    <x v="348"/>
    <b v="0"/>
    <m/>
    <m/>
    <m/>
  </r>
  <r>
    <x v="0"/>
    <s v="Wer unterstützt bei der Digitalisierung?"/>
    <s v="Für die Umsetzung der Digitalisierung gibt es externe Unterstützung durch die Firma Datagroup. Bei IT-Problemen können Sie die Hotline per Mail, Telefon oder über das SSP (SelfServicePortal) erreichen. Die Adresse des SelfServicePortals ist: https://berenbergitsmprod.service-now.com/esc."/>
    <x v="0"/>
    <n v="4"/>
    <n v="5"/>
    <n v="3"/>
    <n v="4"/>
    <n v="2"/>
    <n v="3.8875000000000002"/>
    <x v="6"/>
    <n v="0.17951977711927181"/>
    <n v="11"/>
    <x v="349"/>
    <b v="0"/>
    <m/>
    <m/>
    <m/>
  </r>
  <r>
    <x v="0"/>
    <s v="Ab wann können Räume offiziell gebucht werden?"/>
    <s v="Die offizielle Raumbuchung beginnt Ende August. Falls Sie wichtige, große Termine bereits vorher planen müssen, wenden Sie sich bitte an dennis.jaeger.ext@berenberg.com."/>
    <x v="0"/>
    <n v="4"/>
    <n v="5"/>
    <n v="3"/>
    <n v="4"/>
    <n v="3"/>
    <n v="3.9750000000000001"/>
    <x v="16"/>
    <n v="0.1348635379274897"/>
    <n v="10"/>
    <x v="350"/>
    <b v="0"/>
    <m/>
    <m/>
    <m/>
  </r>
  <r>
    <x v="0"/>
    <s v="Was tun, wenn ich schon vorher einen Raum benötige?"/>
    <s v="Gerne helfe ich dir weiter._x000a__x000a_Da die offizielle Raumbuchung erst Ende August beginnt, solltest du dich an dennis.jaeger.ext@berenberg.com wenden, wenn du bereits vorher wichtige, große Termine planen musst._x000a__x000a_Für Lunch mit Kunden im 11. OG ist Angela Kluge deine Ansprechpartnerin für die Koordination mit Genuss &amp; Harmonie (Caterer). Hier ist ein Vorlauf von 24 Stunden erforderlich._x000a__x000a_Solltest du weitere Fragen haben, stehen dir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4"/>
    <n v="5"/>
    <n v="4"/>
    <n v="4"/>
    <n v="3"/>
    <n v="4.1624999999999996"/>
    <x v="0"/>
    <n v="0.14603447362193281"/>
    <n v="9"/>
    <x v="351"/>
    <b v="0"/>
    <m/>
    <m/>
    <m/>
  </r>
  <r>
    <x v="0"/>
    <s v="Wird es ein Sportangebot geben?"/>
    <s v="Ja, es wird ein Sportangebot im Multifunktionsraum im NewHQ geben. Der Multifunktionsraum kann über Outlook gebucht werden und wird von HR koordiniert._x000a__x000a_Zusätzlich wird es ab dem 10. Februar 2025 über 8 Wochen ein Probeangebot an Sport- und Fitnesskursen im BeGo Public Space geben, um Inhalte, Zeiten und Formate zu testen. Die Kurse umfassen verschiedene Formate wie Power Functional Xpress Fusion, Yoga, Tabata, Fil Body Bootcamp Burner und High Intensity Sport. Im neuen Gebäude wird es einen extra Raum mit Kleingeräten wie Matten, Kettlebells und Kleinhanteln geben._x000a__x000a_Die achtwöchige Testphase der Sportkurse ist abgeschlossen. Besonders beliebt waren Pilates, Yoga, Tabata und Bootcamp. Zukünftig sollen auch Angebote für Sporteinsteiger und eine Leveleinteilung angeboten werden. Es besteht Interesse an Mittagsangeboten, die in Zukunft ins Programm aufgenommen werden sollen."/>
    <x v="0"/>
    <n v="5"/>
    <n v="5"/>
    <n v="5"/>
    <n v="5"/>
    <n v="4"/>
    <n v="4.9124999999999996"/>
    <x v="1"/>
    <n v="0.41401454365411589"/>
    <n v="11"/>
    <x v="352"/>
    <b v="0"/>
    <m/>
    <m/>
    <m/>
  </r>
  <r>
    <x v="0"/>
    <s v="Wie kann ich den Multifunktionsraum buchen?"/>
    <s v="Die Buchung des Multifunktionsraums im NewHQ erfolgt über Outlook und wird von HR koordiniert._x000a__x000a_Gibt es weitere Fragen zum NewHQ oder den neuen Laptops, bei denen ich Ihnen behilflich sein kann?"/>
    <x v="0"/>
    <n v="5"/>
    <n v="5"/>
    <n v="4"/>
    <n v="5"/>
    <n v="4"/>
    <n v="4.7249999999999996"/>
    <x v="2"/>
    <n v="0.1854544792755165"/>
    <n v="10"/>
    <x v="353"/>
    <b v="0"/>
    <m/>
    <m/>
    <m/>
  </r>
  <r>
    <x v="0"/>
    <s v="Wird es einen Ruheraum und Arzt-Raum geben?"/>
    <s v="Ja, im NewHQ wird es einen Arzt-Raum geben, der auch als Ruheraum genutzt werden kann. Daneben befindet sich ein weiterer Ruheraum. Der Arzt-Raum wird sich im Erdgeschoss befinden. Unsere Betriebsärztin, Dr. Uta Hermann, wird dort regelmäßig Sprechstunden abhalten._x000a__x000a_Möchten Sie detailliertere Informationen zum Arzt-Raum oder den Sprechstunden von Frau Dr. Hermann?"/>
    <x v="0"/>
    <n v="5"/>
    <n v="5"/>
    <n v="4"/>
    <n v="5"/>
    <n v="4"/>
    <n v="4.7249999999999996"/>
    <x v="2"/>
    <n v="0.17336332515602251"/>
    <n v="11"/>
    <x v="354"/>
    <b v="0"/>
    <m/>
    <m/>
    <m/>
  </r>
  <r>
    <x v="0"/>
    <s v="Wie gelange ich ins Mitarbeiterrestaurant?"/>
    <s v="Das Mitarbeiterrestaurant im NewHQ befindet sich im Erdgeschoss. Es gibt zwei Eingänge: einen von außen, links vom Gebäudehaupteingang, ideal für einen schnellen Besuch an der Kaffeebar vor Arbeitsbeginn, und einen zweiten vom Foyer, der direkten Zugang zum Buffetbereich bietet._x000a__x000a_In der Restaurant-App findest du die aktuellen Tagesmenüs und ein Ampelsystem, das die Auslastung anzeigt. Du kannst auch Speisen zur Abholung im Marketplace vorbestellen. Die Bezahlung erfolgt über die App._x000a__x000a_Das Restaurant ist von Montag bis Freitag von 11:30 bis 14:00 Uhr geöffnet. Die Kaffeebar und Patisserie sind von 7:30 bis 15:30 Uhr geöffnet."/>
    <x v="0"/>
    <n v="4"/>
    <n v="5"/>
    <n v="4"/>
    <n v="5"/>
    <n v="3"/>
    <n v="4.3249999999999993"/>
    <x v="3"/>
    <n v="0.23950537495718219"/>
    <n v="12"/>
    <x v="355"/>
    <b v="0"/>
    <m/>
    <m/>
    <m/>
  </r>
  <r>
    <x v="0"/>
    <s v="Wie viele Sitzplätze gibt es im Mitarbeiterrestaurant?"/>
    <s v="Im Mitarbeiterrestaurant stehen 199 Sitzplätze zur Verfügung. Über das Ampelsystem in der App ist ersichtlich, wie hoch die Auslastung ist."/>
    <x v="0"/>
    <n v="5"/>
    <n v="5"/>
    <n v="5"/>
    <n v="5"/>
    <n v="5"/>
    <n v="5"/>
    <x v="13"/>
    <n v="0.27531005970052969"/>
    <n v="10"/>
    <x v="356"/>
    <b v="0"/>
    <m/>
    <m/>
    <m/>
  </r>
  <r>
    <x v="0"/>
    <s v="Wie erfahre ich, wie voll es im Restaurant ist?"/>
    <s v="Sie können in der App über ein Ampelsystem sehen, wie frequentiert das Restaurant gerade ist."/>
    <x v="0"/>
    <n v="5"/>
    <n v="5"/>
    <n v="4"/>
    <n v="5"/>
    <n v="5"/>
    <n v="4.8125"/>
    <x v="1"/>
    <n v="0.43711041373199822"/>
    <n v="14"/>
    <x v="357"/>
    <b v="0"/>
    <m/>
    <m/>
    <m/>
  </r>
  <r>
    <x v="0"/>
    <s v="Ist eine Vorbestellung von Gerichten möglich?"/>
    <s v="Ja, im Mitarbeiterrestaurant NewHQ ist eine Vorbestellung von Speisen möglich._x000a__x000a_Sie können die &quot;Pre Order&quot;-Funktion in der Restaurant-App nutzen, um Speisen zu bestellen, die Ihnen in einem Frische-Automat bereitgestellt werden. Dies ist auch zur Mitnahme nach Hause möglich."/>
    <x v="0"/>
    <n v="5"/>
    <n v="5"/>
    <n v="4"/>
    <n v="5"/>
    <n v="3"/>
    <n v="4.6374999999999993"/>
    <x v="7"/>
    <n v="0.1822652039394016"/>
    <n v="17"/>
    <x v="358"/>
    <b v="0"/>
    <m/>
    <m/>
    <m/>
  </r>
  <r>
    <x v="0"/>
    <s v="Können Geschäftspartner und Kunden im Restaurant essen?"/>
    <s v="Ja, Geschäftspartner können im Restaurant eingeladen werden bzw. über eine Karte, die man am Empfang erhalten, selbst zahlen. Es ist jedoch nicht vorgesehen, dass Freunde/Bekannte für ein Lunch-Date Zutritt zum Mitarbeiterrestaurant haben. Mittagessen mit Kunden ist im 11. OG möglich, Angela Kluge ist hier Ansprechpartnerin für die Koordination mit Genuss &amp; Harmonie (Caterer). 24 Stunden Vorlauf ist erforderlich."/>
    <x v="0"/>
    <n v="4"/>
    <n v="5"/>
    <n v="4"/>
    <n v="4"/>
    <n v="3"/>
    <n v="4.1624999999999996"/>
    <x v="0"/>
    <n v="0.28596382926666419"/>
    <n v="14"/>
    <x v="359"/>
    <b v="0"/>
    <m/>
    <m/>
    <m/>
  </r>
  <r>
    <x v="0"/>
    <s v="Dürfen Familie, Freunde und Bekannte zum Mittagessen mitgebracht werden?"/>
    <s v="Für Ihre Suchanfrage konnte keine Zusammenfassung erstellt werden. Hier sind einige Suchergebnisse."/>
    <x v="0"/>
    <n v="1"/>
    <n v="1"/>
    <n v="1"/>
    <n v="2"/>
    <n v="1"/>
    <n v="1.1625000000000001"/>
    <x v="12"/>
    <n v="6.6548794467527358E-2"/>
    <n v="11"/>
    <x v="360"/>
    <b v="0"/>
    <m/>
    <m/>
    <m/>
  </r>
  <r>
    <x v="0"/>
    <s v="Darf ich mit meinem Tablett durch das Gebäude gehen?"/>
    <s v="Es ist nicht vorgesehen, mit Essenstabletts durch das Gebäude zu gehen. Für To-Go-Gerichte wird es eine Tupperware mit Pfandsystem geben. Ob dies auch für Tablets gilt, ist nicht explizit erwähnt._x000a__x000a_Da ich hierzu keine eindeutige Aussage in den Dokumenten finden kann, empfehle ich dir, dich an die entsprechenden Support-Kanäle zu wenden:_x000a_*   Headquarter contact: newhq@berenberg.com_x000a_*   Building or relocation issues: Monday system (Link folgt)."/>
    <x v="0"/>
    <n v="5"/>
    <n v="5"/>
    <n v="4"/>
    <n v="5"/>
    <n v="4"/>
    <n v="4.7249999999999996"/>
    <x v="2"/>
    <n v="0.27877467495120672"/>
    <n v="11"/>
    <x v="361"/>
    <b v="0"/>
    <m/>
    <m/>
    <m/>
  </r>
  <r>
    <x v="0"/>
    <s v="Wird es eine Außenbestuhlung beim Restaurant geben?"/>
    <s v="Nein, im Mitarbeiterrestaurant wird es keine Außenbestuhlung geben."/>
    <x v="0"/>
    <n v="5"/>
    <n v="5"/>
    <n v="4"/>
    <n v="5"/>
    <n v="3"/>
    <n v="4.6374999999999993"/>
    <x v="7"/>
    <n v="8.2800754801101231E-2"/>
    <n v="10"/>
    <x v="362"/>
    <b v="0"/>
    <m/>
    <m/>
    <m/>
  </r>
  <r>
    <x v="0"/>
    <s v="Wie funktioniert der Marketplace?"/>
    <s v="Der Marketplace im NewHQ ist als zentraler Treffpunkt für alle Mitarbeiter gedacht. Er soll den kollegialen Austausch fördern und individuelle Lunchbreaks oder das Arbeiten mit dem eigenen Laptop ermöglichen._x000a__x000a_Hier sind einige Details zum Marketplace:_x000a__x000a_*   **Ort:** 10. OG_x000a_*   **Ausstattung:** Der Raum ist mit hochwertigen Küchen ausgestattet, in denen Sie mitgebrachte Speisen erwärmen und sich mit Kaffeespezialitäten versorgen können. Es gibt große Kühlschränke mit Getränken zum Kauf und Getränkeautomaten. Snack-Automaten, die über die App bezahlt werden können, sind ebenfalls vorhanden._x000a_*   **Sitzbereiche:** Es gibt unterschiedliche Sitzbereiche, sowohl loungig-lässig als auch erhöhtes Sitzen zum Arbeiten am Laptop mit Blick über Hamburg._x000a_*   **Dachterrasse:** Eine möblierte Dachterrasse lädt zum Verweilen ein._x000a_*   **Self-Service:** Es gibt kein Personal im Marketplace, es ist reiner Self-Service._x000a_*   **Pre-Order:** Essen kann zur Abholung in den Marketplace geliefert werden, um es auch mit nach Hause zu nehmen."/>
    <x v="0"/>
    <n v="4"/>
    <n v="5"/>
    <n v="4"/>
    <n v="5"/>
    <n v="3"/>
    <n v="4.3249999999999993"/>
    <x v="3"/>
    <n v="0.35911904815293799"/>
    <n v="14"/>
    <x v="363"/>
    <b v="0"/>
    <m/>
    <m/>
    <m/>
  </r>
  <r>
    <x v="0"/>
    <s v="Wo hole ich Pre-Order-Essen ab?"/>
    <s v="Hallo,_x000a__x000a_Sie können Ihr vorbestelltes Essen an der Abhol-Station für die Pre-Order-Essen abholen. Diese befindet sich im Market-Place._x000a__x000a_Bei weiteren Fragen stehen Ihnen folgende Support-Kanäle zur Verfügung:_x000a_* Headquarter Kontakt: newhq@berenberg.com_x000a_* Technischer Laptop-Support: laptoppilot@berenberg.de_x000a_* Gebäude- oder Umzugsprobleme: Monday System (Link folgt)_x000a_* Allgemeiner technischer Support: hotline@berenberg.de oder Hotline-Durchwahl -369"/>
    <x v="0"/>
    <n v="4"/>
    <n v="5"/>
    <n v="3"/>
    <n v="4"/>
    <n v="2"/>
    <n v="3.8875000000000002"/>
    <x v="6"/>
    <n v="4.3241542904290428E-2"/>
    <n v="3"/>
    <x v="364"/>
    <b v="0"/>
    <m/>
    <m/>
    <m/>
  </r>
  <r>
    <x v="0"/>
    <s v="Wie bezahle ich am Snackautomaten?"/>
    <s v="Um am Snackautomaten im Market-Place zu bezahlen, können Sie die App nutzen._x000a__x000a_Für weitere Fragen stehen Ihnen folgende Support-Kanäle zur Verfügung:_x000a_* Headquarter contact: newhq@berenberg.com_x000a_* Technical laptop support: laptoppilot@berenberg.de_x000a_* Building or relocation issues: Monday system (link follows)_x000a_* General technical support: hotline@berenberg.de oder hotline extension -369"/>
    <x v="0"/>
    <n v="4"/>
    <n v="5"/>
    <n v="3"/>
    <n v="4"/>
    <n v="3"/>
    <n v="3.9750000000000001"/>
    <x v="16"/>
    <n v="0.41053569778695181"/>
    <n v="16"/>
    <x v="365"/>
    <b v="0"/>
    <m/>
    <m/>
    <m/>
  </r>
  <r>
    <x v="0"/>
    <s v="Was bietet das Work Café?"/>
    <s v="Das Work Café im NewHQ ist ein Treffpunkt für alle Mitarbeiter und befindet sich dreimal im Gebäude auf den Etagen 2, 4 und 6._x000a__x000a_Zur Ausstattung gehören:_x000a_*   Kühlschrank_x000a_*   Geschirrspüler_x000a_*   Mikrowelle_x000a_*   Separate Wasserstation_x000a_*   Einheitliches Geschirr + Besteck_x000a_*   Kaffeemaschine (die gleiche Maschine wie im jetzigen Bistro 1590)"/>
    <x v="0"/>
    <n v="3"/>
    <n v="4"/>
    <n v="3"/>
    <n v="4"/>
    <n v="2"/>
    <n v="3.3250000000000002"/>
    <x v="4"/>
    <n v="0.14301662670887039"/>
    <n v="10"/>
    <x v="366"/>
    <b v="0"/>
    <m/>
    <m/>
    <m/>
  </r>
  <r>
    <x v="0"/>
    <s v="Wann ist das Work Café zugänglich?"/>
    <s v="Das Work Café im NewHQ ist immer zugänglich und liegt außerhalb der Vertraulichkeitsbereiche. Es bietet den gleichen Service wie in den Teeküchen, ist aber großzügiger ausgestattet und verfügt über mehr Sitzmöglichkeiten. Du findest Work Cafés auf den Etagen 2, 4 und 6."/>
    <x v="0"/>
    <n v="4"/>
    <n v="5"/>
    <n v="4"/>
    <n v="5"/>
    <n v="3"/>
    <n v="4.3249999999999993"/>
    <x v="3"/>
    <n v="0.2337686371582047"/>
    <n v="10"/>
    <x v="367"/>
    <b v="0"/>
    <m/>
    <m/>
    <m/>
  </r>
  <r>
    <x v="0"/>
    <s v="Wo finde ich Gefrierfächer im Gebäude?"/>
    <s v="Gefrierfächer im NewHQ finden Sie nur im Market Place. In den Teeküchen sind keine Gefrierfächer vorhanden."/>
    <x v="0"/>
    <n v="4"/>
    <n v="5"/>
    <n v="3"/>
    <n v="4"/>
    <n v="2"/>
    <n v="3.8875000000000002"/>
    <x v="6"/>
    <n v="6.4670240782295108E-2"/>
    <n v="15"/>
    <x v="368"/>
    <b v="0"/>
    <m/>
    <m/>
    <m/>
  </r>
  <r>
    <x v="0"/>
    <s v="Welche Kaffeemaschinen stehen in den Teeküchen zur Verfügung?"/>
    <s v="In den Teeküchen im NewHQ stehen Franke Kaffeemaschinen zur Verfügung. Alle Teeküchen sind mit Franke A300 ausgestattet, während der Marketplace und die Work Cafés mit A600 ausgestattet sind. Die Qualität ist die gleiche, die A600 hat lediglich mehr Produktbezüge."/>
    <x v="0"/>
    <n v="5"/>
    <n v="5"/>
    <n v="5"/>
    <n v="5"/>
    <n v="4"/>
    <n v="4.9124999999999996"/>
    <x v="1"/>
    <n v="0.41832115016634269"/>
    <n v="12"/>
    <x v="369"/>
    <b v="0"/>
    <m/>
    <m/>
    <m/>
  </r>
  <r>
    <x v="0"/>
    <s v="Welche Milchsorten gibt es in den Teeküchen?"/>
    <s v="In den Teeküchen im NewHQ wird es Hafermilch in den Kühlschränken geben. Aus der Kaffeemaschine kommt Kuhmilch, da es nur ein Milchfach gibt."/>
    <x v="0"/>
    <n v="5"/>
    <n v="5"/>
    <n v="4"/>
    <n v="5"/>
    <n v="4"/>
    <n v="4.7249999999999996"/>
    <x v="2"/>
    <n v="0.24762341081808911"/>
    <n v="14"/>
    <x v="370"/>
    <b v="0"/>
    <m/>
    <m/>
    <m/>
  </r>
  <r>
    <x v="0"/>
    <s v="Wie oft werden die Teeküchen aufgefüllt und gereinigt?"/>
    <s v="Die Teeküchen im NewHQ werden einmal täglich von der Reinigungskraft gereinigt und aufgefüllt. Falls zwischendurch Nachfüllbedarf besteht, muss dies selbstständig erledigt werden. Der Vorrat befindet sich in der Küche."/>
    <x v="0"/>
    <n v="3"/>
    <n v="4"/>
    <n v="3"/>
    <n v="4"/>
    <n v="2"/>
    <n v="3.3250000000000002"/>
    <x v="4"/>
    <n v="0.18028722623287169"/>
    <n v="17"/>
    <x v="371"/>
    <b v="0"/>
    <m/>
    <m/>
    <m/>
  </r>
  <r>
    <x v="0"/>
    <s v="Wie oft wird die Spülmaschine ausgeräumt?"/>
    <s v="Die Spülmaschine in den Teeküchen wird einmal täglich ausgeräumt."/>
    <x v="0"/>
    <n v="5"/>
    <n v="5"/>
    <n v="5"/>
    <n v="5"/>
    <n v="5"/>
    <n v="5"/>
    <x v="13"/>
    <n v="0.12441224806390749"/>
    <n v="9"/>
    <x v="372"/>
    <b v="0"/>
    <m/>
    <m/>
    <m/>
  </r>
  <r>
    <x v="0"/>
    <s v="Welche Möglichkeiten gibt es für Heißwasser in den Teeküchen?"/>
    <s v="In den Teeküchen im NewHQ gibt es zwei Optionen für Heißwasser:_x000a__x000a_*   Aus der Kaffeemaschine. Alle Teeküchen sind mit Franke Kaffeemaschinen ausgestattet._x000a_*   Über die Wasserstation (kalt, sprudelnd &amp; heiß). Es gibt keine Wasserkocher in den Küchen."/>
    <x v="0"/>
    <n v="5"/>
    <n v="5"/>
    <n v="4"/>
    <n v="5"/>
    <n v="4"/>
    <n v="4.7249999999999996"/>
    <x v="2"/>
    <n v="0.31242603069266012"/>
    <n v="13"/>
    <x v="373"/>
    <b v="0"/>
    <m/>
    <m/>
    <m/>
  </r>
  <r>
    <x v="0"/>
    <s v="Gibt es auch Sprudelwasser?"/>
    <s v="Ja, in jeder Teeküche gibt es eine Wasserstation, die kaltes, sprudelndes und heißes Wasser bietet. Heißes Wasser ist zusätzlich auch über die Kaffeemaschinen erhältlich."/>
    <x v="0"/>
    <n v="3"/>
    <n v="4"/>
    <n v="3"/>
    <n v="4"/>
    <n v="2"/>
    <n v="3.3250000000000002"/>
    <x v="4"/>
    <n v="5.1599821746880568E-2"/>
    <n v="2"/>
    <x v="374"/>
    <b v="0"/>
    <m/>
    <m/>
    <m/>
  </r>
  <r>
    <x v="0"/>
    <s v="Wie sind die Teeküchen ausgestattet?"/>
    <s v="Hallo,_x000a__x000a_die Teeküchen im NewHQ sind wie folgt ausgestattet:_x000a__x000a_*   **Allgemein:** Es gibt 29 Teeküchen im NewHQ, drei auf jeder Etage. Die technische Ausstattung ist auf allen Geschossen gleich, nur Farbe und Sitzkonzept sind unterschiedlich. Die Teeküchen dienen als Treffpunkt für alle Mitarbeiter._x000a_*   **Ausstattung:** Jede Teeküche verfügt über eine Kaffeemaschine (Franke, wie im jetzigen Bistro), eine separate Wasserstation (kalt, sprudelnd &amp; heiß), eine Mikrowelle und einen Kühlschrank. Außerdem gibt es einheitliches Geschirr und Besteck._x000a_*   **Kaffee:** Es gibt Kaffee- und Espressobohnen. Kuhmilch ist in der Kaffeemaschine verfügbar, Hafermilch steht in den Kühlschränken bereit._x000a_*   **Sonstiges:** Die Teeküchen sind mit Geschirr ausgestattet. Es gibt keine Gefrierfächer in den Kühlschränken._x000a__x000a_Die Teeküchen werden täglich gereinigt und die Spülmaschine wird einmal täglich ausgeräumt."/>
    <x v="0"/>
    <n v="5"/>
    <n v="5"/>
    <n v="5"/>
    <n v="5"/>
    <n v="4"/>
    <n v="4.9124999999999996"/>
    <x v="1"/>
    <n v="0.34262762699502669"/>
    <n v="14"/>
    <x v="375"/>
    <b v="0"/>
    <m/>
    <m/>
    <m/>
  </r>
  <r>
    <x v="0"/>
    <s v="Was muss ich bei privatem Geschirr beachten?"/>
    <s v="Privates Geschirr muss selbst abgewaschen und im Locker verwahrt werden. Es ist standardisiertes Geschirr in den Teeküchen vorhanden."/>
    <x v="0"/>
    <n v="4"/>
    <n v="5"/>
    <n v="3"/>
    <n v="4"/>
    <n v="3"/>
    <n v="3.9750000000000001"/>
    <x v="16"/>
    <n v="0.1165080461116384"/>
    <n v="9"/>
    <x v="376"/>
    <b v="0"/>
    <m/>
    <m/>
    <m/>
  </r>
  <r>
    <x v="0"/>
    <s v="Wie funktioniert das Bewirtungskonzept für interne Meetings?"/>
    <s v="Für interne Meetings gibt es im NewHQ verschiedene Bewirtungsoptionen:_x000a__x000a_*   **Lunch im 11. OG:** Für ein wohnlicheres Setup ohne Meeting-Charakter können Sie Lunch im 11. OG einnehmen. Angela Kluge ist Ihre Ansprechpartnerin für die Koordination mit Genuss &amp; Harmonie (Caterer). Eine Vorlaufzeit von 24 Stunden ist erforderlich._x000a_*   **Mitarbeiterrestaurant:** Das Mitarbeiterrestaurant bietet 199 Sitzplätze. Die Auslastung können Sie über das Ampelsystem in der App einsehen. Es ist von Montag bis Freitag von 11:30 bis 14:00 Uhr geöffnet._x000a_*   **Frühstück:** Für eine Gruppe kann Frühstück vorab über Outlook und das Bestellsystem bestellt werden._x000a_*   **Marketplace:** Hier gibt es Snack-Automaten, die über die App bezahlt werden können, sowie eine Abholstation für vorbestellte Speisen._x000a_*   **Bewirtungskonzept allgemein:** Bestellungen für Catering müssen mindestens 24 Stunden im Voraus über ein Bestellformular erfolgen._x000a__x000a_Bitte beachten Sie, dass es nicht vorgesehen ist, Essenstabletts durch das Gebäude zu tragen. Für To-Go-Gerichte wird es Tupperware mit einem Pfandsystem geben._x000a__x000a_Für weitere Fragen oder spezielle Wünsche bezüglich der Bewirtung wenden Sie sich bitte an newhq@berenberg.com."/>
    <x v="0"/>
    <n v="5"/>
    <n v="5"/>
    <n v="5"/>
    <n v="5"/>
    <n v="4"/>
    <n v="4.9124999999999996"/>
    <x v="1"/>
    <n v="0.46094547196758262"/>
    <n v="14"/>
    <x v="377"/>
    <b v="0"/>
    <m/>
    <m/>
    <m/>
  </r>
  <r>
    <x v="0"/>
    <s v="Wo kann man im wohnlichen Rahmen mit Gästen essen?"/>
    <s v="Im NewHQ können Sie im 11. OG in einem wohnlicheren Rahmen mit Gästen zu Mittag essen. Angela Kluge ist Ihre Ansprechpartnerin für die Koordination mit &quot;Genuss &amp; Harmonie&quot; (Caterer). Bitte beachten Sie, dass eine Vorlaufzeit von 24 Stunden erforderlich ist."/>
    <x v="0"/>
    <n v="4"/>
    <n v="5"/>
    <n v="4"/>
    <n v="5"/>
    <n v="3"/>
    <n v="4.3249999999999993"/>
    <x v="3"/>
    <n v="0.12990741384092161"/>
    <n v="14"/>
    <x v="378"/>
    <b v="0"/>
    <m/>
    <m/>
    <m/>
  </r>
  <r>
    <x v="0"/>
    <s v="Wofür benötige ich die Restaurant-App?"/>
    <s v="Du benötigst die Restaurant-App im NewHQ, um im Mitarbeiterrestaurant etwas zu essen und zu bezahlen. In der App findest du die aktuellen Tagesmenüs, ein Ampelsystem zur Anzeige der Auslastung, die Möglichkeit zur Vorbestellung und Bezahlung sowie eine Funktion für Bewertungen und Feedback. Du kannst die App sowohl auf deinem Firmen- als auch auf deinem Privathandy nutzen."/>
    <x v="0"/>
    <n v="4"/>
    <n v="5"/>
    <n v="4"/>
    <n v="5"/>
    <n v="3"/>
    <n v="4.3249999999999993"/>
    <x v="3"/>
    <n v="0.14343330887782679"/>
    <n v="11"/>
    <x v="379"/>
    <b v="0"/>
    <m/>
    <m/>
    <m/>
  </r>
  <r>
    <x v="0"/>
    <s v="Wie funktioniert die Bezahlung?"/>
    <s v="Die Bezahlung im Restaurant erfolgt über eine App, in die du Geld aufladen musst. Geschäftspartner können eingeladen werden oder mit einer Karte bezahlen, die am Empfang erhältlich ist._x000a__x000a_Für die Nutzung des Mobilitätsbudgets wird dir von Berenberg eine digitale Kreditkarte in der Navit-App zur Verfügung gestellt, die monatlich mit 30 Euro aufgeladen wird. Du kannst dann mit dieser Karte in der jeweiligen App dein gewünschtes Verkehrsmittel bezahlen."/>
    <x v="0"/>
    <n v="3"/>
    <n v="4"/>
    <n v="3"/>
    <n v="4"/>
    <n v="2"/>
    <n v="3.3250000000000002"/>
    <x v="4"/>
    <n v="0.1495356037151703"/>
    <n v="3"/>
    <x v="380"/>
    <b v="0"/>
    <m/>
    <m/>
    <m/>
  </r>
  <r>
    <x v="0"/>
    <s v="Auf welchen Geräten kann ich die Restaurant-App nutzenß"/>
    <s v="Die Restaurant-App kann sowohl auf Ihrem Firmen- als auch auf Ihrem Privat-Handy genutzt werden. Sie benötigen die App, um im Restaurant zu bezahlen und zu essen."/>
    <x v="0"/>
    <n v="5"/>
    <n v="5"/>
    <n v="4"/>
    <n v="5"/>
    <n v="5"/>
    <n v="4.8125"/>
    <x v="1"/>
    <n v="0.38518554565969709"/>
    <n v="20"/>
    <x v="381"/>
    <b v="0"/>
    <m/>
    <m/>
    <m/>
  </r>
  <r>
    <x v="0"/>
    <s v="Welche Parkmöglichkeiten gibt es am neuen Standort?"/>
    <s v="Im neuen Headquarter stehen den Mitarbeitern 168 Stellplätze zur Verfügung. Davon sind 46 mit E-Wallboxen ausgestattet. Es gibt zwei behindertengerechte Stellplätze direkt neben dem Süd-Aufzugskern und vier Stellplätze für Motorräder. Die Stellplätze werden über eine App auf täglicher Basis gebucht und monatlich abgerechnet. Der genaue Preis für den Stellplatz steht noch nicht fest, soll aber maximal sieben Euro pro Tag betragen._x000a__x000a_Zusätzlich gibt es zehn farblich orange gekennzeichnete Gästestellplätze, davon sechs mit E-Wallboxen und ein behindertengerechter Stellplatz. Am Wochenende können Mitarbeiter kostenlos auf den Gästestellplätzen parken._x000a__x000a_Es gab auch die Möglichkeit, Dauerstellplätze im nahegelegenen Parkhaus Überseering 32a für 90,00 € brutto pro Monat oder interne Stellplätze in der Tiefgarage für 130,00 € brutto pro Monat zu mieten. Die restlichen ca. 110 internen Stellplätze der Tiefgarage werden über die App flexibel angeboten._x000a__x000a_Die Standardstellplätze haben eine Breite von 2,5 m und eine Tiefe/Länge von 5 m. Die Tiefgarage ist mit 2,10 m 10 cm höher als die gesetzlich vorgeschriebene Höhe für Tiefgaragen. Aus der Tiefgarage gibt es zwei Zugänge zum Gebäude: den Süd-Zugang (1), farblich in Dunkelrot, und den Nord-Zugang (2), farblich in einem hellen Orange gekennzeichnet."/>
    <x v="0"/>
    <n v="5"/>
    <n v="5"/>
    <n v="5"/>
    <n v="5"/>
    <n v="4"/>
    <n v="4.9124999999999996"/>
    <x v="1"/>
    <n v="0.31332925820590701"/>
    <n v="10"/>
    <x v="382"/>
    <b v="0"/>
    <m/>
    <m/>
    <m/>
  </r>
  <r>
    <x v="0"/>
    <s v="Wieviele Kundenparkplätze stehen zur Verfügung?"/>
    <s v="Im neuen Hauptgebäude stehen Ihnen 168 Parkplätze zur Verfügung. Davon sind 46 mit E-Ladesäulen ausgestattet. Für Gäste gibt es zusätzlich zehn farblich orange gekennzeichnete Stellplätze, von denen sechs mit E-Wallboxen und einer behindertengerecht sind."/>
    <x v="0"/>
    <n v="5"/>
    <n v="5"/>
    <n v="5"/>
    <n v="5"/>
    <n v="4"/>
    <n v="4.9124999999999996"/>
    <x v="1"/>
    <n v="0.28335415879848752"/>
    <n v="8"/>
    <x v="383"/>
    <b v="0"/>
    <m/>
    <m/>
    <m/>
  </r>
  <r>
    <x v="0"/>
    <s v="Wie kann ich einen Parkplatz buchen?"/>
    <s v="Um einen Parkplatz im NewHQ zu buchen, laden Sie bitte die &quot;ParkHere&quot; App auf Ihr Telefon. Melden Sie sich über Single-Sign-On (SSO) mit Ihren Berenberg Log-In Daten an. Hinterlegen Sie Ihr Kennzeichen und ein SEPA-Lastschriftmandat._x000a__x000a_Sie können einen Wunsch-Stellplatz und einen Wunsch-Sektor in Ihrem Profil hinterlegen. Sie können ebenfalls hinterlegen, ob Sie einen Standard-Stellplatz, einen E-Stellplatz oder einen Behindertenstellplatz benötigen. Die Reservierung ist mit nur einem Klick in der App möglich und Sie erhalten sofort die Bestätigung. Sie können maximal 5 Tage auf einmal buchen. Am Buchungstag fahren Sie mit Ihrem Auto in die Tiefgarage, der Zugang erfolgt über Ihre allgemeine Zutrittskarte. Es gibt eine In-App-Navigationskarte, die das Finden des Stellplatzes erleichtert. Die Abrechnung der Stellplatznutzung erfolgt automatisch am Ende des Monats._x000a__x000a_Bitte beachten Sie, dass die Reservierung frühestens zwei Wochen vorher möglich ist._x000a__x000a_Es gibt auch die Möglichkeit, Dauerstellplätze anzumieten. Interne Stellplätze in der Tiefgarage des neuen Bürogebäudes kosten 130,00 € brutto pro Monat, externe Stellplätze im nahegelegenen Parkhaus Überseering 32a (ca. 3 Minuten Gehweg) kosten 90,00 € brutto pro Monat. Bei Interesse an einem Dauerstellplatz wenden Sie sich bitte an newhq@berenberg.de."/>
    <x v="0"/>
    <n v="5"/>
    <n v="5"/>
    <n v="5"/>
    <n v="5"/>
    <n v="4"/>
    <n v="4.9124999999999996"/>
    <x v="1"/>
    <n v="0.37504852309604292"/>
    <n v="12"/>
    <x v="384"/>
    <b v="0"/>
    <m/>
    <m/>
    <m/>
  </r>
  <r>
    <x v="0"/>
    <s v="Kann ich mehrere Kennzeichen in der App hinterlegen?"/>
    <s v="Ja, Sie können in der App mehrere Kennzeichen hinterlegen._x000a__x000a_Für weitere Fragen zu der App oder zum Parken im NewHQ, können Sie sich an folgende Stellen wenden:_x000a_* Building oder Relocation issues: Monday system (Link folgt)_x000a_* Headquarter contact: newhq@berenberg.com_x000a_* General technical support: hotline@berenberg.de oder hotline extension -369"/>
    <x v="0"/>
    <n v="5"/>
    <n v="5"/>
    <n v="4"/>
    <n v="5"/>
    <n v="4"/>
    <n v="4.7249999999999996"/>
    <x v="2"/>
    <n v="0.2713234960492481"/>
    <n v="16"/>
    <x v="385"/>
    <b v="0"/>
    <m/>
    <m/>
    <m/>
  </r>
  <r>
    <x v="0"/>
    <s v="Was passiert, wenn ich ohne Buchung in die Tiefgarage fahre?"/>
    <s v="Wenn Sie ohne Buchung in die Tiefgarage fahren, werden Sie kostenpflichtig abgeschleppt."/>
    <x v="0"/>
    <n v="5"/>
    <n v="5"/>
    <n v="4"/>
    <n v="5"/>
    <n v="4"/>
    <n v="4.7249999999999996"/>
    <x v="2"/>
    <n v="0.2040137574350937"/>
    <n v="12"/>
    <x v="386"/>
    <b v="0"/>
    <m/>
    <m/>
    <m/>
  </r>
  <r>
    <x v="0"/>
    <s v="Wie komme ich in die Tiefgarage?"/>
    <s v="Die Zufahrt zur Tiefgarage ist trotz der davor liegenden Baustelle jederzeit erreichbar und zugänglich. Es gibt zwei Zugänge zum Gebäude aus der Tiefgarage: den Süd-Zugang (1), farblich in Dunkelrot, und den Nord-Zugang (2), farblich in einem hellen Orange gekennzeichnet._x000a__x000a_Für die Tiefgarage stehen Ihnen folgende Möglichkeiten zur Verfügung:_x000a_*   115 interne Parkplätze, die flexibel gebucht werden können._x000a_*   Mitarbeiter können mehrere Kennzeichen in der App hinterlegen oder mit der Mitarbeiterkarte in die Tiefgarage kommen._x000a_*   Wer ohne Buchung in die Tiefgarage fährt, wird kostenpflichtig abgeschleppt._x000a_*   Die restlichen ca. 110 internen Stellplätze der Tiefgarage werden über die App flexibel angeboten._x000a_*   Die Stellplätze werden über eine App auf täglicher Basis gebucht und monatlich abgerechnet._x000a_*   Die Reservierung ist frühestens zwei Wochen vorher möglich und auch nur für fünf Tage auf einmal._x000a_*   Am Buchungstag erfolgt der Zugang über Ihre allgemeine Zutrittskarte._x000a__x000a_Möchten Sie eine detaillierte Anleitung zur Nutzung der App oder reicht Ihnen diese Information?"/>
    <x v="0"/>
    <n v="4"/>
    <n v="5"/>
    <n v="4"/>
    <n v="4"/>
    <n v="3"/>
    <n v="4.1624999999999996"/>
    <x v="0"/>
    <n v="0.54891879125512899"/>
    <n v="12"/>
    <x v="387"/>
    <b v="0"/>
    <m/>
    <m/>
    <m/>
  </r>
  <r>
    <x v="0"/>
    <s v="Wann kann ich mein Fahrrad im Gebäude abstellen oder abholen?"/>
    <s v="Fahrräder können nur während der Öffnungszeiten in NewHQ abgestellt oder abgeholt werden. Es wird noch geprüft, ob dies angepasst werden könnte. Die generellen Öffnungszeiten des Gebäudes sind zwischen 6 und 19 Uhr._x000a__x000a_Für weitere Fragen wenden Sie sich bitte an die folgenden Support-Kanäle:_x000a_* Headquarter contact: newhq@berenberg.com_x000a_* Technical laptop support: laptoppilot@berenberg.de_x000a_* Building or relocation issues: Monday system (Link folgt)_x000a_* General technical support: hotline@berenberg.de oder hotline extension -369"/>
    <x v="0"/>
    <n v="4"/>
    <n v="5"/>
    <n v="4"/>
    <n v="5"/>
    <n v="2"/>
    <n v="4.2374999999999998"/>
    <x v="0"/>
    <n v="0.33934837617736058"/>
    <n v="12"/>
    <x v="388"/>
    <b v="0"/>
    <m/>
    <m/>
    <m/>
  </r>
  <r>
    <x v="0"/>
    <s v="Wie funktioniert die Mülltrennung im neuen Gebäude?"/>
    <s v="Im neuen Bürogebäude gibt es auf allen Etagen in jedem Arbeitsbereich eine Müllstation. Es gibt keine Mülleimer an den Arbeitsplätzen. Papier kann wie gewohnt in der Silbertonne entsorgt werden, die in jedem gut erreichbaren Druckerraum steht. Alles andere wird getrennt nach Zugehörigkeit an den Müllstationen entsorgt. Auch Pfandflaschen können hier retourniert werden._x000a__x000a_Die Müllstationen haben 2-3 verschiedene Sortierungen. Bio-/Nassmüll befindet sich unter der Spüle in den Teeküchen."/>
    <x v="0"/>
    <n v="5"/>
    <n v="5"/>
    <n v="4"/>
    <n v="5"/>
    <n v="4"/>
    <n v="4.7249999999999996"/>
    <x v="2"/>
    <n v="0.40304557916639722"/>
    <n v="13"/>
    <x v="389"/>
    <b v="0"/>
    <m/>
    <m/>
    <m/>
  </r>
  <r>
    <x v="0"/>
    <s v="Wo befinden sich die Tonnen für Nassmüll und Biomüll?"/>
    <s v="Die Tonnen für Bio-/Nassmüll befinden sich unter der Spüle in den Teeküchen. Müllstationen für verschiedene Sortierungen gibt es in den Quadranten. In jedem Arbeitsbereich auf allen Etagen im neuen Bürogebäude gibt es eine Müllstation. Dort können Sie, getrennt nach Zugehörigkeit, Ihren Müll entsorgen."/>
    <x v="0"/>
    <n v="4"/>
    <n v="5"/>
    <n v="4"/>
    <n v="5"/>
    <n v="3"/>
    <n v="4.3249999999999993"/>
    <x v="3"/>
    <n v="0.27608701087915383"/>
    <n v="14"/>
    <x v="390"/>
    <b v="0"/>
    <m/>
    <m/>
    <m/>
  </r>
  <r>
    <x v="0"/>
    <s v="Wird es noch Papierkörbe unter den Schreibtischen geben?"/>
    <s v="Für Ihre Suchanfrage konnte keine Zusammenfassung erstellt werden. Hier sind einige Suchergebnisse."/>
    <x v="0"/>
    <n v="1"/>
    <n v="1"/>
    <n v="1"/>
    <n v="2"/>
    <n v="1"/>
    <n v="1.1625000000000001"/>
    <x v="12"/>
    <n v="4.4435508451697733E-2"/>
    <n v="11"/>
    <x v="391"/>
    <b v="0"/>
    <m/>
    <m/>
    <m/>
  </r>
  <r>
    <x v="0"/>
    <s v="Wo stehen die Datentonnen für sensible Dokumente?"/>
    <s v="Hallo! Die Datentonnen für sensible Dokumente befinden sich in den Druckerräumen in jedem Quadranten im NewHQ."/>
    <x v="0"/>
    <n v="5"/>
    <n v="5"/>
    <n v="5"/>
    <n v="5"/>
    <n v="5"/>
    <n v="5"/>
    <x v="13"/>
    <n v="0.27354157480015612"/>
    <n v="10"/>
    <x v="392"/>
    <b v="0"/>
    <m/>
    <m/>
    <m/>
  </r>
  <r>
    <x v="0"/>
    <s v="Wann bekomme ich die neue Zutrittskarte?"/>
    <s v="Die neuen Zutrittskarten für das NewHQ werden ab Mitte August ausgegeben. Die Übergabe erfolgt persönlich durch das Property Management und den Empfang. Für die Übergabe werden feste Timeslots am 14. und 15. August vergeben. Wenn Sie die vorgeschlagenen Timeslots nicht wahrnehmen können, können die Zutrittskarten bis zum 25. August beim Empfang abgeholt werden."/>
    <x v="0"/>
    <n v="5"/>
    <n v="5"/>
    <n v="5"/>
    <n v="5"/>
    <n v="5"/>
    <n v="5"/>
    <x v="13"/>
    <n v="0.35764969425639209"/>
    <n v="11"/>
    <x v="393"/>
    <b v="0"/>
    <m/>
    <m/>
    <m/>
  </r>
  <r>
    <x v="0"/>
    <s v="Was passiert mit meiner alten Zutrittskarte?"/>
    <s v="Ihre derzeitige Zutrittskarte verliert mit dem Umzug ihre Gültigkeit, muss jedoch weiterhin aufbewahrt werden. Für den Fall unerwarteter Einschränkungen im NewHQ dient der Standort Neuer Jungfernstieg als Fallback – in diesem Fall würden die alten Karten reaktiviert. Sie werden gesondert informiert, sobald die bisherigen Karten endgültig entsorgt werden können."/>
    <x v="0"/>
    <n v="5"/>
    <n v="5"/>
    <n v="5"/>
    <n v="5"/>
    <n v="5"/>
    <n v="5"/>
    <x v="13"/>
    <n v="0.4829146938810091"/>
    <n v="18"/>
    <x v="394"/>
    <b v="0"/>
    <m/>
    <m/>
    <m/>
  </r>
  <r>
    <x v="0"/>
    <s v="Wie viele Zutrittsanlagen gibt es im Foyer?"/>
    <s v="Im Foyer des NewHQ gibt es 6 Vereinzelungsanlagen."/>
    <x v="0"/>
    <n v="5"/>
    <n v="5"/>
    <n v="4"/>
    <n v="5"/>
    <n v="4"/>
    <n v="4.7249999999999996"/>
    <x v="2"/>
    <n v="7.2707028271867841E-2"/>
    <n v="11"/>
    <x v="395"/>
    <b v="0"/>
    <m/>
    <m/>
    <m/>
  </r>
  <r>
    <x v="0"/>
    <s v="Werden meine bisherigen Zutrittsrechte übernommen?"/>
    <s v="Ihre bisherigen Zutrittsrechte sollen übernommen werden. Es erfolgt jedoch noch eine detaillierte Prüfung. Die EMA wird aktuell technisch angepasst, damit dies weniger aufwändig ist._x000a__x000a_Beachten Sie, dass die neue Zutrittskarte zunächst deaktiviert ist und während der Probetage vorübergehend und ab dem offiziellen Umzug dauerhaft aktiviert wird. Ihre derzeitige Zutrittskarte verliert mit dem Umzug ihre Gültigkeit, muss aber weiterhin aufbewahrt werden."/>
    <x v="0"/>
    <n v="4"/>
    <n v="5"/>
    <n v="4"/>
    <n v="5"/>
    <n v="3"/>
    <n v="4.3249999999999993"/>
    <x v="3"/>
    <n v="0.42096474140330398"/>
    <n v="13"/>
    <x v="396"/>
    <b v="0"/>
    <m/>
    <m/>
    <m/>
  </r>
  <r>
    <x v="0"/>
    <s v="Wann ist der Zutritt zum Gebäude möglich?"/>
    <s v="Der Zutritt zum Gebäude ist grundsätzlich zwischen 6 und 19 Uhr möglich. Das Verlassen des Gebäudes nach 19 Uhr ist ebenfalls erlaubt, wobei die vorgegebenen Wege genutzt werden sollten."/>
    <x v="0"/>
    <n v="3"/>
    <n v="4"/>
    <n v="3"/>
    <n v="4"/>
    <n v="2"/>
    <n v="3.3250000000000002"/>
    <x v="4"/>
    <n v="0.20858752896829769"/>
    <n v="10"/>
    <x v="397"/>
    <b v="0"/>
    <m/>
    <m/>
    <m/>
  </r>
  <r>
    <x v="0"/>
    <s v="Wo befinden sich die Eingänge für Mitarbeiter und Gäste?"/>
    <s v="Im NewHQ gibt es folgende Eingänge:_x000a__x000a_*   Der Mitarbeitereingang befindet sich seitlich am Gebäude._x000a_*   Der Haupteingang kann mit genutzt werden._x000a_*   Gäste, die aus der Tiefgarage kommen, erreichen das Foyer mit dem Aufzug in Sichtachse des Empfangs._x000a_*   Das Mitarbeiterrestaurant ist über zwei Eingänge zugänglich: Einer führt von außen, links des Gebäudehaupteingangs, der andere vom Foyer._x000a_*   In der Tiefgarage gibt es einen Süd-Zugang (1) und einen Nord-Zugang (2) zum Gebäude."/>
    <x v="0"/>
    <n v="5"/>
    <n v="5"/>
    <n v="5"/>
    <n v="5"/>
    <n v="4"/>
    <n v="4.9124999999999996"/>
    <x v="1"/>
    <n v="0.25817609472793568"/>
    <n v="12"/>
    <x v="398"/>
    <b v="0"/>
    <m/>
    <m/>
    <m/>
  </r>
  <r>
    <x v="0"/>
    <s v="Was muss ich in Vertraulichkeitsbereichen beachten?"/>
    <s v="In Vertraulichkeitsbereichen sind spezielle Wege einzuhalten und diese Bereiche sind zutrittsgesichert."/>
    <x v="0"/>
    <n v="3"/>
    <n v="4"/>
    <n v="2"/>
    <n v="4"/>
    <n v="2"/>
    <n v="3.1375000000000002"/>
    <x v="8"/>
    <n v="3.5476502226372553E-2"/>
    <n v="6"/>
    <x v="399"/>
    <b v="0"/>
    <m/>
    <m/>
    <m/>
  </r>
  <r>
    <x v="0"/>
    <s v="Welche Sicherheitszertifizierung hat das neue Gebäude?"/>
    <s v="Das neue Gebäude hat die höchste Sicherheitszertifizierung, die man für ein Gebäude erhalten kann."/>
    <x v="0"/>
    <n v="3"/>
    <n v="4"/>
    <n v="2"/>
    <n v="4"/>
    <n v="2"/>
    <n v="3.1375000000000002"/>
    <x v="8"/>
    <n v="0.18941384494755589"/>
    <n v="11"/>
    <x v="400"/>
    <b v="0"/>
    <m/>
    <m/>
    <m/>
  </r>
  <r>
    <x v="0"/>
    <s v="Kann ich meine Mitarbeiterkarte mehrfach direkt hintereinander nutzen?"/>
    <s v="Nein, eine mehrfache Nutzung der Mitarbeiterkarte beim Zutritt ist nicht mehr möglich, da sie nach einer Nutzung am Hauseingang für mehrere Minuten gesperrt ist."/>
    <x v="0"/>
    <n v="5"/>
    <n v="5"/>
    <n v="4"/>
    <n v="5"/>
    <n v="3"/>
    <n v="4.6374999999999993"/>
    <x v="7"/>
    <n v="8.8633526188958575E-2"/>
    <n v="9"/>
    <x v="401"/>
    <b v="0"/>
    <m/>
    <m/>
    <m/>
  </r>
  <r>
    <x v="0"/>
    <s v="Was muss ich beachten, wenn ich abends länger im Gebäude bin?"/>
    <s v="Wenn Sie abends länger im NewHQ bleiben, beachten Sie bitte Folgendes:_x000a__x000a_*   Der Zutritt zum Gebäude ist grundsätzlich zwischen 6 und 19 Uhr möglich._x000a_*   Das Verlassen des Gebäudes nach 19 Uhr ist ebenfalls erlaubt, wobei die vorgegebenen Wege genutzt werden sollten._x000a_*   Im gesamten Gebäude sind Bewegungsmelder installiert, die zwischen 19 Uhr und 6 Uhr auslösen können._x000a_*   Bei längeren Arbeiten außerhalb dieser Zeiten sollte rechtzeitig Kontakt mit dem Empfang aufgenommen werden, damit der Wachdienst informiert werden kann._x000a_*   Die Einbruchmeldeanlage kann erst aktiviert werden, wenn alle das Gebäude verlassen haben._x000a__x000a_Aktuell wird an einer technischen Lösung gearbeitet, um die Abläufe künftig noch einfacher und weniger aufwändig zu gestalten."/>
    <x v="0"/>
    <n v="4"/>
    <n v="5"/>
    <n v="4"/>
    <n v="5"/>
    <n v="3"/>
    <n v="4.3249999999999993"/>
    <x v="3"/>
    <n v="0.23765374926618121"/>
    <n v="12"/>
    <x v="402"/>
    <b v="0"/>
    <m/>
    <m/>
    <m/>
  </r>
  <r>
    <x v="0"/>
    <s v="Was muss ich in Vertraulichkeitsbereichen beachten?"/>
    <s v="In Vertraulichkeitsbereichen sind spezielle Wege einzuhalten und diese Bereiche sind zutrittsgesichert."/>
    <x v="0"/>
    <n v="3"/>
    <n v="4"/>
    <n v="2"/>
    <n v="4"/>
    <n v="3"/>
    <n v="3.2250000000000001"/>
    <x v="4"/>
    <n v="3.5476502226372553E-2"/>
    <n v="6"/>
    <x v="403"/>
    <b v="0"/>
    <m/>
    <m/>
    <m/>
  </r>
  <r>
    <x v="0"/>
    <s v="Was ändert sich bei der Hauspost?"/>
    <s v="Im NewHQ wird es weiterhin Hauspost geben. Das Team, das liebevoll als &quot;Poststelle&quot; betitelt wird, wird im Erdgeschoss des NewHQ einen festen Ort haben. Zu den Aufgaben gehören die Verteilung der Hauspost, die Versorgung der Datenschutz-Container und der Scan-Service für bestimmte Dokumente._x000a__x000a_Außerdem wird es eine Paketstation gegenüber des Seiteneingangs geben, an die Sie Ihre privaten Pakete schicken lassen können."/>
    <x v="0"/>
    <n v="5"/>
    <n v="5"/>
    <n v="4"/>
    <n v="5"/>
    <n v="4"/>
    <n v="4.7249999999999996"/>
    <x v="2"/>
    <n v="0.22308022421008561"/>
    <n v="10"/>
    <x v="404"/>
    <b v="0"/>
    <m/>
    <m/>
    <m/>
  </r>
  <r>
    <x v="0"/>
    <s v="Wo befindet sich die DHL-Packstation?"/>
    <s v="Die DHL-Packstation befindet sich außen am Gebäude, am Seiteneingang. Es wird auch eine Paketstation gegenüber des Seiteneingangs geben, an die Sie in Zukunft Ihre privaten Pakete schicken lassen können."/>
    <x v="0"/>
    <n v="3"/>
    <n v="4"/>
    <n v="3"/>
    <n v="4"/>
    <n v="2"/>
    <n v="3.3250000000000002"/>
    <x v="4"/>
    <n v="0.16197931697667531"/>
    <n v="10"/>
    <x v="405"/>
    <b v="0"/>
    <m/>
    <m/>
    <m/>
  </r>
  <r>
    <x v="0"/>
    <s v="Was ist beim Aufzug in Bezug auf Vertraulichkeit zu beachten?"/>
    <s v="In Bezug auf die Aufzüge im NewHQ ist es wichtig zu wissen, dass die Nord- und Südkernaufzüge bewusst gewählt wurden, insbesondere im Hinblick auf Vertraulichkeitsbereiche. Vertraulichkeitsbereiche sind zutrittsgesichert, und es sind spezielle Wege einzuhalten._x000a__x000a_Benötigen Sie weitere Informationen zu diesem Thema? Wenn nicht, stehen Ihnen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4"/>
    <n v="5"/>
    <n v="4"/>
    <n v="4"/>
    <n v="3"/>
    <n v="4.1624999999999996"/>
    <x v="0"/>
    <n v="0.14474267956923459"/>
    <n v="11"/>
    <x v="406"/>
    <b v="0"/>
    <m/>
    <m/>
    <m/>
  </r>
  <r>
    <x v="0"/>
    <s v="Können alternativ zu den Aufzügen auch Treppen genutzt werden?"/>
    <s v="Ja, alternativ zu den Aufzügen können die Treppenhäuser genutzt werden."/>
    <x v="0"/>
    <n v="5"/>
    <n v="5"/>
    <n v="4"/>
    <n v="5"/>
    <n v="4"/>
    <n v="4.7249999999999996"/>
    <x v="2"/>
    <n v="0.1899324710681613"/>
    <n v="10"/>
    <x v="407"/>
    <b v="0"/>
    <m/>
    <m/>
    <m/>
  </r>
  <r>
    <x v="0"/>
    <s v="Wie und wann kann ich einen Spind im 2. Untergeschoss beantragen?"/>
    <s v="Gerne unterstütze ich Sie bei Ihrer Anfrage bezüglich der Spinde im 2. Untergeschoss des NewHQ._x000a__x000a_Mitte Juli wird es im Newsletter eine Abfrage geben, wer einen festen Spind im 2. UG benötigt. Sie können sich bei Interesse unter NewHQ@berenberg.com melden. Die Schlüssel für die Spinde werden zusammen mit den neuen Zutrittskarten Mitte August ausgegeben. Auch nach der ersten Zuteilung können Sie weiterhin einen Spind bei OS anfragen. Die Verwaltung der Spinde erfolgt künftig über die Poststelle im neuen Gebäude."/>
    <x v="0"/>
    <n v="5"/>
    <n v="5"/>
    <n v="4"/>
    <n v="5"/>
    <n v="4"/>
    <n v="4.7249999999999996"/>
    <x v="2"/>
    <n v="0.24826787440178461"/>
    <n v="12"/>
    <x v="408"/>
    <b v="0"/>
    <m/>
    <m/>
    <m/>
  </r>
  <r>
    <x v="0"/>
    <s v="Wofür sind die Spinde im 2. UG gedacht?"/>
    <s v="Die Spinde im 2. Untergeschoss (UG2) im NewHQ sind für verschiedene Zwecke gedacht._x000a__x000a_*   Sie können dort z.B. Anzüge, Sporttaschen, Motorradhelme oder Fahrradkleidung und Helme sicher aufbewahren._x000a_*   Die Spinde ergänzen die bereits vorhandenen Lockerfächer in den Arbeitsbereichen._x000a_*   Es ist maximal 1 Spind pro Person vorgesehen._x000a__x000a_Mitte Juli wird es eine Abfrage geben, wer einen festen Spind benötigt. Die Schlüssel für die Spinde werden Mitte August zusammen mit den Zutrittskarten ausgegeben. Nachträgliche Anfragen sind weiterhin möglich. Die Verwaltung der Spinde erfolgt künftig über die Poststelle im neuen Gebäude."/>
    <x v="0"/>
    <n v="5"/>
    <n v="5"/>
    <n v="5"/>
    <n v="5"/>
    <n v="4"/>
    <n v="4.9124999999999996"/>
    <x v="1"/>
    <n v="0.43738084687057721"/>
    <n v="10"/>
    <x v="409"/>
    <b v="0"/>
    <m/>
    <m/>
    <m/>
  </r>
  <r>
    <x v="0"/>
    <s v="Wie viele Spinde darf ich nutzen?"/>
    <s v="Du darfst maximal einen Spind pro Person nutzen. Mitte Juli wird es im Newsletter eine Abfrage geben, wer einen festen Spind im 2. UG benötigt. Der Bedarf kann auch später angemeldet werden. Mitte August werden die Schlüssel für den Spind zusammen mit den Zutrittskarten ausgegeben."/>
    <x v="0"/>
    <n v="3"/>
    <n v="4"/>
    <n v="3"/>
    <n v="4"/>
    <n v="2"/>
    <n v="3.3250000000000002"/>
    <x v="4"/>
    <n v="0.1635608745096411"/>
    <n v="6"/>
    <x v="410"/>
    <b v="0"/>
    <m/>
    <m/>
    <m/>
  </r>
  <r>
    <x v="0"/>
    <s v="Wann werden die Spindschlüssel ausgegeben?"/>
    <s v="Die Spindschlüssel im UG2 werden zusammen mit den Zutrittskarten am 14. und 15. August im NewHQ ausgegeben. Die Übergabe wird protokolliert. Sollten Sie die vorgeschlagenen Timeslots nicht wahrnehmen können, können die Zutrittskarten bis zum 25. August beim Empfang abgeholt werden."/>
    <x v="0"/>
    <n v="5"/>
    <n v="5"/>
    <n v="5"/>
    <n v="5"/>
    <n v="4"/>
    <n v="4.9124999999999996"/>
    <x v="1"/>
    <n v="0.24840181410173931"/>
    <n v="12"/>
    <x v="411"/>
    <b v="0"/>
    <m/>
    <m/>
    <m/>
  </r>
  <r>
    <x v="0"/>
    <s v="Darf ich meine persönlichen Sachen in den Duschen lagern?"/>
    <s v="Für Ihre Suchanfrage konnte keine Zusammenfassung erstellt werden. Hier sind einige Suchergebnisse."/>
    <x v="0"/>
    <n v="1"/>
    <n v="1"/>
    <n v="1"/>
    <n v="2"/>
    <n v="1"/>
    <n v="1.1625000000000001"/>
    <x v="12"/>
    <n v="7.4690626092877438E-2"/>
    <n v="12"/>
    <x v="412"/>
    <b v="0"/>
    <m/>
    <m/>
    <m/>
  </r>
  <r>
    <x v="0"/>
    <s v="Wieviele Duschen stehen zur Verfügung?"/>
    <s v="Im NewHQ stehen Ihnen 11 Duschen zur Verfügung. Bitte beachten Sie, dass persönliche Gegenstände in den Duschen nicht erlaubt sind und in Ihrem Spind aufbewahrt werden müssen."/>
    <x v="0"/>
    <n v="2"/>
    <n v="5"/>
    <n v="2"/>
    <n v="4"/>
    <n v="1"/>
    <n v="2.9874999999999998"/>
    <x v="19"/>
    <n v="0.17455343706825799"/>
    <n v="7"/>
    <x v="413"/>
    <b v="0"/>
    <m/>
    <m/>
    <m/>
  </r>
  <r>
    <x v="0"/>
    <s v="Wo ist der Raucherbereich?"/>
    <s v="Der Raucherbereich befindet sich außerhalb des Gebäudes gegenüber des Seiteneingangs, neben der DHL-Station. Der Bereich ist überdacht und beleuchtet."/>
    <x v="0"/>
    <n v="5"/>
    <n v="5"/>
    <n v="5"/>
    <n v="5"/>
    <n v="5"/>
    <n v="5"/>
    <x v="13"/>
    <n v="0.27401766039834269"/>
    <n v="11"/>
    <x v="414"/>
    <b v="0"/>
    <m/>
    <m/>
    <m/>
  </r>
  <r>
    <x v="0"/>
    <s v="Wie melde ich technische oder infrastrukturelle Mängel?"/>
    <s v="Um technische oder infrastrukturelle Mängel zu melden, nutze bitte das Ticketsystem über die Servicebank. Bei dringenden Anliegen ist dies besonders wichtig. Alternativ kannst du den QR-Code an den Ausstattungselementen scannen, um einen Mangel direkt zu melden._x000a__x000a_Für dringende Notfälle wie Wasserschäden oder Stromausfall rufe bitte die Gebäude-Notfallnummer unter 040 – 35060-8000 an._x000a__x000a_Damit dir schnell geholfen werden kann, gib bitte folgende Informationen an: Name/Bereich, AP-ID, Telefonnummer und eine Beschreibung des Problems (z.B. Tisch fährt nicht, Bildschirm funktioniert nicht, es fehlen 2 Umzugskartons, etc.)."/>
    <x v="0"/>
    <n v="5"/>
    <n v="5"/>
    <n v="5"/>
    <n v="5"/>
    <n v="4"/>
    <n v="4.9124999999999996"/>
    <x v="1"/>
    <n v="0.35605077016698933"/>
    <n v="9"/>
    <x v="415"/>
    <b v="0"/>
    <m/>
    <m/>
    <m/>
  </r>
  <r>
    <x v="0"/>
    <s v="Was ist die Notfallnummer bei dringenden Problemen?"/>
    <s v="Die Notfallnummer bei dringenden Problemen lautet 8000. Alternativ können Sie in dringenden Notfällen (bei akuten Gebäudestörungen, die sofort behoben werden müssen, wie Wasserschäden, Stromausfall, Feuer etc.) die Gebäude-Notfallnummer unter 040 – 35060-8000 anrufen."/>
    <x v="0"/>
    <n v="5"/>
    <n v="5"/>
    <n v="5"/>
    <n v="5"/>
    <n v="4"/>
    <n v="4.9124999999999996"/>
    <x v="1"/>
    <n v="0.35156852960781232"/>
    <n v="11"/>
    <x v="416"/>
    <b v="0"/>
    <m/>
    <m/>
    <m/>
  </r>
  <r>
    <x v="0"/>
    <s v="Wird es eine vereinfachte Möglichkeit zur Mängelmeldung geben?"/>
    <s v="Ja, es ist geplant, QR-Codes an den Ausstattungselementen anzubringen. Durch das Scannen dieser Codes kann ein Mangel direkt gemeldet werden."/>
    <x v="0"/>
    <n v="5"/>
    <n v="5"/>
    <n v="4"/>
    <n v="5"/>
    <n v="4"/>
    <n v="4.7249999999999996"/>
    <x v="2"/>
    <n v="0.16277483532359949"/>
    <n v="10"/>
    <x v="417"/>
    <b v="0"/>
    <m/>
    <m/>
    <m/>
  </r>
  <r>
    <x v="0"/>
    <s v="Warum ist Feedback zum Gebäude so wichtig?"/>
    <s v="Feedback zum Gebäude ist wichtig, da es hilft, den Betrieb des Gebäudes kontinuierlich zu optimieren."/>
    <x v="0"/>
    <n v="5"/>
    <n v="5"/>
    <n v="4"/>
    <n v="5"/>
    <n v="4"/>
    <n v="4.7249999999999996"/>
    <x v="2"/>
    <n v="0.26073906174528788"/>
    <n v="12"/>
    <x v="418"/>
    <b v="0"/>
    <m/>
    <m/>
    <m/>
  </r>
  <r>
    <x v="0"/>
    <s v="Wann beginnen die Umzüge in das New HQ?"/>
    <s v="Die Umzüge in das New HQ beginnen gestaffelt Mitte September 2025. Ihr Umzug startet am Donnerstag, 18. September 2025 um 16 Uhr. Am Freitag, 19. September 2025 ab 7 Uhr steht Ihnen Ihr Arbeitsplatz im neuen Headquarter zur Verfügung."/>
    <x v="0"/>
    <n v="5"/>
    <n v="5"/>
    <n v="5"/>
    <n v="5"/>
    <n v="5"/>
    <n v="5"/>
    <x v="13"/>
    <n v="0.57730021770805084"/>
    <n v="16"/>
    <x v="419"/>
    <b v="0"/>
    <m/>
    <m/>
    <m/>
  </r>
  <r>
    <x v="0"/>
    <s v="Gibt es einen Umzugsleitfaden?"/>
    <s v="Ja, es gibt einen Umzugsleitfaden. Er dient als zentrales Informationsdokument mit allen Details zum Umzug. Anfang August wird er an die Umzugsbotschafter zur Verteilung an die Teams ausgegeben."/>
    <x v="0"/>
    <n v="5"/>
    <n v="5"/>
    <n v="4"/>
    <n v="5"/>
    <n v="4"/>
    <n v="4.7249999999999996"/>
    <x v="2"/>
    <n v="0.35792340968645531"/>
    <n v="12"/>
    <x v="420"/>
    <b v="0"/>
    <m/>
    <m/>
    <m/>
  </r>
  <r>
    <x v="0"/>
    <s v="Wie bereiten wir die Umzüge vor?"/>
    <s v="Um die Umzüge vorzubereiten, sollten Sie rechtzeitig alle Schrankinhalte, Materialien usw. verpacken. Es stehen ausreichend Umzugskartons zur Verfügung. Gegenstände, die nicht in Kartons passen, müssen separat mit einem Aufkleber versehen werden. Es werden vorgedruckte und farblich sortierte Aufkleber zur Verfügung gestellt. Alle Möbel müssen vollständig leer geräumt sein. Nicht mehr benötigte Unterlagen sind rechtzeitig vor dem Umzug zu entsorgen._x000a__x000a_Die Umzugskartons werden grundsätzlich Ende August verteilt. Wer sie früher benötigt, kann Bescheid geben._x000a__x000a_Bitte beachten Sie, dass die Laptops nicht von der Spedition umgezogen werden. Bitte ziehen Sie diesen selber mit um."/>
    <x v="0"/>
    <n v="5"/>
    <n v="5"/>
    <n v="4"/>
    <n v="5"/>
    <n v="4"/>
    <n v="4.7249999999999996"/>
    <x v="2"/>
    <n v="0.41175243605825179"/>
    <n v="9"/>
    <x v="421"/>
    <b v="0"/>
    <m/>
    <m/>
    <m/>
  </r>
  <r>
    <x v="0"/>
    <s v="Wann werden die Umzugskartons verteilt?"/>
    <s v="Die Umzugskartons werden grundsätzlich Ende August verteilt. Wer sie früher benötigt, kann Bescheid geben. Bei Abwesenheit können Sie sich an Ihren Umzugsbotschafter wenden, um frühzeitig Kartons zu erhalten."/>
    <x v="0"/>
    <n v="5"/>
    <n v="5"/>
    <n v="4"/>
    <n v="5"/>
    <n v="4"/>
    <n v="4.7249999999999996"/>
    <x v="2"/>
    <n v="0.35539265771226392"/>
    <n v="11"/>
    <x v="422"/>
    <b v="0"/>
    <m/>
    <m/>
    <m/>
  </r>
  <r>
    <x v="0"/>
    <s v="Wie gehe ich mit Dingen um, die nicht in die Kartons passen?"/>
    <s v="Gegenstände, die nicht in Kartons passen, müssen separat mit einem Aufkleber versehen werden. Alle Gegenstände, die in einen Karton passen, sind darin zu verpacken. Ausnahmen sind nur in besonderen Fällen und nach vorheriger Absprache möglich – in diesen Fällen lassen Sie den Karton bitte offen._x000a__x000a_Jeder Mitarbeiter erhält einen vorbedruckten Bogen mit jeweils 8 Aufklebern zur Beschriftung von Kartons sowie des Telefons. Wichtig ist, dass jeder Karton an der Stirn- und an der Oberseite mit jeweils einem vollständig ausgefüllten Umzugsaufkleber versehen wird."/>
    <x v="0"/>
    <n v="5"/>
    <n v="5"/>
    <n v="4"/>
    <n v="5"/>
    <n v="5"/>
    <n v="4.8125"/>
    <x v="1"/>
    <n v="0.38485942014022417"/>
    <n v="10"/>
    <x v="423"/>
    <b v="0"/>
    <m/>
    <m/>
    <m/>
  </r>
  <r>
    <x v="0"/>
    <s v="Gibt es vorgedruckte Aufkleber für die Beschriftung von Kartons?"/>
    <s v="Ja, es werden vorgedruckte und farblich sortierte Aufkleber für die Beschriftung von Kartons zur Verfügung gestellt. Jeder Mitarbeiter erhält einen vorbedruckten Bogen mit jeweils 8 Aufklebern zur Beschriftung von Kartons sowie des Telefons. Die Aufkleber werden zusammen mit den Kartons über die Umzugsbotschafter verteilt. Jede Etage erhält eine eigene Aufkleber-Farbe. Bitte prüfen Sie die Angaben auf Ihrem persönlichen Aufkleber-Bogen sorgfältig auf Richtigkeit."/>
    <x v="0"/>
    <n v="5"/>
    <n v="5"/>
    <n v="5"/>
    <n v="5"/>
    <n v="5"/>
    <n v="5"/>
    <x v="13"/>
    <n v="0.56816973763360445"/>
    <n v="10"/>
    <x v="424"/>
    <b v="0"/>
    <m/>
    <m/>
    <m/>
  </r>
  <r>
    <x v="0"/>
    <s v="Wann werden die Umzugsgüter ins neue Gebäude gebracht?"/>
    <s v="Die Umzugsgüter werden am späten Nachmittag oder abends auf die Etagen gebracht."/>
    <x v="0"/>
    <n v="5"/>
    <n v="5"/>
    <n v="5"/>
    <n v="5"/>
    <n v="5"/>
    <n v="5"/>
    <x v="13"/>
    <n v="0.26977863608536728"/>
    <n v="11"/>
    <x v="425"/>
    <b v="0"/>
    <m/>
    <m/>
    <m/>
  </r>
  <r>
    <x v="0"/>
    <s v="Müssen alle Möbel im alten Gebäude leer geräumt werden?"/>
    <s v="Ja, alle Möbel im alten Gebäude müssen vollständig leer geräumt sein."/>
    <x v="0"/>
    <n v="5"/>
    <n v="5"/>
    <n v="5"/>
    <n v="5"/>
    <n v="5"/>
    <n v="5"/>
    <x v="13"/>
    <n v="0.23901726391364431"/>
    <n v="12"/>
    <x v="426"/>
    <b v="0"/>
    <m/>
    <m/>
    <m/>
  </r>
  <r>
    <x v="0"/>
    <s v="Wer räumt die Kaffeeküchen aus ?"/>
    <s v="Die Kaffeeküchen werden durch das Umzugsunternehmen geräumt."/>
    <x v="0"/>
    <n v="5"/>
    <n v="5"/>
    <n v="5"/>
    <n v="5"/>
    <n v="5"/>
    <n v="5"/>
    <x v="13"/>
    <n v="0.1943784740120649"/>
    <n v="9"/>
    <x v="427"/>
    <b v="0"/>
    <m/>
    <m/>
    <m/>
  </r>
  <r>
    <x v="0"/>
    <s v="Betritt das Umzugsunternehmen nach Bezug die Etagen erneut?"/>
    <s v="Ja, das ist richtig. Bezogene Etagen werden vom Umzugsunternehmen nicht mehr betreten."/>
    <x v="0"/>
    <n v="5"/>
    <n v="5"/>
    <n v="4"/>
    <n v="5"/>
    <n v="4"/>
    <n v="4.7249999999999996"/>
    <x v="2"/>
    <n v="0.1034138438494052"/>
    <n v="10"/>
    <x v="428"/>
    <b v="0"/>
    <m/>
    <m/>
    <m/>
  </r>
  <r>
    <x v="0"/>
    <s v="Was ist mit der Entsorgung von nicht mehr benötigten Unterlagen?"/>
    <s v="Für die Entsorgung von nicht mehr benötigten Unterlagen gilt folgendes:_x000a__x000a_*   Alle nicht mehr benötigten Unterlagen sind rechtzeitig vor dem Umzug zu entsorgen._x000a_*   Inhalte und persönliche Gegenstände sind aus Teeküchen und Kühlschränken zu entsorgen._x000a_*   Alte Tastaturen, Igel und andere technische Geräte, die nicht umziehen, sollen separat gesammelt werden, bspw. in einer separaten Tonne._x000a__x000a_Bitte entsorgen Sie die Unterlagen rechtzeitig vor dem Umzug in den bereitgestellten Tonnen. Datentonnen für sensible Dokumente befinden sich in den Druckerräumen."/>
    <x v="0"/>
    <n v="5"/>
    <n v="5"/>
    <n v="4"/>
    <n v="5"/>
    <n v="4"/>
    <n v="4.7249999999999996"/>
    <x v="2"/>
    <n v="0.5034885651259966"/>
    <n v="11"/>
    <x v="429"/>
    <b v="0"/>
    <m/>
    <m/>
    <m/>
  </r>
  <r>
    <x v="0"/>
    <s v="Was passiert, wenn nicht ausreichend Tonnen für die Entsorgung bereitgestellt werden?"/>
    <s v="Es werden sukzessive mehr Tonnen bereitgestellt. Bei zusätzlichem Bedarf kann nach direkter Absprache mehr zur Verfügung gestellt werden."/>
    <x v="0"/>
    <n v="5"/>
    <n v="5"/>
    <n v="4"/>
    <n v="5"/>
    <n v="4"/>
    <n v="4.7249999999999996"/>
    <x v="2"/>
    <n v="0.1609527990622347"/>
    <n v="11"/>
    <x v="430"/>
    <b v="0"/>
    <m/>
    <m/>
    <m/>
  </r>
  <r>
    <x v="0"/>
    <s v="Was passiert mit alter Technik, die nicht umzieht?"/>
    <s v="Alte Tastaturen, Igel und andere technische Geräte, die nicht mit umgezogen werden, sollen separat gesammelt werden, beispielsweise in einer separaten Tonne."/>
    <x v="0"/>
    <n v="4"/>
    <n v="5"/>
    <n v="3"/>
    <n v="4"/>
    <n v="3"/>
    <n v="3.9750000000000001"/>
    <x v="16"/>
    <n v="0.19701398401709649"/>
    <n v="12"/>
    <x v="431"/>
    <b v="0"/>
    <m/>
    <m/>
    <m/>
  </r>
  <r>
    <x v="0"/>
    <s v="Was passiert mit den alten Möbeln?"/>
    <s v="Altmöbel werden nicht an Mitarbeiter abgegeben. Sie werden nach dem Auszug durch einen beauftragten Verwerter fachgerecht entsorgt. Einzelne, neuere Möbel werden mit umgezogen."/>
    <x v="0"/>
    <n v="5"/>
    <n v="5"/>
    <n v="4"/>
    <n v="5"/>
    <n v="4"/>
    <n v="4.7249999999999996"/>
    <x v="2"/>
    <n v="0.27069791184413972"/>
    <n v="10"/>
    <x v="432"/>
    <b v="0"/>
    <m/>
    <m/>
    <m/>
  </r>
  <r>
    <x v="0"/>
    <s v="Was geschieht mit den alten Bildern aus dem Bestand?"/>
    <s v="Die alten Bilder aus dem Bestand werden an die Berenberg Stiftung übergeben."/>
    <x v="0"/>
    <n v="5"/>
    <n v="5"/>
    <n v="5"/>
    <n v="5"/>
    <n v="5"/>
    <n v="5"/>
    <x v="13"/>
    <n v="0.21161845095123899"/>
    <n v="10"/>
    <x v="433"/>
    <b v="0"/>
    <m/>
    <m/>
    <m/>
  </r>
  <r>
    <x v="0"/>
    <s v="Was mache ich mit nicht zuordenbaren Schlüsseln?"/>
    <s v="Nicht zuordenbare Schlüssel sollen separat gesammelt und anschließend geprüft werden."/>
    <x v="0"/>
    <n v="5"/>
    <n v="5"/>
    <n v="4"/>
    <n v="5"/>
    <n v="4"/>
    <n v="4.7249999999999996"/>
    <x v="2"/>
    <n v="0.16315881458242729"/>
    <n v="10"/>
    <x v="434"/>
    <b v="0"/>
    <m/>
    <m/>
    <m/>
  </r>
  <r>
    <x v="0"/>
    <s v="Was gilt für Tresorinhalte beim Umzug?"/>
    <s v="Inhalte von Tresoren müssen vor dem Umzug geleert und im NewHQ wieder eingeräumt werden, um Transportschäden zu vermeiden. Tresore werden am Umzugstag des jeweiligen Bereichs mitgenommen, und die Schlüsselübergabe erfolgt entsprechend."/>
    <x v="0"/>
    <n v="5"/>
    <n v="5"/>
    <n v="4"/>
    <n v="5"/>
    <n v="5"/>
    <n v="4.8125"/>
    <x v="1"/>
    <n v="0.24598962082885331"/>
    <n v="10"/>
    <x v="435"/>
    <b v="0"/>
    <m/>
    <m/>
    <m/>
  </r>
  <r>
    <x v="0"/>
    <s v="Wann ziehen Tresore um?"/>
    <s v="Tresore werden am Umzugstag des jeweiligen Bereichs mitgenommen. Die Schlüsselübergabe erfolgt entsprechend._x000a__x000a_Welcher Bereich betrifft Ihre Frage? Dies könnte hilfreich sein, um Ihnen spezifischere Informationen zu geben."/>
    <x v="0"/>
    <n v="5"/>
    <n v="5"/>
    <n v="4"/>
    <n v="4"/>
    <n v="4"/>
    <n v="4.5625"/>
    <x v="7"/>
    <n v="0.27998339575703401"/>
    <n v="10"/>
    <x v="436"/>
    <b v="0"/>
    <m/>
    <m/>
    <m/>
  </r>
  <r>
    <x v="0"/>
    <s v="Wer soll vor dem Umzug im neuen Gebäude ein Probearbeiten absolviert haben?"/>
    <s v="Alle Mitarbeiter sollen vorab mindestens einmal im NewHQ gearbeitet haben. Die Probearbeitstage helfen, technische und organisatorische Fragen frühzeitig zu klären und die Arbeitsfähigkeit ab dem ersten Tag sicherzustellen. Sie bieten zudem eine erste Einarbeitung in die neue Arbeitsumgebung."/>
    <x v="0"/>
    <n v="5"/>
    <n v="5"/>
    <n v="5"/>
    <n v="5"/>
    <n v="5"/>
    <n v="5"/>
    <x v="13"/>
    <n v="0.22020840714902201"/>
    <n v="10"/>
    <x v="437"/>
    <b v="0"/>
    <m/>
    <m/>
    <m/>
  </r>
  <r>
    <x v="0"/>
    <s v="Darf ich mehr als einmal probearbeiten?"/>
    <s v="Ja, es ist möglich, auch ein zweites Mal Probearbeiten zu absolvieren."/>
    <x v="0"/>
    <n v="5"/>
    <n v="5"/>
    <n v="5"/>
    <n v="5"/>
    <n v="5"/>
    <n v="5"/>
    <x v="13"/>
    <n v="0.1564736292081518"/>
    <n v="9"/>
    <x v="438"/>
    <b v="0"/>
    <m/>
    <m/>
    <m/>
  </r>
  <r>
    <x v="0"/>
    <s v="Wie läuft die Zutrittskontrolle beim Probearbeiten?"/>
    <s v="Die Zutrittskontrolle beim Probearbeiten funktioniert mit deiner persönlichen Zutrittskarte. Weitere Informationen zur Kartenausgabe folgen."/>
    <x v="0"/>
    <n v="5"/>
    <n v="5"/>
    <n v="4"/>
    <n v="5"/>
    <n v="4"/>
    <n v="4.7249999999999996"/>
    <x v="2"/>
    <n v="0.28439533836291042"/>
    <n v="10"/>
    <x v="439"/>
    <b v="0"/>
    <m/>
    <m/>
    <m/>
  </r>
  <r>
    <x v="0"/>
    <s v="Was gilt für Auszubildende oder temporäre Mitarbeiter beim Probearbeiten?"/>
    <s v="Auszubildende oder temporäre Mitarbeiter können auch probearbeiten. Falls dies nicht möglich ist, muss das Team sie informieren und inhaltlich abholen."/>
    <x v="0"/>
    <n v="5"/>
    <n v="5"/>
    <n v="4"/>
    <n v="5"/>
    <n v="4"/>
    <n v="4.7249999999999996"/>
    <x v="2"/>
    <n v="0.326185401774156"/>
    <n v="10"/>
    <x v="440"/>
    <b v="0"/>
    <m/>
    <m/>
    <m/>
  </r>
  <r>
    <x v="0"/>
    <s v="Gibt es Gebäudeführungen im Rahmen des Probearbeitens?"/>
    <s v="Ja, es werden zwei Gebäudeführungen zum Probearbeiten angeboten. Freiwillige Gebäudeführungen mit Anmeldung werden angeboten. Eine Einladung dazu erhalten Sie demnächst per Mail."/>
    <x v="0"/>
    <n v="5"/>
    <n v="5"/>
    <n v="4"/>
    <n v="5"/>
    <n v="4"/>
    <n v="4.7249999999999996"/>
    <x v="2"/>
    <n v="0.2088314514152316"/>
    <n v="14"/>
    <x v="441"/>
    <b v="0"/>
    <m/>
    <m/>
    <m/>
  </r>
  <r>
    <x v="0"/>
    <s v="Ab wann ist Probearbeiten möglich?"/>
    <s v="Probearbeiten im NewHQ sind ab 7 Uhr morgens möglich. Jede Etage hat einen eigenen Slot zum Probearbeiten zugewiesen bekommen."/>
    <x v="0"/>
    <n v="5"/>
    <n v="5"/>
    <n v="4"/>
    <n v="5"/>
    <n v="5"/>
    <n v="4.8125"/>
    <x v="1"/>
    <n v="0.1295658421738736"/>
    <n v="12"/>
    <x v="442"/>
    <b v="0"/>
    <m/>
    <m/>
    <m/>
  </r>
  <r>
    <x v="0"/>
    <s v="Gibt es technische Unterstützung während des Probearbeitens?"/>
    <s v="Ja, während des Probearbeitens gibt es technische Unterstützung. Ein IT-Spezialist ist vor Ort, und Floorwalker unterstützen Sie gerne und nehmen Feedback entgegen. Außerdem stehen Kollegen und Kolleginnen als &quot;Floor Walker&quot; zum Support auf der Fläche bereit._x000a__x000a_Zusätzlich gibt es Schulungsangebote zur Nutzung der Laptops."/>
    <x v="0"/>
    <n v="5"/>
    <n v="5"/>
    <n v="4"/>
    <n v="5"/>
    <n v="4"/>
    <n v="4.7249999999999996"/>
    <x v="2"/>
    <n v="0.41855042620667621"/>
    <n v="12"/>
    <x v="443"/>
    <b v="0"/>
    <m/>
    <m/>
    <m/>
  </r>
  <r>
    <x v="0"/>
    <s v="Wie erfahre ich, wann meine Etage Probearbeiten darf?"/>
    <s v="Jede Etage hat einen eigenen Slot zum Probearbeiten zugewiesen bekommen."/>
    <x v="0"/>
    <n v="5"/>
    <n v="5"/>
    <n v="4"/>
    <n v="5"/>
    <n v="5"/>
    <n v="4.8125"/>
    <x v="1"/>
    <n v="0.2056482346401701"/>
    <n v="9"/>
    <x v="444"/>
    <b v="0"/>
    <m/>
    <m/>
    <m/>
  </r>
  <r>
    <x v="0"/>
    <s v="Ist eine Anmeldung für das Probearbeiten erforderlich?"/>
    <s v="Ja, die Anmeldung für das Probearbeiten erfolgt verbindlich über die Plattform guestoo. Du erhältst Einladungen per Mail."/>
    <x v="0"/>
    <n v="3"/>
    <n v="4"/>
    <n v="3"/>
    <n v="4"/>
    <n v="2"/>
    <n v="3.3250000000000002"/>
    <x v="4"/>
    <n v="0.17330858107436839"/>
    <n v="10"/>
    <x v="445"/>
    <b v="0"/>
    <m/>
    <m/>
    <m/>
  </r>
  <r>
    <x v="0"/>
    <s v="Welche technische Ausstattung steht beim Probearbeiten zur Verfügung?"/>
    <s v="Beim Probearbeiten steht Ihnen folgende technische Ausstattung zur Verfügung:_x000a__x000a_*   Laptop (wird vor dem Probearbeiten ausgegeben, technisches Onboarding ist abgeschlossen)_x000a_*   Telefon am Arbeitsplatz_x000a_*   Kaffeemaschinen und Wasserspender_x000a_*   Teeküchen mit Geschirr_x000a__x000a_Außerdem wird ein Schulungsangebot zur Nutzung der Laptops angeboten."/>
    <x v="0"/>
    <n v="5"/>
    <n v="5"/>
    <n v="4"/>
    <n v="5"/>
    <n v="4"/>
    <n v="4.7249999999999996"/>
    <x v="2"/>
    <n v="0.34739200752690041"/>
    <n v="12"/>
    <x v="446"/>
    <b v="0"/>
    <m/>
    <m/>
    <m/>
  </r>
  <r>
    <x v="0"/>
    <s v="Gibt es Schulungen zur Techniknutzung?"/>
    <s v="Ja, es wird ein Schulungsangebot zur Laptop-Nutzung während des Probearbeitens im NewHQ angeboten. Die Einladungen dazu erfolgen per E-Mail. Außerdem gibt es Schulungen zur Nutzung des Laptops und der sonstigen Hardware am Arbeitsplatz (Monitor, Tastatur, Maus, Telefon) sowie zu Meeting-Räumen und Videokonferenz-Technik."/>
    <x v="0"/>
    <n v="4"/>
    <n v="5"/>
    <n v="4"/>
    <n v="5"/>
    <n v="3"/>
    <n v="4.3249999999999993"/>
    <x v="3"/>
    <n v="0.16086772446687059"/>
    <n v="10"/>
    <x v="447"/>
    <b v="0"/>
    <m/>
    <m/>
    <m/>
  </r>
  <r>
    <x v="0"/>
    <s v="Welche Infrastruktur ist beim Probearbeiten nutzbar?"/>
    <s v="Beim Probearbeiten stehen Ihnen folgende Infrastruktur zur Verfügung:_x000a__x000a_*   Zutrittskontrolle mit Ihrer persönlichen Karte_x000a_*   Laptops, die vor dem Probearbeiten ausgegeben werden_x000a_*   Das Telefon am Arbeitsplatz_x000a_*   Schulungsangebote zur Nutzung der Laptops_x000a_*   Kaffeemaschinen und Wasserspender_x000a_*   Teeküchen mit Geschirr_x000a_*   Raumbuchung über Outlook_x000a_*   Tiefgarage (kostenloses Parken ohne Anmeldung)_x000a_*   Fahrradkeller_x000a_*   Locker (Vergabe im Bereich)_x000a_*   Spinde im UG2_x000a_*   Gebäudeführungen_x000a_*   Floorwalker für Unterstützung_x000a__x000a_Nicht verfügbar sind:_x000a__x000a_*   Mitarbeiterrestaurant_x000a_*   Empfang_x000a_*   Postservice_x000a_*   Arbeitsmöglichkeit abweichend von den geplanten Probearbeitstagen_x000a_*   Headset am Telefon_x000a_*   Duschen_x000a_*   Büromaterial_x000a_*   Drucker"/>
    <x v="0"/>
    <n v="4"/>
    <n v="5"/>
    <n v="4"/>
    <n v="5"/>
    <n v="3"/>
    <n v="4.3249999999999993"/>
    <x v="3"/>
    <n v="0.2109945070509486"/>
    <n v="9"/>
    <x v="448"/>
    <b v="0"/>
    <m/>
    <m/>
    <m/>
  </r>
  <r>
    <x v="0"/>
    <s v="Sind die Tiefgarage und die Fahrradstellplätze beim Probearbeiten zugänglich?"/>
    <s v="Ja, Daniel, die Tiefgarage und der Fahrradkeller sind während des Probearbeitens nutzbar. Der Zugang zur Tiefgarage erfolgt mit Ihrer Mitarbeiterkarte. Das Parken ist während des Probearbeitens kostenlos und ohne Anmeldung möglich."/>
    <x v="0"/>
    <n v="5"/>
    <n v="5"/>
    <n v="5"/>
    <n v="5"/>
    <n v="4"/>
    <n v="4.9124999999999996"/>
    <x v="1"/>
    <n v="0.28667429544041378"/>
    <n v="11"/>
    <x v="449"/>
    <b v="0"/>
    <m/>
    <m/>
    <m/>
  </r>
  <r>
    <x v="0"/>
    <s v="Kann beim Probearbeiten Feedback gegeben werden?"/>
    <s v="Ja, Feedback ist ausdrücklich erwünscht und kann direkt an die Floorwalker gegeben werden."/>
    <x v="0"/>
    <n v="5"/>
    <n v="5"/>
    <n v="5"/>
    <n v="5"/>
    <n v="5"/>
    <n v="5"/>
    <x v="13"/>
    <n v="0.40012877680271008"/>
    <n v="6"/>
    <x v="450"/>
    <b v="0"/>
    <m/>
    <m/>
    <m/>
  </r>
  <r>
    <x v="0"/>
    <s v="Was ist Aufgabe des Umzugsbotschafters?"/>
    <s v="Die Aufgabe des Umzugsbotschafters ist es, den Umzugsprozess im Team zu unterstützen und zu begleiten. Er koordiniert die Vorbereitung, passt bereitgestellte Informationen an das Team an und leitet Fragen oder Bedarfe an das Projektteam weiter. Er fungiert als Bindeglied zwischen dem Projektteam und dem eigenen Bereich."/>
    <x v="0"/>
    <n v="5"/>
    <n v="5"/>
    <n v="5"/>
    <n v="5"/>
    <n v="5"/>
    <n v="5"/>
    <x v="13"/>
    <n v="0.3018276265491906"/>
    <n v="12"/>
    <x v="451"/>
    <b v="0"/>
    <m/>
    <m/>
    <m/>
  </r>
  <r>
    <x v="0"/>
    <s v="Wer ist mein Ansprechpartner, wenn ich Fragen zum Ablauf des Umzugs habe?"/>
    <s v="Ihr erster Ansprechpartner bei Fragen zum Ablauf des Umzugs ist der Umzugsbotschafter. Er unterstützt bei Fragen und organisiert die Abstimmung._x000a__x000a_Sollten Sie nach dem Umzug Mängel oder Probleme feststellen, wenden Sie sich bitte ebenfalls an Ihren Umzugsbotschafter. In dringenden Notfällen (bei akuten Gebäudestörungen, die sofort behoben werden müssen, wie Wasserschäden, Stromausfall, Feuer etc.) rufen Sie bitte die Gebäude-Notfallnummer unter 040 – 35060-8000 an. Bei allgemeinen Fragen schreiben Sie bitte eine E-Mail an newhq@berenberg.com. Bei kleineren Problemen oder Mängeln erstellen Sie bitte ein Ticket über das Property Self Service Portal in der Servicebank. Bei dringendem IT-Handlungsbedarf (bspw. Meetingraum nicht nutzbar oder etagenweise kein Netzwerk) senden Sie bitte eine E-Mail an cs@berenberg.com. Bei generellen technischen IT-Störungen / Einschränkungen eröffnen Sie bitte ein Ticket über die Hotline hotline@berenberg.de oder kontaktieren Sie bitte direkt die IT-Hotline unter 040 - 35060 -369."/>
    <x v="0"/>
    <n v="5"/>
    <n v="5"/>
    <n v="4"/>
    <n v="5"/>
    <n v="3"/>
    <n v="4.6374999999999993"/>
    <x v="7"/>
    <n v="0.25271385910456767"/>
    <n v="10"/>
    <x v="452"/>
    <b v="0"/>
    <m/>
    <m/>
    <m/>
  </r>
  <r>
    <x v="0"/>
    <s v="Wann und wie erhalte ich meinen neuen Laptop?"/>
    <s v="Die Laptops werden kurz vor dem Umzug ausgegeben. Du bist für die Mitnahme deines Laptops beim Umzug verantwortlich. Du wirst in den kommenden Tagen individuell zur Aushändigung der Laptops ab August eingeladen."/>
    <x v="0"/>
    <n v="5"/>
    <n v="5"/>
    <n v="4"/>
    <n v="5"/>
    <n v="4"/>
    <n v="4.7249999999999996"/>
    <x v="2"/>
    <n v="0.27456612933656871"/>
    <n v="10"/>
    <x v="453"/>
    <b v="0"/>
    <m/>
    <m/>
    <m/>
  </r>
  <r>
    <x v="0"/>
    <s v="Was muss ich bei Sonder-Equipment wie speziellen Keyboards oder Mäusen beachten?"/>
    <s v="Bitte melden Sie spezielle Keyboards oder Mäuse direkt an die IT, damit sie vollständig umgezogen werden. Geben Sie den Namen des Mitarbeiters und das entsprechende Equipment an._x000a__x000a_Ergonomische Tastaturen und Mäuse werden von der Spedition mit umgezogen. Wenn Sie uns dies über den Survey mitgeteilt haben, werden ergonomische Tastaturen / Mäuse mit umgezogen._x000a__x000a_Für weitere Fragen wenden Sie sich bitte an:_x000a_* Technische Laptop Unterstützung: laptoppilot@berenberg.de_x000a_* Allgemeine technische Unterstützung: hotline@berenberg.de oder Hotline-Durchwahl -369 [siehe allgemeine Informationen]."/>
    <x v="0"/>
    <n v="5"/>
    <n v="5"/>
    <n v="4"/>
    <n v="4"/>
    <n v="4"/>
    <n v="4.5625"/>
    <x v="7"/>
    <n v="0.27085340585945678"/>
    <n v="10"/>
    <x v="454"/>
    <b v="0"/>
    <m/>
    <m/>
    <m/>
  </r>
  <r>
    <x v="0"/>
    <s v="Was passiert, wenn in meinem Team nicht alle Mitarbeiter einen Laptop haben?"/>
    <s v="In Teams, in denen noch nicht alle Mitarbeiter über einen eigenen Laptop verfügen, werden Team-Laptops zur Verfügung gestellt, um die Meeting-Infrastruktur zu nutzen."/>
    <x v="0"/>
    <n v="4"/>
    <n v="5"/>
    <n v="3"/>
    <n v="4"/>
    <n v="3"/>
    <n v="3.9750000000000001"/>
    <x v="16"/>
    <n v="0.33126249606667568"/>
    <n v="10"/>
    <x v="455"/>
    <b v="0"/>
    <m/>
    <m/>
    <m/>
  </r>
  <r>
    <x v="0"/>
    <s v="Werden iPhones im Zuge des Umzugs ausgetauscht?"/>
    <s v="iPhones werden generell nicht ausgetauscht. Nur Geräte, die sich am Ende des Lifecycles befinden, werden ersetzt."/>
    <x v="0"/>
    <n v="5"/>
    <n v="5"/>
    <n v="4"/>
    <n v="5"/>
    <n v="4"/>
    <n v="4.7249999999999996"/>
    <x v="2"/>
    <n v="0.30676769328001557"/>
    <n v="10"/>
    <x v="456"/>
    <b v="0"/>
    <m/>
    <m/>
    <m/>
  </r>
  <r>
    <x v="0"/>
    <s v="Werden iPads zur Verfügung gestellt?"/>
    <s v="Nein, iPads sind im Standard-Setup nicht vorgesehen. Das Yoga-Laptop deckt alle notwendigen Funktionen ab."/>
    <x v="0"/>
    <n v="5"/>
    <n v="5"/>
    <n v="4"/>
    <n v="5"/>
    <n v="4"/>
    <n v="4.7249999999999996"/>
    <x v="2"/>
    <n v="0.1232652538902539"/>
    <n v="10"/>
    <x v="457"/>
    <b v="0"/>
    <m/>
    <m/>
    <m/>
  </r>
  <r>
    <x v="0"/>
    <s v="Welche IT Ausstattung wird für die Nutzung der Meetingräume benötigt?"/>
    <s v="Um Inhalte in den neuen Meetingräumen zu teilen, ist ein Laptop erforderlich. Reine Videokonferenzen funktionieren auch ohne Laptop. Die Meetingräume sind alle über Outlook buchbar und verfügen über eine Cisco Video-Anlage. Es gibt Räume für 6 bis 24 Personen, und für größere Veranstaltungen gibt es weitere Räume. Think-Tanks, die stunden- oder tageweise per Outlook buchbar sind und mit Cisco-Videoausstattung ausgestattet sind, finden Sie auf allen Etagen. Sie sind für zwei bis drei Personen ausgelegt und ermöglichen konzentriertes oder vertrauliches Arbeiten."/>
    <x v="0"/>
    <n v="4"/>
    <n v="5"/>
    <n v="4"/>
    <n v="4"/>
    <n v="3"/>
    <n v="4.1624999999999996"/>
    <x v="0"/>
    <n v="0.43133670718380002"/>
    <n v="10"/>
    <x v="458"/>
    <b v="0"/>
    <m/>
    <m/>
    <m/>
  </r>
  <r>
    <x v="0"/>
    <s v="Wird die Softphone- Telefonie direkt mit dem Umzug eingeführt?"/>
    <s v="Nein, die Softphone-Telefonie wird nicht direkt mit dem Umzug eingeführt, sondern erst zu einem späteren Zeitpunkt. Die neuen Headsets sind jedoch bereits für die zukünftige Softphone-Technologie vorbereitet._x000a__x000a_Für die Telefonie im neuen Gebäude gibt es drei Möglichkeiten:_x000a_*   Über das klassische Telefon_x000a_*   Über den Laptop via Headset_x000a_*   Via Bluetooth, in dem das Telefon direkt mit dem Headset verbunden ist."/>
    <x v="0"/>
    <n v="5"/>
    <n v="5"/>
    <n v="4"/>
    <n v="5"/>
    <n v="4"/>
    <n v="4.7249999999999996"/>
    <x v="2"/>
    <n v="0.2882381110994931"/>
    <n v="10"/>
    <x v="459"/>
    <b v="0"/>
    <m/>
    <m/>
    <m/>
  </r>
  <r>
    <x v="0"/>
    <s v="Wie kann ich im neuen Gebäude telefonieren?"/>
    <s v="Es gibt drei Möglichkeiten, im neuen Gebäude zu telefonieren:_x000a__x000a_*   Über das klassische Telefon_x000a_*   Über den Laptop via Headset_x000a_*   Via Bluetooth, indem das Telefon direkt mit dem Headset verbunden ist._x000a__x000a_WLAN-Telefonie sollte auf dem iPhone freigeschaltet sein, damit die Telefonie und die Park-App auch in der Tiefgarage funktionieren, da es dort sonst keine Netzabdeckung gibt._x000a__x000a_Im neuen Bürogebäude wird es auf allen Etagen viele Telefonboxen geben, in denen Sie kurzfristig vertrauliche Gespräche führen oder kurze persönliche Besprechungen abhalten können. Die Boxen gibt es in unterschiedlichen Größen für bis zu vier Personen. Beim Betreten der Box schalten sich automatisch das Licht und die Lüftung ein, und die Belegung der Kabine wird außen durch ein rotes Lichtsignal angezeigt."/>
    <x v="0"/>
    <n v="5"/>
    <n v="5"/>
    <n v="5"/>
    <n v="5"/>
    <n v="4"/>
    <n v="4.9124999999999996"/>
    <x v="1"/>
    <n v="0.30748280660432359"/>
    <n v="11"/>
    <x v="460"/>
    <b v="0"/>
    <m/>
    <m/>
    <m/>
  </r>
  <r>
    <x v="0"/>
    <s v="Kann ich weiterhin ohne Laptop telefonieren?"/>
    <s v="Ja, Sie können weiterhin ohne Laptop telefonieren. Sobald das Softphone später eingeführt wird, ist ein Login am Laptop für das Telefonieren erforderlich."/>
    <x v="0"/>
    <n v="5"/>
    <n v="5"/>
    <n v="4"/>
    <n v="5"/>
    <n v="4"/>
    <n v="4.7249999999999996"/>
    <x v="2"/>
    <n v="0.32951832506619949"/>
    <n v="8"/>
    <x v="461"/>
    <b v="0"/>
    <m/>
    <m/>
    <m/>
  </r>
  <r>
    <x v="0"/>
    <s v="Was muss ich für die Telefonie in der Tiefgarage beachten?"/>
    <s v="Für Ihre Suchanfrage konnte keine Zusammenfassung erstellt werden. Hier sind einige Suchergebnisse."/>
    <x v="0"/>
    <n v="1"/>
    <n v="1"/>
    <n v="1"/>
    <n v="2"/>
    <n v="1"/>
    <n v="1.1625000000000001"/>
    <x v="12"/>
    <n v="4.1375536499872419E-2"/>
    <n v="10"/>
    <x v="462"/>
    <b v="0"/>
    <m/>
    <m/>
    <m/>
  </r>
  <r>
    <x v="0"/>
    <s v="Ist Microsoft Teams auf den Laptops verfügbar?"/>
    <s v="Ja, Microsoft Teams ist auf den Laptops integriert. Sie können damit problemlos Meetings aufsetzen. Beachten Sie jedoch, dass Teams nicht in der Citrix Umgebung funktioniert."/>
    <x v="0"/>
    <n v="5"/>
    <n v="5"/>
    <n v="4"/>
    <n v="5"/>
    <n v="4"/>
    <n v="4.7249999999999996"/>
    <x v="2"/>
    <n v="0.31120015756544511"/>
    <n v="11"/>
    <x v="463"/>
    <b v="0"/>
    <m/>
    <m/>
    <m/>
  </r>
  <r>
    <x v="0"/>
    <s v="Ist Microsoft bereits an allen Standorten nutzbar?"/>
    <s v="Nein, der Rollout von Microsoft Teams erfolgt sukzessive."/>
    <x v="0"/>
    <n v="5"/>
    <n v="5"/>
    <n v="4"/>
    <n v="5"/>
    <n v="4"/>
    <n v="4.7249999999999996"/>
    <x v="2"/>
    <n v="0.22429371178438801"/>
    <n v="14"/>
    <x v="464"/>
    <b v="0"/>
    <m/>
    <m/>
    <m/>
  </r>
  <r>
    <x v="0"/>
    <s v="Kann ich an externen Team-Meetings teilnehmen?"/>
    <s v="Ja, über die Notebookumgebung können Sie problemlos an externen Teams-Einladungen teilnehmen."/>
    <x v="0"/>
    <n v="5"/>
    <n v="5"/>
    <n v="5"/>
    <n v="5"/>
    <n v="5"/>
    <n v="5"/>
    <x v="13"/>
    <n v="0.26894000299335669"/>
    <n v="8"/>
    <x v="465"/>
    <b v="0"/>
    <m/>
    <m/>
    <m/>
  </r>
  <r>
    <x v="0"/>
    <s v="Wer unterstützt uns extern bei der Umsetzung der IT-Ausstattung?"/>
    <s v="Die Firma Datagroup unterstützt uns extern bei der Umsetzung der IT-Ausstattung."/>
    <x v="0"/>
    <n v="5"/>
    <n v="5"/>
    <n v="5"/>
    <n v="5"/>
    <n v="5"/>
    <n v="5"/>
    <x v="13"/>
    <n v="0.2778108663817932"/>
    <n v="12"/>
    <x v="466"/>
    <b v="0"/>
    <m/>
    <m/>
    <m/>
  </r>
  <r>
    <x v="0"/>
    <s v="Was ist mit der IT-Ausstattung der Kollegen in der Betaphase?"/>
    <s v="Für Kollegen, die sich bereits in der Betaphase befinden, wird geprüft, ob die Ausstattung einheitlich ist. Falls erforderlich, wird diese angepasst."/>
    <x v="0"/>
    <n v="4"/>
    <n v="5"/>
    <n v="3"/>
    <n v="4"/>
    <n v="3"/>
    <n v="3.9750000000000001"/>
    <x v="16"/>
    <n v="0.1610097750361747"/>
    <n v="10"/>
    <x v="467"/>
    <b v="0"/>
    <m/>
    <m/>
    <m/>
  </r>
  <r>
    <x v="0"/>
    <s v="Was gilt für neue Mitarbeiter im Hinblick auf die IT-Ausstattung?"/>
    <s v="Für neue Mitarbeiter muss die IT-Ausstattung im Rahmen des Onboardings mitbestellt werden. Die Laptops werden kurz vor dem Umzug ausgegeben. Jeder Mitarbeiter ist für die Mitnahme seines Laptops beim Umzug verantwortlich._x000a__x000a_Vor dem Einzug ins NewHQ haben Sie die Gelegenheit, sich mit der neuen Technik vertraut zu machen. User Guides für die Technik werden Ihnen im Vorwege zur Verfügung gestellt. Am Tag Ihres Probearbeitens werden Schulungen angeboten: Nutzung des Laptops und der sonstigen Hardware am Arbeitsplatz (Monitor, Tastatur, Mouse, Telefon)."/>
    <x v="0"/>
    <n v="5"/>
    <n v="5"/>
    <n v="4"/>
    <n v="5"/>
    <n v="4"/>
    <n v="4.7249999999999996"/>
    <x v="2"/>
    <n v="0.43851762303674502"/>
    <n v="10"/>
    <x v="468"/>
    <b v="0"/>
    <m/>
    <m/>
    <m/>
  </r>
  <r>
    <x v="0"/>
    <s v="Was darf mit an den neuen Standort umziehen?"/>
    <s v="Es ziehen nur arbeitsrelevante Unterlagen um, die künftig benötigt werden. Alles andere wird geprüft, ob es ggf. digitalisiert, archiviert oder entsorgt wird. Laptops werden nicht von der Spedition umgezogen, sondern müssen selbst mitgenommen werden. Private Gegenstände und persönliche Wertgegenstände werden grundsätzlich nicht umgezogen."/>
    <x v="0"/>
    <n v="5"/>
    <n v="5"/>
    <n v="4"/>
    <n v="5"/>
    <n v="4"/>
    <n v="4.7249999999999996"/>
    <x v="2"/>
    <n v="0.12144613243819841"/>
    <n v="10"/>
    <x v="469"/>
    <b v="0"/>
    <m/>
    <m/>
    <m/>
  </r>
  <r>
    <x v="0"/>
    <s v="Gibt es künftig noch persönliche Ablageplätze?"/>
    <s v="Ja, es wird künftig noch persönliche Ablageplätze geben. Jeder Mitarbeiter erhält ein persönlich abschließbares Schließfach. Darüber hinaus kann zusätzlicher persönlicher Ablagebedarf in einem Spind im UG2 untergebracht werden, der zugeordnet werden kann. Für Arbeitsmaterialien gibt es zentrale Teamablagen in den Schränken auf der Fläche oder digitale Alternativen. Mitte Juli erfolgt eine Abfrage per Newsletter, um den Bedarf an Spinden zu melden, dies kann aber auch später noch erfolgen."/>
    <x v="0"/>
    <n v="5"/>
    <n v="5"/>
    <n v="5"/>
    <n v="5"/>
    <n v="4"/>
    <n v="4.9124999999999996"/>
    <x v="1"/>
    <n v="0.41156449211147622"/>
    <n v="10"/>
    <x v="470"/>
    <b v="0"/>
    <m/>
    <m/>
    <m/>
  </r>
  <r>
    <x v="0"/>
    <s v="Wie soll ich meine Unterlagen verpacken und beschriften?"/>
    <s v="Bitte nutzen Sie die bereitgestellten Umzugskartons und halten Sie sich an das Beschriftungssystem (z.B. Bereich, Abteilung, Inhalt, Zielzone). Jeder Mitarbeiter erhält einen vorbedruckten Bogen mit jeweils 8 Aufklebern zur Beschriftung von Kartons sowie des Telefons. Jeder Karton ist an der Stirn- und an der Oberseite mit jeweils einem vollständig ausgefüllten Umzugsaufkleber zu versehen. Sichern Sie den Aufkleber bei Bedarf mit Tesafilm."/>
    <x v="0"/>
    <n v="4"/>
    <n v="5"/>
    <n v="4"/>
    <n v="5"/>
    <n v="3"/>
    <n v="4.3249999999999993"/>
    <x v="3"/>
    <n v="0.40587417055369379"/>
    <n v="11"/>
    <x v="471"/>
    <b v="0"/>
    <m/>
    <m/>
    <m/>
  </r>
  <r>
    <x v="0"/>
    <s v="Wer hilft mir bei der Entscheidung, was mitgenommen werden soll?"/>
    <s v="Bei der Entscheidung, was mitgenommen werden soll, hilft Ihnen das Projektteam mit einer Checkliste. Bei Unsicherheiten können Sie sich an Ihre Projekt-Ansprechperson oder Ihre Führungskraft wenden. Zusätzlich können Sie sich an Ihren Umzugsbotschafter wenden, der Sie bei Fragen unterstützt und die Abstimmung organisiert."/>
    <x v="0"/>
    <n v="5"/>
    <n v="5"/>
    <n v="4"/>
    <n v="5"/>
    <n v="4"/>
    <n v="4.7249999999999996"/>
    <x v="2"/>
    <n v="0.2570174569815718"/>
    <n v="11"/>
    <x v="472"/>
    <b v="0"/>
    <m/>
    <m/>
    <m/>
  </r>
  <r>
    <x v="0"/>
    <s v="Was muss aufbewahrt werden und wie lange?"/>
    <s v="Relevante Dokumente mit gesetzlicher Aufbewahrungsfrist (z. B. Rechnungen, Verträge) müssen aufbewahrt werden, meist 6 oder 10 Jahre."/>
    <x v="0"/>
    <n v="5"/>
    <n v="5"/>
    <n v="4"/>
    <n v="5"/>
    <n v="5"/>
    <n v="4.8125"/>
    <x v="1"/>
    <n v="0.30112088017316579"/>
    <n v="10"/>
    <x v="473"/>
    <b v="0"/>
    <m/>
    <m/>
    <m/>
  </r>
  <r>
    <x v="0"/>
    <s v="Wo kommt das Archiv hin – und wie komme ich später ran?"/>
    <s v="Das Archiv wird zentral oder ausgelagert sein. Der Zugang erfolgt über Archivverantwortliche oder digitale Systeme."/>
    <x v="0"/>
    <n v="5"/>
    <n v="5"/>
    <n v="4"/>
    <n v="5"/>
    <n v="5"/>
    <n v="4.8125"/>
    <x v="1"/>
    <n v="0.15872824946099001"/>
    <n v="10"/>
    <x v="474"/>
    <b v="0"/>
    <m/>
    <m/>
    <m/>
  </r>
  <r>
    <x v="0"/>
    <s v="Was ist der Unterschied zwischen Archivierung und Ablage?"/>
    <s v="Der Unterschied zwischen Archivierung und Ablage ist folgender: Ablage bezieht sich auf laufende Unterlagen, die kurzfristig zugänglich sein müssen, während Archivierung die Langzeitaufbewahrung von selten benötigten Unterlagen betrifft."/>
    <x v="0"/>
    <n v="3"/>
    <n v="4"/>
    <n v="3"/>
    <n v="4"/>
    <n v="2"/>
    <n v="3.3250000000000002"/>
    <x v="4"/>
    <n v="0.23361689277869441"/>
    <n v="10"/>
    <x v="475"/>
    <b v="0"/>
    <m/>
    <m/>
    <m/>
  </r>
  <r>
    <x v="0"/>
    <s v="Muss ich Unterlagen selbst ins Archiv bringen?"/>
    <s v="Nein, Sie müssen Unterlagen nicht selbst ins Archiv bringen. Es gibt ein geordnetes Übergabeverfahren mit Infos zur Abgabe und ggf. Abholung."/>
    <x v="0"/>
    <n v="5"/>
    <n v="5"/>
    <n v="4"/>
    <n v="5"/>
    <n v="3"/>
    <n v="4.6374999999999993"/>
    <x v="7"/>
    <n v="0.17513732502034879"/>
    <n v="9"/>
    <x v="476"/>
    <b v="0"/>
    <m/>
    <m/>
    <m/>
  </r>
  <r>
    <x v="0"/>
    <s v="Was kann oder soll digitalisiert werden?"/>
    <s v="Alles, was nicht physisch benötigt wird und keine rechtlichen Hürden hat, soll digitalisiert werden. Zum Beispiel Projektunterlagen._x000a__x000a_Für die Ablage digitaler Dokumente stehen SharePoint, Teams, Netzlaufwerke oder spezielle DMS zur Verfügung. Das Projektteam legt hierfür Standards fest._x000a__x000a_Scanner stehen für die Digitalisierung bereit, und teilweise gibt es Scandienste."/>
    <x v="0"/>
    <n v="5"/>
    <n v="5"/>
    <n v="4"/>
    <n v="4"/>
    <n v="5"/>
    <n v="4.6500000000000004"/>
    <x v="2"/>
    <n v="0.36630837300924618"/>
    <n v="10"/>
    <x v="477"/>
    <b v="0"/>
    <m/>
    <m/>
    <m/>
  </r>
  <r>
    <x v="0"/>
    <s v="Welche Tools stehen für die Ablage digitaler Dokumente zur Verfügung?"/>
    <s v="Für die Ablage digitaler Dokumente stehen Ihnen SharePoint, Teams, Netzlaufwerke oder spezielle DMS zur Verfügung. Die Standards hierfür werden vom Projektteam vorgegeben._x000a__x000a_Für weitere Fragen wenden Sie sich bitte an die folgenden Support-Kanäle:_x000a_* Headquarter contact: newhq@berenberg.com_x000a_* Technical laptop support: laptoppilot@berenberg.de_x000a_* Building or relocation issues: Monday system (link follows)_x000a_* General technical support: hotline@berenberg.de or hotline extension -369"/>
    <x v="0"/>
    <n v="3"/>
    <n v="4"/>
    <n v="3"/>
    <n v="4"/>
    <n v="2"/>
    <n v="3.3250000000000002"/>
    <x v="4"/>
    <n v="0.25506679331134219"/>
    <n v="11"/>
    <x v="478"/>
    <b v="0"/>
    <m/>
    <m/>
    <m/>
  </r>
  <r>
    <x v="0"/>
    <s v="Wer unterstützt bei der Digitalisierung?"/>
    <s v="Bei der Digitalisierung unterstützen Sie Scanner, die bereitstehen. Teilweise gibt es auch Scandienste. Für weitere Unterstützung bei der Digitalisierung wenden Sie sich bitte an die folgenden Support-Kanäle:_x000a_* Headquarter contact: newhq@berenberg.com_x000a_* Technical laptop support: laptoppilot@berenberg.de_x000a_* Building or relocation issues: Monday system (link follows)_x000a_* General technical support: hotline@berenberg.de oder hotline extension -369"/>
    <x v="0"/>
    <n v="3"/>
    <n v="4"/>
    <n v="3"/>
    <n v="4"/>
    <n v="2"/>
    <n v="3.3250000000000002"/>
    <x v="4"/>
    <n v="0.15908043405074249"/>
    <n v="9"/>
    <x v="479"/>
    <b v="0"/>
    <m/>
    <m/>
    <m/>
  </r>
  <r>
    <x v="0"/>
    <s v="Ab wann können Räume offiziell gebucht werden?"/>
    <s v="Die offizielle Raumbuchung beginnt Ende August. Die Räume werden nach und nach in Outlook hinterlegt. Wenn Sie schon vorher einen Raum benötigen, wenden Sie sich bitte an das Event-Team."/>
    <x v="0"/>
    <n v="5"/>
    <n v="5"/>
    <n v="5"/>
    <n v="5"/>
    <n v="5"/>
    <n v="5"/>
    <x v="13"/>
    <n v="0.34443461945963599"/>
    <n v="10"/>
    <x v="480"/>
    <b v="0"/>
    <m/>
    <m/>
    <m/>
  </r>
  <r>
    <x v="0"/>
    <s v="Was tun, wenn ich schon vorher einen Raum benötige?"/>
    <s v="Für frühzeitige Buchungen wichtiger Termine wenden Sie sich bitte an das Event-Team._x000a__x000a_Für alle anderen Anliegen stehen Ihnen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5"/>
    <n v="5"/>
    <n v="4"/>
    <n v="5"/>
    <n v="5"/>
    <n v="4.8125"/>
    <x v="1"/>
    <n v="0.17386577345278631"/>
    <n v="10"/>
    <x v="481"/>
    <b v="0"/>
    <m/>
    <m/>
    <m/>
  </r>
  <r>
    <x v="0"/>
    <s v="Wird es ein Sportangebot geben?"/>
    <s v="Ja, im Multifunktionsraum wird es ein Sportangebot geben. Der Raum ist über Outlook buchbar und wird von HR koordiniert. Im neuen Hauptgebäude wird es einen extra Raum geben, der passend zu den Kursen mit verschiedenen Kleingeräten, wie Matten, KettleBalls und Kleinhanteln ausgestattet sein wird. Es wird auch ein größeres Betriebssportangebot geben."/>
    <x v="0"/>
    <n v="5"/>
    <n v="5"/>
    <n v="4"/>
    <n v="5"/>
    <n v="4"/>
    <n v="4.7249999999999996"/>
    <x v="2"/>
    <n v="0.27440668811712438"/>
    <n v="10"/>
    <x v="482"/>
    <b v="0"/>
    <m/>
    <m/>
    <m/>
  </r>
  <r>
    <x v="0"/>
    <s v="Wie kann ich den Multifunktionsraum buchen?"/>
    <s v="Den Multifunktionsraum können Sie über Outlook buchen. Die Koordination erfolgt durch HR."/>
    <x v="0"/>
    <n v="5"/>
    <n v="5"/>
    <n v="4"/>
    <n v="5"/>
    <n v="4"/>
    <n v="4.7249999999999996"/>
    <x v="2"/>
    <n v="0.15294083938269981"/>
    <n v="10"/>
    <x v="483"/>
    <b v="0"/>
    <m/>
    <m/>
    <m/>
  </r>
  <r>
    <x v="0"/>
    <s v="Wird es einen Ruheraum und Arzt-Raum geben?"/>
    <s v="Ja, im NewHQ wird es einen Arzt-Raum geben, der auch als Ruheraum genutzt werden kann. Daneben befindet sich ein weiterer Ruheraum. Der Arzt-Raum wird sich im Erdgeschoss befinden."/>
    <x v="0"/>
    <n v="5"/>
    <n v="5"/>
    <n v="5"/>
    <n v="5"/>
    <n v="5"/>
    <n v="5"/>
    <x v="13"/>
    <n v="0.27209807006950482"/>
    <n v="12"/>
    <x v="484"/>
    <b v="0"/>
    <m/>
    <m/>
    <m/>
  </r>
  <r>
    <x v="0"/>
    <s v="Wie gelange ich ins Mitarbeiterrestaurant?"/>
    <s v="Der Zugang zum Mitarbeiterrestaurant ist mit der Mitarbeiterkarte gesichert. Der zweite Eingang erfolgt vom Foyer des neuen Bürogebäudes (NewHQ) und bietet einen direkten Zugang zum Buffetbereich."/>
    <x v="0"/>
    <n v="4"/>
    <n v="5"/>
    <n v="4"/>
    <n v="5"/>
    <n v="3"/>
    <n v="4.3249999999999993"/>
    <x v="3"/>
    <n v="7.7197684114582027E-2"/>
    <n v="13"/>
    <x v="485"/>
    <b v="0"/>
    <m/>
    <m/>
    <m/>
  </r>
  <r>
    <x v="0"/>
    <s v="Wie viele Sitzplätze gibt es im Mitarbeiterrestaurant?"/>
    <s v="Im Mitarbeiterrestaurant stehen 199 Sitzplätze zur Verfügung."/>
    <x v="0"/>
    <n v="5"/>
    <n v="5"/>
    <n v="5"/>
    <n v="5"/>
    <n v="5"/>
    <n v="5"/>
    <x v="13"/>
    <n v="0.1012045532498714"/>
    <n v="12"/>
    <x v="486"/>
    <b v="0"/>
    <m/>
    <m/>
    <m/>
  </r>
  <r>
    <x v="0"/>
    <s v="Wie erfahre ich, wie voll es im Restaurant ist?"/>
    <s v="In der Restaurant-App gibt es ein Ampelsystem, das die aktuelle Auslastung im Restaurant anzeigt."/>
    <x v="0"/>
    <n v="5"/>
    <n v="5"/>
    <n v="4"/>
    <n v="5"/>
    <n v="4"/>
    <n v="4.7249999999999996"/>
    <x v="2"/>
    <n v="0.16320698528624811"/>
    <n v="13"/>
    <x v="487"/>
    <b v="0"/>
    <m/>
    <m/>
    <m/>
  </r>
  <r>
    <x v="0"/>
    <s v="Ist eine Vorbestellung von Gerichten möglich?"/>
    <s v="Ja, im Mitarbeiterrestaurant ist eine Vorbestellung von Gerichten möglich. Vorbestellte Gerichte können im Marketplace abgeholt und auch mit nach Hause genommen werden. Über die &quot;Pre Order&quot;-Funktion in der Restaurant-App können Sie Speisen bestellen, die Ihnen in einem Frische-Automat bereitgestellt werden."/>
    <x v="0"/>
    <n v="5"/>
    <n v="5"/>
    <n v="4"/>
    <n v="5"/>
    <n v="4"/>
    <n v="4.7249999999999996"/>
    <x v="2"/>
    <n v="0.29732980580715229"/>
    <n v="10"/>
    <x v="488"/>
    <b v="0"/>
    <m/>
    <m/>
    <m/>
  </r>
  <r>
    <x v="0"/>
    <s v="Können Geschäftspartner und Kunden im Restaurant essen?"/>
    <s v="Ja, Geschäftspartner und Kunden können eingeladen werden, im Mitarbeiterrestaurant zu essen. Alternativ kann am Empfang eine Karte abgeholt werden, mit der sie selbst zahlen."/>
    <x v="0"/>
    <n v="4"/>
    <n v="5"/>
    <n v="4"/>
    <n v="5"/>
    <n v="3"/>
    <n v="4.3249999999999993"/>
    <x v="3"/>
    <n v="0.17139618020961411"/>
    <n v="13"/>
    <x v="489"/>
    <b v="0"/>
    <m/>
    <m/>
    <m/>
  </r>
  <r>
    <x v="0"/>
    <s v="Dürfen Familie, Freunde und Bekannte zum Mittagessen mitgebracht werden?"/>
    <s v="Nein, es ist nicht vorgesehen, dass Freunde oder Bekannte Zutritt zum Mitarbeiterrestaurant erhalten."/>
    <x v="0"/>
    <n v="5"/>
    <n v="5"/>
    <n v="4"/>
    <n v="5"/>
    <n v="4"/>
    <n v="4.7249999999999996"/>
    <x v="2"/>
    <n v="0.2024148993966072"/>
    <n v="12"/>
    <x v="490"/>
    <b v="0"/>
    <m/>
    <m/>
    <m/>
  </r>
  <r>
    <x v="0"/>
    <s v="Darf ich mit meinem Tablett durch das Gebäude gehen?"/>
    <s v="Nein, es ist nicht vorgesehen, mit Ihrem Tablett durch das Gebäude zu gehen. Für To-Go-Gerichte gibt es ein Pfandsystem mit wiederverwendbarer Tupperware."/>
    <x v="0"/>
    <n v="5"/>
    <n v="5"/>
    <n v="4"/>
    <n v="5"/>
    <n v="4"/>
    <n v="4.7249999999999996"/>
    <x v="2"/>
    <n v="0.212436087030965"/>
    <n v="10"/>
    <x v="491"/>
    <b v="0"/>
    <m/>
    <m/>
    <m/>
  </r>
  <r>
    <x v="0"/>
    <s v="Wird es eine Außenbestuhlung beim Restaurant geben?"/>
    <s v="Nein, es ist keine Außenbestuhlung beim Restaurant vorgesehen."/>
    <x v="0"/>
    <n v="5"/>
    <n v="5"/>
    <n v="5"/>
    <n v="5"/>
    <n v="5"/>
    <n v="5"/>
    <x v="13"/>
    <n v="0.14028566498011141"/>
    <n v="12"/>
    <x v="465"/>
    <b v="0"/>
    <m/>
    <m/>
    <m/>
  </r>
  <r>
    <x v="0"/>
    <s v="Wie funktioniert der Marketplace?"/>
    <s v="Der Marketplace im NewHQ ist ein reiner Self-Service-Bereich ohne Personal. Er bietet einen Treffpunkt zum Austauschen, für individuelle Lunchbreaks oder zum Arbeiten mit dem eigenen Laptop. Es gibt große Kühlschränke mit Getränken und hochwertige Küchen, in denen Sie mitgebrachte Speisen erwärmen und sich mit Kaffeespezialitäten versorgen können._x000a__x000a_Die Bezahlung am Snackautomaten erfolgt über die Restaurant-App."/>
    <x v="0"/>
    <n v="4"/>
    <n v="5"/>
    <n v="4"/>
    <n v="5"/>
    <n v="3"/>
    <n v="4.3249999999999993"/>
    <x v="3"/>
    <n v="0.22585404290255681"/>
    <n v="14"/>
    <x v="492"/>
    <b v="0"/>
    <m/>
    <m/>
    <m/>
  </r>
  <r>
    <x v="0"/>
    <s v="Wo hole ich Pre-Order-Essen ab?"/>
    <s v="Pre-Order-Gerichte können im Marketplace abgeholt werden."/>
    <x v="0"/>
    <n v="5"/>
    <n v="5"/>
    <n v="4"/>
    <n v="5"/>
    <n v="4"/>
    <n v="4.7249999999999996"/>
    <x v="2"/>
    <n v="9.1329225352112658E-2"/>
    <n v="2"/>
    <x v="493"/>
    <b v="0"/>
    <m/>
    <m/>
    <m/>
  </r>
  <r>
    <x v="0"/>
    <s v="Wie bezahle ich am Snackautomaten?"/>
    <s v="Die Bezahlung am Snackautomaten erfolgt über die Restaurant-App. Hierfür muss vorher Guthaben aufgeladen werden."/>
    <x v="0"/>
    <n v="5"/>
    <n v="5"/>
    <n v="4"/>
    <n v="5"/>
    <n v="4"/>
    <n v="4.7249999999999996"/>
    <x v="2"/>
    <n v="0.2024937679101671"/>
    <n v="12"/>
    <x v="494"/>
    <b v="0"/>
    <m/>
    <m/>
    <m/>
  </r>
  <r>
    <x v="0"/>
    <s v="Was bietet das Work Café?"/>
    <s v="Das Work Café ist ein Treffpunkt für alle Mitarbeiter und befindet sich 3x im Gebäude auf den Etagen 2, 4 und 6. Es bietet folgende Ausstattung:_x000a__x000a_*   Kühlschrank_x000a_*   Geschirrspüler_x000a_*   Mikrowelle_x000a_*   Separate Wasserstation_x000a_*   Einheitliches Geschirr + Besteck_x000a_*   Kaffeemaschine (die gleiche Maschine wie im jetzigen Bistro 1590)"/>
    <x v="0"/>
    <n v="3"/>
    <n v="4"/>
    <n v="3"/>
    <n v="4"/>
    <n v="2"/>
    <n v="3.3250000000000002"/>
    <x v="4"/>
    <n v="0.17015606195695129"/>
    <n v="11"/>
    <x v="495"/>
    <b v="0"/>
    <m/>
    <m/>
    <m/>
  </r>
  <r>
    <x v="0"/>
    <s v="Wann ist das Work Café zugänglich?"/>
    <s v="Das Work Café ist dauerhaft zugänglich und liegt außerhalb der Vertraulichkeitsbereiche. Es befindet sich 3x im Gebäude auf den Etagen 2, 4 und 6."/>
    <x v="0"/>
    <n v="5"/>
    <n v="5"/>
    <n v="4"/>
    <n v="5"/>
    <n v="5"/>
    <n v="4.8125"/>
    <x v="1"/>
    <n v="0.30512707331687261"/>
    <n v="13"/>
    <x v="496"/>
    <b v="0"/>
    <m/>
    <m/>
    <m/>
  </r>
  <r>
    <x v="0"/>
    <s v="Wo finde ich Gefrierfächer im Gebäude?"/>
    <s v="Gefrierfächer gibt es ausschließlich im Work Café. Die Work Cafés befinden sich im Gebäude auf den Etagen 2, 4 und 6 und sind Treffpunkte für alle Mitarbeiter."/>
    <x v="0"/>
    <n v="5"/>
    <n v="5"/>
    <n v="4"/>
    <n v="5"/>
    <n v="3"/>
    <n v="4.6374999999999993"/>
    <x v="7"/>
    <n v="0.26388509115410069"/>
    <n v="11"/>
    <x v="497"/>
    <b v="0"/>
    <m/>
    <m/>
    <m/>
  </r>
  <r>
    <x v="0"/>
    <s v="Welche Kaffeemaschinen stehen in den Teeküchen zur Verfügung?"/>
    <s v="In allen Teeküchen stehen Franke-Kaffeemaschinen zur Verfügung. Es wird Kaffee- und Espressobohnen geben. Die Kaffeemaschinen in den Teeküchen sind die gleichen wie im jetzigen Bistro. Im Marketplace und Workcafés gibt es A600, in den Teeküchen A300 (Qualität die gleiche - A600 lediglich mehr Produktbezüge)."/>
    <x v="0"/>
    <n v="5"/>
    <n v="5"/>
    <n v="5"/>
    <n v="5"/>
    <n v="4"/>
    <n v="4.9124999999999996"/>
    <x v="1"/>
    <n v="0.37463977386446118"/>
    <n v="11"/>
    <x v="498"/>
    <b v="0"/>
    <m/>
    <m/>
    <m/>
  </r>
  <r>
    <x v="0"/>
    <s v="Welche Milchsorten gibt es in den Teeküchen?"/>
    <s v="In den Teeküchen stehen Hafermilch in den Kühlschränken und Kuhmilch aus der Kaffeemaschine zur Verfügung."/>
    <x v="0"/>
    <n v="5"/>
    <n v="5"/>
    <n v="4"/>
    <n v="5"/>
    <n v="4"/>
    <n v="4.7249999999999996"/>
    <x v="2"/>
    <n v="0.21654493593880089"/>
    <n v="12"/>
    <x v="499"/>
    <b v="0"/>
    <m/>
    <m/>
    <m/>
  </r>
  <r>
    <x v="0"/>
    <s v="Wie oft werden die Teeküchen aufgefüllt und gereinigt?"/>
    <s v="Die Teeküchen werden einmal täglich von einer Reinigungskraft aufgeräumt und aufgefüllt. Sollte zwischendurch Nachfüllbedarf bestehen, muss dies selbstständig erledigt werden. Der Vorrat liegt in der Teeküche."/>
    <x v="0"/>
    <n v="5"/>
    <n v="5"/>
    <n v="4"/>
    <n v="5"/>
    <n v="4"/>
    <n v="4.7249999999999996"/>
    <x v="2"/>
    <n v="0.21754637636393651"/>
    <n v="13"/>
    <x v="500"/>
    <b v="0"/>
    <m/>
    <m/>
    <m/>
  </r>
  <r>
    <x v="0"/>
    <s v="Wie oft wird die Spülmaschine ausgeräumt?"/>
    <s v="Die Spülmaschine in den Teeküchen wird einmal täglich ausgeräumt."/>
    <x v="0"/>
    <n v="5"/>
    <n v="5"/>
    <n v="5"/>
    <n v="5"/>
    <n v="5"/>
    <n v="5"/>
    <x v="13"/>
    <n v="0.2294985887795957"/>
    <n v="9"/>
    <x v="501"/>
    <b v="0"/>
    <m/>
    <m/>
    <m/>
  </r>
  <r>
    <x v="0"/>
    <s v="Welche Möglichkeiten gibt es für Heißwasser in den Teeküchen?"/>
    <s v="In den Teeküchen im NewHQ gibt es keinen Wasserkocher. Heißwasser steht über den Wasserspendern oder über die Kaffeemaschine zur Verfügung. Die Wasserspender bieten heißes, stilles und sprudelndes Wasser an."/>
    <x v="0"/>
    <n v="5"/>
    <n v="5"/>
    <n v="4"/>
    <n v="5"/>
    <n v="4"/>
    <n v="4.7249999999999996"/>
    <x v="2"/>
    <n v="0.28591987506092242"/>
    <n v="11"/>
    <x v="502"/>
    <b v="0"/>
    <m/>
    <m/>
    <m/>
  </r>
  <r>
    <x v="0"/>
    <s v="Gibt es auch Sprudelwasser?"/>
    <s v="Ja, die Wasserspender in den Teeküchen bieten Heißwasser, stilles und sprudelndes Wasser an."/>
    <x v="0"/>
    <n v="5"/>
    <n v="5"/>
    <n v="4"/>
    <n v="5"/>
    <n v="3"/>
    <n v="4.6374999999999993"/>
    <x v="7"/>
    <n v="0.13394868585732159"/>
    <n v="2"/>
    <x v="503"/>
    <b v="0"/>
    <m/>
    <m/>
    <m/>
  </r>
  <r>
    <x v="0"/>
    <s v="Wie sind die Teeküchen ausgestattet?"/>
    <s v="Die Teeküchen sind alle gleich ausgestattet mit standardisiertem Geschirr. Außerdem bieten sie allen Berenbergern Gelegenheit, sich in unmittelbarer Nähe mit Kaffee (Kaffeevollautomat wie im jetzigen Bistro), Tee oder Wasser zu versorgen. Durch die Ausstattung mit Mikrowelle und Kühlschrank können Sie mitgebrachtes Essen lagern, aufwärmen und Ihre Pausen mit Kollegen dort verbringen. Die technische Ausstattung ist auf allen Geschossen gleich, nur Farbe und Sitzkonzept sind unterschiedlich. Jede Teeküche hat eine Wasserstation (kalt, sprudelnd &amp; heiß)._x000a__x000a_Gibt es noch weitere Fragen zur Ausstattung der Teeküchen?"/>
    <x v="0"/>
    <n v="5"/>
    <n v="5"/>
    <n v="5"/>
    <n v="5"/>
    <n v="4"/>
    <n v="4.9124999999999996"/>
    <x v="1"/>
    <n v="0.45454831355606812"/>
    <n v="13"/>
    <x v="504"/>
    <b v="0"/>
    <m/>
    <m/>
    <m/>
  </r>
  <r>
    <x v="0"/>
    <s v="Was muss ich bei privatem Geschirr beachten?"/>
    <s v="Privates Geschirr muss selbst abgewaschen und im persönlichen Locker aufbewahrt werden."/>
    <x v="0"/>
    <n v="5"/>
    <n v="5"/>
    <n v="3"/>
    <n v="5"/>
    <n v="3"/>
    <n v="4.45"/>
    <x v="3"/>
    <n v="0.1212222711210566"/>
    <n v="9"/>
    <x v="505"/>
    <b v="0"/>
    <m/>
    <m/>
    <m/>
  </r>
  <r>
    <x v="0"/>
    <s v="Wie funktioniert das Bewirtungskonzept für interne Meetings?"/>
    <s v="Für die Bewirtung, beispielsweise Frühstück oder Lunch, ist ein Vorlauf von 24 Stunden erforderlich. Die Bestellung erfolgt über ein Formular. Für ein Catering ist die Angabe von Kostenstelle, Raum, Datum &amp; Zeit, persönliche Angaben, Wünsche (Getränke/Speisen/Gebäck etc.), Anzahl und Unterschrift des Auftraggebers erforderlich._x000a__x000a_Möchten Sie detaillierte Anweisungen oder reicht Ihnen diese Information?"/>
    <x v="0"/>
    <n v="5"/>
    <n v="5"/>
    <n v="4"/>
    <n v="5"/>
    <n v="4"/>
    <n v="4.7249999999999996"/>
    <x v="2"/>
    <n v="0.39263607907785519"/>
    <n v="13"/>
    <x v="506"/>
    <b v="0"/>
    <m/>
    <m/>
    <m/>
  </r>
  <r>
    <x v="0"/>
    <s v="Wo kann man im wohnlichen Rahmen mit Gästen essen?"/>
    <s v="Im NewHQ gibt es mehrere Optionen, um in einem wohnlichen Rahmen mit Gästen zu essen:_x000a__x000a_*   **Marketplace:** Der Marketplace ist ein Treffpunkt mit schönen Ausblicken über Hamburg, der zum Austausch, für individuelle Lunchbreaks oder zum Arbeiten mit dem Laptop einlädt. Hier gibt es verschiedene Sitzbereiche, von loungig-lässig bis zu erhöhtem Sitzen._x000a_*   **Mitarbeiterrestaurant:** Geschäftspartner und Kunden können hier eingeladen werden. Alternativ kann am Empfang eine Karte abgeholt werden, mit der sie selbst zahlen. Das Restaurant bietet verschiedene Sitzgruppen und Sitzhöhen für ein entspanntes Mittagessen._x000a_*   **Work Café:** Das Work Café bietet denselben Service wie die Teeküchen, ist aber großzügiger ausgestattet und verfügt über mehr Sitzplätze."/>
    <x v="0"/>
    <n v="4"/>
    <n v="5"/>
    <n v="4"/>
    <n v="5"/>
    <n v="3"/>
    <n v="4.3249999999999993"/>
    <x v="3"/>
    <n v="0.40327012253854788"/>
    <n v="15"/>
    <x v="507"/>
    <b v="0"/>
    <m/>
    <m/>
    <m/>
  </r>
  <r>
    <x v="0"/>
    <s v="Wofür benötige ich die Restaurant-App?"/>
    <s v="Die Restaurant-App ist notwendig, um im Mitarbeiterrestaurant zu essen und zu bezahlen. Ohne die App ist kein Zugang zum Angebot möglich. Gleichzeitig können Sie in der App über ein Ampelsystem die aktuelle Auslastung des Restaurants einsehen."/>
    <x v="0"/>
    <n v="5"/>
    <n v="5"/>
    <n v="4"/>
    <n v="5"/>
    <n v="4"/>
    <n v="4.7249999999999996"/>
    <x v="2"/>
    <n v="0.28668223873047238"/>
    <n v="8"/>
    <x v="508"/>
    <b v="0"/>
    <m/>
    <m/>
    <m/>
  </r>
  <r>
    <x v="0"/>
    <s v="Wie funktioniert die Bezahlung?"/>
    <s v="Die Bezahlung im Restaurant oder an den Snackautomaten erfolgt über die Restaurant-App. Hierfür muss vorher Guthaben aufgeladen werden."/>
    <x v="0"/>
    <n v="4"/>
    <n v="5"/>
    <n v="3"/>
    <n v="5"/>
    <n v="3"/>
    <n v="4.1375000000000002"/>
    <x v="0"/>
    <n v="0.22099898063200821"/>
    <n v="3"/>
    <x v="509"/>
    <b v="0"/>
    <m/>
    <m/>
    <m/>
  </r>
  <r>
    <x v="0"/>
    <s v="Auf welchen Geräten kann ich die Restaurant-App nutzenß"/>
    <s v="Die Restaurant-App, genannt &quot;GenussAPP&quot;, kann auf Ihrem Smartphone genutzt werden."/>
    <x v="0"/>
    <n v="4"/>
    <n v="5"/>
    <n v="3"/>
    <n v="5"/>
    <n v="2"/>
    <n v="4.05"/>
    <x v="16"/>
    <n v="0.18277449192929571"/>
    <n v="13"/>
    <x v="510"/>
    <b v="0"/>
    <m/>
    <m/>
    <m/>
  </r>
  <r>
    <x v="0"/>
    <s v="Welche Parkmöglichkeiten gibt es am neuen Standort?"/>
    <s v="Am neuen Standort (NewHQ) gibt es 168 Parkplätze, davon 72 mit E-Ladesäulen. Außerdem stehen 157 Indoor-Fahrradstellplätze zur Verfügung, 12 davon mit E-Ladesäule. Für Kunden gibt es insgesamt 10 Parkplätze._x000a__x000a_Es gibt auch die Möglichkeit, Dauerstellplätze im nahegelegenen Parkhaus Überseering 32a für 90,00 € brutto pro Monat oder interne Stellplätze in der Tiefgarage des neuen Bürogebäudes für 130,00 € brutto pro Monat zu mieten. Die restlichen ca. 110 internen Stellplätze der Tiefgarage werden über eine App flexibel angeboten._x000a__x000a_Die Stellplätze werden über eine App auf täglicher Basis gebucht und monatlich abgerechnet. Die Reservierung ist frühestens zwei Wochen vorher möglich und auch nur für fünf Tage auf einmal._x000a__x000a_Der Zutritt zur Tiefgarage erfolgt entweder mit der App oder der Mitarbeiter-Zutrittskarte. Wer ohne Buchung in die Tiefgarage fährt, kann sich spontan einen Parkplatz in der App buchen. Ansonsten wird kostenpflichtig abgeschleppt._x000a__x000a_Bitte beachte, dass Fahrräder nur während der Öffnungszeiten ins Gebäude gebracht oder abgeholt werden können."/>
    <x v="0"/>
    <n v="5"/>
    <n v="5"/>
    <n v="5"/>
    <n v="5"/>
    <n v="4"/>
    <n v="4.9124999999999996"/>
    <x v="1"/>
    <n v="0.43473370280773083"/>
    <n v="13"/>
    <x v="511"/>
    <b v="0"/>
    <m/>
    <m/>
    <m/>
  </r>
  <r>
    <x v="0"/>
    <s v="Wieviele Kundenparkplätze stehen zur Verfügung?"/>
    <s v="Es stehen insgesamt 10 Kundenparkplätze zur Verfügung."/>
    <x v="0"/>
    <n v="5"/>
    <n v="5"/>
    <n v="5"/>
    <n v="5"/>
    <n v="5"/>
    <n v="5"/>
    <x v="13"/>
    <n v="0.16858080138848339"/>
    <n v="8"/>
    <x v="512"/>
    <b v="0"/>
    <m/>
    <m/>
    <m/>
  </r>
  <r>
    <x v="0"/>
    <s v="Wie kann ich einen Parkplatz buchen?"/>
    <s v="Die Buchung eines Parkplatzes erfolgt über eine zentrale Park-App._x000a__x000a_Um welche Art von Parkplatzbuchung geht es Ihnen?_x000a__x000a_*   **Tageweise Buchung:** Diese erfolgt über die &quot;ParkHere&quot; App._x000a_*   **Dauerstellplatz (extern oder intern):** Hierfür war eine vorherige Anmeldung per E-Mail an newhq@berenberg.de erforderlich. Die Vergabe erfolgte nach dem Windhundprinzip._x000a__x000a_Bitte beachten Sie, dass die restlichen ca. 110 internen Stellplätze der Tiefgarage flexibel über die App angeboten werden."/>
    <x v="0"/>
    <n v="5"/>
    <n v="5"/>
    <n v="4"/>
    <n v="5"/>
    <n v="4"/>
    <n v="4.7249999999999996"/>
    <x v="2"/>
    <n v="0.22853656673090339"/>
    <n v="12"/>
    <x v="513"/>
    <b v="0"/>
    <m/>
    <m/>
    <m/>
  </r>
  <r>
    <x v="0"/>
    <s v="Kann ich mehrere Kennzeichen in der App hinterlegen?"/>
    <s v="Ja, in der App können mehrere Kennzeichen hinterlegt werden. Die Buchung der Parkplätze erfolgt über eine zentrale Park-App."/>
    <x v="0"/>
    <n v="5"/>
    <n v="5"/>
    <n v="5"/>
    <n v="5"/>
    <n v="5"/>
    <n v="5"/>
    <x v="13"/>
    <n v="0.30164001768198329"/>
    <n v="13"/>
    <x v="514"/>
    <b v="0"/>
    <m/>
    <m/>
    <m/>
  </r>
  <r>
    <x v="0"/>
    <s v="Was passiert, wenn ich ohne Buchung in die Tiefgarage fahre?"/>
    <s v="Wenn Sie ohne Buchung in die Tiefgarage fahren, können Sie spontan einen Parkplatz in der App buchen. Ansonsten wird Ihr Fahrzeug kostenpflichtig abgeschleppt."/>
    <x v="0"/>
    <n v="4"/>
    <n v="5"/>
    <n v="4"/>
    <n v="5"/>
    <n v="3"/>
    <n v="4.3249999999999993"/>
    <x v="3"/>
    <n v="0.31527780899527591"/>
    <n v="11"/>
    <x v="515"/>
    <b v="0"/>
    <m/>
    <m/>
    <m/>
  </r>
  <r>
    <x v="0"/>
    <s v="Wie komme ich in die Tiefgarage?"/>
    <s v="Der Zutritt zur Tiefgarage im NewHQ erfolgt entweder mit der App oder der Mitarbeiter-Zutrittskarte."/>
    <x v="0"/>
    <n v="4"/>
    <n v="5"/>
    <n v="3"/>
    <n v="4"/>
    <n v="3"/>
    <n v="3.9750000000000001"/>
    <x v="16"/>
    <n v="0.16935642454267841"/>
    <n v="11"/>
    <x v="516"/>
    <b v="0"/>
    <m/>
    <m/>
    <m/>
  </r>
  <r>
    <x v="0"/>
    <s v="Wann kann ich mein Fahrrad im Gebäude abstellen oder abholen?"/>
    <s v="Fahrräder können nur während der Öffnungszeiten ins Gebäude gebracht oder abgeholt werden._x000a__x000a_Die Öffnungszeiten des Gebäudes sind von 6 bis 19 Uhr."/>
    <x v="0"/>
    <n v="5"/>
    <n v="5"/>
    <n v="4"/>
    <n v="5"/>
    <n v="3"/>
    <n v="4.6374999999999993"/>
    <x v="7"/>
    <n v="0.33597734014218289"/>
    <n v="11"/>
    <x v="517"/>
    <b v="0"/>
    <m/>
    <m/>
    <m/>
  </r>
  <r>
    <x v="0"/>
    <s v="Wie funktioniert die Mülltrennung im neuen Gebäude?"/>
    <s v="Im neuen Bürogebäude erfolgt die Mülltrennung zentralisiert auf den Etagen. Die Sammelstellen sind entsprechend beschriftet. Es gibt Müllstationen in jedem Arbeitsbereich auf allen Etagen. Unter den Schreibtischen wird es keine Papierkörbe mehr geben. Papiere entsorgen Sie in der Silbertonne, die in jedem gut erreichbaren Druckerraum steht. Alles andere wird getrennt nach Zugehörigkeit an den Stationen entsorgt. Nassmüll und Biomüll werden in den Teeküchen zentral gesammelt. Datentonnen für sensible Dokumente befinden sich in den Druckerräumen."/>
    <x v="0"/>
    <n v="5"/>
    <n v="5"/>
    <n v="5"/>
    <n v="5"/>
    <n v="4"/>
    <n v="4.9124999999999996"/>
    <x v="1"/>
    <n v="0.31254722618434178"/>
    <n v="14"/>
    <x v="518"/>
    <b v="0"/>
    <m/>
    <m/>
    <m/>
  </r>
  <r>
    <x v="0"/>
    <s v="Wo befinden sich die Tonnen für Nassmüll und Biomüll?"/>
    <s v="Nassmüll und Biomüll werden in den Teeküchen zentral gesammelt."/>
    <x v="0"/>
    <n v="5"/>
    <n v="5"/>
    <n v="5"/>
    <n v="5"/>
    <n v="5"/>
    <n v="5"/>
    <x v="13"/>
    <n v="0.2082102643594281"/>
    <n v="11"/>
    <x v="519"/>
    <b v="0"/>
    <m/>
    <m/>
    <m/>
  </r>
  <r>
    <x v="0"/>
    <s v="Wird es noch Papierkörbe unter den Schreibtischen geben?"/>
    <s v="Nein, unter den Schreibtischen wird es keine Papierkörbe mehr geben. Die Mülltrennung erfolgt zentralisiert auf den Etagen. Die Sammelstellen sind entsprechend beschriftet._x000a__x000a_Sollten Sie weitere Fragen zum Thema Umzug oder NewHQ haben, stehen Ihnen folgende Kontaktmöglichkeiten zur Verfügung:_x000a_* Headquarter contact: newhq@berenberg.com_x000a_* Building or relocation issues: Monday system (link follows)_x000a_* General technical support: hotline@berenberg.de oder hotline extension -369"/>
    <x v="0"/>
    <n v="5"/>
    <n v="5"/>
    <n v="4"/>
    <n v="5"/>
    <n v="4"/>
    <n v="4.7249999999999996"/>
    <x v="2"/>
    <n v="0.33083025476111921"/>
    <n v="10"/>
    <x v="520"/>
    <b v="0"/>
    <m/>
    <m/>
    <m/>
  </r>
  <r>
    <x v="0"/>
    <s v="Wo stehen die Datentonnen für sensible Dokumente?"/>
    <s v="Die Datentonnen für sensible Dokumente befinden sich in den Druckerräumen."/>
    <x v="0"/>
    <n v="5"/>
    <n v="5"/>
    <n v="5"/>
    <n v="5"/>
    <n v="5"/>
    <n v="5"/>
    <x v="13"/>
    <n v="0.29618304966174552"/>
    <n v="10"/>
    <x v="521"/>
    <b v="0"/>
    <m/>
    <m/>
    <m/>
  </r>
  <r>
    <x v="0"/>
    <s v="Wann bekomme ich die neue Zutrittskarte?"/>
    <s v="Die neue Zutrittskarte wird Mitte August persönlich vom Property Management und dem Empfang ausgegeben. Es werden feste Timeslots am 14. und 15. August vergeben, in denen die Aushändigung dokumentiert wird. Sollten Sie die vorgeschlagenen Timeslots nicht wahrnehmen können, können die Zutrittskarten bis zum 25. August beim Empfang abgeholt werden."/>
    <x v="0"/>
    <n v="5"/>
    <n v="5"/>
    <n v="5"/>
    <n v="5"/>
    <n v="5"/>
    <n v="5"/>
    <x v="13"/>
    <n v="0.19440607882829239"/>
    <n v="10"/>
    <x v="522"/>
    <b v="0"/>
    <m/>
    <m/>
    <m/>
  </r>
  <r>
    <x v="0"/>
    <s v="Was passiert mit meiner alten Zutrittskarte?"/>
    <s v="Hallo!_x000a__x000a_Ihre alte Zutrittskarte wird ab dem Umzugsdatum deaktiviert. Sie soll aber als Fallback für die anderen Standorte aufbewahrt werden. Wir informieren Sie gesondert, sobald die bisherigen Karten endgültig entsorgt werden können."/>
    <x v="0"/>
    <n v="5"/>
    <n v="5"/>
    <n v="4"/>
    <n v="5"/>
    <n v="4"/>
    <n v="4.7249999999999996"/>
    <x v="2"/>
    <n v="0.37596080780006902"/>
    <n v="14"/>
    <x v="523"/>
    <b v="0"/>
    <m/>
    <m/>
    <m/>
  </r>
  <r>
    <x v="0"/>
    <s v="Wie viele Zutrittsanlagen gibt es im Foyer?"/>
    <s v="Es gibt 6 Vereinzelungsanlagen im Foyer."/>
    <x v="0"/>
    <n v="5"/>
    <n v="5"/>
    <n v="5"/>
    <n v="5"/>
    <n v="5"/>
    <n v="5"/>
    <x v="13"/>
    <n v="8.2041410354442387E-2"/>
    <n v="11"/>
    <x v="524"/>
    <b v="0"/>
    <m/>
    <m/>
    <m/>
  </r>
  <r>
    <x v="0"/>
    <s v="Werden meine bisherigen Zutrittsrechte übernommen?"/>
    <s v="Ja, Ihre bisherigen Zutrittsrechte sollen übernommen werden."/>
    <x v="0"/>
    <n v="5"/>
    <n v="5"/>
    <n v="4"/>
    <n v="5"/>
    <n v="4"/>
    <n v="4.7249999999999996"/>
    <x v="2"/>
    <n v="0.147484380325834"/>
    <n v="11"/>
    <x v="525"/>
    <b v="0"/>
    <m/>
    <m/>
    <m/>
  </r>
  <r>
    <x v="0"/>
    <s v="Wann ist der Zutritt zum Gebäude möglich?"/>
    <s v="Der Zutritt zum Gebäude ist zwischen 6 und 19 Uhr möglich. Nach 19 Uhr kann das Gebäude über definierte Wege verlassen werden."/>
    <x v="0"/>
    <n v="5"/>
    <n v="5"/>
    <n v="5"/>
    <n v="5"/>
    <n v="5"/>
    <n v="5"/>
    <x v="13"/>
    <n v="0.4391632074280899"/>
    <n v="12"/>
    <x v="526"/>
    <b v="0"/>
    <m/>
    <m/>
    <m/>
  </r>
  <r>
    <x v="0"/>
    <s v="Wo befinden sich die Eingänge für Mitarbeiter und Gäste?"/>
    <s v="Die Eingänge für Mitarbeiter und Gäste im NewHQ sind wie folgt:_x000a__x000a_*   **Mitarbeitereingang:** Seitlich am Gebäude._x000a_*   **Gäste:** Über die Tiefgarage ins Foyer._x000a_*   **Haupteingang:** Kann von Mitarbeitern genutzt werden, wobei während der Öffnungszeiten angemessene Kleidung getragen werden sollte._x000a__x000a_Zusätzlich gibt es einen direkten Zugang zum Mitarbeiterrestaurant links des Gebäudehaupteingangs und einen weiteren vom Foyer. Aus der Tiefgarage gibt es zwei Zugänge zum Gebäude: den Süd-Zugang (1), farblich in Dunkelrot, und den Nord-Zugang (2), farblich in einem hellen Orange gekennzeichnet."/>
    <x v="0"/>
    <n v="5"/>
    <n v="5"/>
    <n v="5"/>
    <n v="5"/>
    <n v="4"/>
    <n v="4.9124999999999996"/>
    <x v="1"/>
    <n v="0.36913640034819378"/>
    <n v="11"/>
    <x v="527"/>
    <b v="0"/>
    <m/>
    <m/>
    <m/>
  </r>
  <r>
    <x v="0"/>
    <s v="Was muss ich in Vertraulichkeitsbereichen beachten?"/>
    <s v="In Vertraulichkeitsbereichen gelten besondere Zutrittsregelungen und Wegeführungen, die einzuhalten sind. Bitte wählen Sie die Nord- und Südkern-Aufzüge bewusst aus, insbesondere mit Blick auf Vertraulichkeitsbereiche."/>
    <x v="0"/>
    <n v="5"/>
    <n v="5"/>
    <n v="4"/>
    <n v="5"/>
    <n v="4"/>
    <n v="4.7249999999999996"/>
    <x v="2"/>
    <n v="0.29245293686040091"/>
    <n v="8"/>
    <x v="528"/>
    <b v="0"/>
    <m/>
    <m/>
    <m/>
  </r>
  <r>
    <x v="0"/>
    <s v="Welche Sicherheitszertifizierung hat das neue Gebäude?"/>
    <s v="Das Gebäude verfügt über die höchste Sicherheitszertifizierung, die möglich ist."/>
    <x v="0"/>
    <n v="5"/>
    <n v="5"/>
    <n v="3"/>
    <n v="5"/>
    <n v="2"/>
    <n v="4.3624999999999998"/>
    <x v="0"/>
    <n v="0.2183809772528813"/>
    <n v="11"/>
    <x v="529"/>
    <b v="0"/>
    <m/>
    <m/>
    <m/>
  </r>
  <r>
    <x v="0"/>
    <s v="Kann ich meine Mitarbeiterkarte mehrfach direkt hintereinander nutzen?"/>
    <s v="Nein, nach einer Nutzung am Haupteingang ist die Karte für einige Minuten gesperrt. Eine Mehrfachnutzung wie früher ist nicht mehr möglich."/>
    <x v="0"/>
    <n v="5"/>
    <n v="5"/>
    <n v="4"/>
    <n v="5"/>
    <n v="5"/>
    <n v="4.8125"/>
    <x v="1"/>
    <n v="0.2758327722370858"/>
    <n v="10"/>
    <x v="530"/>
    <b v="0"/>
    <m/>
    <m/>
    <m/>
  </r>
  <r>
    <x v="0"/>
    <s v="Was muss ich beachten, wenn ich abends länger im Gebäude bin?"/>
    <s v="Für Ihre Suchanfrage konnte keine Zusammenfassung erstellt werden. Hier sind einige Suchergebnisse."/>
    <x v="0"/>
    <n v="1"/>
    <n v="1"/>
    <n v="1"/>
    <n v="2"/>
    <n v="1"/>
    <n v="1.1625000000000001"/>
    <x v="12"/>
    <n v="3.3227328227328233E-2"/>
    <n v="10"/>
    <x v="531"/>
    <b v="0"/>
    <m/>
    <m/>
    <m/>
  </r>
  <r>
    <x v="0"/>
    <s v="Was muss ich in Vertraulichkeitsbereichen beachten?"/>
    <s v="In Vertraulichkeitsbereichen gelten besondere Zutrittsregelungen und Wegeführungen, die einzuhalten sind._x000a__x000a_Für weitere Fragen zu diesem Thema wenden Sie sich bitte an newhq@berenberg.com, Monday System (Link folgt), hotline@berenberg.de oder die Hotline-Durchwahl -369."/>
    <x v="0"/>
    <n v="5"/>
    <n v="5"/>
    <n v="4"/>
    <n v="4"/>
    <n v="3"/>
    <n v="4.4749999999999996"/>
    <x v="3"/>
    <n v="0.29140441501499609"/>
    <n v="8"/>
    <x v="532"/>
    <b v="0"/>
    <m/>
    <m/>
    <m/>
  </r>
  <r>
    <x v="0"/>
    <s v="Was ändert sich bei der Hauspost?"/>
    <s v="Die Hauspost wird es weiterhin geben. Im NewHQ wird das Team, das sich liebevoll &quot;Poststelle&quot; nennt, wieder einen festen Ort im Erdgeschoss haben. Zu den Aufgaben gehören u.a. die Verteilung der Hauspost. Zusätzlich wird es eine Paketstation gegenüber des Seiteneingangs geben, an die Sie Ihre privaten Pakete schicken lassen können."/>
    <x v="0"/>
    <n v="5"/>
    <n v="5"/>
    <n v="4"/>
    <n v="5"/>
    <n v="4"/>
    <n v="4.7249999999999996"/>
    <x v="2"/>
    <n v="0.19677600300854309"/>
    <n v="10"/>
    <x v="533"/>
    <b v="0"/>
    <m/>
    <m/>
    <m/>
  </r>
  <r>
    <x v="0"/>
    <s v="Wo befindet sich die DHL-Packstation?"/>
    <s v="Für Ihre Suchanfrage konnte keine Zusammenfassung erstellt werden. Hier sind einige Suchergebnisse."/>
    <x v="0"/>
    <n v="1"/>
    <n v="1"/>
    <n v="1"/>
    <n v="2"/>
    <n v="1"/>
    <n v="1.1625000000000001"/>
    <x v="12"/>
    <n v="3.7791710080495922E-2"/>
    <n v="13"/>
    <x v="534"/>
    <b v="0"/>
    <m/>
    <m/>
    <m/>
  </r>
  <r>
    <x v="0"/>
    <s v="Was ist beim Aufzug in Bezug auf Vertraulichkeit zu beachten?"/>
    <s v="Bei der Nutzung der Aufzüge im NewHQ ist zu beachten, dass die Nord- und Südkern-Aufzüge bewusst gewählt werden sollten, insbesondere im Hinblick auf Vertraulichkeitsbereiche. Alternativ können auch die Treppenhäuser genutzt werden."/>
    <x v="0"/>
    <n v="3"/>
    <n v="4"/>
    <n v="3"/>
    <n v="4"/>
    <n v="2"/>
    <n v="3.3250000000000002"/>
    <x v="4"/>
    <n v="0.14043155231303739"/>
    <n v="10"/>
    <x v="535"/>
    <b v="0"/>
    <m/>
    <m/>
    <m/>
  </r>
  <r>
    <x v="0"/>
    <s v="Können alternativ zu den Aufzügen auch Treppen genutzt werden?"/>
    <s v="Ja, Treppenhäuser können als Alternative zu den Aufzügen genutzt werden."/>
    <x v="0"/>
    <n v="5"/>
    <n v="5"/>
    <n v="5"/>
    <n v="5"/>
    <n v="5"/>
    <n v="5"/>
    <x v="13"/>
    <n v="0.29649287482102987"/>
    <n v="10"/>
    <x v="536"/>
    <b v="0"/>
    <m/>
    <m/>
    <m/>
  </r>
  <r>
    <x v="0"/>
    <s v="Wie und wann kann ich einen Spind im 2. Untergeschoss beantragen?"/>
    <s v="Sie können einen Spind im 2. Untergeschoss (UG2) beantragen, indem Sie Mitte Juli auf den entsprechenden Newsletter achten. In diesem Newsletter wird eine Abfrage zum Bedarf an Spinden erfolgen. Sie können Ihren Bedarf aber auch später noch melden. Alternativ können Sie sich bei Interesse unter NewHQ@berenberg.com melden. Auch nachträgliche Anfragen sind möglich: Wer sich erst später für einen Spind entscheidet, kann diesen künftig über das Team Office Services Hamburg beantragen. Die Schlüssel werden voraussichtlich Mitte August zusammen mit den Zutrittskarten ausgegeben."/>
    <x v="0"/>
    <n v="5"/>
    <n v="5"/>
    <n v="5"/>
    <n v="5"/>
    <n v="4"/>
    <n v="4.9124999999999996"/>
    <x v="1"/>
    <n v="0.2306758236498147"/>
    <n v="12"/>
    <x v="537"/>
    <b v="0"/>
    <m/>
    <m/>
    <m/>
  </r>
  <r>
    <x v="0"/>
    <s v="Wofür sind die Spinde im 2. UG gedacht?"/>
    <s v="Die Spinde im 2. Untergeschoss (UG2) sind z.B. zur Aufbewahrung von Anzügen, Sporttaschen oder Motorradhelmen gedacht. Jeder Mitarbeiter kann maximal einen Spind nutzen. Bei Bedarf können Sie sich unter NewHQ@berenberg.com melden. Nachträgliche Anfragen sind ebenfalls möglich; diese können künftig über das Team Office Services Hamburg beantragt werden. Die Verwaltung der Spinde erfolgt künftig über die Poststelle im neuen Gebäude."/>
    <x v="0"/>
    <n v="5"/>
    <n v="5"/>
    <n v="5"/>
    <n v="5"/>
    <n v="4"/>
    <n v="4.9124999999999996"/>
    <x v="1"/>
    <n v="0.29930959105881699"/>
    <n v="10"/>
    <x v="538"/>
    <b v="0"/>
    <m/>
    <m/>
    <m/>
  </r>
  <r>
    <x v="0"/>
    <s v="Wie viele Spinde darf ich nutzen?"/>
    <s v="Du darfst maximal einen Spind pro Person nutzen."/>
    <x v="0"/>
    <n v="5"/>
    <n v="5"/>
    <n v="4"/>
    <n v="5"/>
    <n v="3"/>
    <n v="4.6374999999999993"/>
    <x v="7"/>
    <n v="4.6531595379040711E-2"/>
    <n v="9"/>
    <x v="539"/>
    <b v="0"/>
    <m/>
    <m/>
    <m/>
  </r>
  <r>
    <x v="0"/>
    <s v="Wann werden die Spindschlüssel ausgegeben?"/>
    <s v="Hallo,_x000a__x000a_die Spindschlüssel werden Mitte August zusammen mit den Zutrittskarten persönlich ausgegeben. Die Ausgabe erfolgt am 14. und 15. August. Solltest du die vorgeschlagenen Timeslots nicht wahrnehmen können, können die Zutrittskarten bis zum 25. August beim Empfang abgeholt werden."/>
    <x v="0"/>
    <n v="5"/>
    <n v="5"/>
    <n v="5"/>
    <n v="5"/>
    <n v="5"/>
    <n v="5"/>
    <x v="13"/>
    <n v="0.3796774145926658"/>
    <n v="11"/>
    <x v="393"/>
    <b v="0"/>
    <m/>
    <m/>
    <m/>
  </r>
  <r>
    <x v="0"/>
    <s v="Darf ich meine persönlichen Sachen in den Duschen lagern?"/>
    <s v="Nein, es ist nicht erlaubt, persönliche Sachen in den Duschen zu lagern. Die Duschen sind in Zukunft frei von persönlichen Gegenständen zu halten. Handtücher und andere Gegenstände gehören in den Spind."/>
    <x v="0"/>
    <n v="5"/>
    <n v="5"/>
    <n v="5"/>
    <n v="5"/>
    <n v="5"/>
    <n v="5"/>
    <x v="13"/>
    <n v="0.32077863094891651"/>
    <n v="11"/>
    <x v="540"/>
    <b v="0"/>
    <m/>
    <m/>
    <m/>
  </r>
  <r>
    <x v="0"/>
    <s v="Wieviele Duschen stehen zur Verfügung?"/>
    <s v="Im NewHQ stehen insgesamt 11 Unisex-Duschen mit temporären Spinden zur Verfügung."/>
    <x v="0"/>
    <n v="5"/>
    <n v="5"/>
    <n v="4"/>
    <n v="5"/>
    <n v="3"/>
    <n v="4.6374999999999993"/>
    <x v="7"/>
    <n v="0.1918432030407122"/>
    <n v="8"/>
    <x v="541"/>
    <b v="0"/>
    <m/>
    <m/>
    <m/>
  </r>
  <r>
    <x v="0"/>
    <s v="Wo ist der Raucherbereich?"/>
    <s v="Der Raucherbereich befindet sich außerhalb des Geländes, gegenüber des Seiteneingangs bei der DHL-Station. Er ist überdacht und beleuchtet."/>
    <x v="0"/>
    <n v="5"/>
    <n v="5"/>
    <n v="5"/>
    <n v="5"/>
    <n v="5"/>
    <n v="5"/>
    <x v="13"/>
    <n v="0.28930618660414448"/>
    <n v="11"/>
    <x v="542"/>
    <b v="0"/>
    <m/>
    <m/>
    <m/>
  </r>
  <r>
    <x v="0"/>
    <s v="What are the standard procedures for data backup in our company?"/>
    <s v="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_x000a__x000a_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_x000a__x000a_The procedure for data backups should be described, including the scope, methods, period, duration, and location of data backups._x000a__x000a_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_x000a__x000a_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_x000a__x000a_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_x000a__x000a_Backup data must be protected with access controls to prevent unauthorized access. Regularly test the restoration process to ensure that backups can be reliably restored when needed."/>
    <x v="0"/>
    <n v="5"/>
    <n v="5"/>
    <n v="5"/>
    <n v="4"/>
    <n v="4"/>
    <n v="4.7499999999999991"/>
    <x v="2"/>
    <n v="0.4495100402349067"/>
    <n v="6"/>
    <x v="543"/>
    <b v="0"/>
    <m/>
    <m/>
    <m/>
  </r>
  <r>
    <x v="0"/>
    <s v="How often are backups performed and where are they stored?"/>
    <s v="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_x000a__x000a_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quot;offsite&quot; to the primary backup._x000a__x000a_The storage media and backed-up data are protected against unauthorised access and against malicious, technical and natural threats. The standard retention period at Berenberg Bank is one month. Different retention periods must be requested when setting up the data backup."/>
    <x v="0"/>
    <n v="4"/>
    <n v="5"/>
    <n v="4"/>
    <n v="4"/>
    <n v="2"/>
    <n v="4.0750000000000002"/>
    <x v="16"/>
    <n v="0.2327153069383133"/>
    <n v="8"/>
    <x v="544"/>
    <b v="0"/>
    <m/>
    <m/>
    <m/>
  </r>
  <r>
    <x v="0"/>
    <s v="What steps should I follow to recover a lost or corrupted file?"/>
    <s v="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
    <x v="0"/>
    <n v="3"/>
    <n v="3"/>
    <n v="2"/>
    <n v="4"/>
    <n v="3"/>
    <n v="2.9750000000000001"/>
    <x v="8"/>
    <n v="0.45840872762148338"/>
    <n v="2"/>
    <x v="545"/>
    <b v="0"/>
    <m/>
    <m/>
    <m/>
  </r>
  <r>
    <x v="0"/>
    <s v="Who should I contact if a system recovery is needed?"/>
    <s v="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
    <x v="0"/>
    <n v="4"/>
    <n v="5"/>
    <n v="4"/>
    <n v="5"/>
    <n v="3"/>
    <n v="4.3249999999999993"/>
    <x v="3"/>
    <n v="0.46343695644098087"/>
    <n v="5"/>
    <x v="546"/>
    <b v="0"/>
    <m/>
    <m/>
    <m/>
  </r>
  <r>
    <x v="0"/>
    <s v="What is the retention period for backup data?"/>
    <s v="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_x000a__x000a_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_x000a__x000a_Berenberg applies the &quot;3-2-1 policy&quot;.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quot;offsite&quot; to the primary backup._x000a__x000a_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
    <x v="0"/>
    <n v="5"/>
    <n v="5"/>
    <n v="4"/>
    <n v="4"/>
    <n v="3"/>
    <n v="4.4749999999999996"/>
    <x v="3"/>
    <n v="0.42910322050240779"/>
    <n v="7"/>
    <x v="547"/>
    <b v="0"/>
    <m/>
    <m/>
    <m/>
  </r>
  <r>
    <x v="0"/>
    <s v="How should I handle suspicious emails from unknown senders?"/>
    <s v="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_x000a__x000a_Consider whether the email has meaningful content. Be cautious of subjects like &quot;Invoice&quot; or &quot;Last reminder,&quot;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_x000a__x000a_Check the sender to see if you recognize them and if it is plausible. Pay attention to discrepancies in the domain used (everything after the @ sign)."/>
    <x v="0"/>
    <n v="5"/>
    <n v="5"/>
    <n v="5"/>
    <n v="5"/>
    <n v="4"/>
    <n v="4.9124999999999996"/>
    <x v="1"/>
    <n v="0.24898798228968999"/>
    <n v="2"/>
    <x v="548"/>
    <b v="0"/>
    <m/>
    <m/>
    <m/>
  </r>
  <r>
    <x v="0"/>
    <s v="What are common signs of social engineering attacks I should be aware of?"/>
    <s v="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_x000a__x000a_When providing information, reverse the information channel. Ask the caller for their name and call them back via known channels. Even seemingly useless information should not be disclosed to unknown persons._x000a__x000a_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
    <x v="0"/>
    <n v="4"/>
    <n v="5"/>
    <n v="4"/>
    <n v="4"/>
    <n v="3"/>
    <n v="4.1624999999999996"/>
    <x v="0"/>
    <n v="0.14441792114836341"/>
    <n v="3"/>
    <x v="549"/>
    <b v="0"/>
    <m/>
    <m/>
    <m/>
  </r>
  <r>
    <x v="0"/>
    <s v="What should I do if I suspect I clicked on a malicious link?"/>
    <s v="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
    <x v="0"/>
    <n v="4"/>
    <n v="5"/>
    <n v="4"/>
    <n v="4"/>
    <n v="3"/>
    <n v="4.1624999999999996"/>
    <x v="0"/>
    <n v="0.1503938669832271"/>
    <n v="2"/>
    <x v="550"/>
    <b v="0"/>
    <m/>
    <m/>
    <m/>
  </r>
  <r>
    <x v="0"/>
    <s v="Are there mandatory security trainings for employees?"/>
    <s v="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_x000a__x000a_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_x000a__x000a_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_x000a__x000a_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_x000a__x000a_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_x000a__x000a_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
    <x v="0"/>
    <n v="5"/>
    <n v="5"/>
    <n v="5"/>
    <n v="5"/>
    <n v="4"/>
    <n v="4.9124999999999996"/>
    <x v="1"/>
    <n v="0.30176323470626831"/>
    <n v="5"/>
    <x v="551"/>
    <b v="0"/>
    <m/>
    <m/>
    <m/>
  </r>
  <r>
    <x v="0"/>
    <s v="How should confidential data be shared securely with colleagues or partners?"/>
    <s v="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_x000a__x000a_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_x000a__x000a_The theft of documents and data carriers by insiders is one of the most frequent causes of security incidents in companies. All confidential information (sensitive personal data, bank secrets, credit card information or similar) as well as access cards or keys must be locked away._x000a__x000a_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_x000a__x000a_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_x000a__x000a_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_x000a__x000a_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_x000a__x000a_Encryption protocols must be applied to all sensitive data, both in transit and at rest."/>
    <x v="0"/>
    <n v="5"/>
    <n v="5"/>
    <n v="5"/>
    <n v="4"/>
    <n v="4"/>
    <n v="4.7499999999999991"/>
    <x v="2"/>
    <n v="0.46851891420389868"/>
    <n v="6"/>
    <x v="552"/>
    <b v="0"/>
    <m/>
    <m/>
    <m/>
  </r>
  <r>
    <x v="0"/>
    <s v="What are the official emergency communication channels during a crisis?"/>
    <s v="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_x000a__x000a_Specific emergency communication channels include:_x000a__x000a_*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_x000a_*   **Office Hours Escalation**: Available Monday to Friday, 18:00/19:00 to 07:00, and all day on Saturdays and Sundays for power outages and failure of urgently needed ICT assets._x000a_*   **Berenberg IT-Hotline (040-35060-369)**: Available Monday to Friday, 07:00 to 19:00 for IT problems at the workplace and failure of ICT services/systems._x000a_*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_x000a__x000a_Other communication methods include press releases, press conferences, the company website, a &quot;dark site,&quot; the intranet (ServiceBank), WAM-Newsfeed, e-mail, landline, smartphone, video conference, and social media. The ServiceBank is a centralized information medium for internal communication. Initial internal information may be sent via e-mail from the crisis management team to all employees._x000a__x000a_In the event of an emergency, employees should immediately apply the rules stored in the Service Bank under &quot;Emergency information&quot;. External emergency calls should be made immediately if necessary (e.g., telephone 110/112)."/>
    <x v="0"/>
    <n v="3"/>
    <n v="4"/>
    <n v="4"/>
    <n v="4"/>
    <n v="2"/>
    <n v="3.5125000000000002"/>
    <x v="17"/>
    <n v="0.26266655663457988"/>
    <n v="9"/>
    <x v="553"/>
    <b v="0"/>
    <m/>
    <m/>
    <m/>
  </r>
  <r>
    <x v="0"/>
    <s v="Who communicates instructions to employees in case of an IT outage?"/>
    <s v="In the event of an IT outage, Facility Management and the IT hotline communicate any necessary information directly to the employees concerned. IT malfunctions are transmitted to the responsible colleagues from Global Technology (GT)."/>
    <x v="0"/>
    <n v="4"/>
    <n v="5"/>
    <n v="3"/>
    <n v="4"/>
    <n v="2"/>
    <n v="3.8875000000000002"/>
    <x v="6"/>
    <n v="0.14469857679914069"/>
    <n v="7"/>
    <x v="554"/>
    <b v="0"/>
    <m/>
    <m/>
    <m/>
  </r>
  <r>
    <x v="0"/>
    <s v="What is the escalation process during a major cyber incident?"/>
    <s v="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_x000a__x000a_The Major Incident Manager indicates possible emergencies or IT emergencies to the Head of Global Technology (or their deputy), who then consults with members of the central crisis management team (emergency) or IT Emergency Staff (IT emergency) on the declaration of an (IT) emergency._x000a__x000a_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_x000a__x000a_Anyone involved in the Incident Management process can initiate escalation of an incident to a high-priority incident by involving the Major Incident Manager, who is authorized to officially declare a high-priority incident and initiate the related processes._x000a__x000a_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_x000a__x000a_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
    <x v="0"/>
    <n v="5"/>
    <n v="5"/>
    <n v="5"/>
    <n v="5"/>
    <n v="4"/>
    <n v="4.9124999999999996"/>
    <x v="1"/>
    <n v="0.37659444739859171"/>
    <n v="7"/>
    <x v="555"/>
    <b v="0"/>
    <m/>
    <m/>
    <m/>
  </r>
  <r>
    <x v="0"/>
    <s v="What is Privileged Access Management (PAM) and why is it important?"/>
    <s v="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_x000a__x000a_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_x000a__x000a_Berenberg is introducing the principle of &quot;need-to-have&quot; access, where users request access to an account only when needed, rather than having permanent access. The introduction of a PAM solution aims to achieve a higher level of security and reduce the risks associated with the use of privileged authorizations."/>
    <x v="0"/>
    <n v="4"/>
    <n v="5"/>
    <n v="4"/>
    <n v="5"/>
    <n v="3"/>
    <n v="4.3249999999999993"/>
    <x v="3"/>
    <n v="0.43470263357332323"/>
    <n v="5"/>
    <x v="556"/>
    <b v="0"/>
    <m/>
    <m/>
    <m/>
  </r>
  <r>
    <x v="0"/>
    <s v="How can I request or revoke privileged access to systems?"/>
    <s v="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_x000a__x000a_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
    <x v="0"/>
    <n v="4"/>
    <n v="5"/>
    <n v="4"/>
    <n v="4"/>
    <n v="4"/>
    <n v="4.25"/>
    <x v="3"/>
    <n v="0.38552838212552659"/>
    <n v="5"/>
    <x v="557"/>
    <b v="0"/>
    <m/>
    <m/>
    <m/>
  </r>
  <r>
    <x v="0"/>
    <s v="What is the purpose of the general test guideline (Signavio #50172)?"/>
    <s v="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quot;the process consisting of all activities (static as well as dynamic) in the life cycle of a software that deals with the planning, preparation and evaluation of a software product (and the work products related to this product)&quo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
    <x v="0"/>
    <n v="4"/>
    <n v="5"/>
    <n v="4"/>
    <n v="4"/>
    <n v="3"/>
    <n v="4.1624999999999996"/>
    <x v="0"/>
    <n v="0.2493992541712933"/>
    <n v="6"/>
    <x v="558"/>
    <b v="0"/>
    <m/>
    <m/>
    <m/>
  </r>
  <r>
    <x v="0"/>
    <s v="How are IT Security tests defined and conducted according to Berenberg’s IT Security Management requirements?"/>
    <s v="IT security tests at Berenberg are conducted in accordance with predefined test types and scenarios that align with regulatory requirements. The responsibilities of the involved teams and departments are precisely delineated to ensure the seamless execution of the tests._x000a__x000a_Here's a breakdown of how IT security tests are defined and conducted:_x000a__x000a_*   **Test Planning and Setup:**_x000a_    *   Defining exact test objectives is essential to determine the scope and focus of test activities._x000a_    *   Tests are conducted in strict accordance with predefined test types and scenarios that align with regulatory requirements._x000a_    *   The responsibilities of the involved teams and departments are precisely delineated to ensure the seamless execution of the tests._x000a__x000a_*   **Security Controls:**_x000a_    *   Security controls are technical and organizational measures that ensure the confidentiality, integrity, and availability of Berenberg's data, IT systems, and operations._x000a_    *   They are based on security requirements defined by the OU Information Security within the 2nd line of defense and are a concretization of these requirements._x000a_    *   Security Controls should generally be based on established industry standards, best practices, or vendor recommendations and adapted to the specific conditions at Berenberg._x000a_    *   Security controls are a subpart of configuration management._x000a_    *   Security controls are documented in a central system such as ServiceNow._x000a__x000a_*   **Penetration Testing:**_x000a_    *   Applications reachable from public networks and operated by Berenberg must be assessed through penetration tests performed by an independent third-party._x000a_    *   These tests are performed on certain occasions and regularly._x000a_    *   The Application Owner is responsible for planning and executing penetration tests in accordance with requirements._x000a_    *   The IT Security Manager centrally supports in planning and coordinating penetration tests and will hire the service provider._x000a_    *   The Application Owner must announce penetration tests to the Change Advisory Board._x000a_    *   A test matrix systematically represents assets, their potential threats, and corresponding testing methods._x000a_    *   Penetration testing simulates an attack on a system to identify vulnerabilities._x000a_    *   Requirements include annual tests for internal infrastructure and bi-annual tests for exposed assets, with additional tests after significant changes._x000a_    *   Penetration tests are required before significant changes are put into production and before initially commencing productive operations._x000a_    *   Regular penetration tests are conducted annually for very high protection requirements, every 3 years for high protection requirements, and every 5 years for normal protection requirements._x000a_    *   If development and operations are outsourced to cloud providers, the execution of penetration tests can be delegated to the service provider._x000a__x000a_*   **Independent Security Inspections:**_x000a_    *   A process is in place for independent security inspections that include at least the scoping and initiation of inspections, the documentation and reporting of results as well as process- integrated quality controls._x000a_    *   Security inspections are conducted by the second line of defense (Information Security)._x000a_    *   Security inspections are scoped to cover requirements from the Guideline by chapter for a defined subset of the assets, based on the overall threat analysis._x000a_    *   Security inspections are either conducted ad hoc, based on current events, or planned as part of the inspection planning._x000a_    *   The inspection plan is defined so that each chapter from the Guideline is covered between every year and every three years, based on the overall threat analysis._x000a_    *   Results from security inspections are handled in the IT Risk Management._x000a__x000a_*   **Threat Analysis:**_x000a_    *   A process for an annual threat analysis is defined within the second line of defense (Information Security)._x000a_    *   The threat analysis process covers general information security threats and institute-specific threats._x000a_    *   The scope for the threat landscape must include evaluating the current threat landscape and prioritizing tests accordingly._x000a_    *   The process owner should regularly review and assess threats identified through threat monitoring and decide on appropriate actions._x000a__x000a_*   **Types of Security Tests:**_x000a_    *   Manual security tests by independent third parties (penetration tests) and automatic vulnerability scans._x000a__x000a_*   **Combination of Questionnaire and Gap-Analysis:**_x000a_    *   Questionnaires are used to analyze the protection requirements (PRA) for all applications._x000a_    *   The results from the questionnaires are then used to conduct a Gap-Analysis, which identifies discrepancies between the current security posture and the defined security standards._x000a__x000a_*   **Infrastructure Testing:**_x000a_    *   The test requirements to ensure technical IT security are governed by the Berenberg IT security guideline and must also be taken into account._x000a_    *   During the development of IT processes or in the event of adjustments /changes of IT processes, all components need to be tested which are required for execution, administration and operation._x000a_    *   The scope of the tests must be adequately aligned with the degree of the change to the respective IT process and documented."/>
    <x v="0"/>
    <n v="4"/>
    <n v="5"/>
    <n v="4"/>
    <n v="5"/>
    <n v="3"/>
    <n v="4.3249999999999993"/>
    <x v="3"/>
    <n v="0.42582965067340067"/>
    <n v="6"/>
    <x v="559"/>
    <b v="0"/>
    <m/>
    <m/>
    <m/>
  </r>
  <r>
    <x v="0"/>
    <s v="What types of tests are covered in the Digital Operational Resilience (DOR) Testing Policy, and how are they different?"/>
    <s v="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_x000a__x000a_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_x000a__x000a_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
    <x v="0"/>
    <n v="4"/>
    <n v="5"/>
    <n v="4"/>
    <n v="4"/>
    <n v="3"/>
    <n v="4.1624999999999996"/>
    <x v="0"/>
    <n v="0.28089392059553348"/>
    <n v="5"/>
    <x v="560"/>
    <b v="0"/>
    <m/>
    <m/>
    <m/>
  </r>
  <r>
    <x v="0"/>
    <s v="How does the BCM test and exercise concept ensure preparedness for emergencies?"/>
    <s v="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_x000a__x000a_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
    <x v="0"/>
    <n v="4"/>
    <n v="5"/>
    <n v="4"/>
    <n v="4"/>
    <n v="3"/>
    <n v="4.1624999999999996"/>
    <x v="0"/>
    <n v="0.35805196317774929"/>
    <n v="9"/>
    <x v="561"/>
    <b v="0"/>
    <m/>
    <m/>
    <m/>
  </r>
  <r>
    <x v="0"/>
    <s v="What test variants are required when developing and operating robotics processes with UiPath?"/>
    <s v="When developing and operating robotics processes with UiPath, several test variants are required. These include:_x000a__x000a_*   **Unit Tests:** After each component is built, a unit test should be carried out to ensure thorough testing, which makes integration smoother and reduces debugging. The REFramework includes a &quot;Test\_Framework&quot; folder for test files, and &quot;RunAllTests.xaml&quot;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_x000a_*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_x000a_*   **GUI Tests:** Testing is provided by interacting with a component or a system on the respective graphical user interface._x000a_*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
    <x v="0"/>
    <n v="5"/>
    <n v="5"/>
    <n v="4"/>
    <n v="5"/>
    <n v="3"/>
    <n v="4.6374999999999993"/>
    <x v="7"/>
    <n v="0.37490040461231838"/>
    <n v="7"/>
    <x v="562"/>
    <b v="0"/>
    <m/>
    <m/>
    <m/>
  </r>
  <r>
    <x v="0"/>
    <s v="What is the role of the Robotic Centre of Competence (RCC) at Berenberg?"/>
    <s v="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_x000a__x000a_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_x000a__x000a_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_x000a__x000a_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
    <x v="0"/>
    <n v="5"/>
    <n v="5"/>
    <n v="5"/>
    <n v="5"/>
    <n v="4"/>
    <n v="4.9124999999999996"/>
    <x v="1"/>
    <n v="0.36653674403518421"/>
    <n v="11"/>
    <x v="563"/>
    <b v="0"/>
    <m/>
    <m/>
    <m/>
  </r>
  <r>
    <x v="0"/>
    <s v="How does the RCC support employees in developing RPA processes with UiPath?"/>
    <s v="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
    <x v="0"/>
    <n v="4"/>
    <n v="5"/>
    <n v="4"/>
    <n v="4"/>
    <n v="3"/>
    <n v="4.1624999999999996"/>
    <x v="0"/>
    <n v="0.29688225044793348"/>
    <n v="4"/>
    <x v="564"/>
    <b v="0"/>
    <m/>
    <m/>
    <m/>
  </r>
  <r>
    <x v="0"/>
    <s v="Who can I contact if I have problems or questions about RPA?"/>
    <s v="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
    <x v="0"/>
    <n v="4"/>
    <n v="5"/>
    <n v="4"/>
    <n v="5"/>
    <n v="3"/>
    <n v="4.3249999999999993"/>
    <x v="3"/>
    <n v="0.42576423576423578"/>
    <n v="8"/>
    <x v="565"/>
    <b v="0"/>
    <m/>
    <m/>
    <m/>
  </r>
  <r>
    <x v="0"/>
    <s v="What organizational framework does the RCC provide for using UiPath?"/>
    <s v="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
    <x v="0"/>
    <n v="4"/>
    <n v="5"/>
    <n v="4"/>
    <n v="4"/>
    <n v="3"/>
    <n v="4.1624999999999996"/>
    <x v="0"/>
    <n v="0.2456204235822462"/>
    <n v="7"/>
    <x v="566"/>
    <b v="0"/>
    <m/>
    <m/>
    <m/>
  </r>
  <r>
    <x v="0"/>
    <s v="How does RPA help Berenberg automate processes quickly and efficiently?"/>
    <s v="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
    <x v="0"/>
    <n v="5"/>
    <n v="5"/>
    <n v="4"/>
    <n v="5"/>
    <n v="4"/>
    <n v="4.7249999999999996"/>
    <x v="2"/>
    <n v="0.36544149067769682"/>
    <n v="5"/>
    <x v="567"/>
    <b v="0"/>
    <m/>
    <m/>
    <m/>
  </r>
  <r>
    <x v="0"/>
    <s v="Am I allowed to accept a gift from a client worth €15?"/>
    <s v="Based on my search of the Gifts &amp; Entertainment database for 'Am I allowed to accept a gift from a client worth €15?':_x000a__x000a_Yes, you are allowed to accept a gift from a client worth €15, as it is below the permissible limit of €20 (gross) for gifts from clients, provided the client is not a public official._x000a__x000a_Sources:_x000a_1. #50228 Guidelines for the prevention of all forms of corruption.pdf_x000a_2. #50228 Guidelines for the prevention of all forms of corruption.pdf_x000a_3. #50228 Attachment 05 London Branch Anti-Bribery and Corruption Policy.pdf"/>
    <x v="1"/>
    <n v="4"/>
    <n v="5"/>
    <n v="4"/>
    <n v="5"/>
    <n v="2"/>
    <n v="4.2374999999999998"/>
    <x v="0"/>
    <n v="0.27829787234042552"/>
    <n v="1"/>
    <x v="568"/>
    <b v="0"/>
    <m/>
    <m/>
    <m/>
  </r>
  <r>
    <x v="0"/>
    <s v="Can I give a gift to a client worth €20 exactly?"/>
    <s v="Based on my search of the Gifts &amp; Entertainment database for 'Can I give a gift to a client worth €20 exactly?':_x000a__x000a_Yes, you can give a gift to a client worth €20 exactly, as gifts to or from clients of up to EUR 20 (gross) are permissible, provided the client is not a public official._x000a__x000a_Sources:_x000a_1. #50228 Guidelines for the prevention of all forms of corruption.pdf_x000a_2. #50228 Attachment 05 London Branch Anti-Bribery and Corruption Policy.pdf_x000a_3. #50228 Attachment 05 London Branch Anti-Bribery and Corruption Policy.pdf"/>
    <x v="1"/>
    <n v="4"/>
    <n v="5"/>
    <n v="4"/>
    <n v="4"/>
    <n v="2"/>
    <n v="4.0750000000000002"/>
    <x v="16"/>
    <n v="0.27956043956043952"/>
    <n v="1"/>
    <x v="569"/>
    <b v="0"/>
    <m/>
    <m/>
    <m/>
  </r>
  <r>
    <x v="0"/>
    <s v="What should I do if I receive a gift worth €30 from a business partner?"/>
    <s v="Based on my search of the Gifts &amp; Entertainment database for 'What should I do if I receive a gift worth €30 from a business partner?':_x000a__x000a_According to the guidelines, you should decline the gift since it exceeds the permissible limit of EUR 20 from a (potential) client/business partner. You can inform the giver that all employees of Berenberg Group are subject to highly restrictive regulations regarding the acceptance of gifts._x000a__x000a_Sources:_x000a_1. #50228 Guidelines for the prevention of all forms of corruption.pdf_x000a_2. #50228 Attachment 05 London Branch Anti-Bribery and Corruption Policy.pdf_x000a_3. #50228 Guidelines for the prevention of all forms of corruption.pdf"/>
    <x v="1"/>
    <n v="4"/>
    <n v="5"/>
    <n v="4"/>
    <n v="5"/>
    <n v="3"/>
    <n v="4.3249999999999993"/>
    <x v="3"/>
    <n v="0.26812499999999989"/>
    <n v="1"/>
    <x v="570"/>
    <b v="0"/>
    <m/>
    <m/>
    <m/>
  </r>
  <r>
    <x v="0"/>
    <s v="Are cash or gift vouchers ever acceptable as gifts?"/>
    <s v="Based on my search of the Gifts &amp; Entertainment database for 'Are cash or gift vouchers ever acceptable as gifts?':_x000a__x000a_No, accepting and giving gifts in the form of cash or cash equivalents, such as vouchers for cash payment, is prohibited in all cases and without exception._x000a__x000a_Sources:_x000a_1. #50228 Guidelines for the prevention of all forms of corruption.pdf_x000a_2. #50228 Guidelines for the prevention of all forms of corruption.pdf_x000a_3. #50228 Attachment 07 London Branch_GE_Guidance and Practical Scenarios.pdf"/>
    <x v="1"/>
    <n v="2"/>
    <n v="4"/>
    <n v="2"/>
    <n v="3"/>
    <n v="2"/>
    <n v="2.6625000000000001"/>
    <x v="5"/>
    <n v="0.27870967741935482"/>
    <n v="1"/>
    <x v="571"/>
    <b v="0"/>
    <m/>
    <m/>
    <m/>
  </r>
  <r>
    <x v="0"/>
    <s v="Can I accept a bottle of wine from a client if it is under €20?"/>
    <s v="Based on my search of the Gifts &amp; Entertainment database for 'Can I accept a bottle of wine from a client if it is under €20?':_x000a__x000a_Yes, you can accept a bottle of wine from a client if it is under €20 (gross), provided the client is not a public official._x000a__x000a_Sources:_x000a_1. #50228 Guidelines for the prevention of all forms of corruption.pdf_x000a_2. #50228 Attachment 07 London Branch_GE_Guidance and Practical Scenarios.pdf_x000a_3. #50228 Attachment 07 London Branch_GE_Guidance and Practical Scenarios.pdf"/>
    <x v="1"/>
    <n v="4"/>
    <n v="5"/>
    <n v="3"/>
    <n v="4"/>
    <n v="2"/>
    <n v="3.8875000000000002"/>
    <x v="6"/>
    <n v="0.28444444444444439"/>
    <n v="1"/>
    <x v="572"/>
    <b v="0"/>
    <m/>
    <m/>
    <m/>
  </r>
  <r>
    <x v="0"/>
    <s v="Do I need to record a gift of €10 received from a client?"/>
    <s v="Based on my search of the Gifts &amp; Entertainment database for 'Do I need to record a gift of €10 received from a client?':_x000a__x000a_Yes, you are required to keep a written record of all gifts received, including a gift of €10 from a client, in accordance with the guidelines provided._x000a__x000a_Sources:_x000a_1. #50228 Guidelines for the prevention of all forms of corruption.pdf_x000a_2. #50228 Attachment 05 London Branch Anti-Bribery and Corruption Policy.pdf_x000a_3. #50228 Guidelines for the prevention of all forms of corruption.pdf"/>
    <x v="1"/>
    <n v="4"/>
    <n v="5"/>
    <n v="4"/>
    <n v="5"/>
    <n v="3"/>
    <n v="4.3249999999999993"/>
    <x v="3"/>
    <n v="0.27956043956043952"/>
    <n v="1"/>
    <x v="573"/>
    <b v="0"/>
    <m/>
    <m/>
    <m/>
  </r>
  <r>
    <x v="0"/>
    <s v="Where do I log gifts or hospitality that I give or receive?"/>
    <s v="Based on my search of the Gifts &amp; Entertainment database for 'Where do I log gifts or hospitality that I give or receive?':_x000a__x000a_You are required to keep a written record of all hospitality and gifts given or received, so that this can be reviewed by AFC Compliance. Additionally, you must submit all expenses claims relating to hospitality, gifts, or payments to third parties and record the reason for the expenditure, in accordance with your expenses policy._x000a__x000a_Sources:_x000a_1. #50228 Attachment 05 London Branch Anti-Bribery and Corruption Policy.pdf_x000a_2. #50228 Guidelines for the prevention of all forms of corruption.pdf_x000a_3. #50228 Attachment 05 London Branch Anti-Bribery and Corruption Policy.pdf"/>
    <x v="1"/>
    <n v="4"/>
    <n v="5"/>
    <n v="4"/>
    <n v="4"/>
    <n v="2"/>
    <n v="4.0750000000000002"/>
    <x v="16"/>
    <n v="0.26706766917293229"/>
    <n v="1"/>
    <x v="574"/>
    <b v="0"/>
    <m/>
    <m/>
    <m/>
  </r>
  <r>
    <x v="0"/>
    <s v="Do business meals with clients count as hospitality that must be recorded?"/>
    <s v="Based on my search of the Gifts &amp; Entertainment database for 'Do business meals with clients count as hospitality that must be recorded?':_x000a__x000a_Yes, business meals with clients are considered hospitality and must be recorded. The guidelines specify that hospitality, including business meals, should be assessed for appropriateness and may require internal coordination with AFC Compliance and the Legal department, especially if costs exceed certain thresholds._x000a__x000a_Sources:_x000a_1. #50228 Guidelines for the prevention of all forms of corruption.pdf_x000a_2. #50228 Guidelines for the prevention of all forms of corruption.pdf_x000a_3. #50228 Attachment 05 London Branch Anti-Bribery and Corruption Policy.pdf"/>
    <x v="1"/>
    <n v="4"/>
    <n v="5"/>
    <n v="4"/>
    <n v="4"/>
    <n v="3"/>
    <n v="4.1624999999999996"/>
    <x v="0"/>
    <n v="0.26879999999999998"/>
    <n v="1"/>
    <x v="575"/>
    <b v="0"/>
    <m/>
    <m/>
    <m/>
  </r>
  <r>
    <x v="0"/>
    <s v="Can I accept hospitality during a tender process?"/>
    <s v="Based on my search of the Gifts &amp; Entertainment database for 'Can I accept hospitality during a tender process?':_x000a__x000a_No, you cannot accept hospitality during any commercial negotiations or tender process if it could be perceived as intending or likely to influence the outcome._x000a__x000a_Sources:_x000a_1. #50228 Attachment 05 London Branch Anti-Bribery and Corruption Policy.pdf_x000a_2. #50228 Attachment 05 London Branch Anti-Bribery and Corruption Policy.pdf_x000a_3. #50228 Attachment 05 London Branch Anti-Bribery and Corruption Policy.pdf"/>
    <x v="1"/>
    <n v="4"/>
    <n v="5"/>
    <n v="3"/>
    <n v="4"/>
    <n v="2"/>
    <n v="3.8875000000000002"/>
    <x v="6"/>
    <n v="0.28736842105263161"/>
    <n v="1"/>
    <x v="576"/>
    <b v="0"/>
    <m/>
    <m/>
    <m/>
  </r>
  <r>
    <x v="0"/>
    <s v="Is it okay to offer a gift if I do not expect anything in return?"/>
    <s v="Based on my search of the Gifts &amp; Entertainment database for 'Is it okay to offer a gift if I do not expect anything in return?':_x000a__x000a_In principle, you are not allowed to give gifts to clients. Gifts should have no expectation of consideration or value in return, and there should be no intention to influence the recipient. However, the guidelines specify that gifts may only be given or accepted under very specific, narrowly defined conditions. Therefore, it is important to consider the context and ensure that the gift does not violate any policies or create an appearance of impropriety._x000a__x000a_Sources:_x000a_1. #50228 Guidelines for the prevention of all forms of corruption.pdf_x000a_2. #50228 Attachment 07 London Branch_GE_Guidance and Practical Scenarios.pdf_x000a_3. #50228 Attachment 05 London Branch Anti-Bribery and Corruption Policy.pdf"/>
    <x v="1"/>
    <n v="3"/>
    <n v="4"/>
    <n v="3"/>
    <n v="4"/>
    <n v="2"/>
    <n v="3.3250000000000002"/>
    <x v="4"/>
    <n v="0.26130177514792902"/>
    <n v="1"/>
    <x v="577"/>
    <b v="0"/>
    <m/>
    <m/>
    <m/>
  </r>
  <r>
    <x v="0"/>
    <s v="What if a gift could be seen as influencing business decisions?"/>
    <s v="Based on my search of the Gifts &amp; Entertainment database for 'What if a gift could be seen as influencing business decisions?':_x000a__x000a_If a gift could be seen as influencing business decisions, it is important to consider the surrounding circumstances and the intention behind the gift. According to the guidelines, gifts, entertainment, or hospitality must not be designed to influence the recipient and should be reasonable and proportionate in light of the recipient's role and the individual circumstances. If there is any doubt about whether a gift may be improper or could create an appearance of impropriety, it should be discussed with AFC Compliance in advance. Ultimately, gifts that could be perceived as influencing business decisions should be declined to avoid any potential issues with compliance and integrity._x000a__x000a_Sources:_x000a_1. #50228 Attachment 05 London Branch Anti-Bribery and Corruption Policy.pdf_x000a_2. #50228 Guidelines for the prevention of all forms of corruption.pdf_x000a_3. #50228 Attachment 07 London Branch_GE_Guidance and Practical Scenarios.pdf"/>
    <x v="1"/>
    <n v="4"/>
    <n v="5"/>
    <n v="4"/>
    <n v="5"/>
    <n v="3"/>
    <n v="4.3249999999999993"/>
    <x v="3"/>
    <n v="0.25967213114754101"/>
    <n v="1"/>
    <x v="578"/>
    <b v="0"/>
    <m/>
    <m/>
    <m/>
  </r>
  <r>
    <x v="0"/>
    <s v="Can I pay for a client’s travel or hotel as hospitality?"/>
    <s v="Based on my search of the Gifts &amp; Entertainment database for 'Can I pay for a client’s travel or hotel as hospitality?':_x000a__x000a_No, third party expenses for pure client entertainment, such as travel and accommodation, should not be paid by the Bank as such costs are not considered to be necessary, reasonable, or proportionate. Exceptions may be approved by AFC Compliance on a case-by-case basis._x000a__x000a_Sources:_x000a_1. #50228 Attachment 05 London Branch Anti-Bribery and Corruption Policy.pdf_x000a_2. #50228 Attachment 05 London Branch Anti-Bribery and Corruption Policy.pdf_x000a_3. #50228 Attachment 05 London Branch Anti-Bribery and Corruption Policy.pdf"/>
    <x v="1"/>
    <n v="4"/>
    <n v="5"/>
    <n v="3"/>
    <n v="4"/>
    <n v="2"/>
    <n v="3.8875000000000002"/>
    <x v="6"/>
    <n v="0.27396226415094338"/>
    <n v="1"/>
    <x v="579"/>
    <b v="0"/>
    <m/>
    <m/>
    <m/>
  </r>
  <r>
    <x v="0"/>
    <s v="Are government officials treated differently from other clients regarding gifts?"/>
    <s v="Based on my search of the Gifts &amp; Entertainment database for 'Are government officials treated differently from other clients regarding gifts?':_x000a__x000a_Yes, special rules of conduct apply when dealing with public officials and elected officials, which indicates that they are treated differently from other clients regarding gifts._x000a__x000a_Sources:_x000a_1. #50228 Attachment 05 London Branch Anti-Bribery and Corruption Policy.pdf_x000a_2. #50228 Guidelines for the prevention of all forms of corruption.pdf_x000a_3. #50228 Guidelines for the prevention of all forms of corruption.pdf"/>
    <x v="1"/>
    <n v="3"/>
    <n v="4"/>
    <n v="3"/>
    <n v="4"/>
    <n v="2"/>
    <n v="3.3250000000000002"/>
    <x v="4"/>
    <n v="0.27495145631067958"/>
    <n v="1"/>
    <x v="580"/>
    <b v="0"/>
    <m/>
    <m/>
    <m/>
  </r>
  <r>
    <x v="0"/>
    <s v="Can I invite a public official to lunch and pay for it?"/>
    <s v="Based on my search of the Gifts &amp; Entertainment database for 'Can I invite a public official to lunch and pay for it?':_x000a__x000a_No, you cannot invite a public official to lunch and pay for it, as it is prohibited to give gifts or accept gifts from government or public officials, which includes paying for accommodation and/or travel expenses._x000a__x000a_Sources:_x000a_1. #50228 Attachment 05 London Branch Anti-Bribery and Corruption Policy.pdf_x000a_2. #50228 Attachment 07 London Branch_GE_Guidance and Practical Scenarios.pdf_x000a_3. #50228 Guidelines for the prevention of all forms of corruption.pdf"/>
    <x v="1"/>
    <n v="3"/>
    <n v="4"/>
    <n v="3"/>
    <n v="4"/>
    <n v="2"/>
    <n v="3.3250000000000002"/>
    <x v="4"/>
    <n v="0.27364485981308412"/>
    <n v="1"/>
    <x v="581"/>
    <b v="0"/>
    <m/>
    <m/>
    <m/>
  </r>
  <r>
    <x v="0"/>
    <s v="What is considered “unduly lavish” hospitality?"/>
    <s v="Based on web search results for 'What is considered “unduly lavish” hospitality?':_x000a_1. Corporate Governance Framework - Gifts and hospitality: Oct 29, 2021·You are not permitted to accept hospitality that might generally be regarded as unduly lavish, such as preferential access to cultural or_x000a_2. Global Anti-bribery and Corruption Policy - The CFO Center: accept hospitality from a third party that is unduly lavish or extravagant under the circumstances; or. e. threaten or retaliate against another individual_x000a_3. Anti-Corruption - The Global Goals: A gift or hospitality will not be appropriate if it is unduly lavish or extravagant, or could be seen as an inducement or reward for any preferential"/>
    <x v="1"/>
    <n v="4"/>
    <n v="5"/>
    <n v="3"/>
    <n v="4"/>
    <n v="3"/>
    <n v="3.9750000000000001"/>
    <x v="16"/>
    <n v="0.21231015187849719"/>
    <n v="1"/>
    <x v="582"/>
    <b v="1"/>
    <b v="1"/>
    <n v="393"/>
    <n v="700"/>
  </r>
  <r>
    <x v="0"/>
    <s v="Who should I contact if I am unsure whether a gift is permissible?"/>
    <s v="Based on my search of the Gifts &amp; Entertainment database for 'Who should I contact if I am unsure whether a gift is permissible?':_x000a__x000a_If you are unsure whether a gift is permissible, you should contact Compliance at ComplianceAML@berenberg.de._x000a__x000a_Sources:_x000a_1. #50228 Attachment 05 London Branch Anti-Bribery and Corruption Policy.pdf_x000a_2. #50228 Attachment 07 London Branch_GE_Guidance and Practical Scenarios.pdf_x000a_3. #50228 Guidelines for the prevention of all forms of corruption.pdf"/>
    <x v="1"/>
    <n v="5"/>
    <n v="5"/>
    <n v="4"/>
    <n v="5"/>
    <n v="3"/>
    <n v="4.6374999999999993"/>
    <x v="7"/>
    <n v="0.28235294117647058"/>
    <n v="1"/>
    <x v="583"/>
    <b v="0"/>
    <m/>
    <m/>
    <m/>
  </r>
  <r>
    <x v="0"/>
    <s v="What happens if I cannot politely refuse a gift that is not allowed?"/>
    <s v="Based on my search of the Gifts &amp; Entertainment database for 'What happens if I cannot politely refuse a gift that is not allowed?':_x000a__x000a_If you cannot politely refuse a gift that is not allowed, you may accept it, but you should then consult with AFC Compliance and donate the gift without delay, for instance to a charity of the Bank’s choosing or put it to another use in the Bank’s interests. Additionally, you must notify your line manager appropriately. Cases of doubt must always be agreed with AFC Compliance in advance._x000a__x000a_Sources:_x000a_1. #50228 Guidelines for the prevention of all forms of corruption.pdf_x000a_2. #50228 Attachment 05 London Branch Anti-Bribery and Corruption Policy.pdf_x000a_3. #50228 Guidelines for the prevention of all forms of corruption.pdf"/>
    <x v="1"/>
    <n v="4"/>
    <n v="5"/>
    <n v="4"/>
    <n v="4"/>
    <n v="3"/>
    <n v="4.1624999999999996"/>
    <x v="0"/>
    <n v="0.26465753424657529"/>
    <n v="1"/>
    <x v="584"/>
    <b v="0"/>
    <m/>
    <m/>
    <m/>
  </r>
  <r>
    <x v="0"/>
    <s v="What if refusing a gift could damage the client relationship?"/>
    <s v="Based on my search of the Gifts &amp; Entertainment database for 'What if refusing a gift could damage the client relationship?':_x000a__x000a_In exceptional circumstances where refusing a gift may cause significant offense or embarrassment, the gift may be accepted. However, it should then be donated without delay, for instance to a charity of the Bank’s choosing or put to another use in the Bank’s interests. If you accept a gift, you must notify your line manager appropriately. Cases of doubt must always be agreed with AFC Compliance in advance but without delay._x000a__x000a_Sources:_x000a_1. #50228 Guidelines for the prevention of all forms of corruption.pdf_x000a_2. #50228 Attachment 05 London Branch Anti-Bribery and Corruption Policy.pdf_x000a_3. #50228 Guidelines for the prevention of all forms of corruption.pdf"/>
    <x v="1"/>
    <n v="3"/>
    <n v="4"/>
    <n v="3"/>
    <n v="4"/>
    <n v="2"/>
    <n v="3.3250000000000002"/>
    <x v="4"/>
    <n v="0.2630769230769231"/>
    <n v="1"/>
    <x v="585"/>
    <b v="0"/>
    <m/>
    <m/>
    <m/>
  </r>
  <r>
    <x v="0"/>
    <s v="Do small promotional items (e.g., pens, calendars) count as gifts?"/>
    <s v="Based on my search of the Gifts &amp; Entertainment database for 'Do small promotional items (e.g., pens, calendars) count as gifts?':_x000a__x000a_Yes, small promotional items such as pens and calendars are considered gifts. However, gifts of nominal value, like Berenberg-themed items, are generally not deemed to have any influence over the recipient and are typically permitted, provided they comply with the applicable rules._x000a__x000a_Sources:_x000a_1. #50228 Guidelines for the prevention of all forms of corruption.pdf_x000a_2. #50228 Guidelines for the prevention of all forms of corruption.pdf_x000a_3. #50228 Attachment 07 London Branch_GE_Guidance and Practical Scenarios.pdf"/>
    <x v="1"/>
    <n v="3"/>
    <n v="4"/>
    <n v="3"/>
    <n v="4"/>
    <n v="2"/>
    <n v="3.3250000000000002"/>
    <x v="4"/>
    <n v="0.26879999999999998"/>
    <n v="1"/>
    <x v="586"/>
    <b v="0"/>
    <m/>
    <m/>
    <m/>
  </r>
  <r>
    <x v="0"/>
    <s v="Are gifts between employees covered by this policy?"/>
    <s v="Based on web search results for 'Are gifts between employees covered by this policy?':_x000a_1. 5 CFR Part 2635 Subpart C -- Gifts Between Employees - eCFR: This subpart contains standards that prohibit an employee from giving or contributing to a gift to an official superior._x000a_2. [PDF] Ethics Guidance on Gifts Between Employees in Times of Crisis: While some solicitations (such as for an employee making less pay) are not restricted by the Standards, subpart C generally prohibits an employee from soliciting donations for their supervisor in the Federal workplace.23 Employees may solicit for voluntary contributions for their superiors for events that qualify as special, infrequent occasions, as long as they work closely with their ethics officials to address the ethics issues that are specific to the Federal workplace, as discussed above.24 Notably, however, if the affected individual is not the receiving employee (such as when a group of employees would like to collect donations for a supervisor’s sick relative), the employee and ethics official must look to the relationship between the receiving employee and the affected individual to determine first (if the gift was given to the employee’s loved one) if it is restricted by subpart C,25 and second, if the occasion is of sufficient personal significance to the employee to qualify as a special, infrequent occasion.26 For example, if the colleagues of a higher-paid employee whose spouse or child was just diagnosed with a serious illness wish to solicit donations to help with medical expenses, such a solicitation would be appropriate under the special, infrequent occasion exception, as it is an indirect gift that has a clearly significant impact on the employee._x000a_3. Gifts, Honoraria, Travel Payments, and Loans - FPPC: Public officials and employees are subject to certain restrictions related to receiving gifts, honoraria, travel payments, and loans."/>
    <x v="1"/>
    <n v="4"/>
    <n v="5"/>
    <n v="4"/>
    <n v="4"/>
    <n v="3"/>
    <n v="4.1624999999999996"/>
    <x v="0"/>
    <n v="0.19169082125603859"/>
    <n v="1"/>
    <x v="587"/>
    <b v="1"/>
    <b v="1"/>
    <n v="390"/>
    <n v="1921"/>
  </r>
  <r>
    <x v="0"/>
    <s v="Can I accept tickets to a sporting event from a business partner?"/>
    <s v="Based on my search of the Gifts &amp; Entertainment database for 'Can I accept tickets to a sporting event from a business partner?':_x000a__x000a_It depends on the circumstances. Invitations to external events from third parties must be sent to your business address, and you should not accept invitations that extend to family members or close associates if the third party will not be attending. Additionally, the value of the tickets and the frequency of invitations in a calendar year should be considered. If in doubt, you should consult AFC Compliance._x000a__x000a_Sources:_x000a_1. #50228 Attachment 07 London Branch_GE_Guidance and Practical Scenarios.pdf_x000a_2. #50228 Attachment 07 London Branch_GE_Guidance and Practical Scenarios.pdf_x000a_3. #50228 Attachment 05 London Branch Anti-Bribery and Corruption Policy.pdf"/>
    <x v="1"/>
    <n v="4"/>
    <n v="5"/>
    <n v="4"/>
    <n v="4"/>
    <n v="2"/>
    <n v="4.0750000000000002"/>
    <x v="16"/>
    <n v="0.26465753424657529"/>
    <n v="1"/>
    <x v="588"/>
    <b v="0"/>
    <m/>
    <m/>
    <m/>
  </r>
  <r>
    <x v="0"/>
    <s v="What is the rule if hospitality is offered during ongoing negotiations?"/>
    <s v="Based on my search of the Gifts &amp; Entertainment database for 'What is the rule if hospitality is offered during ongoing negotiations?':_x000a__x000a_It is not acceptable to give or accept a gift or hospitality during any commercial negotiations or tender process if this could be perceived as intending or likely to influence the outcome._x000a__x000a_Sources:_x000a_1. #50228 Attachment 05 London Branch Anti-Bribery and Corruption Policy.pdf_x000a_2. #50228 Attachment 07 London Branch_GE_Guidance and Practical Scenarios.pdf_x000a_3. #50228 Guidelines for the prevention of all forms of corruption.pdf"/>
    <x v="1"/>
    <n v="4"/>
    <n v="5"/>
    <n v="3"/>
    <n v="4"/>
    <n v="2"/>
    <n v="3.8875000000000002"/>
    <x v="6"/>
    <n v="0.27272727272727271"/>
    <n v="1"/>
    <x v="589"/>
    <b v="0"/>
    <m/>
    <m/>
    <m/>
  </r>
  <r>
    <x v="0"/>
    <s v="What are the consequences if I violate the gifts and hospitality policy?"/>
    <s v="Based on web search results for 'What are the consequences if I violate the gifts and hospitality policy?':_x000a_1. Limitations and Restrictions on Gifts, Honoraria, Travel and Loans: Limitations and Restrictions on Gifts, Honoraria, Travel and Loans A Fact Sheet For • Elected State Officers and Candidates for Elective State Office • Members of State Boards and Commissions • Designated Employees of State Government Agencies • State Officials Who Manage Public Investments California Fair Political Practices Commission Toll-free advice line: 1 (866) ASK-FPPC Email advice: advice@fppc.ca.gov Web site: www.fppc.ca.gov February 2019 Introduction The Political Reform Act1 (the “Act”) imposes limits on gifts, prohibits honoraria payments2 , and imposes limits and other restrictions on the receipt of travel payments and personal loans by the following state officials: • Elected state officers, candidates for elective state office, and other state officials specified in Section 87200;3 • Members of state boards and commissions; and • Designated employees of state agencies (i.e., officials and employees of state agencies who file statements of economic interests (Form 700) under their agency’s conflict of interest code)._x000a_2. The Ethics of Gifts &amp; Hospitality | Institute of Business Ethics - IBE: The Ethics of Gifts &amp; Hospitality | Institute of Business Ethics - IBE The Act does recognise that corporate gifts and hospitality play an important part in business, and provides guidance for organisations as to what is considered appropriate and what may be construed as a bribe when giving or accepting gifts/hospitality. Companies help prevent their employees giving or accepting inappropriate gifts/hospitality by providing guidance, usually in the company code of ethics (or equivalent document). There are a number of principles for organisations to consider when developing guidance for employees on giving and accepting gifts/hospitality. Business Ethics, Gift and Hospitality Policy – WSP Group They can be included in the code of ethics guidance and/or gifts and hospitality policy._x000a_3. 9. Gifts &amp; Hospitality - Anti-Bribery Guidance: Gifts and hospitality and travel expenses (together called ‘promotional expenses’ in this section) are a high-risk area for bribery and have figured in a large number of FCPA cases. The authorities are unlikely to be interested in nominal value, reasonable gifts, hospitality and expense but guidance from the authorities on what is appropriate under bribery law is broad and does not give the certainty which companies seek. * Promotional expenses are given to public officials and contravene laws such as the UK Bribery Act or the FCPA. The continuing prosecutions of companies for abusing gifts and hospitality shows the risk that local employees may transgress policies in order to win contracts and this may lead to wider bribery and other corruption."/>
    <x v="1"/>
    <n v="3"/>
    <n v="4"/>
    <n v="3"/>
    <n v="3"/>
    <n v="2"/>
    <n v="3.1625000000000001"/>
    <x v="8"/>
    <n v="0.18777777777777779"/>
    <n v="1"/>
    <x v="590"/>
    <b v="1"/>
    <b v="1"/>
    <n v="412"/>
    <n v="2902"/>
  </r>
  <r>
    <x v="0"/>
    <s v="Is pre-approval required for giving gifts to clients?"/>
    <s v="Based on my search of the Gifts &amp; Entertainment database for 'Is pre-approval required for giving gifts to clients?':_x000a__x000a_Yes, pre-approval is required for giving gifts to clients as per the Policy. If you are unclear or need pre-approval, you should contact Compliance at ComplianceAML@berenberg.de._x000a__x000a_Sources:_x000a_1. #50228 Attachment 07 London Branch_GE_Guidance and Practical Scenarios.pdf_x000a_2. #50228 Guidelines for the prevention of all forms of corruption.pdf_x000a_3. #50228 Guidelines for the prevention of all forms of corruption.pdf"/>
    <x v="1"/>
    <n v="3"/>
    <n v="4"/>
    <n v="3"/>
    <n v="4"/>
    <n v="2"/>
    <n v="3.3250000000000002"/>
    <x v="4"/>
    <n v="0.28090909090909089"/>
    <n v="1"/>
    <x v="591"/>
    <b v="0"/>
    <m/>
    <m/>
    <m/>
  </r>
  <r>
    <x v="0"/>
    <s v="Can I reimburse a client for hospitality they provided to me?"/>
    <s v="Web search did not return relevant results."/>
    <x v="1"/>
    <n v="1"/>
    <n v="1"/>
    <n v="1"/>
    <n v="2"/>
    <n v="1"/>
    <n v="1.1625000000000001"/>
    <x v="12"/>
    <n v="0.29696969696969699"/>
    <n v="1"/>
    <x v="592"/>
    <b v="1"/>
    <b v="1"/>
    <n v="400"/>
    <n v="43"/>
  </r>
  <r>
    <x v="0"/>
    <s v="What are the standard procedures for data backup in our company?"/>
    <s v="Based on my search of the IT Governance database for 'What are the standard procedures for data backup in our company?':_x000a__x000a_The standard procedures for data backup in your company include the following:_x000a__x000a_1. Copies of data, software, or system images of applications and IT systems are backed up in accordance with availability requirements._x000a_2. The backup method, scope, frequency, and retention period of the data backup are defined._x000a_3. The execution of the data backup is logged and monitored, with any anomalies and deviations followed up in a timely manner._x000a_4. The storage media and backed-up data are protected against unauthorized access and against malicious, technical, and natural threats._x000a_5. Standard operating procedures for restoring backed-up data are defined._x000a_6. The completeness and readability of the storage media and restoration of the backed-up data are tested regularly and on a case-by-case basis._x000a__x000a_Sources:_x000a_1. #50091 Data Backup and Recovery.pdf_x000a_2. #50091 Data Backup and Recovery.pdf_x000a_3. #50091 Data Backup and Recovery.pdf"/>
    <x v="1"/>
    <n v="3"/>
    <n v="4"/>
    <n v="4"/>
    <n v="4"/>
    <n v="2"/>
    <n v="3.5125000000000002"/>
    <x v="17"/>
    <n v="0.1401904761904762"/>
    <n v="1"/>
    <x v="593"/>
    <b v="0"/>
    <m/>
    <m/>
    <m/>
  </r>
  <r>
    <x v="0"/>
    <s v="How often are backups performed and where are they stored?"/>
    <s v="Based on my search of the IT Governance database for 'How often are backups performed and where are they stored?':_x000a__x000a_Backups can be performed daily, weekly, monthly, or at other intervals, depending on the requirements of the system and the company. The storage location for backups is specified in the backup job, ensuring that the backup is saved in a secure storage location. Additionally, the 3-2-1 data backup policy states that at least 3 copies of the data should be kept, with at least 2 copies saved on different media or storage types, and 1 backup copy should be kept at an external storage location (offsite)._x000a__x000a_Sources:_x000a_1. #50091 Data Backup and Recovery.pdf_x000a_2. #50091 Data Backup and Recovery.pdf_x000a_3. #50091 Data Backup and Recovery.pdf"/>
    <x v="1"/>
    <n v="4"/>
    <n v="5"/>
    <n v="4"/>
    <n v="4"/>
    <n v="2"/>
    <n v="4.0750000000000002"/>
    <x v="16"/>
    <n v="0.14196642685851321"/>
    <n v="1"/>
    <x v="594"/>
    <b v="0"/>
    <m/>
    <m/>
    <m/>
  </r>
  <r>
    <x v="0"/>
    <s v="What steps should I follow to recover a lost or corrupted file?"/>
    <s v="Based on web search results for 'What steps should I follow to recover a lost or corrupted file?':_x000a_1. What steps can I take to recover a corrupted file? - Quora: Jun 27, 2023·Then the best hope of an answer is to restore from a backup. I.e. get hold of another copy of the file. Then overwrite the corrupted one with ...How to fix corrupted files on my computer - QuoraWhat steps should I take if I discover corrupted files on my PC/Mac?More results from www.quora.com_x000a_2. Understanding Corrupted Files: Complete Recovery Methods Guide: What Is A Corrupted File? How Does A File Become Corrupted? Certain software issues may also corrupt a file. This may corrupt the file on which you were currently working. For example, an operating system may only corrupt the text files of a specific extension.Related:Use Of VPN At Work (With Benefits And Steps On Using It) Ways To Recover A File That Is Corrupted If a file gets corrupted, you might be able to change the file format by changing its extension and recover its content. With the advancement in software development, there are many programs available over the internet that can help you restore your files. Tips To Prevent Files From Getting Corrupted Here are some tips you can follow to prevent your files from getting corrupted:_x000a_3. Corrupted Files on Windows? Try these 7 Best Fixes - Fortect: Click “System Restore” and follow the prompts to revert your system to a previous state where the file was not corrupted. Perform a Check Disk on the Hard Drive."/>
    <x v="1"/>
    <n v="3"/>
    <n v="4"/>
    <n v="3"/>
    <n v="3"/>
    <n v="2"/>
    <n v="3.1625000000000001"/>
    <x v="8"/>
    <n v="0.1827138378862517"/>
    <n v="1"/>
    <x v="595"/>
    <b v="1"/>
    <b v="1"/>
    <n v="284"/>
    <n v="1511"/>
  </r>
  <r>
    <x v="0"/>
    <s v="Who should I contact if a system recovery is needed?"/>
    <s v="Based on my search of the Confluence database for 'Who should I contact if a system recovery is needed?':_x000a__x000a_You should contact the Digital Transformation team for assistance with system recovery._x000a__x000a_Sources:_x000a_1. https://confluence.berenberg.io/spaces/WIA/pages/313361931/3.10+RPA+Support_x000a_2. https://confluence.berenberg.io/spaces/WIA/pages/313361931/3.10+RPA+Support_x000a_3. https://confluence.berenberg.io/spaces/WIA/pages/313361931/3.10+RPA+Support"/>
    <x v="1"/>
    <n v="3"/>
    <n v="4"/>
    <n v="3"/>
    <n v="4"/>
    <n v="2"/>
    <n v="3.3250000000000002"/>
    <x v="4"/>
    <n v="0.15238095238095239"/>
    <n v="1"/>
    <x v="596"/>
    <b v="0"/>
    <m/>
    <m/>
    <m/>
  </r>
  <r>
    <x v="0"/>
    <s v="What is the retention period for backup data?"/>
    <s v="Based on my search of the IT Governance database for 'What is the retention period for backup data?':_x000a__x000a_The standard retention period at Berenberg Bank is one month. However, different retention periods must be requested when setting up the data backup._x000a__x000a_Sources:_x000a_1. #50091 Data Backup and Recovery.pdf_x000a_2. #50091 Data Backup and Recovery.pdf_x000a_3. #50048 General Application Documentation Policy.pdf"/>
    <x v="1"/>
    <n v="2"/>
    <n v="4"/>
    <n v="2"/>
    <n v="4"/>
    <n v="1"/>
    <n v="2.7374999999999998"/>
    <x v="5"/>
    <n v="0.14833333333333329"/>
    <n v="1"/>
    <x v="597"/>
    <b v="0"/>
    <m/>
    <m/>
    <m/>
  </r>
  <r>
    <x v="0"/>
    <s v="How should I handle suspicious emails from unknown senders?"/>
    <s v="Based on my search of the IT Governance database for 'How should I handle suspicious emails from unknown senders?':_x000a__x000a_You should critically scrutinise every email that comes from an unknown sender. Here are some steps to follow:_x000a__x000a_1. Check the sender to see if you recognize them and look for any discrepancies in the email address or domain._x000a_2. Evaluate the content of the email. Be cautious of vague subjects like &quot;Invoice&quot; or &quot;Last reminder,&quot; impersonal salutations, or obvious spelling mistakes._x000a_3. If the email contains attachments or web links, verify whether you were expecting them from the sender and whether clicking on them is necessary._x000a_4. If you have doubts, ask the sender in person (using a previously known telephone number) whether they actually sent the email._x000a_5. You can also forward suspicious emails with attachments or web links to malware@berenberg.de for analysis by the Information Security team._x000a__x000a_Always stay calm and critically question the legitimacy of the email, especially if it has an urgent subject line._x000a__x000a_Sources:_x000a_1. #50062 Attachment 01 Security advice for employees.pdf_x000a_2. #50062 Attachment 01 Security advice for employees.pdf_x000a_3. #50062 Attachment 01 Security advice for employees.pdf"/>
    <x v="1"/>
    <n v="4"/>
    <n v="5"/>
    <n v="4"/>
    <n v="5"/>
    <n v="2"/>
    <n v="4.2374999999999998"/>
    <x v="0"/>
    <n v="0.13846153846153841"/>
    <n v="1"/>
    <x v="598"/>
    <b v="0"/>
    <m/>
    <m/>
    <m/>
  </r>
  <r>
    <x v="0"/>
    <s v="What are common signs of social engineering attacks I should be aware of?"/>
    <s v="Based on web search results for 'What are common signs of social engineering attacks I should be aware of?':_x000a_1. Understanding Social Engineering Tactics: 8 Attacks to Watch Out For: Here are the most common types of social engineering attacks in 2024 and real-world examples to highlight their impact. Phishing is one of the most common social engineering attacks. By establishing trust, the attacker increases the likelihood that the target will comply with requests for sensitive information, believing them to be legitimate. Deepfakes, which use artificial intelligence (AI) to create realistic but fake audio, video, or images that impersonate real people, are increasingly used in various social engineering attacks to create compelling but fraudulent scenarios. Another type of social engineering is quid pro quo attacks, which involve offering a service or benefit in exchange for information. By understanding the common types of social engineering attacks and recognizing their real-world implications, individuals and organizations can better protect themselves from these pervasive threats._x000a_2. 5 Signs of Social Engineering - Citynet: Jul 21, 2024·1. Message Arrives Unexpectedly · 2. Sender Asks Something Out of the Ordinary · 3. Requested Action is Potentially Harmful · 4. Attacker Attaches_x000a_3. Signs that a hacker is attempting to use social engineering ... - Brainly: Oct 4, 2024·Signs that a hacker is attempting to use social engineering could include: (Select all that apply.) Asking for a password, Refusing to give a call-back number."/>
    <x v="1"/>
    <n v="3"/>
    <n v="4"/>
    <n v="3"/>
    <n v="4"/>
    <n v="2"/>
    <n v="3.3250000000000002"/>
    <x v="4"/>
    <n v="0.18397212543554009"/>
    <n v="1"/>
    <x v="599"/>
    <b v="1"/>
    <b v="1"/>
    <n v="353"/>
    <n v="1555"/>
  </r>
  <r>
    <x v="0"/>
    <s v="What should I do if I suspect I clicked on a malicious link?"/>
    <s v="Based on my search of the IT Governance database for 'What should I do if I suspect I clicked on a malicious link?':_x000a__x000a_If you suspect you clicked on a malicious link, it is important to stay calm and take the right steps. You should contact the hotline colleagues immediately, describe the case, and follow their instructions. Additionally, you can report the incident to the Information Security team, who will investigate the event._x000a__x000a_Sources:_x000a_1. #50062 Attachment 01 Security advice for employees.pdf_x000a_2. #50062 Attachment 01 Security advice for employees.pdf_x000a_3. #50062 Attachment 01 Security advice for employees.pdf"/>
    <x v="1"/>
    <n v="3"/>
    <n v="4"/>
    <n v="3"/>
    <n v="4"/>
    <n v="2"/>
    <n v="3.3250000000000002"/>
    <x v="4"/>
    <n v="0.1442424242424242"/>
    <n v="1"/>
    <x v="600"/>
    <b v="0"/>
    <m/>
    <m/>
    <m/>
  </r>
  <r>
    <x v="0"/>
    <s v="Are there mandatory security trainings for employees?"/>
    <s v="Based on my search of the IT Governance database for 'Are there mandatory security trainings for employees?':_x000a__x000a_Yes, all BERENBERG employees are regularly sensitized and trained on information security, and necessary training and awareness measures are identified, regularly carried out, and documented for employees and external staff._x000a__x000a_Sources:_x000a_1. #50082 Information Security Strategy.pdf_x000a_2. #50203 Information Security Guideline.pdf_x000a_3. #50062 Security advice for employees.pdf"/>
    <x v="1"/>
    <n v="4"/>
    <n v="5"/>
    <n v="4"/>
    <n v="4"/>
    <n v="3"/>
    <n v="4.1624999999999996"/>
    <x v="0"/>
    <n v="0.14596491228070169"/>
    <n v="1"/>
    <x v="601"/>
    <b v="0"/>
    <m/>
    <m/>
    <m/>
  </r>
  <r>
    <x v="0"/>
    <s v="How should confidential data be shared securely with colleagues or partners?"/>
    <s v="Based on web search results for 'How should confidential data be shared securely with colleagues or partners?':_x000a_1. How to Securely Share Files: Best Practices and Tips for Keeping ...: Methods for Secure File Sharing_x000a_2. 5 Best Practices for Secure Data Sharing | Immuta: * 5 Best Practices for Secure Data Sharing # 5 Best Practices for Secure Data Sharing Organizations must thoroughly assess their unique risks, both internally and externally, and implement the appropriate controls to close privacy gaps and enable secure data sharing. ## 5 Best Practices for Secure Data Sharing This is a critical step in establishing the governance and access control frameworks required to enable secure data sharing. Regular audits further reinforce data security efforts by providing a comprehensive assessment of data sharing practices and access controls. By working collaboratively, these teams can establish efficient processes, collectively identify potential risks, and align data security and sharing efforts to business objectives. Read how Immuta secures data sharing for Snowflake._x000a_3. 5 Ways to Ensure Confidential Documents Are Shared Securely: Jul 8, 2021·5 Ways to Ensure Confidential Documents Are Shared Securely · 1. Strengthen Application Security · 2. Design Applications with Segregated Access."/>
    <x v="1"/>
    <n v="3"/>
    <n v="4"/>
    <n v="3"/>
    <n v="4"/>
    <n v="2"/>
    <n v="3.3250000000000002"/>
    <x v="4"/>
    <n v="0.25009609224855861"/>
    <n v="1"/>
    <x v="602"/>
    <b v="1"/>
    <b v="1"/>
    <n v="338"/>
    <n v="1305"/>
  </r>
  <r>
    <x v="0"/>
    <s v="What are the official emergency communication channels during a crisis?"/>
    <s v="Based on my search of the IT Governance database for 'What are the official emergency communication channels during a crisis?':_x000a__x000a_The official emergency communication channels during a crisis include telephone, smartphone, e-mail, SMS, ServiceBank, internal web pages, WAM Newsfeed, emergency communication tool Fact 24, and personal verbal communication, depending on the cause of the emergency._x000a__x000a_Sources:_x000a_1. #50033 Emergency and Crisis Communication Manual.pdf_x000a_2. #50033 Emergency and Crisis Communication Manual.pdf_x000a_3. #50033 Emergency and Crisis Communication Manual.pdf"/>
    <x v="1"/>
    <n v="3"/>
    <n v="4"/>
    <n v="3"/>
    <n v="4"/>
    <n v="2"/>
    <n v="3.3250000000000002"/>
    <x v="4"/>
    <n v="0.14728682170542631"/>
    <n v="1"/>
    <x v="603"/>
    <b v="0"/>
    <m/>
    <m/>
    <m/>
  </r>
  <r>
    <x v="0"/>
    <s v="Who communicates instructions to employees in case of an IT outage?"/>
    <s v="Based on my search of the IT Governance database for 'Who communicates instructions to employees in case of an IT outage?':_x000a__x000a_The IT hotline (369) and Facility Management communicate any necessary information directly to the employees concerned in case of an IT outage._x000a__x000a_Sources:_x000a_1. #50033 Emergency and Crisis Communication Manual.pdf_x000a_2. #50033 Emergency and Crisis Communication Manual.pdf_x000a_3. #50033 Emergency and Crisis Communication Manual.pdf"/>
    <x v="1"/>
    <n v="3"/>
    <n v="4"/>
    <n v="3"/>
    <n v="4"/>
    <n v="2"/>
    <n v="3.3250000000000002"/>
    <x v="4"/>
    <n v="0.15098039215686271"/>
    <n v="1"/>
    <x v="604"/>
    <b v="0"/>
    <m/>
    <m/>
    <m/>
  </r>
  <r>
    <x v="0"/>
    <s v="What is the escalation process during a major cyber incident?"/>
    <s v="Based on my search of the IT Governance database for 'What is the escalation process during a major cyber incident?':_x000a__x000a_The escalation process during a major cyber incident involves the following steps:_x000a__x000a_1. **Incident Management Process**: When an incident occurs, it is initially handled within the framework of the incident management process._x000a__x000a_2. **Escalation to Major Incident**: According to the defined escalation rules, an incident can be escalated to a major incident based on specific criteria._x000a__x000a_3. **Declaration of IT Emergency**: Once it is classified as a major incident, it can (or must) be escalated to an IT emergency, but this requires involvement from the major incident manager._x000a__x000a_4. **Crisis Team Assembly**: An interdisciplinary team is assembled, consisting of IT personnel, a security officer, and an information security officer._x000a__x000a_5. **Incident Report Creation**: A detailed report is created that outlines the findings, potential impacts, and recommended immediate actions._x000a__x000a_6. **Immediate Actions**: Temporary protective measures are implemented, such as disabling vulnerable systems or functions._x000a__x000a_7. **Detailed Analysis and Fix**: A permanent solution is developed and implemented._x000a__x000a_8. **Follow-up**: After the emergency is terminated, follow-up actions are taken to ensure that the incident is fully resolved and to prevent future occurrences._x000a__x000a_This process ensures that incidents are managed effectively and that appropriate actions are taken to mitigate risks and restore normal operations._x000a__x000a_Sources:_x000a_1. #50046 IT Service Continuity Management.pdf_x000a_2. #50065 Digital Operational Resilience Testing Policy.pdf_x000a_3. #50193 Incident Management (1).pdf"/>
    <x v="1"/>
    <n v="3"/>
    <n v="4"/>
    <n v="4"/>
    <n v="4"/>
    <n v="2"/>
    <n v="3.5125000000000002"/>
    <x v="17"/>
    <n v="0.1376654632972322"/>
    <n v="1"/>
    <x v="605"/>
    <b v="0"/>
    <m/>
    <m/>
    <m/>
  </r>
  <r>
    <x v="0"/>
    <s v="What is Privileged Access Management (PAM) and why is it important?"/>
    <s v="Based on my search of the IT Governance database for 'What is Privileged Access Management (PAM) and why is it important?':_x000a__x000a_Privileged Access Management (PAM) is a strategy for controlling access to privileged accounts within an organization. It involves implementing various controls to manage and monitor these accounts, which have elevated permissions compared to regular user accounts. PAM is important because it helps protect institutions from unauthorized access and potential threats, particularly in cases where user identities may have been compromised. By adding an additional security layer, PAM mitigates risks associated with the misuse of privileged accounts, ensuring compliance with regulatory requirements and safeguarding both the organization and its users._x000a__x000a_Sources:_x000a_1. #50264 Privileged Access Management.pdf_x000a_2. #50264 Privileged Access Management.pdf_x000a_3. #50264 Privileged Access Management.pdf"/>
    <x v="1"/>
    <n v="4"/>
    <n v="5"/>
    <n v="4"/>
    <n v="5"/>
    <n v="2"/>
    <n v="4.2374999999999998"/>
    <x v="0"/>
    <n v="0.14078674948240161"/>
    <n v="1"/>
    <x v="606"/>
    <b v="0"/>
    <m/>
    <m/>
    <m/>
  </r>
  <r>
    <x v="0"/>
    <s v="How can I request or revoke privileged access to systems?"/>
    <s v="Based on web search results for 'How can I request or revoke privileged access to systems?':_x000a_1. What is your process for Privilege Change Requests? : r/sysadmin: Jun 18, 2021·Submit a Privileged Access Request for the system in question to the system's Information System Security Officer for adjudication and if approved a ticket is_x000a_2. Get started with privileged access management - Microsoft Learn: Before you start using privileged access, determine who needs approval authority for incoming requests for access to elevated and privileged tasks. * Step 4: Submit/approve privileged access requests Once enabled, privileged access requires approvals for any task that has an associated approval policy defined. To enable privileged access and assign the approver group, run the following command in Exchange Online PowerShell: 3. Select **Manage access policies and requests**. ## Step 4: Submit/approve privileged access requests 3. Select **Manage access policies and requests**. 3. Select **Manage access policies and requests**. 3. Select **Manage access policies and requests**. 3. Select **Manage access policies and requests**. Disabling privileged access doesn't delete any associated approval policies or approver groups."/>
    <x v="1"/>
    <n v="3"/>
    <n v="4"/>
    <n v="3"/>
    <n v="3"/>
    <n v="2"/>
    <n v="3.1625000000000001"/>
    <x v="8"/>
    <n v="0.18925035360678921"/>
    <n v="1"/>
    <x v="607"/>
    <b v="1"/>
    <b v="1"/>
    <n v="279"/>
    <n v="1233"/>
  </r>
  <r>
    <x v="0"/>
    <s v="What is the purpose of the general test guideline (Signavio #50172)?"/>
    <s v="Based on my search of the IT Governance database for 'What is the purpose of the general test guideline (Signavio #50172)?':_x000a__x000a_The purpose of the general test guideline (Signavio #50172) is to ensure software quality by checking whether the software has the desired properties and does not have undesirable properties that could lead to bugs. It aims to reduce the risk of bugs occurring during operation through suitable test measures and to fulfill regulatory requirements, as tests are mandatory by law (e.g., MaRisk, BAIT). Additionally, it provides a framework for documenting the test approach of individual product teams/projects within a test concept._x000a__x000a_Sources:_x000a_1. #50172 Test guideline.pdf_x000a_2. #50172 Test guideline.pdf_x000a_3. #50172 Test guideline.pdf"/>
    <x v="1"/>
    <n v="3"/>
    <n v="4"/>
    <n v="3"/>
    <n v="4"/>
    <n v="2"/>
    <n v="3.3250000000000002"/>
    <x v="4"/>
    <n v="0.14178403755868541"/>
    <n v="1"/>
    <x v="608"/>
    <b v="0"/>
    <m/>
    <m/>
    <m/>
  </r>
  <r>
    <x v="0"/>
    <s v="How are IT Security tests defined and conducted according to Berenberg’s IT Security Management requirements?"/>
    <s v="Based on my search of the IT Governance database for 'How are IT Security tests defined and conducted according to Berenberg’s IT Security Management requirements?':_x000a__x000a_IT Security tests at Berenberg are defined and conducted based on the requirements outlined in the DOR Testing Guideline &quot;#50065 Digital Operational Resilience Testing Guideline.&quot; The process involves several key steps:_x000a__x000a_1. **Test Planning**: This includes defining the overall requirements for the tests, which must align with Berenberg's IT security guidelines._x000a__x000a_2. **Security Controls**: Security controls, which are a collection of technical and organizational measures (TOMs), are established to ensure the confidentiality, integrity, and availability of Berenberg’s data and IT systems. These controls are based on the security requirements defined by the OU Information Security within the second line of defense._x000a__x000a_3. **Monitoring and Assessment**: The IT Security Management team monitors and identifies relevant threats to Berenberg’s IT security, assesses the potential impact of these threats, and initiates appropriate measures._x000a__x000a_4. **Execution of Tests**: The IT Security Officer oversees the execution of security testing activities, develops and manages the test matrix and multi-year test plan, and coordinates testing methods with testing leads._x000a__x000a_5. **Documentation and Reporting**: All deviations from the defined processes must be documented, and the IT Security Officer reports on testing progress and results to relevant stakeholders, including the steering committee._x000a__x000a_6. **Continuous Improvement**: The process includes regular reviews of security testing processes and outcomes to continually test and improve the operational security of Berenberg’s IT systems._x000a__x000a_Overall, the testing activities are conducted in a controlled and secure manner, ensuring compliance with security policies and regulatory requirements._x000a__x000a_Sources:_x000a_1. #50190 IT Security Management.pdf_x000a_2. #50190 IT Security Management.pdf_x000a_3. #50065 Digital Operational Resilience Testing Policy.pdf"/>
    <x v="1"/>
    <n v="3"/>
    <n v="4"/>
    <n v="4"/>
    <n v="4"/>
    <n v="2"/>
    <n v="3.5125000000000002"/>
    <x v="17"/>
    <n v="0.13696969696969699"/>
    <n v="1"/>
    <x v="609"/>
    <b v="0"/>
    <m/>
    <m/>
    <m/>
  </r>
  <r>
    <x v="0"/>
    <s v="What types of tests are covered in the Digital Operational Resilience (DOR) Testing Policy, and how are they different?"/>
    <s v="Based on my search of the IT Governance database for 'What types of tests are covered in the Digital Operational Resilience (DOR) Testing Policy, and how are they different?':_x000a__x000a_The Digital Operational Resilience (DOR) Testing Policy covers several types of tests, which can be categorized as follows:_x000a__x000a_1. **Security Tests**: These include both automatic and manual checks for security vulnerabilities. They are integrated into the development lifecycle, such as penetration tests before initial go-live or regular vulnerability scans before each deployment._x000a__x000a_2. **Vulnerability Management Activities**: This involves regular penetration tests and vulnerability scans on defined parts of the infrastructure to identify and address potential security weaknesses._x000a__x000a_3. **Independent Manual Security Inspections**: These inspections are conducted by the second line of defense to ensure compliance of assets with information security requirements. They are separate from the automated tests and focus on manual checks._x000a__x000a_The main difference between these types of tests lies in their approach and purpose. Security tests are generally more automated and integrated into the development process, while vulnerability management activities focus on ongoing assessments of the infrastructure. Independent manual inspections provide a compliance check that is not reliant on automated processes, ensuring a thorough evaluation of security measures._x000a__x000a_Sources:_x000a_1. #50065 Digital Operational Resilience Testing Policy.pdf_x000a_2. #50065 Digital Operational Resilience Testing Policy.pdf_x000a_3. #50065 Digital Operational Resilience Testing Policy.pdf"/>
    <x v="1"/>
    <n v="3"/>
    <n v="4"/>
    <n v="3"/>
    <n v="4"/>
    <n v="2"/>
    <n v="3.3250000000000002"/>
    <x v="4"/>
    <n v="0.13800259403372239"/>
    <n v="1"/>
    <x v="610"/>
    <b v="0"/>
    <m/>
    <m/>
    <m/>
  </r>
  <r>
    <x v="0"/>
    <s v="How does the BCM test and exercise concept ensure preparedness for emergencies?"/>
    <s v="Based on my search of the IT Governance database for 'How does the BCM test and exercise concept ensure preparedness for emergencies?':_x000a__x000a_The BCM test and exercise concept ensures preparedness for emergencies through several key components:_x000a__x000a_1. **Detailed Planning and Coordination**: The BC Manager coordinates the detailed planning of tests and exercises with BCM coordinators from various departments, ensuring that all relevant roles and responsibilities are defined and understood._x000a__x000a_2. **Test and Exercise Framework**: A structured test and exercise framework is established for a three-year period, which outlines the types of tests and exercises to be conducted. This framework is drafted by the BC Manager and requires approval from the responsible partner for BCM._x000a__x000a_3. **Realistic Scenarios**: Exercises are based on realistic scenarios that simulate potential emergencies, allowing participants to execute Business Continuity Plans (BCPs) and emergency procedures under conditions that mimic real-life situations._x000a__x000a_4. **Verification of Operational Capability**: The exercises aim to verify the operational capability and functionality of BCPs and emergency preparedness measures, ensuring that they are effective and can be executed when needed._x000a__x000a_5. **Training and Role Preparation**: The exercises provide training for role leaders in emergency procedures, enhancing their readiness to respond effectively during actual emergencies._x000a__x000a_6. **Regular Testing and Evaluation**: The restoration plans, including Recovery and Restoration Plans (RRPs), are tested regularly, at least annually, to assess their appropriateness, effectiveness, and completeness. This ongoing evaluation helps to adapt to changing risks and improve preparedness._x000a__x000a_7. **Documentation and Learning**: Emergencies and crises that occur are documented and evaluated, contributing to the continuous improvement of the BCM test and exercise concept._x000a__x000a_Overall, the concept is designed to be a &quot;living&quot; document that is regularly updated based on previous test results and evolving risks, ensuring that the organization remains resilient to potential damage events._x000a__x000a_Sources:_x000a_1. #50157 BCM test and exercise concept.pdf_x000a_2. #50157 BCM test and exercise concept.pdf_x000a_3. #50052 BCM Policy.pdf"/>
    <x v="1"/>
    <n v="4"/>
    <n v="5"/>
    <n v="4"/>
    <n v="5"/>
    <n v="2"/>
    <n v="4.2374999999999998"/>
    <x v="0"/>
    <n v="0.13647469458987779"/>
    <n v="1"/>
    <x v="611"/>
    <b v="0"/>
    <m/>
    <m/>
    <m/>
  </r>
  <r>
    <x v="0"/>
    <s v="What test variants are required when developing and operating robotics processes with UiPath?"/>
    <s v="Based on my search of the Confluence database for 'What test variants are required when developing and operating robotics processes with UiPath?':_x000a__x000a_The required test variants when developing and operating robotics processes with UiPath include:_x000a__x000a_1. **System Testing**: This involves running end-to-end tests of the complete process, executing both attended and unattended runs on the INT environment._x000a__x000a_2. **User Acceptance Testing (UAT)**: Conduct UAT on the INT or potentially PROD environment to ensure business readiness._x000a__x000a_3. **Code Review**: This is performed after system testing and before UAT, and must be conducted by a different person than the developer._x000a__x000a_4. **Publishing Test Version**: The test version should be published via UiPath Studio to UiPath Orchestrator (INT) and marked as a prerelease (e.g., version 2.1.5.alpha.0)._x000a__x000a_These testing phases ensure that the process complies with end-user requirements and is ready for deployment._x000a__x000a_Sources:_x000a_1. https://confluence.berenberg.io/spaces/WIA/pages/294697433/3.2+Automation+Development+Best+Practices_x000a_2. https://confluence.berenberg.io/spaces/WIA/pages/294697433/3.2+Automation+Development+Best+Practices_x000a_3. https://confluence.berenberg.io/spaces/WIA/pages/294697433/3.2+Automation+Development+Best+Practices"/>
    <x v="1"/>
    <n v="2"/>
    <n v="3"/>
    <n v="2"/>
    <n v="4"/>
    <n v="1"/>
    <n v="2.4874999999999998"/>
    <x v="10"/>
    <n v="0.1391304347826087"/>
    <n v="1"/>
    <x v="612"/>
    <b v="0"/>
    <m/>
    <m/>
    <m/>
  </r>
  <r>
    <x v="0"/>
    <s v="What is the role of the Robotic Centre of Competence (RCC) at Berenberg?"/>
    <s v="Web search did not return relevant results."/>
    <x v="1"/>
    <n v="1"/>
    <n v="1"/>
    <n v="1"/>
    <n v="2"/>
    <n v="1"/>
    <n v="1.1625000000000001"/>
    <x v="12"/>
    <n v="0.35142857142857142"/>
    <n v="1"/>
    <x v="613"/>
    <b v="1"/>
    <b v="1"/>
    <n v="448"/>
    <n v="43"/>
  </r>
  <r>
    <x v="0"/>
    <s v="How does the RCC support employees in developing RPA processes with UiPath?"/>
    <s v="Based on web search results for 'How does the RCC support employees in developing RPA processes with UiPath?':_x000a_1. UiPath RPA: Steps to implementation - Rootstack: Employee Empowerment: RPA allows employees to focus on more strategic, high-value tasks that require human judgment and creativity, thereby increasing job_x000a_2. RPA Integration with UiPath: Best Practices in Training Workforce: RPA, at its core, involves the use of software bots to automate repetitive, rule-based digital tasks, thereby streamlining business processes, reducing errors, and increasing efficiency. By following these steps and best practices, you can effectively set up your UiPath development environment, laying a strong foundation for successful and efficient RPA bot development. As you dive deeper into the world of UiPath, you’ll discover a range of advanced features and techniques that can elevate your RPA bots to handle more complex automation tasks. As we have navigated through the intricacies of RPA integration of bots with UiPath, it becomes increasingly clear that RPA is not just a technological tool, but a pivotal element in the digital transformation journey of any business."/>
    <x v="1"/>
    <n v="3"/>
    <n v="4"/>
    <n v="3"/>
    <n v="4"/>
    <n v="2"/>
    <n v="3.3250000000000002"/>
    <x v="4"/>
    <n v="0.1858285714285714"/>
    <n v="1"/>
    <x v="614"/>
    <b v="1"/>
    <b v="1"/>
    <n v="490"/>
    <n v="1172"/>
  </r>
  <r>
    <x v="0"/>
    <s v="Who can I contact if I have problems or questions about RPA?"/>
    <s v="Based on my search of the Confluence database for 'Who can I contact if I have problems or questions about RPA?':_x000a__x000a_You can contact the Digital Transformation team for technical advice, code review, or complex issues related to RPA. If the issue persists or is critical, you may also open a Jira ticket to document the issue and escalate it to platform support._x000a__x000a_Sources:_x000a_1. https://confluence.berenberg.io/spaces/WIA/pages/279489629/4.1+Project+Pipeline_x000a_2. https://confluence.berenberg.io/spaces/WIA/pages/279489629/4.1+Project+Pipeline_x000a_3. https://confluence.berenberg.io/spaces/WIA/pages/279489629/4.1+Project+Pipeline"/>
    <x v="1"/>
    <n v="3"/>
    <n v="4"/>
    <n v="3"/>
    <n v="4"/>
    <n v="2"/>
    <n v="3.3250000000000002"/>
    <x v="4"/>
    <n v="0.14465408805031449"/>
    <n v="1"/>
    <x v="615"/>
    <b v="0"/>
    <m/>
    <m/>
    <m/>
  </r>
  <r>
    <x v="0"/>
    <s v="What organizational framework does the RCC provide for using UiPath?"/>
    <s v="Based on web search results for 'What organizational framework does the RCC provide for using UiPath?':_x000a_1. Studio - Project Organization - UiPath Documentation: The Robotic Enterprise Framework Template proposes a flexible high-level overview of a repetitive process and includes a good set of practices described in this_x000a_2. RE Framework can be implemented in all projects? - UiPath Forum: Jan 8, 2024·The RE Framework (Robotic Enterprise Framework) in UiPath is like a template or structure for building larger and more organized automation projects._x000a_3. UiPath framework: UiPath framework is designed to help developers create automation workflows that are easy to manage, maintain, and scale over time."/>
    <x v="1"/>
    <n v="3"/>
    <n v="4"/>
    <n v="3"/>
    <n v="4"/>
    <n v="2"/>
    <n v="3.3250000000000002"/>
    <x v="4"/>
    <n v="0.19591836734693879"/>
    <n v="1"/>
    <x v="616"/>
    <b v="1"/>
    <b v="1"/>
    <n v="402"/>
    <n v="704"/>
  </r>
  <r>
    <x v="0"/>
    <s v="How does RPA help Berenberg automate processes quickly and efficiently?"/>
    <s v="Based on web search results for 'How does RPA help Berenberg automate processes quickly and efficiently?':_x000a_1. What is Robotic Process Automation - RPA Software - UiPath: What is robotic process automation (RPA)? # What is robotic process automation (RPA)? Robotic process automation (RPA) uses software robots to automate repetitive, rule-based tasks like data entry and system integration. In robotic process automation (RPA), software robots handle repetitive, rule-based tasks like entering data, moving files, or processing transactions—quickly and accurately. Working alongside AI agents, RPA robots play a complementary role in the execution stack, delivering tasks quickly, efficiently, predictably, and securely while maintaining their own distinct value and capabilities. RPA delivers measurable benefits across every layer of an organization—from streamlining day-to-day tasks to enabling business process automation to accelerating strategic transformation. **A:** Robotic process automation (RPA) uses software robots to automate repetitive, rule-based tasks like data entry, form processing, and system integration across enterprise systems."/>
    <x v="1"/>
    <n v="4"/>
    <n v="5"/>
    <n v="3"/>
    <n v="4"/>
    <n v="2"/>
    <n v="3.8875000000000002"/>
    <x v="6"/>
    <n v="0.1912087912087912"/>
    <n v="1"/>
    <x v="617"/>
    <b v="1"/>
    <b v="1"/>
    <n v="507"/>
    <n v="1154"/>
  </r>
  <r>
    <x v="0"/>
    <s v="Wie melde ich technische oder infrastrukturelle Mängel?"/>
    <s v="Based on my search of the Confluence database for 'Wie melde ich technische oder infrastrukturelle Mängel?':_x000a__x000a_Ich weiß nicht, wie man technische oder infrastrukturelle Mängel meldet.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1"/>
    <n v="2"/>
    <n v="1"/>
    <n v="3"/>
    <n v="1"/>
    <n v="1.575"/>
    <x v="15"/>
    <n v="0.15300546448087429"/>
    <n v="1"/>
    <x v="618"/>
    <b v="0"/>
    <m/>
    <m/>
    <m/>
  </r>
  <r>
    <x v="0"/>
    <s v="Was ist die Notfallnummer bei dringenden Problemen?"/>
    <s v="Internal knowledge base: Based on my search of the Confluence database for 'Was ist die Notfallnummer bei dringenden Problemen?':_x000a__x000a_Ich weiß es nicht._x000a__x000a_Sources:_x000a_1. https://confluence.berenberg.io/spaces/WIA/pages/273805635/03.+Know+How_x000a_2. https://confluence.berenberg.io/spaces/WIA/pages/273805635/03.+Know+How_x000a_3. https://confluence.berenberg.io/spaces/WIA/pages/273805635/03.+Know+How_x000a__x000a__x000a_--- Web Search Fallback ---_x000a_Based on web search results for 'Was ist die Notfallnummer bei dringenden Problemen?':_x000a_1. Gesundheitsversorgung Nummern für den Notfall - gesund.bund.de: Jun 8, 2022·Die 116 117 hilft bei dringenden medizinischen Problemen außerhalb der regulären Sprechzeiten, bei denen keine ... Der ärztliche_x000a_2. Polizeiruf, aber wann? - Polizei dein Partner: Die „normale“ Nummer der Polizei. Wer ein akutes Problem hat oder in einer Notsituation steckt, sollte die 110 anrufen. Ist es weniger dringend, kann man auch"/>
    <x v="1"/>
    <n v="1"/>
    <n v="2"/>
    <n v="1"/>
    <n v="3"/>
    <n v="1"/>
    <n v="1.575"/>
    <x v="15"/>
    <n v="0.25569007263922522"/>
    <n v="1"/>
    <x v="619"/>
    <b v="0"/>
    <m/>
    <m/>
    <m/>
  </r>
  <r>
    <x v="0"/>
    <s v="Wird es eine vereinfachte Möglichkeit zur Mängelmeldung geben?"/>
    <s v="Based on my search of the NewHQ database for 'Wird es eine vereinfachte Möglichkeit zur Mängelmeldung geben?':_x000a__x000a_Ja, es ist geplant, QR-Codes an den Ausstattungselementen anzubringen. Über das Scannen dieser QR-Codes kann ein Mangel direkt gemeldet werden._x000a__x000a_Sources:_x000a_1. Confluence New HQ\20253007_CONFLUENCE_Gebäude.pdf_x000a_2. Confluence New HQ\20253007_CONFLUENCE_Gebäude.pdf_x000a_3. Yoga User Manuals\20250729_MANUAL-LENOVO-THINKPAD-YOGA_Telefon-&amp;-Headset-verbinden.pdf"/>
    <x v="1"/>
    <n v="4"/>
    <n v="5"/>
    <n v="3"/>
    <n v="4"/>
    <n v="2"/>
    <n v="3.8875000000000002"/>
    <x v="6"/>
    <n v="0.14779116465863451"/>
    <n v="1"/>
    <x v="620"/>
    <b v="0"/>
    <m/>
    <m/>
    <m/>
  </r>
  <r>
    <x v="0"/>
    <s v="Warum ist Feedback zum Gebäude so wichtig?"/>
    <s v="Based on my search of the NewHQ database for 'Warum ist Feedback zum Gebäude so wichtig?':_x000a__x000a_Feedback hilft, den Betrieb des Gebäudes kontinuierlich zu optimieren._x000a__x000a_Sources:_x000a_1. Confluence New HQ\20253007_CONFLUENCE_Gebäude.pdf_x000a_2. Confluence New HQ\20253007_CONFLUENCE_Gebäude.pdf_x000a_3. Newsletter\20241001_NEWSLETTER_Sport.pdf"/>
    <x v="1"/>
    <n v="3"/>
    <n v="4"/>
    <n v="2"/>
    <n v="4"/>
    <n v="2"/>
    <n v="3.1375000000000002"/>
    <x v="8"/>
    <n v="0.15438596491228071"/>
    <n v="1"/>
    <x v="621"/>
    <b v="0"/>
    <m/>
    <m/>
    <m/>
  </r>
  <r>
    <x v="0"/>
    <s v="Wann beginnen die Umzüge in das New HQ?"/>
    <s v="Based on my search of the NewHQ database for 'Wann beginnen die Umzüge in das New HQ?':_x000a__x000a_Die Umzüge beginnen gestaffelt Mitte September 2025._x000a__x000a_Sources:_x000a_1. Newsletter\20250701_NEWSLETTER_Umzuginfos.pdf_x000a_2. Newsletter\20250701_NEWSLETTER_Umzuginfos.pdf_x000a_3. Confluence New HQ\20252807_CONFLUENCE_Umzug.pdf"/>
    <x v="1"/>
    <n v="3"/>
    <n v="4"/>
    <n v="3"/>
    <n v="4"/>
    <n v="2"/>
    <n v="3.3250000000000002"/>
    <x v="4"/>
    <n v="0.15686274509803921"/>
    <n v="1"/>
    <x v="622"/>
    <b v="0"/>
    <m/>
    <m/>
    <m/>
  </r>
  <r>
    <x v="0"/>
    <s v="Gibt es einen Umzugsleitfaden?"/>
    <s v="Based on my search of the NewHQ database for 'Gibt es einen Umzugsleitfaden?':_x000a__x000a_Ja, es gibt einen Umzugsleitfaden, der Anfang August verteilt wird. Er dient als zentrales Informationsdokument mit allen Details zum Umzug._x000a__x000a_Sources:_x000a_1. Confluence New HQ\20252807_CONFLUENCE_Umzug.pdf_x000a_2. Confluence New HQ\20252807_CONFLUENCE_Umzug.pdf_x000a_3. Umzugsbotschafter\20250710_UB_Umzugsleitfaden.pdf"/>
    <x v="1"/>
    <n v="4"/>
    <n v="5"/>
    <n v="4"/>
    <n v="5"/>
    <n v="3"/>
    <n v="4.3249999999999993"/>
    <x v="3"/>
    <n v="0.15179487179487181"/>
    <n v="1"/>
    <x v="623"/>
    <b v="0"/>
    <m/>
    <m/>
    <m/>
  </r>
  <r>
    <x v="0"/>
    <s v="Wie bereiten wir die Umzüge vor?"/>
    <s v="Based on my search of the NewHQ database for 'Wie bereiten wir die Umzüge vor?':_x000a__x000a_Um die Umzüge vorzubereiten, sollten Sie rechtzeitig alle Schrankinhalte, Materialien usw. verpacken. Es stehen ausreichend Umzugskartons zur Verfügung._x000a__x000a_Sources:_x000a_1. Yoga User Manuals\20250729_MANUAL-LENOVO-THINKPAD-YOGA_Telefon-&amp;-Headset-verbinden.pdf_x000a_2. Yoga User Manuals\20250729_MANUAL-LENOVO-THINKPAD-YOGA_Telefon-&amp;-Headset-verbinden.pdf_x000a_3. Confluence New HQ\20252807_CONFLUENCE_Umzug.pdf"/>
    <x v="1"/>
    <n v="2"/>
    <n v="3"/>
    <n v="2"/>
    <n v="4"/>
    <n v="1"/>
    <n v="2.4874999999999998"/>
    <x v="10"/>
    <n v="0.14891774891774889"/>
    <n v="1"/>
    <x v="624"/>
    <b v="0"/>
    <m/>
    <m/>
    <m/>
  </r>
  <r>
    <x v="0"/>
    <s v="Wann werden die Umzugskartons verteilt?"/>
    <s v="Based on my search of the NewHQ database for 'Wann werden die Umzugskartons verteilt?':_x000a__x000a_Die Umzugskartons werden grundsätzlich Ende August verteilt. Wer sie früher benötigt, kann Bescheid geben._x000a__x000a_Sources:_x000a_1. Confluence New HQ\20252807_CONFLUENCE_Umzug.pdf_x000a_2. Confluence New HQ\20252807_CONFLUENCE_Umzug.pdf_x000a_3. Umzugsbotschafter\20250710_UB_Umzugsleitfaden.pdf"/>
    <x v="1"/>
    <n v="4"/>
    <n v="5"/>
    <n v="4"/>
    <n v="5"/>
    <n v="3"/>
    <n v="4.3249999999999993"/>
    <x v="3"/>
    <n v="0.15238095238095239"/>
    <n v="1"/>
    <x v="625"/>
    <b v="0"/>
    <m/>
    <m/>
    <m/>
  </r>
  <r>
    <x v="0"/>
    <s v="Wie gehe ich mit Dingen um, die nicht in die Kartons passen?"/>
    <s v="Internal knowledge base: Based on my search of the Confluence database for 'Wie gehe ich mit Dingen um, die nicht in die Kartons passen?':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ie gehe ich mit Dingen um, die nicht in die Kartons passen?':_x000a_1. Was machst du mit den großen Gegenständen, die nicht in Kartons ...: Jun 26, 2022·Sie können Gartengeräte, Besen, Ventilatoren usw. in Kleiderschrankkartons mit offener Oberseite verstauen. Je nachdem, wie viel Zeug es gibt, ...Was mache ich mit dem Zeug das nicht in einen Umzugskarton passt?Leere Kartons lagern : r/lifehacks - RedditMore results from www.reddit.com"/>
    <x v="1"/>
    <n v="1"/>
    <n v="2"/>
    <n v="1"/>
    <n v="3"/>
    <n v="1"/>
    <n v="1.575"/>
    <x v="15"/>
    <n v="0.25876010781671149"/>
    <n v="1"/>
    <x v="626"/>
    <b v="0"/>
    <m/>
    <m/>
    <m/>
  </r>
  <r>
    <x v="0"/>
    <s v="Gibt es vorgedruckte Aufkleber für die Beschriftung von Kartons?"/>
    <s v="Internal knowledge base: Based on my search of the Confluence database for 'Gibt es vorgedruckte Aufkleber für die Beschriftung von Kartons?':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Gibt es vorgedruckte Aufkleber für die Beschriftung von Kartons?':_x000a_1. Sticker für gebrauchte Kartons - personalisiert (ab 1000 Stück) - co: In stockAb 1000 Stück kann dein Logo in meine Entwürfe eingefügt werden. Die Aufkleber werden dann bei der Druckerei im Digitaldruck auf Recyclingpapier gedruckt. (_x000a_2. Umzugskartons - Etiketten, Register &amp; Stempel - Amazon.de: 4.578·30-day returnsUniversal Klebeetiketten XL-Format - farbige Umzugsaufkleber zum Beschriften von Umzugskartons oder Kartons Verstauen, Beschriftung Aufkleber Umzug bunt,_x000a_3. Aufkleber für Kartonagen - AufkleberDealer.de: In stockAufkleber für Kartons online kaufen · selbstklebend, wasserabweisend, rückstandsfrei entfernbar · für Beklebungen an Fahrzeugen und Booten geeignet · extrem"/>
    <x v="1"/>
    <n v="2"/>
    <n v="3"/>
    <n v="2"/>
    <n v="3"/>
    <n v="1"/>
    <n v="2.3250000000000002"/>
    <x v="14"/>
    <n v="0.25257142857142861"/>
    <n v="1"/>
    <x v="627"/>
    <b v="0"/>
    <m/>
    <m/>
    <m/>
  </r>
  <r>
    <x v="0"/>
    <s v="Wann werden die Umzugsgüter ins neue Gebäude gebracht?"/>
    <s v="Based on my search of the NewHQ database for 'Wann werden die Umzugsgüter ins neue Gebäude gebracht?':_x000a__x000a_Das genaue Datum für den Umzug der Umzugsgüter ins neue Gebäude wird in dem bereitgestellten Kontext nicht erwähnt._x000a__x000a_Sources:_x000a_1. Newsletter\20250701_NEWSLETTER_Umzuginfos.pdf_x000a_2. Newsletter\20250701_NEWSLETTER_Umzuginfos.pdf_x000a_3. Umzugsbotschafter\20250710_UB_Probearbeiten.pdf"/>
    <x v="1"/>
    <n v="2"/>
    <n v="4"/>
    <n v="2"/>
    <n v="4"/>
    <n v="1"/>
    <n v="2.7374999999999998"/>
    <x v="5"/>
    <n v="0.15023474178403751"/>
    <n v="1"/>
    <x v="628"/>
    <b v="0"/>
    <m/>
    <m/>
    <m/>
  </r>
  <r>
    <x v="0"/>
    <s v="Müssen alle Möbel im alten Gebäude leer geräumt werden?"/>
    <s v="Based on my search of the NewHQ database for 'Müssen alle Möbel im alten Gebäude leer geräumt werden?':_x000a__x000a_Ja, alle Möbel im alten Gebäude müssen leer geräumt werden, da einige neuere Möbel mit umgezogen werden._x000a__x000a_Sources:_x000a_1. Confluence New HQ\20252807_CONFLUENCE_Umzug.pdf_x000a_2. Confluence New HQ\20252807_CONFLUENCE_Umzug.pdf_x000a_3. Newsletter\20250401_NEWSLETTER_Müllstationen.pdf"/>
    <x v="1"/>
    <n v="3"/>
    <n v="4"/>
    <n v="3"/>
    <n v="4"/>
    <n v="2"/>
    <n v="3.3250000000000002"/>
    <x v="4"/>
    <n v="0.1536723163841808"/>
    <n v="1"/>
    <x v="629"/>
    <b v="0"/>
    <m/>
    <m/>
    <m/>
  </r>
  <r>
    <x v="0"/>
    <s v="Wer räumt die Kaffeeküchen aus ?"/>
    <s v="Based on my search of the NewHQ database for 'Wer räumt die Kaffeeküchen aus ?':_x000a__x000a_Die Spülmaschine in den Teeküchen wird einmal täglich ausgeräumt._x000a__x000a_Sources:_x000a_1. OneDrive\20250730_FAQ_OneDrive_DE.pdf_x000a_2. OneDrive\20250730_FAQ_OneDrive_Labeling_DE.pdf_x000a_3. OneDrive\20250730_FAQ_OneDrive_DE.pdf"/>
    <x v="1"/>
    <n v="3"/>
    <n v="4"/>
    <n v="3"/>
    <n v="4"/>
    <n v="2"/>
    <n v="3.3250000000000002"/>
    <x v="4"/>
    <n v="0.15686274509803921"/>
    <n v="1"/>
    <x v="630"/>
    <b v="0"/>
    <m/>
    <m/>
    <m/>
  </r>
  <r>
    <x v="0"/>
    <s v="Betritt das Umzugsunternehmen nach Bezug die Etagen erneut?"/>
    <s v="Internal knowledge base: Based on my search of the NewHQ database for 'Betritt das Umzugsunternehmen nach Bezug die Etagen erneut?':_x000a__x000a_Ich weiß es nicht._x000a__x000a_Sources:_x000a_1. Umzugsbotschafter\20250710_UB_Umzugsleitfaden.pdf_x000a_2. Umzugsbotschafter\20250710_UB_Umzugsleitfaden.pdf_x000a_3. Newsletter\20250701_NEWSLETTER_Umzuginfos.pdf_x000a__x000a__x000a_--- Web Search Fallback ---_x000a_Web search did not return relevant results."/>
    <x v="1"/>
    <n v="1"/>
    <n v="2"/>
    <n v="1"/>
    <n v="2"/>
    <n v="1"/>
    <n v="1.4125000000000001"/>
    <x v="9"/>
    <n v="0.29010989010989008"/>
    <n v="1"/>
    <x v="631"/>
    <b v="0"/>
    <m/>
    <m/>
    <m/>
  </r>
  <r>
    <x v="0"/>
    <s v="Was ist mit der Entsorgung von nicht mehr benötigten Unterlagen?"/>
    <s v="Internal knowledge base: Based on my search of the IT Governance database for 'Was ist mit der Entsorgung von nicht mehr benötigten Unterlagen?':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Based on web search results for 'Was ist mit der Entsorgung von nicht mehr benötigten Unterlagen?':_x000a_1. Ablauf von Aufbewahrungsfristen und Entsorgung von Unterlagen ...: Ab dem 1.1.2025 dürfen entsprechende Aufzeichnungen und Unterlagen aus dem Jahr 2018 und früher vernichtet werden, wenn diese für laufende Verfahren nicht mehr_x000a_2. Aufbewahrungspflichten: Welche Unterlagen muss ich wie lange ...: * Unterlagen, die Sie niemals wegwerfen sollten, sind solche, die Ihre Abstammung oder Identität nachweisen, wie etwa Geburtsurkunden oder gültige Ausweise. Die Unterlagen, die Sie dauerhaft aufbewahren sollten, sind: Ist dies nicht möglich, sollten Sie zumindest alle anderen relevanten Unterlagen zu dieser Tätigkeit, wie etwa Kontoauszüge, **bis zum Renteneintritt aufheben**. Grundsätzlich können Sie **Entwürfe von Schreiben oder Tabellen**, etwa Bewerbungsbriefe und Haushaltsrechnungen, vernichten, sobald die Reinschrift vorliegt. Ist die Aufbewahrungspflicht von privaten Unterlagen vorbei und brauchen Sie sie nicht mehr, können Sie sie vernichten. Sie sollten alle analogen Unterlagen, die persönliche Angaben enthalten könnten, schreddern und anschließend im Papiermüll entsorgen. Wenn Sie Ihren Rechner, Ihr Smartphone oder einen Datenträger entsorgen möchten, sollten Sie die **Daten löschen und die Geräte anschließend physikalisch vernichten**._x000a_3. Verstöße und Folgen bei unsachgemäßer Entsorgung von Akten: Die illegale Entsorgung von Akten bedeutet das Entsorgen von Dokumenten auf eine Weise, die gegen gesetzliche Bestimmungen oder Richtlinien verstößt. Dazu kann"/>
    <x v="1"/>
    <n v="1"/>
    <n v="2"/>
    <n v="1"/>
    <n v="2"/>
    <n v="1"/>
    <n v="1.4125000000000001"/>
    <x v="9"/>
    <n v="0.2417582417582417"/>
    <n v="1"/>
    <x v="632"/>
    <b v="0"/>
    <m/>
    <m/>
    <m/>
  </r>
  <r>
    <x v="0"/>
    <s v="Was passiert, wenn nicht ausreichend Tonnen für die Entsorgung bereitgestellt werden?"/>
    <s v="Internal knowledge base: Based on my search of the IT Governance database for 'Was passiert, wenn nicht ausreichend Tonnen für die Entsorgung bereitgestellt werden?':_x000a__x000a_Ich weiß es nicht._x000a__x000a_Sources:_x000a_1. #50062 Anlage 01 Sicherheitshinweise für Mitarbeiter.pdf_x000a_2. #50086 Outsourcing und TPRM-Strategie.pdf_x000a_3. #50062 Anlage 01 Sicherheitshinweise für Mitarbeiter.pdf_x000a__x000a__x000a_--- Web Search Fallback ---_x000a_Based on web search results for 'Was passiert, wenn nicht ausreichend Tonnen für die Entsorgung bereitgestellt werden?':_x000a_1. Müllentsorgung: Diese Regeln gelten für Mieter und Vermieter: Sollten deutlich zu viele Mülltonnen für die Müllentsorgung vorhanden sein, kann der Vermieter die nicht genutzten Behälter bei den meisten Gemeinden wieder"/>
    <x v="1"/>
    <n v="1"/>
    <n v="2"/>
    <n v="1"/>
    <n v="2"/>
    <n v="1"/>
    <n v="1.4125000000000001"/>
    <x v="9"/>
    <n v="0.26386554621848729"/>
    <n v="1"/>
    <x v="633"/>
    <b v="0"/>
    <m/>
    <m/>
    <m/>
  </r>
  <r>
    <x v="0"/>
    <s v="Was passiert mit alter Technik, die nicht umzieht?"/>
    <s v="Internal knowledge base: Based on my search of the IT Governance database for 'Was passiert mit alter Technik, die nicht umzieht?':_x000a__x000a_Ich weiß es nicht._x000a__x000a_Sources:_x000a_1. #50016 Sicherheitsrichtlinie Identitäts- und Berechtigungsmanagement.pdf_x000a_2. #50062 Anlage 01 Sicherheitshinweise für Mitarbeiter.pdf_x000a_3. #50016 Sicherheitsrichtlinie Identitäts- und Berechtigungsmanagement.pdf_x000a__x000a__x000a_--- Web Search Fallback ---_x000a_Web search did not return relevant results."/>
    <x v="1"/>
    <n v="1"/>
    <n v="1"/>
    <n v="1"/>
    <n v="2"/>
    <n v="1"/>
    <n v="1.1625000000000001"/>
    <x v="12"/>
    <n v="0.28250401284109139"/>
    <n v="1"/>
    <x v="634"/>
    <b v="0"/>
    <m/>
    <m/>
    <m/>
  </r>
  <r>
    <x v="0"/>
    <s v="Was passiert mit den alten Möbeln?"/>
    <s v="Based on my search of the NewHQ database for 'Was passiert mit den alten Möbeln?':_x000a__x000a_Altmöbel werden nicht an Mitarbeiter abgegeben. Sie werden nach dem Auszug durch einen beauftragten Verwerter fachgerecht entsorgt. Einzelne, neuere Möbel werden mit umgezogen._x000a__x000a_Sources:_x000a_1. Confluence New HQ\20252807_CONFLUENCE_Umzug.pdf_x000a_2. Confluence New HQ\20252807_CONFLUENCE_Umzug.pdf_x000a_3. Confluence New HQ\20252807_CONFLUENCE_Umzug.pdf"/>
    <x v="1"/>
    <n v="4"/>
    <n v="5"/>
    <n v="4"/>
    <n v="4"/>
    <n v="2"/>
    <n v="4.0750000000000002"/>
    <x v="16"/>
    <n v="0.14871794871794869"/>
    <n v="1"/>
    <x v="635"/>
    <b v="0"/>
    <m/>
    <m/>
    <m/>
  </r>
  <r>
    <x v="0"/>
    <s v="Was geschieht mit den alten Bildern aus dem Bestand?"/>
    <s v="Based on my search of the Confluence database for 'Was geschieht mit den alten Bildern aus dem Bestand?':_x000a__x000a_Ich weiß nicht, was mit den alten Bildern aus dem Bestand geschieht._x000a__x000a_Sources:_x000a_1. https://confluence.berenberg.io/spaces/WIA/pages/296700767/Systemhandbuch_x000a_2. https://confluence.berenberg.io/spaces/WIA/pages/296700767/Systemhandbuch_x000a_3. https://confluence.berenberg.io/spaces/WIA/pages/296700767/Systemhandbuch"/>
    <x v="1"/>
    <n v="1"/>
    <n v="2"/>
    <n v="1"/>
    <n v="3"/>
    <n v="1"/>
    <n v="1.575"/>
    <x v="15"/>
    <n v="0.1536723163841808"/>
    <n v="1"/>
    <x v="636"/>
    <b v="0"/>
    <m/>
    <m/>
    <m/>
  </r>
  <r>
    <x v="0"/>
    <s v="Was mache ich mit nicht zuordenbaren Schlüsseln?"/>
    <s v="Internal knowledge base: Based on my search of the IT Governance database for 'Was mache ich mit nicht zuordenbaren Schlüsseln?':_x000a__x000a_Ich weiß es nicht._x000a__x000a_Sources:_x000a_1. #50204 Sicherheitsrichtlinie IDV.pdf_x000a_2. #50033 Handbuch Notfall- und Krisenkommunikation (1).pdf_x000a_3. #50276 Digitale Operationale Resilienz (DOR) - Strategie (1).pdf_x000a__x000a__x000a_--- Web Search Fallback ---_x000a_Based on web search results for 'Was mache ich mit nicht zuordenbaren Schlüsseln?':_x000a_1. Schlüssel wegwerfen in den Restmüll? - gutefrage: Jul 1, 2024·Nummerierten, jahrelang nicht gebrauchten, von mir nicht mehr zuordenbaren Schlüssel wegwerfen in den Restmüll?"/>
    <x v="1"/>
    <n v="1"/>
    <n v="2"/>
    <n v="1"/>
    <n v="3"/>
    <n v="1"/>
    <n v="1.575"/>
    <x v="15"/>
    <n v="0.26890756302521007"/>
    <n v="1"/>
    <x v="637"/>
    <b v="0"/>
    <m/>
    <m/>
    <m/>
  </r>
  <r>
    <x v="0"/>
    <s v="Was gilt für Tresorinhalte beim Umzug?"/>
    <s v="Internal knowledge base: Based on my search of the IT Governance database for 'Was gilt für Tresorinhalte beim Umzug?':_x000a__x000a_Ich weiß es nicht._x000a__x000a_Sources:_x000a_1. #50013 Projektmanagement-Richtlinie (1).pdf_x000a_2. #50024 Aufsichtsrechtliche Steuerung von Dienstleistern.pdf_x000a_3. #50018 Prozess- und Regelungsmanagement (2).pdf_x000a__x000a__x000a_--- Web Search Fallback ---_x000a_Based on web search results for 'Was gilt für Tresorinhalte beim Umzug?':_x000a_1. Tresortransport: Das ist beim Umzug mit Tresor wichtig Tresor transportieren - Das müssen Sie beachten | Rental Portal Tresor transportieren: Das sollten Sie beachten | FOCUS.de Das sollten Sie vor dem Umzug Ihrer Wertsachen beachten Wertgegenstände und wichtige Dokumente sicher beim Umzug ... Tresor transportieren: Das sollten Sie beachten | FOCUS.de Tresor transportieren: Ein Fall für den Profi? - umziehen.de Tresor transportieren: Ein Fall für den Profi? - umziehen.de Tresor transportieren: Das sollten Sie beachten | FOCUS.de Tresor transportieren: Ein Fall für den Profi? - umziehen.de Tresor transportieren: Ein Fall für den Profi? - umziehen.de Tresor transportieren - Diese Möglichkeiten kommen infrage: Die größte Herausforderung liegt beim Tresortransportnatürlich im Gewicht. Tresore wiegen deshalb so viel, damit sie nicht einfach von Einbrechern und Dieben fortgetragen werden können. Stellen Sie also vorher fest, wie schwer der Safe ist und wie viele helfende Hände für den Transport vonnöten sind. See full list on movinga.com Kleinere Tresore sind zum Schutz oft zusätzlich in Boden oder Wänden verankert. Überprüfen Sie, ob und wie Sie diese Verankerung selbst lösen können und ob Sie das nötige Werkzeug zur Verfügung haben. Für den Transport sollten Sie sichere Hilfsmittel wie rutschfeste Handschuhe, Spanngurte und feste Schuhe verwenden. Mit einer normalen Sackkarre kom... See full list on movinga.com Wie viele Stufen und Treppen müssen auf dem Weg zum Transporter überwunden werden? Sind Türen und Gänge breit genug und bieten genug Raum zum rangieren? Gibt es einen Aufzug und wenn ja, hält er genug Gewicht aus? Alle diese Fragen sollten gründlich geklärt werden, bevor Sie mit dem Tresorumzugüberhaupt beginnen. See full list on movinga.com Ein Transport eines Tresors sollte unter keinen Umständen unterschätzt werden. Das hohe Gewicht stellt ein erhebliches Sicherheitsrisiko für Laien dar. Vor allem dann, wenn Sie nicht über die richtige Ausrüstung und Erfahrung verfügen und den Tresor über Treppenstufen hinweg transportieren müssen. Beim Heben und Tragen von schweren Lasten können Si... See full list on movinga.com Und zwar so gut, dass Sie vor einer Herausforderung stehen, wenn Sie den Tresor, etwa bei einem Umzug , transportieren müssen. Wir fassen für Sie zusammen, worauf Sie dabei achten sollten und wie der Transport ohne Schäden klappt! Sep 13, 2023 · Einen Tresor von A nach B zu transportieren ist grundsätzlich nicht einfach. Schließlich soll es Einbrechern möglichst schwer gemacht werden, einen Safe mitzunehmen. Besonders die großen... Feb 19, 2018 · Doch nun haben Sie sich entschlossen, endlich mehr für die Sicherheit Ihrer Güter zu tun. Geld, Gold, Schmuck, Dokumente oder Kunstgegenstände sollen einem Bankschließfach oder dem Tresorraum eines unabhängigen Anbieters anvertraut werden. Feb 18, 2025 · Wertgegenstände und wichtige Dokumente erfordern beim Umzug besondere Sorgfalt. Eine gute Vorbereitung und sichere Verpackung sind entscheidend, um Schäden oder Verluste zu vermeiden. Wie schütze ich meinen Tresor vor dem Umzug? Sie gelten bei Versicherungen als besonders sicher und bilden die Grundlage für einen höheren Versicherungsschutz. Leeren Sie Ihren Tresor vor dem Umzug vollständig. Entnehmen Sie auch innenliegende Regale und Einbauten. Jedes zusätzliche Gewicht belastet Sie und Ihre Helfer und macht den Transport schwieriger. Wie transportiere ich einen Tresor? Wenn Ihr Tresor verhältnismäßig wenig wiegt, sollten Sie probieren, ob Sie die Tür ausbauen können, um das Gewicht weiter zu reduzieren. In Einzelteile zerlegt , können Sie Ihren Tresor dann eventuell selbst transportieren. Achten Sie beim Tresortransport unbedingt auf das Maximalgewicht Ihrer Transporthilfe! Wie gefährlich ist ein Tresor? Bedenken Sie zudem, dass Sie beim Transport in Eigenregie aufgrund des hohen Gewichts ein erhebliches Sicherheitsrisiko eingehen. Das gilt insbesondere dann, wenn Sie den Tresor über Treppenstufen bewegen müssen. Leichtere Tresore sind zudem häufig im Boden oder Mauerwerk verankert, damit sie nicht einfach so mitgenommen werden können. Wie schwer ist die Tür eines Tresors? Mit rund 30 Prozent des Gesamtgewichts gehört die Tür eines Tresors zu den schwersten Einzelteilen. Meist lässt sie sich ausbauen und damit reduzieren Sie das Gewicht. Am Bestimmungsort können Sie die Tür wieder einbauen. Besonders schwierig gestaltet sich der Transport über Treppenstufen, Podeste und Absätze. Was muss ich beim Umzug beachten? Holen Sie vor dem Umzug am besten mehrere Angebote ein. Je nach Spedition werden unter anderem diese Kostenpunkte berücksichtigt: Zudem sollten Sie dem Unternehmen die Situation genau beschreiben. So verhindern Sie unangenehme Überraschungen am Umzugstag. Teilen Sie dem Profi deshalb vorab Gewicht und Größe des Tresors mit. Wann muss ein Tresor verankert werden? Das gilt insbesondere dann, wenn Sie den Tresor über Treppenstufen bewegen müssen . Leichtere Tresore sind zudem häufig im Boden oder Mauerwerk verankert, damit sie nicht einfach so mitgenommen werden können. Prüfen Sie deshalb vorab, ob Sie Verankerungen lösen müssen. Apr 20, 2020 · In dem fall müssen Sie entweder eine andere Spedition für den gesamten Umzug suchen oder aber Sie lassen den Tresor gesondert mithilfe eines speziellen Unternehmens zum neuen Standort bringen."/>
    <x v="1"/>
    <n v="1"/>
    <n v="1"/>
    <n v="1"/>
    <n v="2"/>
    <n v="1"/>
    <n v="1.1625000000000001"/>
    <x v="12"/>
    <n v="0.23351988217967601"/>
    <n v="1"/>
    <x v="638"/>
    <b v="0"/>
    <m/>
    <m/>
    <m/>
  </r>
  <r>
    <x v="0"/>
    <s v="Wann ziehen Tresore um?"/>
    <s v="Based on my search of the NewHQ database for 'Wann ziehen Tresore um?':_x000a__x000a_Tresore werden am Umzugstag des jeweiligen Bereichs mitgenommen. Die Schlüsselübergabe erfolgt entsprechend._x000a__x000a_Sources:_x000a_1. Yoga User Manuals\20250729_MANUAL-LENOVO-THINKPAD-YOGA_Telefon-&amp;-Headset-verbinden.pdf_x000a_2. Yoga User Manuals\20250729_MANUAL-LENOVO-THINKPAD-YOGA_Telefon-&amp;-Headset-verbinden.pdf_x000a_3. Confluence New HQ\20252807_CONFLUENCE_Umzug.pdf"/>
    <x v="1"/>
    <n v="2"/>
    <n v="3"/>
    <n v="2"/>
    <n v="3"/>
    <n v="1"/>
    <n v="2.3250000000000002"/>
    <x v="14"/>
    <n v="0.15238095238095239"/>
    <n v="1"/>
    <x v="639"/>
    <b v="0"/>
    <m/>
    <m/>
    <m/>
  </r>
  <r>
    <x v="0"/>
    <s v="Wer soll vor dem Umzug im neuen Gebäude ein Probearbeiten absolviert haben?"/>
    <s v="Based on my search of the NewHQ database for 'Wer soll vor dem Umzug im neuen Gebäude ein Probearbeiten absolviert haben?':_x000a__x000a_Alle Mitarbeiter sollen vorab mindestens einmal im New HQ gearbeitet haben. Die Probearbeitstage helfen, technische und organisatorische Fragen frühzeitig zu klären und die Arbeitsfähigkeit ab dem ersten Tag sicherzustellen. Sie bieten zudem eine erste Einarbeitung in die neue Arbeitsumgebung._x000a__x000a_Sources:_x000a_1. Umzugsbotschafter\20250710_UB_Probearbeiten.pdf_x000a_2. Umzugsbotschafter\20250710_UB_Probearbeiten.pdf_x000a_3. Confluence New HQ\20252807_CONFLUENCE_Umzug.pdf"/>
    <x v="1"/>
    <n v="4"/>
    <n v="5"/>
    <n v="4"/>
    <n v="5"/>
    <n v="3"/>
    <n v="4.3249999999999993"/>
    <x v="3"/>
    <n v="0.14385964912280699"/>
    <n v="1"/>
    <x v="640"/>
    <b v="0"/>
    <m/>
    <m/>
    <m/>
  </r>
  <r>
    <x v="0"/>
    <s v="Darf ich mehr als einmal probearbeiten?"/>
    <s v="Internal knowledge base: Based on my search of the IT Governance database for 'Darf ich mehr als einmal probearbeiten?':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Based on web search results for 'Darf ich mehr als einmal probearbeiten?':_x000a_1. Probearbeiten: Was Personaler unbedingt wissen müssen - Personio: Der Gesetzgeber gibt für das Probearbeiten keine Höchstgrenze vor. Mehr als eine Woche sollten Sie Bewerber jedoch nicht zum Probearbeiten bitten. Kürzere_x000a_2. Wieviel Probearbeit ist zu viel? : r/arbeitsleben - Reddit: Oct 15, 2024·Wenns gepasst, lädt man zu 1/2 bis 1 Tag Probearbeiten ein, um zu schauen, wie es im Team und ob die Arbeitsweise passt. Da gab es dann zwar_x000a_3. Probearbeiten: Regelungen im Arbeitsrecht - Anwalt.org: Hier finden Sie eine Erklärung, was es mit dem Probearbeiten auf sich hat und wie sich dieses von der Probezeit abgrenzt. Dies kann der Fall sein, wenn Ihnen das **Bewerbungsgespräch nicht zugesagt** hat oder wenn Sie in der Zwischenzeit ein Angebot bekommen haben, dass Ihrer Meinung nach besser zu Ihnen passt – Sie können das Probearbeiten immer absagen, wenn Sie das möchten. Auf der sicheren Seite sind Sie – und das ist auch die häufigste Variante – wenn der Bewerber nur **für einige Stunden an einem Tag** in die Firma kommt. Wenn der Chef sich **nicht genau an die Punkte hält** und den Kandidaten Aufgaben erledigen lässt, die ein Probearbeiten vom Arbeitsverhältnis unterscheiden, kann unter Umständen ein **stillschweigender Arbeitsvertrag geschlossen** werden."/>
    <x v="1"/>
    <n v="2"/>
    <n v="3"/>
    <n v="2"/>
    <n v="3"/>
    <n v="1"/>
    <n v="2.3250000000000002"/>
    <x v="14"/>
    <n v="0.2419047619047619"/>
    <n v="1"/>
    <x v="641"/>
    <b v="0"/>
    <m/>
    <m/>
    <m/>
  </r>
  <r>
    <x v="0"/>
    <s v="Wie läuft die Zutrittskontrolle beim Probearbeiten?"/>
    <s v="Based on my search of the NewHQ database for 'Wie läuft die Zutrittskontrolle beim Probearbeiten?':_x000a__x000a_Die Zutrittskontrolle beim Probearbeiten funktioniert mit der persönlichen Zutrittskarte. Weitere Informationen zur Kartenausgabe folgen._x000a__x000a_Sources:_x000a_1. Confluence New HQ\20252807_CONFLUENCE_Umzug.pdf_x000a_2. Confluence New HQ\20252807_CONFLUENCE_Umzug.pdf_x000a_3. Confluence New HQ\20252807_CONFLUENCE_Umzug.pdf"/>
    <x v="1"/>
    <n v="3"/>
    <n v="4"/>
    <n v="3"/>
    <n v="4"/>
    <n v="2"/>
    <n v="3.3250000000000002"/>
    <x v="4"/>
    <n v="0.15402298850574711"/>
    <n v="1"/>
    <x v="642"/>
    <b v="0"/>
    <m/>
    <m/>
    <m/>
  </r>
  <r>
    <x v="0"/>
    <s v="Was gilt für Auszubildende oder temporäre Mitarbeiter beim Probearbeiten?"/>
    <s v="Internal knowledge base: Based on my search of the IT Governance database for 'Was gilt für Auszubildende oder temporäre Mitarbeiter beim Probearbeiten?':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Based on web search results for 'Was gilt für Auszubildende oder temporäre Mitarbeiter beim Probearbeiten?':_x000a_1. Probearbeiten: Ablauf, Rechte &amp; Pflichten - HRworks: Solange das Probearbeiten als Einfühlungsverhältnis gilt und kein Arbeitsvertrag zustande kommt, besteht keine Meldepflicht beim Finanzamt und den_x000a_2. Probearbeiten: Regelungen im Arbeitsrecht - Anwalt.org: Rating4.0·Sascha MünchDie angehenden Azubis sollten nur Acht geben, wenn der potentielle neue Arbeitgeber daraufhin noch ein längeres Probearbeiten oder ein Auswahlpraktikum fordern._x000a_3. Probearbeiten: Was arbeitsrechtlich gilt | Personal - Haufe: Jun 3, 2014·Der Bewerber übernimmt keine Arbeitnehmerpflichten, verspricht also nicht eine konkrete Arbeitsleistung zu erbringen."/>
    <x v="1"/>
    <n v="1"/>
    <n v="2"/>
    <n v="1"/>
    <n v="2"/>
    <n v="1"/>
    <n v="1.4125000000000001"/>
    <x v="9"/>
    <n v="0.25142857142857139"/>
    <n v="1"/>
    <x v="643"/>
    <b v="0"/>
    <m/>
    <m/>
    <m/>
  </r>
  <r>
    <x v="0"/>
    <s v="Gibt es Gebäudeführungen im Rahmen des Probearbeitens?"/>
    <s v="Based on my search of the NewHQ database for 'Gibt es Gebäudeführungen im Rahmen des Probearbeitens?':_x000a__x000a_Ja, es werden zwei Gebäudeführungen zum Probearbeiten angeboten._x000a__x000a_Sources:_x000a_1. Confluence New HQ\20252807_CONFLUENCE_Umzug.pdf_x000a_2. Confluence New HQ\20252807_CONFLUENCE_Umzug.pdf_x000a_3. Confluence New HQ\20252807_CONFLUENCE_Umzug.pdf"/>
    <x v="1"/>
    <n v="3"/>
    <n v="4"/>
    <n v="3"/>
    <n v="4"/>
    <n v="2"/>
    <n v="3.3250000000000002"/>
    <x v="4"/>
    <n v="0.15942028985507251"/>
    <n v="1"/>
    <x v="644"/>
    <b v="0"/>
    <m/>
    <m/>
    <m/>
  </r>
  <r>
    <x v="0"/>
    <s v="Ab wann ist Probearbeiten möglich?"/>
    <s v="Internal knowledge base: Based on my search of the Confluence database for 'Ab wann ist Probearbeiten möglich?':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Ab wann ist Probearbeiten möglich?':_x000a_1. Wie lange geht Probearbeiten? (Arbeit) - gutefrage: Jul 14, 2021·Die Probezeit dauert normalerweise maximal 4 Monate (Azubivertrag) bzw. 6 Monate (&quot;richtiger&quot; Arbeitsvertrag). Eine Probezeit kann, muss aber_x000a_2. Probearbeit: Das müssen Arbeitgeber und Bewerber wissen - Deurag: Jan 22, 2024·die Probearbeit beschränkt sich auf einen Zeitraum von maximal einer Woche · die Höchstarbeitszeit liegt bei 8 Stunden pro Probearbeitstag._x000a_3. Probearbeiten: Was Personaler unbedingt wissen müssen - Personio: Der Gesetzgeber gibt für das Probearbeiten keine Höchstgrenze vor. Mehr als eine Woche sollten Sie Bewerber jedoch nicht zum Probearbeiten bitten. Kürzere"/>
    <x v="1"/>
    <n v="1"/>
    <n v="2"/>
    <n v="1"/>
    <n v="3"/>
    <n v="1"/>
    <n v="1.575"/>
    <x v="15"/>
    <n v="0.25058977719528169"/>
    <n v="1"/>
    <x v="645"/>
    <b v="0"/>
    <m/>
    <m/>
    <m/>
  </r>
  <r>
    <x v="0"/>
    <s v="Gibt es technische Unterstützung während des Probearbeitens?"/>
    <s v="Internal knowledge base: Based on my search of the Confluence database for 'Gibt es technische Unterstützung während des Probearbeitens?':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Gibt es technische Unterstützung während des Probearbeitens?':_x000a_1. 20 Stunden Probearbeiten, aber keine Vergütung?! : r/arbeitsleben: Nov 22, 2024·Meine Aufgaben umfassten Aufbau/Abbau, Gästebetreuung und technische Unterstützung. Der Job habe ich leider nicht bekommen. Nun weigert sich"/>
    <x v="1"/>
    <n v="1"/>
    <n v="2"/>
    <n v="1"/>
    <n v="3"/>
    <n v="1"/>
    <n v="1.575"/>
    <x v="15"/>
    <n v="0.26791569086651051"/>
    <n v="1"/>
    <x v="646"/>
    <b v="0"/>
    <m/>
    <m/>
    <m/>
  </r>
  <r>
    <x v="0"/>
    <s v="Wie erfahre ich, wann meine Etage Probearbeiten darf?"/>
    <s v="Based on my search of the NewHQ database for 'Wie erfahre ich, wann meine Etage Probearbeiten darf?':_x000a__x000a_Jede Etage hat einen eigenen Slot zum Probearbeiten zugewiesen bekommen._x000a__x000a_Sources:_x000a_1. Umzugsbotschafter\20250710_UB_Probearbeiten.pdf_x000a_2. Umzugsbotschafter\20250710_UB_Probearbeiten.pdf_x000a_3. Confluence New HQ\20252807_CONFLUENCE_Umzug.pdf"/>
    <x v="1"/>
    <n v="3"/>
    <n v="4"/>
    <n v="3"/>
    <n v="4"/>
    <n v="2"/>
    <n v="3.3250000000000002"/>
    <x v="4"/>
    <n v="0.15208333333333329"/>
    <n v="1"/>
    <x v="647"/>
    <b v="0"/>
    <m/>
    <m/>
    <m/>
  </r>
  <r>
    <x v="0"/>
    <s v="Ist eine Anmeldung für das Probearbeiten erforderlich?"/>
    <s v="Based on my search of the NewHQ database for 'Ist eine Anmeldung für das Probearbeiten erforderlich?':_x000a__x000a_Ja, die Anmeldung erfolgt verbindlich über die Plattform guestoo._x000a__x000a_Sources:_x000a_1. Confluence New HQ\20252807_CONFLUENCE_Umzug.pdf_x000a_2. Confluence New HQ\20252807_CONFLUENCE_Umzug.pdf_x000a_3. Confluence New HQ\20252807_CONFLUENCE_Umzug.pdf"/>
    <x v="1"/>
    <n v="3"/>
    <n v="4"/>
    <n v="3"/>
    <n v="4"/>
    <n v="2"/>
    <n v="3.3250000000000002"/>
    <x v="4"/>
    <n v="0.15597484276729559"/>
    <n v="1"/>
    <x v="648"/>
    <b v="0"/>
    <m/>
    <m/>
    <m/>
  </r>
  <r>
    <x v="0"/>
    <s v="Welche technische Ausstattung steht beim Probearbeiten zur Verfügung?"/>
    <s v="Based on my search of the NewHQ database for 'Welche technische Ausstattung steht beim Probearbeiten zur Verfügung?':_x000a__x000a_Die Laptops werden vor dem Probearbeiten ausgegeben und das technische Onboarding ist abgeschlossen. Auch das Telefon am Arbeitsplatz ist verfügbar._x000a__x000a_Sources:_x000a_1. Confluence New HQ\20252807_CONFLUENCE_Umzug.pdf_x000a_2. Confluence New HQ\20252807_CONFLUENCE_Umzug.pdf_x000a_3. Confluence New HQ\20252807_CONFLUENCE_Umzug.pdf"/>
    <x v="1"/>
    <n v="3"/>
    <n v="4"/>
    <n v="3"/>
    <n v="4"/>
    <n v="2"/>
    <n v="3.3250000000000002"/>
    <x v="4"/>
    <n v="0.14933333333333329"/>
    <n v="1"/>
    <x v="649"/>
    <b v="0"/>
    <m/>
    <m/>
    <m/>
  </r>
  <r>
    <x v="0"/>
    <s v="Gibt es Schulungen zur Techniknutzung?"/>
    <s v="Based on my search of the Confluence database for 'Gibt es Schulungen zur Techniknutzung? ':_x000a__x000a_Ich weiß nicht, ob es Schulungen zur Techniknutzung gibt._x000a__x000a_Sources:_x000a_1. https://confluence.berenberg.io/spaces/WIA/pages/296700767/Systemhandbuch_x000a_2. https://confluence.berenberg.io/spaces/WIA/pages/296700767/Systemhandbuch_x000a_3. https://confluence.berenberg.io/spaces/WIA/pages/296700767/Systemhandbuch"/>
    <x v="1"/>
    <n v="1"/>
    <n v="2"/>
    <n v="1"/>
    <n v="3"/>
    <n v="1"/>
    <n v="1.575"/>
    <x v="15"/>
    <n v="0.1583333333333333"/>
    <n v="1"/>
    <x v="650"/>
    <b v="0"/>
    <m/>
    <m/>
    <m/>
  </r>
  <r>
    <x v="0"/>
    <s v="Welche Infrastruktur ist beim Probearbeiten nutzbar?"/>
    <s v="Based on my search of the NewHQ database for 'Welche Infrastruktur ist beim Probearbeiten nutzbar?':_x000a__x000a_Beim Probearbeiten sind die Kaffeemaschinen, Wasserspender und Teeküchen funktionsfähig. Geschirr ist vorhanden. Der Fahrradraum ist nutzbar, und das Parken in der Tiefgarage ist kostenlos und bedarf keiner Anmeldung. Allerdings sind das Mitarbeiterrestaurant, der Empfang, der Postservice, Duschen, Büromaterial und Drucker während des Probearbeitens noch nicht verfügbar._x000a__x000a_Sources:_x000a_1. Confluence New HQ\20252807_CONFLUENCE_Umzug.pdf_x000a_2. Confluence New HQ\20252807_CONFLUENCE_Umzug.pdf_x000a_3. Newsletter\20250701_NEWSLETTER_Probearbeiten.pdf"/>
    <x v="1"/>
    <n v="4"/>
    <n v="5"/>
    <n v="4"/>
    <n v="4"/>
    <n v="2"/>
    <n v="4.0750000000000002"/>
    <x v="16"/>
    <n v="0.14358974358974361"/>
    <n v="1"/>
    <x v="651"/>
    <b v="0"/>
    <m/>
    <m/>
    <m/>
  </r>
  <r>
    <x v="0"/>
    <s v="Sind die Tiefgarage und die Fahrradstellplätze beim Probearbeiten zugänglich?"/>
    <s v="Based on my search of the NewHQ database for 'Sind die Tiefgarage und die Fahrradstellplätze beim Probearbeiten zugänglich?':_x000a__x000a_Ja, die Tiefgarage ist während des Probearbeitens kostenlos zugänglich, es bedarf keiner Anmeldung, und der Zugang erfolgt über die Zutrittskarte. Der Fahrradraum ist ebenfalls nutzbar._x000a__x000a_Sources:_x000a_1. Confluence New HQ\20252807_CONFLUENCE_Umzug.pdf_x000a_2. Confluence New HQ\20252807_CONFLUENCE_Umzug.pdf_x000a_3. Confluence New HQ\20252807_CONFLUENCE_Parken.pdf"/>
    <x v="1"/>
    <n v="4"/>
    <n v="5"/>
    <n v="4"/>
    <n v="4"/>
    <n v="3"/>
    <n v="4.1624999999999996"/>
    <x v="0"/>
    <n v="0.14779116465863451"/>
    <n v="1"/>
    <x v="652"/>
    <b v="0"/>
    <m/>
    <m/>
    <m/>
  </r>
  <r>
    <x v="0"/>
    <s v="Kann beim Probearbeiten Feedback gegeben werden?"/>
    <s v="Based on my search of the NewHQ database for 'Kann beim Probearbeiten Feedback gegeben werden?':_x000a__x000a_Ja, Feedback ist ausdrücklich erwünscht und kann direkt an die Floorwalker gegeben werden._x000a__x000a_Sources:_x000a_1. Confluence New HQ\20252807_CONFLUENCE_Umzug.pdf_x000a_2. Confluence New HQ\20252807_CONFLUENCE_Umzug.pdf_x000a_3. Newsletter\20241001_NEWSLETTER_Sport.pdf"/>
    <x v="1"/>
    <n v="3"/>
    <n v="4"/>
    <n v="3"/>
    <n v="4"/>
    <n v="2"/>
    <n v="3.3250000000000002"/>
    <x v="4"/>
    <n v="0.1536723163841808"/>
    <n v="1"/>
    <x v="653"/>
    <b v="0"/>
    <m/>
    <m/>
    <m/>
  </r>
  <r>
    <x v="0"/>
    <s v="Was ist Aufgabe des Umzugsbotschafters?"/>
    <s v="Internal knowledge base: Based on my search of the Confluence database for 'Was ist Aufgabe des Umzugsbotschafters?':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as ist Aufgabe des Umzugsbotschafters?':_x000a_1. Botschaft (Diplomatie) - Wikipedia: Aufgabe der Botschaft   Aufgabe des Botschafters ist es, seinen Staat dem Gastland gegenüber zu vertreten, über die Verhältnisse des Gastlandes seiner Regierung"/>
    <x v="1"/>
    <n v="1"/>
    <n v="2"/>
    <n v="1"/>
    <n v="3"/>
    <n v="2"/>
    <n v="1.6625000000000001"/>
    <x v="11"/>
    <n v="0.27220779220779218"/>
    <n v="1"/>
    <x v="654"/>
    <b v="0"/>
    <m/>
    <m/>
    <m/>
  </r>
  <r>
    <x v="0"/>
    <s v="Wer ist mein Ansprechpartner, wenn ich Fragen zum Ablauf des Umzugs habe?"/>
    <s v="Based on my search of the NewHQ database for 'Wer ist mein Ansprechpartner, wenn ich Fragen zum Ablauf des Umzugs habe?':_x000a__x000a_Der Umzugsbotschafter ist der erste Ansprechpartner, er unterstützt bei Fragen und organisiert die Abstimmung._x000a__x000a_Sources:_x000a_1. Confluence New HQ\20252807_CONFLUENCE_Umzug.pdf_x000a_2. Confluence New HQ\20252807_CONFLUENCE_Umzug.pdf_x000a_3. Newsletter\20250701_NEWSLETTER_Umzuginfos.pdf"/>
    <x v="1"/>
    <n v="4"/>
    <n v="5"/>
    <n v="4"/>
    <n v="4"/>
    <n v="3"/>
    <n v="4.1624999999999996"/>
    <x v="0"/>
    <n v="0.14912280701754391"/>
    <n v="1"/>
    <x v="655"/>
    <b v="0"/>
    <m/>
    <m/>
    <m/>
  </r>
  <r>
    <x v="0"/>
    <s v="Wann und wie erhalte ich meinen neuen Laptop?"/>
    <s v="Based on my search of the NewHQ database for 'Wann und wie erhalte ich meinen neuen Laptop?':_x000a__x000a_Die Laptops werden kurz vor dem Umzug ausgegeben. Jeder Mitarbeiter ist für die Mitnahme seines Laptops beim Umzug verantwortlich._x000a__x000a_Sources:_x000a_1. Newsletter\20250701_NEWSLETTER_Laptops.pdf_x000a_2. Newsletter\20250701_NEWSLETTER_Laptops.pdf_x000a_3. Newsletter\20250701_NEWSLETTER_Laptops.pdf"/>
    <x v="1"/>
    <n v="3"/>
    <n v="4"/>
    <n v="3"/>
    <n v="4"/>
    <n v="2"/>
    <n v="3.3250000000000002"/>
    <x v="4"/>
    <n v="0.14954954954954949"/>
    <n v="1"/>
    <x v="656"/>
    <b v="0"/>
    <m/>
    <m/>
    <m/>
  </r>
  <r>
    <x v="0"/>
    <s v="Was muss ich bei Sonder-Equipment wie speziellen Keyboards oder Mäusen beachten?"/>
    <s v="Internal knowledge base: Based on my search of the Confluence database for 'Was muss ich bei Sonder-Equipment wie speziellen Keyboards oder Mäusen beacht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1"/>
    <n v="2"/>
    <n v="1"/>
    <n v="3"/>
    <n v="1"/>
    <n v="1.575"/>
    <x v="15"/>
    <n v="0.28131868131868132"/>
    <n v="1"/>
    <x v="657"/>
    <b v="0"/>
    <m/>
    <m/>
    <m/>
  </r>
  <r>
    <x v="0"/>
    <s v="Was passiert, wenn in meinem Team nicht alle Mitarbeiter einen Laptop haben?"/>
    <s v="Based on my search of the NewHQ database for 'Was passiert, wenn in meinem Team nicht alle Mitarbeiter einen Laptop haben?':_x000a__x000a_In Teams, in denen noch nicht alle Mitarbeiter über einen eigenen Laptop verfügen, werden Team-Laptops zur Verfügung gestellt, um die Meeting-Infrastruktur zu nutzen._x000a__x000a_Sources:_x000a_1. Confluence New HQ\20252807_CONFLUENCE_IT-Ausstattung.pdf_x000a_2. Confluence New HQ\20252807_CONFLUENCE_IT-Ausstattung.pdf_x000a_3. Newsletter\20250701_NEWSLETTER_Laptops.pdf"/>
    <x v="1"/>
    <n v="3"/>
    <n v="4"/>
    <n v="3"/>
    <n v="4"/>
    <n v="2"/>
    <n v="3.3250000000000002"/>
    <x v="4"/>
    <n v="0.14779116465863451"/>
    <n v="1"/>
    <x v="658"/>
    <b v="0"/>
    <m/>
    <m/>
    <m/>
  </r>
  <r>
    <x v="0"/>
    <s v="Werden iPhones im Zuge des Umzugs ausgetauscht?"/>
    <s v="Internal knowledge base: Based on my search of the Confluence database for 'Werden iPhones im Zuge des Umzugs ausgetauscht?':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Werden iPhones im Zuge des Umzugs ausgetauscht?':_x000a_1. iPhone wechseln: An diese Punkte müssen Sie bei der ... - Heise: Aug 23, 2024·Für den Umzug auf ein neues iPhone sollten Sie sicherheitshalber ein paar Stunden Zeit einplanen, in der Sie ohne das Gerät auskommen. · Sie_x000a_2. Was beim iPhone-Wechsel zu beachten ist | Mac &amp; i-Podcast: Sep 8, 2023·Ein neues iPhone sorgt meist für Freude, der Umzug vom alten Gerät hingegen weniger. Zwar hat Apple den Wechsel von iPhone zu iPhone"/>
    <x v="1"/>
    <n v="1"/>
    <n v="2"/>
    <n v="1"/>
    <n v="3"/>
    <n v="1"/>
    <n v="1.575"/>
    <x v="15"/>
    <n v="0.25423987776928952"/>
    <n v="1"/>
    <x v="659"/>
    <b v="0"/>
    <m/>
    <m/>
    <m/>
  </r>
  <r>
    <x v="0"/>
    <s v="Werden iPads zur Verfügung gestellt?"/>
    <s v="Based on my search of the NewHQ database for 'Werden iPads zur Verfügung gestellt?':_x000a__x000a_Nein, iPads sind im Standard-Setup nicht vorgesehen. Das Yoga-Laptop deckt alle notwendigen Funktionen ab._x000a__x000a_Sources:_x000a_1. Confluence New HQ\20252807_CONFLUENCE_IT-Ausstattung.pdf_x000a_2. Confluence New HQ\20252807_CONFLUENCE_IT-Ausstattung.pdf_x000a_3. Newsletter\20250701_NEWSLETTER_Laptops.pdf"/>
    <x v="1"/>
    <n v="5"/>
    <n v="5"/>
    <n v="4"/>
    <n v="5"/>
    <n v="2"/>
    <n v="4.55"/>
    <x v="3"/>
    <n v="0.15238095238095239"/>
    <n v="1"/>
    <x v="660"/>
    <b v="0"/>
    <m/>
    <m/>
    <m/>
  </r>
  <r>
    <x v="0"/>
    <s v="Welche IT Ausstattung wird für die Nutzung der Meetingräume benötigt?"/>
    <s v="Based on my search of the NewHQ database for 'Welche IT Ausstattung wird für die Nutzung der Meetingräume benötigt?':_x000a__x000a_Um Inhalte in den neuen Meetingräumen zu teilen, ist ein Laptop erforderlich. Reine Videokonferenzen funktionieren auch ohne Laptop._x000a__x000a_Sources:_x000a_1. Confluence New HQ\20252807_CONFLUENCE_IT-Ausstattung.pdf_x000a_2. Confluence New HQ\20252807_CONFLUENCE_IT-Ausstattung.pdf_x000a_3. Newsletter\20241001_NEWSLETTER_Meetingräume.pdf"/>
    <x v="1"/>
    <n v="3"/>
    <n v="4"/>
    <n v="3"/>
    <n v="4"/>
    <n v="2"/>
    <n v="3.3250000000000002"/>
    <x v="4"/>
    <n v="0.14891774891774889"/>
    <n v="1"/>
    <x v="661"/>
    <b v="0"/>
    <m/>
    <m/>
    <m/>
  </r>
  <r>
    <x v="0"/>
    <s v="Wird die Softphone- Telefonie direkt mit dem Umzug eingeführt?"/>
    <s v="Internal knowledge base: Based on my search of the Confluence database for 'Wird die Softphone- Telefonie direkt mit dem Umzug eingeführt?':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1"/>
    <n v="2"/>
    <n v="1"/>
    <n v="2"/>
    <n v="1"/>
    <n v="1.4125000000000001"/>
    <x v="9"/>
    <n v="0.2831168831168831"/>
    <n v="1"/>
    <x v="662"/>
    <b v="0"/>
    <m/>
    <m/>
    <m/>
  </r>
  <r>
    <x v="0"/>
    <s v="Wie kann ich im neuen Gebäude telefonieren?"/>
    <s v="Based on my search of the NewHQ database for 'Wie kann ich im neuen Gebäude telefonieren?':_x000a__x000a_Es gibt 3 Möglichkeiten, im neuen Gebäude zu telefonieren:_x000a__x000a_1. über das klassische Telefon_x000a_2. über den Laptop via Headset_x000a_3. via Bluetooth, indem das Telefon direkt mit dem Headset verbunden ist._x000a__x000a_Sources:_x000a_1. Yoga User Manuals\20250729_MANUAL-LENOVO-THINKPAD-YOGA_Telefon-&amp;-Headset-verbinden.pdf_x000a_2. Yoga User Manuals\20250729_MANUAL-LENOVO-THINKPAD-YOGA_Telefon-&amp;-Headset-verbinden.pdf_x000a_3. Yoga User Manuals\20250729_MANUAL-LENOVO-THINKPAD-YOGA_Telefon-&amp;-Headset-verbinden.pdf"/>
    <x v="1"/>
    <n v="3"/>
    <n v="4"/>
    <n v="3"/>
    <n v="4"/>
    <n v="1"/>
    <n v="3.2374999999999998"/>
    <x v="8"/>
    <n v="0.14814814814814811"/>
    <n v="1"/>
    <x v="663"/>
    <b v="0"/>
    <m/>
    <m/>
    <m/>
  </r>
  <r>
    <x v="0"/>
    <s v="Kann ich weiterhin ohne Laptop telefonieren?"/>
    <s v="Internal knowledge base: Based on my search of the Confluence database for 'Kann ich weiterhin ohne Laptop telefonier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Kann ich weiterhin ohne Laptop telefonieren?':_x000a_1. Mit Google Voice über das Internet telefonieren - Android: Sie können mit Google Voice von einem Computer oder Mobilgerät aus telefonieren. Bei Anrufen werden ungefähr 0,2 MB Daten pro Minute verbraucht._x000a_2. Telefonieren über den PC: So funktionieren Softphone und Co.: Jan 8, 2025·Das Telefonieren über den PC bietet eine flexible und kosteneffiziente Alternative zu herkömmlichen Telefonanlagen._x000a_3. Telefonieren Sie doch einfach mit Ihrem Computer – mit Softphones: May 9, 2018·Überall, wo ein Computer mit Netzwerkzugang und Internetverbindung steht, kann ich auch telefonieren – nicht mal das Handy muss ich dafür aus"/>
    <x v="1"/>
    <n v="2"/>
    <n v="3"/>
    <n v="2"/>
    <n v="3"/>
    <n v="1"/>
    <n v="2.3250000000000002"/>
    <x v="14"/>
    <n v="0.25245202558635388"/>
    <n v="1"/>
    <x v="664"/>
    <b v="0"/>
    <m/>
    <m/>
    <m/>
  </r>
  <r>
    <x v="0"/>
    <s v="Was muss ich für die Telefonie in der Tiefgarage beachten?"/>
    <s v="Based on my search of the NewHQ database for 'Was muss ich für die Telefonie in der Tiefgarage beachten?':_x000a__x000a_Damit Telefonie und die Park-App auch in der Tiefgarage funktionieren, sollte Wifi-Telefonie auf dem iPhone freigeschaltet sein - sonst gibt es dort keine Netzabdeckung._x000a__x000a_Sources:_x000a_1. Confluence New HQ\20252807_CONFLUENCE_IT-Ausstattung.pdf_x000a_2. Confluence New HQ\20252807_CONFLUENCE_IT-Ausstattung.pdf_x000a_3. Confluence New HQ\20252807_CONFLUENCE_Zutritt-Infrastruktur.pdf"/>
    <x v="1"/>
    <n v="3"/>
    <n v="4"/>
    <n v="3"/>
    <n v="4"/>
    <n v="2"/>
    <n v="3.3250000000000002"/>
    <x v="4"/>
    <n v="0.14761904761904759"/>
    <n v="1"/>
    <x v="665"/>
    <b v="0"/>
    <m/>
    <m/>
    <m/>
  </r>
  <r>
    <x v="0"/>
    <s v="Ist Microsoft Teams auf den Laptops verfügbar?"/>
    <s v="Internal knowledge base: Based on my search of the Confluence database for 'Ist Microsoft Teams auf den Laptops verfügbar?':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Ist Microsoft Teams auf den Laptops verfügbar?':_x000a_1. Personal Teams accounts now available on new Teams desktop app: Aug 21, 2024·The new unified Teams experience is now available for personal accounts on Windows 11, Windows 10 and Mac, bringing all your Teams accounts, whether personal,"/>
    <x v="1"/>
    <n v="1"/>
    <n v="2"/>
    <n v="1"/>
    <n v="2"/>
    <n v="1"/>
    <n v="1.4125000000000001"/>
    <x v="9"/>
    <n v="0.26728110599078342"/>
    <n v="1"/>
    <x v="666"/>
    <b v="0"/>
    <m/>
    <m/>
    <m/>
  </r>
  <r>
    <x v="0"/>
    <s v="Ist Microsoft bereits an allen Standorten nutzbar?"/>
    <s v="Internal knowledge base: Based on my search of the Confluence database for 'Ist Microsoft bereits an allen Standorten nutzbar?':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Web search did not return relevant results."/>
    <x v="1"/>
    <n v="1"/>
    <n v="2"/>
    <n v="1"/>
    <n v="3"/>
    <n v="1"/>
    <n v="1.575"/>
    <x v="15"/>
    <n v="0.29010989010989008"/>
    <n v="1"/>
    <x v="667"/>
    <b v="0"/>
    <m/>
    <m/>
    <m/>
  </r>
  <r>
    <x v="0"/>
    <s v="Kann ich an externen Team-Meetings teilnehmen?"/>
    <s v="Based on my search of the NewHQ database for 'Kann ich an externen Team-Meetings teilnehmen?':_x000a__x000a_Ja, über die Notebookumgebung können Sie problemlos an externen Teams-Einladungen teilnehmen._x000a__x000a_Sources:_x000a_1. Confluence New HQ\20252807_CONFLUENCE_IT-Ausstattung.pdf_x000a_2. Confluence New HQ\20252807_CONFLUENCE_IT-Ausstattung.pdf_x000a_3. Newsletter\20250601_NEWSLETTER_Alsterufer.pdf"/>
    <x v="1"/>
    <n v="3"/>
    <n v="4"/>
    <n v="3"/>
    <n v="4"/>
    <n v="2"/>
    <n v="3.3250000000000002"/>
    <x v="4"/>
    <n v="0.15476190476190471"/>
    <n v="1"/>
    <x v="668"/>
    <b v="0"/>
    <m/>
    <m/>
    <m/>
  </r>
  <r>
    <x v="0"/>
    <s v="Wer unterstützt uns extern bei der Umsetzung der IT-Ausstattung?"/>
    <s v="Internal knowledge base: Based on my search of the Confluence database for 'Wer unterstützt uns extern bei der Umsetzung der IT-Ausstattung?':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er unterstützt uns extern bei der Umsetzung der IT-Ausstattung?':_x000a_1. IT-Ausstattung für Ihr Büro - büroorganisation eisele: Dabei übernimmt ein externer Anbieter die Verantwortung über die gesamte IT-Infrastruktur und sorgt durch regelmäßige Updates sowie Backups dafür, dass sich"/>
    <x v="1"/>
    <n v="1"/>
    <n v="2"/>
    <n v="1"/>
    <n v="3"/>
    <n v="1"/>
    <n v="1.575"/>
    <x v="15"/>
    <n v="0.26549450549450548"/>
    <n v="1"/>
    <x v="669"/>
    <b v="0"/>
    <m/>
    <m/>
    <m/>
  </r>
  <r>
    <x v="0"/>
    <s v="Was ist mit der IT-Ausstattung der Kollegen in der Betaphase?"/>
    <s v="Based on my search of the NewHQ database for 'Was ist mit der IT-Ausstattung der Kollegen in der Betaphase?':_x000a__x000a_Für Kollegen, die sich bereits in der Betaphase befinden, wird geprüft, ob die Ausstattung einheitlich ist. Falls erforderlich, wird diese angepasst._x000a__x000a_Sources:_x000a_1. OneDrive\20250730_FAQ_OneDrive_DE.pdf_x000a_2. OneDrive\20250730_FAQ_OneDrive_Labeling_DE.pdf_x000a_3. OneDrive\20250730_FAQ_OneDrive_DE.pdf"/>
    <x v="1"/>
    <n v="3"/>
    <n v="4"/>
    <n v="3"/>
    <n v="4"/>
    <n v="2"/>
    <n v="3.3250000000000002"/>
    <x v="4"/>
    <n v="0.14977168949771691"/>
    <n v="1"/>
    <x v="670"/>
    <b v="0"/>
    <m/>
    <m/>
    <m/>
  </r>
  <r>
    <x v="0"/>
    <s v="Was gilt für neue Mitarbeiter im Hinblick auf die IT-Ausstattung?"/>
    <s v="Internal knowledge base: Based on my search of the IT Governance database for 'Was gilt für neue Mitarbeiter im Hinblick auf die IT-Ausstattung?':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Web search did not return relevant results."/>
    <x v="1"/>
    <n v="1"/>
    <n v="1"/>
    <n v="1"/>
    <n v="2"/>
    <n v="1"/>
    <n v="1.1625000000000001"/>
    <x v="12"/>
    <n v="0.2831168831168831"/>
    <n v="1"/>
    <x v="671"/>
    <b v="0"/>
    <m/>
    <m/>
    <m/>
  </r>
  <r>
    <x v="0"/>
    <s v="Was darf mit an den neuen Standort umziehen?"/>
    <s v="Internal knowledge base: Based on my search of the NewHQ database for 'Was darf mit an den neuen Standort umziehen?':_x000a__x000a_Ich weiß es nicht._x000a__x000a_Sources:_x000a_1. Newsletter\20240901_NEWSLETTER_Fahrrad.pdf_x000a_2. Newsletter\20240901_NEWSLETTER_Fahrrad.pdf_x000a_3. Confluence New HQ\20252807_CONFLUENCE_IT-Ausstattung.pdf_x000a__x000a__x000a_--- Web Search Fallback ---_x000a_Based on web search results for 'Was darf mit an den neuen Standort umziehen?':_x000a_1. Standortwechsel: Meine Firma zieht um – muss ich mit? - Karriere.de: Das dürfte die Frage für die meisten Beschäftigten geklärt haben, denn 64 Prozent der Unternehmen ziehen innerhalb von fünf Kilometern um, zeigt die ZEW-Auswertung. Ist der Arbeitsort dort konkret festgelegt, muss der Beschäftigte auch nur am bisherigen Ort arbeiten – der Chef kann ihn dann nicht einfach gegen seinen Wunsch versetzen. „Damit hat der Arbeitgeber das Recht, die Mitarbeiter auch an einen anderen Ort zu versetzen – wobei jeder Umzug auch zumutbar sein muss“, sagt Jurist Schröder. Und wenn im Vertrag die Versetzungsklausel fehlt und auch der Ort nicht festgelegt ist? Dann wird aus der Änderungskündigung eine Beendigungskündigung – der Mitarbeiter muss die Firma verlassen, wenn am bisherigen Standort nicht weitergearbeitet wird. Es folgt eine Liste der Service-Gruppen, für die eine Einwilligung erteilt werden kann."/>
    <x v="1"/>
    <n v="1"/>
    <n v="2"/>
    <n v="1"/>
    <n v="3"/>
    <n v="1"/>
    <n v="1.575"/>
    <x v="15"/>
    <n v="0.246089676746611"/>
    <n v="1"/>
    <x v="672"/>
    <b v="0"/>
    <m/>
    <m/>
    <m/>
  </r>
  <r>
    <x v="0"/>
    <s v="Gibt es künftig noch persönliche Ablageplätze?"/>
    <s v="Based on my search of the NewHQ database for 'Gibt es künftig noch persönliche Ablageplätze?':_x000a__x000a_Ja, jeder wird ein persönlich abschließbares Schließfach haben. Darüber hinaus gehender persönlicher Ablagebedarf kann in einem Spint im UG2 untergebracht werden. Für Arbeitsmaterialien gibt es zentrale Teamablagen in den Schränken auf der Fläche oder digitale Alternativen._x000a__x000a_Sources:_x000a_1. Confluence New HQ\20252807_CONFLUENCE_Ablagesystematik.pdf_x000a_2. Confluence New HQ\20252807_CONFLUENCE_Ablagesystematik.pdf_x000a_3. Newsletter\20240901_NEWSLETTER_Fahrrad.pdf"/>
    <x v="1"/>
    <n v="4"/>
    <n v="5"/>
    <n v="4"/>
    <n v="4"/>
    <n v="2"/>
    <n v="4.0750000000000002"/>
    <x v="16"/>
    <n v="0.1452145214521452"/>
    <n v="1"/>
    <x v="673"/>
    <b v="0"/>
    <m/>
    <m/>
    <m/>
  </r>
  <r>
    <x v="0"/>
    <s v="Wie soll ich meine Unterlagen verpacken und beschriften?"/>
    <s v="Based on my search of the NewHQ database for 'Wie soll ich meine Unterlagen verpacken und beschriften?':_x000a__x000a_Bitte nutzen Sie die bereitgestellten Umzugskartons und halten Sie sich an das Beschriftungssystem (z.B. Bereich, Abteilung, Inhalt, Zielzone)._x000a__x000a_Sources:_x000a_1. Confluence New HQ\20252807_CONFLUENCE_Ablagesystematik.pdf_x000a_2. Confluence New HQ\20252807_CONFLUENCE_Ablagesystematik.pdf_x000a_3. Umzugsbotschafter\20250710_UB_Umzugsleitfaden.pdf"/>
    <x v="1"/>
    <n v="3"/>
    <n v="4"/>
    <n v="3"/>
    <n v="4"/>
    <n v="2"/>
    <n v="3.3250000000000002"/>
    <x v="4"/>
    <n v="0.14912280701754391"/>
    <n v="1"/>
    <x v="674"/>
    <b v="0"/>
    <m/>
    <m/>
    <m/>
  </r>
  <r>
    <x v="0"/>
    <s v="Wer hilft mir bei der Entscheidung, was mitgenommen werden soll?"/>
    <s v="Based on my search of the Confluence database for 'Wer hilft mir bei der Entscheidung, was mitgenommen werden soll?':_x000a__x000a_Ich weiß nicht, wer Ihnen bei dieser Entscheidung helfen kann.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1"/>
    <n v="2"/>
    <n v="1"/>
    <n v="3"/>
    <n v="1"/>
    <n v="1.575"/>
    <x v="15"/>
    <n v="0.14977168949771691"/>
    <n v="1"/>
    <x v="675"/>
    <b v="0"/>
    <m/>
    <m/>
    <m/>
  </r>
  <r>
    <x v="0"/>
    <s v="Was muss aufbewahrt werden und wie lange?"/>
    <s v="Based on my search of the IT Governance database for 'Was muss aufbewahrt werden und wie lange?':_x000a__x000a_Ich weiß nicht, was aufbewahrt werden muss und wie lange._x000a__x000a_Sources:_x000a_1. #50033 Handbuch Notfall- und Krisenkommunikation (1).pdf_x000a_2. #50013 Projektmanagement-Richtlinie (1).pdf_x000a_3. #50283 Leitfaden zur physischen Sicherheit.pdf"/>
    <x v="1"/>
    <n v="1"/>
    <n v="2"/>
    <n v="1"/>
    <n v="3"/>
    <n v="1"/>
    <n v="1.575"/>
    <x v="15"/>
    <n v="0.15124378109452741"/>
    <n v="1"/>
    <x v="676"/>
    <b v="0"/>
    <m/>
    <m/>
    <m/>
  </r>
  <r>
    <x v="0"/>
    <s v="Wo kommt das Archiv hin – und wie komme ich später ran?"/>
    <s v="Based on my search of the NewHQ database for 'Wo kommt das Archiv hin – und wie komme ich später ran?':_x000a__x000a_Es gibt zentrale oder ausgelagerte Archive. Der Zugang erfolgt über Archivverantwortliche oder digitale Systeme._x000a__x000a_Sources:_x000a_1. Confluence New HQ\20252807_CONFLUENCE_Ablagesystematik.pdf_x000a_2. Confluence New HQ\20252807_CONFLUENCE_Ablagesystematik.pdf_x000a_3. Newsletter\20241001_NEWSLETTER_Sport.pdf"/>
    <x v="1"/>
    <n v="3"/>
    <n v="4"/>
    <n v="3"/>
    <n v="4"/>
    <n v="2"/>
    <n v="3.3250000000000002"/>
    <x v="4"/>
    <n v="0.14933333333333329"/>
    <n v="1"/>
    <x v="677"/>
    <b v="0"/>
    <m/>
    <m/>
    <m/>
  </r>
  <r>
    <x v="0"/>
    <s v="Was ist der Unterschied zwischen Archivierung und Ablage?"/>
    <s v="Based on my search of the Confluence database for 'Was ist der Unterschied zwischen Archivierung und Ablage?':_x000a__x000a_Der Unterschied zwischen Archivierung und Ablage liegt in der Art und Weise, wie Informationen gespeichert und verwaltet werden:_x000a__x000a_1. **Ablage**: Dies bezieht sich auf die kurzfristige Speicherung von Dokumenten oder Informationen, die regelmäßig genutzt werden. Ablage ist oft organisiert und strukturiert, um einen schnellen Zugriff auf aktuelle oder häufig benötigte Informationen zu ermöglichen. Beispiele sind Ordner in einem Büro, in denen laufende Projekte oder aktuelle Dokumente aufbewahrt werden._x000a__x000a_2. **Archivierung**: Dies bezieht sich auf die langfristige Speicherung von Informationen, die nicht mehr regelmäßig benötigt werden, aber aus rechtlichen, historischen oder anderen Gründen aufbewahrt werden müssen. Archivierte Dokumente sind oft weniger zugänglich und werden in der Regel in speziellen Archiven oder Datenbanken aufbewahrt, wo sie sicher gelagert und bei Bedarf wieder abgerufen werden können._x000a__x000a_Zusammengefasst: Ablage dient der schnellen und einfachen Zugänglichkeit von aktuellen Informationen, während Archivierung der langfristigen Aufbewahrung von weniger häufig benötigten Informationen dient._x000a__x000a_Sources:_x000a_1. https://confluence.berenberg.io/spaces/WIA/pages/285085147/01.+Product+Vision_x000a_2. https://confluence.berenberg.io/spaces/WIA/pages/285085147/01.+Product+Vision_x000a_3. https://confluence.berenberg.io/spaces/WIA/pages/285085147/01.+Product+Vision"/>
    <x v="1"/>
    <n v="3"/>
    <n v="4"/>
    <n v="3"/>
    <n v="4"/>
    <n v="1"/>
    <n v="3.2374999999999998"/>
    <x v="8"/>
    <n v="0.138191632928475"/>
    <n v="1"/>
    <x v="678"/>
    <b v="0"/>
    <m/>
    <m/>
    <m/>
  </r>
  <r>
    <x v="0"/>
    <s v="Muss ich Unterlagen selbst ins Archiv bringen?"/>
    <s v="Based on my search of the NewHQ database for 'Muss ich Unterlagen selbst ins Archiv bringen?':_x000a__x000a_Nein, es gibt ein geordnetes Übergabeverfahren mit Infos zur Abgabe und ggf. Abholung._x000a__x000a_Sources:_x000a_1. Confluence New HQ\20252807_CONFLUENCE_Ablagesystematik.pdf_x000a_2. Confluence New HQ\20252807_CONFLUENCE_Ablagesystematik.pdf_x000a_3. Yoga User Manuals\20250729_MANUAL-LENOVO-THINKPAD-YOGA_Telefon-&amp;-Headset-verbinden.pdf"/>
    <x v="1"/>
    <n v="3"/>
    <n v="4"/>
    <n v="3"/>
    <n v="4"/>
    <n v="2"/>
    <n v="3.3250000000000002"/>
    <x v="4"/>
    <n v="0.14954954954954949"/>
    <n v="1"/>
    <x v="679"/>
    <b v="0"/>
    <m/>
    <m/>
    <m/>
  </r>
  <r>
    <x v="0"/>
    <s v="Was kann oder soll digitalisiert werden?"/>
    <s v="Internal knowledge base: Based on my search of the Confluence database for 'Was kann oder soll digitalisiert werden?':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as kann oder soll digitalisiert werden?':_x000a_1. Was kann digitalisiert werden? - Handwerk wird digital: Digitalisierung soll im Handwerk vor allem dabei unterstützen, die Leistung schnell, gut und zuverlässig zu erbringen. Dabei geht es um die systematische_x000a_2. 5 wichtige Schritte auf dem Weg der digitalen Transformation: Durch eine Digitalisierung werden Ihre Dokumente leichter zugänglich, es kann effizienter gearbeitet werden. Was sollte zuerst digitalisiert werden? Hier_x000a_3. Digitalisierung - 10 Dinge die wohl (weiter) digitalisiert werden: 10 Dinge, die wohl (weiter) digitalisiert werden · 1. Die Sicherheit · 2. Das Autofahren · 3. Die Musik · 4. Das Smartphone · 5. Die künstliche Intelligenz · 6. Die"/>
    <x v="1"/>
    <n v="1"/>
    <n v="2"/>
    <n v="1"/>
    <n v="3"/>
    <n v="1"/>
    <n v="1.575"/>
    <x v="15"/>
    <n v="0.2545173745173745"/>
    <n v="1"/>
    <x v="680"/>
    <b v="0"/>
    <m/>
    <m/>
    <m/>
  </r>
  <r>
    <x v="0"/>
    <s v="Welche Tools stehen für die Ablage digitaler Dokumente zur Verfügung?"/>
    <s v="Based on my search of the Confluence database for 'Welche Tools stehen für die Ablage digitaler Dokumente zur Verfügung?':_x000a__x000a_Ich weiß nicht, welche spezifischen Tools für die Ablage digitaler Dokumente zur Verfügung stehen._x000a__x000a_Sources:_x000a_1. https://confluence.berenberg.io/spaces/WIA/pages/296700767/Systemhandbuch_x000a_2. https://confluence.berenberg.io/spaces/WIA/pages/296700767/Systemhandbuch_x000a_3. https://confluence.berenberg.io/spaces/WIA/pages/296700767/Systemhandbuch"/>
    <x v="1"/>
    <n v="1"/>
    <n v="2"/>
    <n v="1"/>
    <n v="3"/>
    <n v="1"/>
    <n v="1.575"/>
    <x v="15"/>
    <n v="0.15208333333333329"/>
    <n v="1"/>
    <x v="681"/>
    <b v="0"/>
    <m/>
    <m/>
    <m/>
  </r>
  <r>
    <x v="0"/>
    <s v="Wer unterstützt bei der Digitalisierung?"/>
    <s v="Internal knowledge base: Based on my search of the Confluence database for 'Wer unterstützt bei der Digitalisierung?':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er unterstützt bei der Digitalisierung?':_x000a_1. Fördermöglichkeiten für die Digitalisierung Ihres Unternehmens: Wer hilft mir bei der Digitalisierung meines Unternehmens? In erster Linie hilft Ihnen Ihre Sparkasse oder Bank vor Ort. Sie unterstützt und fördert Sie"/>
    <x v="1"/>
    <n v="1"/>
    <n v="2"/>
    <n v="1"/>
    <n v="2"/>
    <n v="1"/>
    <n v="1.4125000000000001"/>
    <x v="9"/>
    <n v="0.26924939467312348"/>
    <n v="1"/>
    <x v="682"/>
    <b v="0"/>
    <m/>
    <m/>
    <m/>
  </r>
  <r>
    <x v="0"/>
    <s v="Ab wann können Räume offiziell gebucht werden?"/>
    <s v="Internal knowledge base: Based on my search of the NewHQ database for 'Ab wann können Räume offiziell gebucht werden?':_x000a__x000a_Ich weiß es nicht._x000a__x000a_Sources:_x000a_1. Yoga User Manuals\20250729_MANUAL-LENOVO-THINKPAD-YOGA_Telefon-&amp;-Headset-verbinden.pdf_x000a_2. Yoga User Manuals\20250729_MANUAL-LENOVO-THINKPAD-YOGA_Telefon-&amp;-Headset-verbinden.pdf_x000a_3. Newsletter\20240901_NEWSLETTER_Fahrrad.pdf_x000a__x000a__x000a_--- Web Search Fallback ---_x000a_Based on web search results for 'Ab wann können Räume offiziell gebucht werden?':_x000a_1. Raum-Buchung - Berlin Global Village: Für Veranstaltungen können diese aber auch offizielle gebucht werden. Dann ist die freie Nutzung durch die Organisationen/Mitarbeitenden im Haus"/>
    <x v="1"/>
    <n v="1"/>
    <n v="2"/>
    <n v="1"/>
    <n v="2"/>
    <n v="1"/>
    <n v="1.4125000000000001"/>
    <x v="9"/>
    <n v="0.26995073891625609"/>
    <n v="1"/>
    <x v="683"/>
    <b v="0"/>
    <m/>
    <m/>
    <m/>
  </r>
  <r>
    <x v="0"/>
    <s v="Was tun, wenn ich schon vorher einen Raum benötige?"/>
    <s v="Based on my search of the NewHQ database for 'Was tun, wenn ich schon vorher einen Raum benötige?':_x000a__x000a_Für frühzeitige Buchungen wichtiger Termine bitte an das Event-Team wenden._x000a__x000a_Sources:_x000a_1. Confluence New HQ\20252807_CONFLUENCE_Raumtypen.pdf_x000a_2. Confluence New HQ\20252807_CONFLUENCE_Raumtypen.pdf_x000a_3. Newsletter\20241001_NEWSLETTER_Meetingräume.pdf"/>
    <x v="1"/>
    <n v="3"/>
    <n v="4"/>
    <n v="3"/>
    <n v="4"/>
    <n v="2"/>
    <n v="3.3250000000000002"/>
    <x v="4"/>
    <n v="0.15151515151515149"/>
    <n v="1"/>
    <x v="684"/>
    <b v="0"/>
    <m/>
    <m/>
    <m/>
  </r>
  <r>
    <x v="0"/>
    <s v="Wird es ein Sportangebot geben?"/>
    <s v="Internal knowledge base: Based on my search of the Confluence database for 'Wird es ein Sportangebot geb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Wird es ein Sportangebot geben?':_x000a_1. Betriebssport anbieten – für ein verbessertes Arbeitsklima: Wir zeigen alle wichtigen Fakten zum Thema Betriebssport sowie Vorteile durch die Einführung von Sport für Unternehmen und Mitarbeitende._x000a_2. Es muss ein Recht auf Sport geben - Prof. Dr. Thomas Rieger: May 7, 2021·News Center ▷ COVID-Management: Es muss ein Recht auf Sport geben ▷ Informieren Sie sich und seien Sie vorbereitet!_x000a_3. Sportangebote für die Mitarbeiter – ein echter „Game-Changer“ | BGM: Gleiches gilt aber auch für den Arbeitgeber, bedenkt man die sinkenden Fehlzeiten und die gesteigerte Konzentrationsfähigkeit der Mitarbeiter. Es ist der Klassiker unter den Firmen-Sportangeboten: Unternehmen schließen mit Fitnesscenter, Yoga-Studio, Golfplatz, Kletterhalle oder anderen Sportstätten einen Kooperationsvertrag ab, damit die Mitarbeiter entsprechend trainieren können. Grundsätzlich ist es wichtig, dass die Sportstätte flexible Öffnungszeiten hat und sich bestenfalls in der Nähe des Arbeitsplatzes befindet. Der Clou: Mitarbeiter sind nicht auf die eine Sportstätte angewiesen, was das Angebot gerade für Firmen mit mehreren Standorten oder einem großen Einzugsgebiet interessant macht. Sollte es in Ihrem Unternehmen noch keine Sportangebot geben, heißt das für Sie als Betriebsrat aktiv zu werden – und Impulse zu setzen."/>
    <x v="1"/>
    <n v="1"/>
    <n v="2"/>
    <n v="1"/>
    <n v="3"/>
    <n v="1"/>
    <n v="1.575"/>
    <x v="15"/>
    <n v="0.2426065162907268"/>
    <n v="1"/>
    <x v="685"/>
    <b v="0"/>
    <m/>
    <m/>
    <m/>
  </r>
  <r>
    <x v="0"/>
    <s v="Wie kann ich den Multifunktionsraum buchen?"/>
    <s v="Based on my search of the NewHQ database for 'Wie kann ich den Multifunktionsraum buchen?':_x000a__x000a_Der Multifunktionsraum ist über Outlook buchbar und wird von HR koordiniert._x000a__x000a_Sources:_x000a_1. Umzugsbotschafter\20250710_UB_Work-cafe.pdf_x000a_2. Umzugsbotschafter\20250710_UB_Work-cafe.pdf_x000a_3. Confluence New HQ\20252807_CONFLUENCE_Raumtypen.pdf"/>
    <x v="1"/>
    <n v="4"/>
    <n v="5"/>
    <n v="3"/>
    <n v="4"/>
    <n v="2"/>
    <n v="3.8875000000000002"/>
    <x v="6"/>
    <n v="0.15300546448087429"/>
    <n v="1"/>
    <x v="686"/>
    <b v="0"/>
    <m/>
    <m/>
    <m/>
  </r>
  <r>
    <x v="0"/>
    <s v="Wird es einen Ruheraum und Arzt-Raum geben?"/>
    <s v="Based on my search of the NewHQ database for 'Wird es einen Ruheraum und Arzt-Raum geben?':_x000a__x000a_Ja, es gibt einen Arzt-Raum, der auch als Ruheraum genutzt werden kann. Daneben befindet sich ein weiterer Ruheraum._x000a__x000a_Sources:_x000a_1. Confluence New HQ\20252807_CONFLUENCE_Raumtypen.pdf_x000a_2. Confluence New HQ\20252807_CONFLUENCE_Raumtypen.pdf_x000a_3. Newsletter\20241001_NEWSLETTER_Meetingräume.pdf"/>
    <x v="1"/>
    <n v="3"/>
    <n v="4"/>
    <n v="3"/>
    <n v="4"/>
    <n v="2"/>
    <n v="3.3250000000000002"/>
    <x v="4"/>
    <n v="0.15047619047619051"/>
    <n v="1"/>
    <x v="687"/>
    <b v="0"/>
    <m/>
    <m/>
    <m/>
  </r>
  <r>
    <x v="0"/>
    <s v="Wie gelange ich ins Mitarbeiterrestaurant?"/>
    <s v="Based on my search of the NewHQ database for 'Wie gelange ich ins Mitarbeiterrestaurant?':_x000a__x000a_Der Zugang zum Mitarbeiterrestaurant ist mit der Mitarbeiterkarte gesichert._x000a__x000a_Sources:_x000a_1. Confluence New HQ\20252807_CONFLUENCE_IT-Ausstattung.pdf_x000a_2. Confluence New HQ\20252807_CONFLUENCE_IT-Ausstattung.pdf_x000a_3. Confluence New HQ\20252807_CONFLUENCE_Gastro.pdf"/>
    <x v="1"/>
    <n v="5"/>
    <n v="5"/>
    <n v="4"/>
    <n v="5"/>
    <n v="3"/>
    <n v="4.6374999999999993"/>
    <x v="7"/>
    <n v="0.1555555555555555"/>
    <n v="1"/>
    <x v="688"/>
    <b v="0"/>
    <m/>
    <m/>
    <m/>
  </r>
  <r>
    <x v="0"/>
    <s v="Wie viele Sitzplätze gibt es im Mitarbeiterrestaurant?"/>
    <s v="Based on my search of the NewHQ database for 'Wie viele Sitzplätze gibt es im Mitarbeiterrestaurant?':_x000a__x000a_Es stehen 199 Sitzplätze im Mitarbeiterrestaurant zur Verfügung._x000a__x000a_Sources:_x000a_1. Confluence New HQ\20252807_CONFLUENCE_Gastro.pdf_x000a_2. Confluence New HQ\20252807_CONFLUENCE_Gastro.pdf_x000a_3. Umzugsbotschafter\20250710_UB_Probearbeiten.pdf"/>
    <x v="1"/>
    <n v="5"/>
    <n v="5"/>
    <n v="4"/>
    <n v="5"/>
    <n v="3"/>
    <n v="4.6374999999999993"/>
    <x v="7"/>
    <n v="0.1573333333333333"/>
    <n v="1"/>
    <x v="689"/>
    <b v="0"/>
    <m/>
    <m/>
    <m/>
  </r>
  <r>
    <x v="0"/>
    <s v="Wie erfahre ich, wie voll es im Restaurant ist?"/>
    <s v="Internal knowledge base: Based on my search of the Confluence database for 'Wie erfahre ich, wie voll es im Restaurant ist?':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ie erfahre ich, wie voll es im Restaurant ist?':_x000a_1. Restaurant: 10 Anzeichen, woran Sie ein gutes Lokal erkennen - Stern: Gutes Zeichen: Wenn es montags im Restaurant voll ist, der Tag, an dem normalerweise in der Woche, am wenigsten los ist."/>
    <x v="1"/>
    <n v="1"/>
    <n v="2"/>
    <n v="1"/>
    <n v="3"/>
    <n v="1"/>
    <n v="1.575"/>
    <x v="15"/>
    <n v="0.26995073891625609"/>
    <n v="1"/>
    <x v="690"/>
    <b v="0"/>
    <m/>
    <m/>
    <m/>
  </r>
  <r>
    <x v="0"/>
    <s v="Ist eine Vorbestellung von Gerichten möglich?"/>
    <s v="Internal knowledge base: Based on my search of the Confluence database for 'Ist eine Vorbestellung von Gerichten möglich?':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1"/>
    <n v="2"/>
    <n v="1"/>
    <n v="3"/>
    <n v="1"/>
    <n v="1.575"/>
    <x v="15"/>
    <n v="0.28710801393728219"/>
    <n v="1"/>
    <x v="691"/>
    <b v="0"/>
    <m/>
    <m/>
    <m/>
  </r>
  <r>
    <x v="0"/>
    <s v="Können Geschäftspartner und Kunden im Restaurant essen?"/>
    <s v="Based on my search of the Gifts &amp; Entertainment database for 'Können Geschäftspartner und Kunden im Restaurant essen?':_x000a__x000a_Ja, Geschäftspartner und Kunden können im Restaurant essen, solange das Geschäftsessen einen bankbezogenen, geschäftlichen Anlass hat und die Kosten der Bewirtung innerhalb eines üblichen und angemessenen Rahmens liegen._x000a__x000a_Sources:_x000a_1. #50228 Anlage 04 Entscheidungspfade (1).pdf_x000a_2. #50228 Anlage 04 Entscheidungspfade (1).pdf_x000a_3. #50228 Anlage 04 Entscheidungspfade (1).pdf"/>
    <x v="1"/>
    <n v="4"/>
    <n v="5"/>
    <n v="4"/>
    <n v="4"/>
    <n v="2"/>
    <n v="4.0750000000000002"/>
    <x v="16"/>
    <n v="0.28390243902439027"/>
    <n v="1"/>
    <x v="692"/>
    <b v="0"/>
    <m/>
    <m/>
    <m/>
  </r>
  <r>
    <x v="0"/>
    <s v="Dürfen Familie, Freunde und Bekannte zum Mittagessen mitgebracht werden?"/>
    <s v="Internal knowledge base: Based on my search of the Gifts &amp; Entertainment database for 'Dürfen Familie, Freunde und Bekannte zum Mittagessen mitgebracht werden?':_x000a__x000a_Ich weiß es nicht._x000a__x000a_Sources:_x000a_1. #50228 Anlage 04 Entscheidungspfade (1).pdf_x000a_2. #50228 Anlage 04 Entscheidungspfade (1).pdf_x000a_3. #50228 Leitsätze zur Verhinderung aller Formen von Korruption.pdf_x000a__x000a__x000a_--- Web Search Fallback ---_x000a_Based on web search results for 'Dürfen Familie, Freunde und Bekannte zum Mittagessen mitgebracht werden?':_x000a_1. Genuss im Alltag &amp; kulinarische Begleitung | Downtown Residence: Ja, wir freuen uns sehr, wenn Sie Familie, Freunde oder Bekannte mitbringen und wir diese bewirten dürfen. Gerne reservieren wir auch einen eigenen Tisch"/>
    <x v="1"/>
    <n v="2"/>
    <n v="3"/>
    <n v="2"/>
    <n v="3"/>
    <n v="1"/>
    <n v="2.3250000000000002"/>
    <x v="14"/>
    <n v="0.31773049645390072"/>
    <n v="1"/>
    <x v="693"/>
    <b v="0"/>
    <m/>
    <m/>
    <m/>
  </r>
  <r>
    <x v="0"/>
    <s v="Darf ich mit meinem Tablett durch das Gebäude gehen?"/>
    <s v="Based on my search of the NewHQ database for 'Darf ich mit meinem Tablett durch das Gebäude gehen?':_x000a__x000a_Nein, das ist nicht vorgesehen. Für To-Go-Gerichte gibt es ein Pfandsystem mit wiederverwendbarer Tupperware._x000a__x000a_Sources:_x000a_1. Umzugsbotschafter\20250710_UB_Probearbeiten.pdf_x000a_2. Umzugsbotschafter\20250710_UB_Probearbeiten.pdf_x000a_3. Confluence New HQ\20252807_CONFLUENCE_Gastro.pdf"/>
    <x v="1"/>
    <n v="2"/>
    <n v="3"/>
    <n v="2"/>
    <n v="4"/>
    <n v="1"/>
    <n v="2.4874999999999998"/>
    <x v="10"/>
    <n v="0.15"/>
    <n v="1"/>
    <x v="694"/>
    <b v="0"/>
    <m/>
    <m/>
    <m/>
  </r>
  <r>
    <x v="0"/>
    <s v="Wird es eine Außenbestuhlung beim Restaurant geben?"/>
    <s v="Internal knowledge base: Based on my search of the NewHQ database for 'Wird es eine Außenbestuhlung beim Restaurant geben?':_x000a__x000a_Ich weiß es nicht._x000a__x000a_Sources:_x000a_1. Confluence New HQ\20252807_CONFLUENCE_Gastro.pdf_x000a_2. Confluence New HQ\20252807_CONFLUENCE_Gastro.pdf_x000a_3. Umzugsbotschafter\20250710_UB_Mitarbeiterrestaurant.pdf_x000a__x000a__x000a_--- Web Search Fallback ---_x000a_Web search did not return relevant results."/>
    <x v="1"/>
    <n v="1"/>
    <n v="2"/>
    <n v="1"/>
    <n v="3"/>
    <n v="1"/>
    <n v="1.575"/>
    <x v="15"/>
    <n v="0.29172932330827062"/>
    <n v="1"/>
    <x v="695"/>
    <b v="0"/>
    <m/>
    <m/>
    <m/>
  </r>
  <r>
    <x v="0"/>
    <s v="Wie funktioniert der Marketplace?"/>
    <s v="Internal knowledge base: Based on my search of the Confluence database for 'Wie funktioniert der Marketplace?':_x000a__x000a_Ich weiß es nicht._x000a__x000a_Sources:_x000a_1. https://confluence.berenberg.io/spaces/WIA/pages/285085147/01.+Product+Vision_x000a_2. https://confluence.berenberg.io/spaces/WIA/pages/285085147/01.+Product+Vision_x000a_3. https://confluence.berenberg.io/spaces/WIA/pages/285085147/01.+Product+Vision_x000a__x000a__x000a_--- Web Search Fallback ---_x000a_Based on web search results for 'Wie funktioniert der Marketplace?':_x000a_1. Was ist Marketplace und wie funktioniert er? - Raise Your Sales: Jan 9, 2025·Marketplace funktioniert nach dem Prinzip eines virtuellen Einkaufszentrums. Jeder Verkäufer kann ein Konto erstellen, seine Produkte auflisten_x000a_2. Amazon Seller Marketplace: Was ist es, wie funktioniert es und ...: Der Amazon Marketplace ist ein Online-Shopping-Netzwerk, das in Amazon.de integriert ist. Über die Plattform können Drittanbieter neue oder gebrauchte Produkte auflisten und direkt an die Kunden von Amazon verkaufen . Der Marketplace beherbergt 1.9 Millionen aktive Verkäufer und verkauft 4000 Produkte pro Minute._x000a_3. Was ist ein Marketplace? Definition, Vorteile und Best Practices: Mar 9, 2025·Wie funktioniert ein Marketplace? Verkäufer registrieren sich &amp; listen ihre Produkte Kunden kaufen direkt auf der Plattform Der"/>
    <x v="1"/>
    <n v="1"/>
    <n v="1"/>
    <n v="1"/>
    <n v="2"/>
    <n v="1"/>
    <n v="1.1625000000000001"/>
    <x v="12"/>
    <n v="0.25019305019305021"/>
    <n v="1"/>
    <x v="696"/>
    <b v="0"/>
    <m/>
    <m/>
    <m/>
  </r>
  <r>
    <x v="0"/>
    <s v="Wo hole ich Pre-Order-Essen ab?"/>
    <s v="Internal knowledge base: Based on my search of the Confluence database for 'Wo hole ich Pre-Order-Essen ab?':_x000a__x000a_Ich weiß es nicht._x000a__x000a_Sources:_x000a_1. https://confluence.berenberg.io/spaces/WIA/pages/273805635/03.+Know+How_x000a_2. https://confluence.berenberg.io/spaces/WIA/pages/273805635/03.+Know+How_x000a_3. https://confluence.berenberg.io/spaces/WIA/pages/273805635/03.+Know+How_x000a__x000a__x000a_--- Web Search Fallback ---_x000a_Web search did not return relevant results."/>
    <x v="1"/>
    <n v="1"/>
    <n v="2"/>
    <n v="1"/>
    <n v="3"/>
    <n v="1"/>
    <n v="1.575"/>
    <x v="15"/>
    <n v="0.29432485322896279"/>
    <n v="1"/>
    <x v="697"/>
    <b v="0"/>
    <m/>
    <m/>
    <m/>
  </r>
  <r>
    <x v="0"/>
    <s v="Wie bezahle ich am Snackautomaten?"/>
    <s v="Based on my search of the NewHQ database for 'Wie bezahle ich am Snackautomaten?':_x000a__x000a_Das Essen an den Snackautomaten wird über die Restaurant-App bezahlt. Hierfür muss vorher Guthaben aufgeladen werden._x000a__x000a_Sources:_x000a_1. Confluence New HQ\20252807_CONFLUENCE_Gastro.pdf_x000a_2. Confluence New HQ\20252807_CONFLUENCE_Gastro.pdf_x000a_3. Umzugsbotschafter\20250710_UB_Mitarbeiterrestaurant.pdf"/>
    <x v="1"/>
    <n v="3"/>
    <n v="4"/>
    <n v="3"/>
    <n v="4"/>
    <n v="2"/>
    <n v="3.3250000000000002"/>
    <x v="4"/>
    <n v="0.15098039215686271"/>
    <n v="1"/>
    <x v="698"/>
    <b v="0"/>
    <m/>
    <m/>
    <m/>
  </r>
  <r>
    <x v="0"/>
    <s v="Was bietet das Work Café?"/>
    <s v="Based on my search of the NewHQ database for 'Was bietet das Work Café?':_x000a__x000a_Das Work Café bietet denselben Service wie die Teeküchen, ist aber großzügiger ausgestattet und verfügt über mehr Sitzplätze._x000a__x000a_Sources:_x000a_1. Confluence New HQ\20252807_CONFLUENCE_Gastro.pdf_x000a_2. Confluence New HQ\20252807_CONFLUENCE_Gastro.pdf_x000a_3. Umzugsbotschafter\20250710_UB_Work-cafe.pdf"/>
    <x v="1"/>
    <n v="3"/>
    <n v="4"/>
    <n v="3"/>
    <n v="4"/>
    <n v="2"/>
    <n v="3.3250000000000002"/>
    <x v="4"/>
    <n v="0.15023474178403751"/>
    <n v="1"/>
    <x v="699"/>
    <b v="0"/>
    <m/>
    <m/>
    <m/>
  </r>
  <r>
    <x v="0"/>
    <s v="Wann ist das Work Café zugänglich?"/>
    <s v="Based on my search of the NewHQ database for 'Wann ist das Work Café zugänglich?':_x000a__x000a_Das Work Café ist dauerhaft zugänglich und liegt außerhalb der Vertraulichkeitsbereiche._x000a__x000a_Sources:_x000a_1. Confluence New HQ\20252807_CONFLUENCE_Gastro.pdf_x000a_2. Confluence New HQ\20252807_CONFLUENCE_Gastro.pdf_x000a_3. Umzugsbotschafter\20250710_UB_Work-cafe.pdf"/>
    <x v="1"/>
    <n v="4"/>
    <n v="5"/>
    <n v="3"/>
    <n v="4"/>
    <n v="2"/>
    <n v="3.8875000000000002"/>
    <x v="6"/>
    <n v="0.15438596491228071"/>
    <n v="1"/>
    <x v="700"/>
    <b v="0"/>
    <m/>
    <m/>
    <m/>
  </r>
  <r>
    <x v="0"/>
    <s v="Wo finde ich Gefrierfächer im Gebäude?"/>
    <s v="Internal knowledge base: Based on my search of the NewHQ database for 'Wo finde ich Gefrierfächer im Gebäude?':_x000a__x000a_Ich weiß es nicht._x000a__x000a_Sources:_x000a_1. Umzugsbotschafter\20250710_UB_Probearbeiten.pdf_x000a_2. Umzugsbotschafter\20250710_UB_Probearbeiten.pdf_x000a_3. Yoga User Manuals\20250729_MANUAL-LENOVO-THINKPAD-YOGA_Telefon-&amp;-Headset-verbinden.pdf_x000a__x000a__x000a_--- Web Search Fallback ---_x000a_Web search did not return relevant results."/>
    <x v="1"/>
    <n v="1"/>
    <n v="1"/>
    <n v="1"/>
    <n v="2"/>
    <n v="1"/>
    <n v="1.1625000000000001"/>
    <x v="12"/>
    <n v="0.29257142857142848"/>
    <n v="1"/>
    <x v="701"/>
    <b v="0"/>
    <m/>
    <m/>
    <m/>
  </r>
  <r>
    <x v="0"/>
    <s v="Welche Kaffeemaschinen stehen in den Teeküchen zur Verfügung?"/>
    <s v="Based on my search of the NewHQ database for 'Welche Kaffeemaschinen stehen in den Teeküchen zur Verfügung?':_x000a__x000a_In allen Teeküchen stehen Franke-Kaffeemaschinen zur Verfügung. Es wird Kaffee- und Espressobohnen geben._x000a__x000a_Sources:_x000a_1. Confluence New HQ\20252807_CONFLUENCE_Gastro.pdf_x000a_2. Confluence New HQ\20252807_CONFLUENCE_Gastro.pdf_x000a_3. Newsletter\20241101_NEWSLETTER_Teeküchen.pdf"/>
    <x v="1"/>
    <n v="3"/>
    <n v="4"/>
    <n v="3"/>
    <n v="4"/>
    <n v="2"/>
    <n v="3.3250000000000002"/>
    <x v="4"/>
    <n v="0.15300546448087429"/>
    <n v="1"/>
    <x v="702"/>
    <b v="0"/>
    <m/>
    <m/>
    <m/>
  </r>
  <r>
    <x v="0"/>
    <s v="Welche Milchsorten gibt es in den Teeküchen?"/>
    <s v="Based on my search of the NewHQ database for 'Welche Milchsorten gibt es in den Teeküchen?':_x000a__x000a_In den Kühlschränken steht Hafermilch zur Verfügung. Aus der Kaffeemaschine kommt Kuhmilch._x000a__x000a_Sources:_x000a_1. Umzugsbotschafter\20250710_UB_Reinigungskonzept.pdf_x000a_2. Umzugsbotschafter\20250710_UB_Reinigungskonzept.pdf_x000a_3. Confluence New HQ\20252807_CONFLUENCE_Gastro.pdf"/>
    <x v="1"/>
    <n v="3"/>
    <n v="4"/>
    <n v="3"/>
    <n v="4"/>
    <n v="2"/>
    <n v="3.3250000000000002"/>
    <x v="4"/>
    <n v="0.15300546448087429"/>
    <n v="1"/>
    <x v="703"/>
    <b v="0"/>
    <m/>
    <m/>
    <m/>
  </r>
  <r>
    <x v="0"/>
    <s v="Wie oft werden die Teeküchen aufgefüllt und gereinigt?"/>
    <s v="Based on my search of the NewHQ database for 'Wie oft werden die Teeküchen aufgefüllt und gereinigt?':_x000a__x000a_Die Teeküchen werden einmal täglich von einer Reinigungskraft aufgefüllt und gereinigt. Sollte zwischendurch Nachfülbedarf bestehen, muss dies eigenständig erledigt werden. Der Vorrat liegt in der Teeküche._x000a__x000a_Sources:_x000a_1. Confluence New HQ\20252807_CONFLUENCE_Gastro.pdf_x000a_2. Confluence New HQ\20252807_CONFLUENCE_Gastro.pdf_x000a_3. Newsletter\20241101_NEWSLETTER_Teeküchen.pdf"/>
    <x v="1"/>
    <n v="4"/>
    <n v="5"/>
    <n v="4"/>
    <n v="5"/>
    <n v="2"/>
    <n v="4.2374999999999998"/>
    <x v="0"/>
    <n v="0.14745098039215679"/>
    <n v="1"/>
    <x v="704"/>
    <b v="0"/>
    <m/>
    <m/>
    <m/>
  </r>
  <r>
    <x v="0"/>
    <s v="Wie oft wird die Spülmaschine ausgeräumt?"/>
    <s v="Internal knowledge base: Based on my search of the NewHQ database for 'Wie oft wird die Spülmaschine ausgeräumt?':_x000a__x000a_Ich weiß es nicht._x000a__x000a_Sources:_x000a_1. Yoga User Manuals\20250729_MANUAL-LENOVO-THINKPAD-YOGA_Telefon-&amp;-Headset-verbinden.pdf_x000a_2. Yoga User Manuals\20250729_MANUAL-LENOVO-THINKPAD-YOGA_Telefon-&amp;-Headset-verbinden.pdf_x000a_3. OneDrive\20250730_FAQ_OneDrive_DE.pdf_x000a__x000a__x000a_--- Web Search Fallback ---_x000a_Based on web search results for 'Wie oft wird die Spülmaschine ausgeräumt?':_x000a_1. Spülmaschine ein- und ausräumen: Diese Fehler machen wir alle!: Jul 12, 2021·In fast jedem Haushalt gibt es heute eine Spülmaschine. Sie wird häufig jeden Tag ein- und ausgeräumt. Doch dabei passieren oft Fehler, die Sie_x000a_2. Spülmaschine ausräumen: So geht es richtig - Somat: Stattdessen ist es sinnvoll, etwa 20 bis 30 Minuten zu warten, bevor Sie die Spülmaschine ausräumen. So bleibt genug Zeit, um den Wasserdampf zu verringern und_x000a_3. Wie oft lassen Sie Ihre Spülmaschine laufen, wenn Sie eine besitzen?: Jun 6, 2024·Wahrscheinlich im Durchschnitt jeden zweiten Tag, wenn sie voll oder fast voll ist. Wir spülen große Dinge wie Töpfe von Hand. Wir sind 4"/>
    <x v="1"/>
    <n v="1"/>
    <n v="2"/>
    <n v="1"/>
    <n v="3"/>
    <n v="1"/>
    <n v="1.575"/>
    <x v="15"/>
    <n v="0.25029088558500318"/>
    <n v="1"/>
    <x v="705"/>
    <b v="0"/>
    <m/>
    <m/>
    <m/>
  </r>
  <r>
    <x v="0"/>
    <s v="Welche Möglichkeiten gibt es für Heißwasser in den Teeküchen?"/>
    <s v="Based on my search of the NewHQ database for 'Welche Möglichkeiten gibt es für Heißwasser in den Teeküchen?':_x000a__x000a_Heißwasser steht in den Teeküchen über den Wasserspender oder über die Kaffeemaschine zur Verfügung._x000a__x000a_Sources:_x000a_1. Confluence New HQ\20252807_CONFLUENCE_Gastro.pdf_x000a_2. Confluence New HQ\20252807_CONFLUENCE_Gastro.pdf_x000a_3. Newsletter\20241101_NEWSLETTER_Teeküchen.pdf"/>
    <x v="1"/>
    <n v="3"/>
    <n v="4"/>
    <n v="3"/>
    <n v="4"/>
    <n v="2"/>
    <n v="3.3250000000000002"/>
    <x v="4"/>
    <n v="0.15208333333333329"/>
    <n v="1"/>
    <x v="706"/>
    <b v="0"/>
    <m/>
    <m/>
    <m/>
  </r>
  <r>
    <x v="0"/>
    <s v="Gibt es auch Sprudelwasser?"/>
    <s v="Based on my search of the NewHQ database for 'Gibt es auch Sprudelwasser?':_x000a__x000a_Ich weiß nicht, ob es Sprudelwasser gibt._x000a__x000a_Sources:_x000a_1. Yoga User Manuals\20250729_MANUAL-LENOVO-THINKPAD-YOGA_Telefon-&amp;-Headset-verbinden.pdf_x000a_2. Yoga User Manuals\20250729_MANUAL-LENOVO-THINKPAD-YOGA_Telefon-&amp;-Headset-verbinden.pdf_x000a_3. OneDrive\20250730_FAQ_OneDrive_DE.pdf"/>
    <x v="1"/>
    <n v="1"/>
    <n v="2"/>
    <n v="1"/>
    <n v="3"/>
    <n v="1"/>
    <n v="1.575"/>
    <x v="15"/>
    <n v="0.1583333333333333"/>
    <n v="1"/>
    <x v="707"/>
    <b v="0"/>
    <m/>
    <m/>
    <m/>
  </r>
  <r>
    <x v="0"/>
    <s v="Wie sind die Teeküchen ausgestattet?"/>
    <s v="Based on my search of the NewHQ database for 'Wie sind die Teeküchen ausgestattet?':_x000a__x000a_Die Teeküchen sind mit Franke-Kaffeemaschinen ausgestattet, die Kaffee- und Espressobohnen verwenden. Außerdem gibt es in den Kühlschränken Hafermilch und aus der Kaffeemaschine kommt Kuhmilch. Die Teeküchen verfügen über Mikrowellen und Kühlschränke, um mitgebrachtes Essen zu lagern und aufzuwärmen. Die technische Ausstattung ist auf allen Geschossen gleich, jedoch sind Farbe und Sitzkonzept unterschiedlich. Die Teeküchen werden einmal täglich gereinigt und aufgefüllt._x000a__x000a_Sources:_x000a_1. Newsletter\20241101_NEWSLETTER_Teeküchen.pdf_x000a_2. Newsletter\20241101_NEWSLETTER_Teeküchen.pdf_x000a_3. Confluence New HQ\20252807_CONFLUENCE_Gastro.pdf"/>
    <x v="1"/>
    <n v="3"/>
    <n v="4"/>
    <n v="3"/>
    <n v="4"/>
    <n v="2"/>
    <n v="3.3250000000000002"/>
    <x v="4"/>
    <n v="0.1424242424242424"/>
    <n v="1"/>
    <x v="708"/>
    <b v="0"/>
    <m/>
    <m/>
    <m/>
  </r>
  <r>
    <x v="0"/>
    <s v="Was muss ich bei privatem Geschirr beachten?"/>
    <s v="Internal knowledge base: Based on my search of the Confluence database for 'Was muss ich bei privatem Geschirr beachten?':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as muss ich bei privatem Geschirr beachten?':_x000a_1. Was Sie beim Kaufen von Geschirr beachten sollten - T-Online: Sie sollten die Teller und Schalen auf Makel untersuchen, bevor Sie das Geschirr kaufen. Es gilt, nicht zu geizig zu sein. Geschirr ist nämlich der tägliche"/>
    <x v="1"/>
    <n v="1"/>
    <n v="2"/>
    <n v="1"/>
    <n v="2"/>
    <n v="1"/>
    <n v="1.4125000000000001"/>
    <x v="9"/>
    <n v="0.26636670416197972"/>
    <n v="1"/>
    <x v="709"/>
    <b v="0"/>
    <m/>
    <m/>
    <m/>
  </r>
  <r>
    <x v="0"/>
    <s v="Wie funktioniert das Bewirtungskonzept für interne Meetings?"/>
    <s v="Based on my search of the Gifts &amp; Entertainment database for 'Wie funktioniert das Bewirtungskonzept für interne Meetings?':_x000a__x000a_Ich weiß nicht, wie das Bewirtungskonzept für interne Meetings funktioniert._x000a__x000a_Sources:_x000a_1. #50228 Leitsätze zur Verhinderung aller Formen von Korruption.pdf_x000a_2. #50228 Anlage 04 Entscheidungspfade (1).pdf_x000a_3. #50228 Anlage 01 Executive Summary.pdf"/>
    <x v="1"/>
    <n v="1"/>
    <n v="2"/>
    <n v="1"/>
    <n v="3"/>
    <n v="1"/>
    <n v="1.575"/>
    <x v="15"/>
    <n v="0.28999999999999998"/>
    <n v="1"/>
    <x v="710"/>
    <b v="0"/>
    <m/>
    <m/>
    <m/>
  </r>
  <r>
    <x v="0"/>
    <s v="Wo kann man im wohnlichen Rahmen mit Gästen essen?"/>
    <s v="Internal knowledge base: Based on my search of the Confluence database for 'Wo kann man im wohnlichen Rahmen mit Gästen ess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1"/>
    <n v="1"/>
    <n v="1"/>
    <n v="2"/>
    <n v="1"/>
    <n v="1.1625000000000001"/>
    <x v="12"/>
    <n v="0.2857142857142857"/>
    <n v="1"/>
    <x v="711"/>
    <b v="0"/>
    <m/>
    <m/>
    <m/>
  </r>
  <r>
    <x v="0"/>
    <s v="Wofür benötige ich die Restaurant-App?"/>
    <s v="Based on my search of the Confluence database for 'Wofür benötige ich die Restaurant-App?':_x000a__x000a_Ich weiß nicht, wofür Sie die Restaurant-App benötigen.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1"/>
    <n v="1"/>
    <n v="1"/>
    <n v="2"/>
    <n v="1"/>
    <n v="1.1625000000000001"/>
    <x v="12"/>
    <n v="0.15402298850574711"/>
    <n v="1"/>
    <x v="712"/>
    <b v="0"/>
    <m/>
    <m/>
    <m/>
  </r>
  <r>
    <x v="0"/>
    <s v="Wie funktioniert die Bezahlung?"/>
    <s v="Based on my search of the Confluence database for 'Wie funktioniert die Bezahlung?':_x000a__x000a_Ich weiß nicht, wie die Bezahlung funktioniert.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1"/>
    <n v="2"/>
    <n v="1"/>
    <n v="3"/>
    <n v="1"/>
    <n v="1.575"/>
    <x v="15"/>
    <n v="0.15597484276729559"/>
    <n v="1"/>
    <x v="713"/>
    <b v="0"/>
    <m/>
    <m/>
    <m/>
  </r>
  <r>
    <x v="0"/>
    <s v="Auf welchen Geräten kann ich die Restaurant-App nutzenß"/>
    <s v="Internal knowledge base: Based on my search of the Confluence database for 'Auf welchen Geräten kann ich die Restaurant-App nutzenß':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Auf welchen Geräten kann ich die Restaurant-App nutzenß':_x000a_1. ExpertOrder - Professionelle Kassensoftware für Restaurant: Die App ist sowohl für Android- als auch für Apple-Geräte verfügbar und somit auf den meisten gängigen mobilen Geräten einsetzbar. Und das Beste: Es ist kein_x000a_2. Wie richtet man eine Cloud-Restaurant-App ein und welche Formen ...: ... Restaurant-Cloud-App mit den Geräten Ihrer Server, beispielsweise Smartwatches oder Smartphones. 2. Installieren Sie das System an einem Ort, der für den_x000a_3. Kostenlose Restaurant-App für Android und iOS - GloriaFood: Installieren Sie das Gastro-Bestellsystem auf Ihrem iOS oder Android-Gerät, um Bestellungen über Ihre Website und Ihre Facebook-Seite anzunehmen."/>
    <x v="1"/>
    <n v="1"/>
    <n v="2"/>
    <n v="1"/>
    <n v="2"/>
    <n v="1"/>
    <n v="1.4125000000000001"/>
    <x v="9"/>
    <n v="0.25079365079365079"/>
    <n v="1"/>
    <x v="714"/>
    <b v="0"/>
    <m/>
    <m/>
    <m/>
  </r>
  <r>
    <x v="0"/>
    <s v="Welche Parkmöglichkeiten gibt es am neuen Standort?"/>
    <s v="Based on my search of the NewHQ database for 'Welche Parkmöglichkeiten gibt es am neuen Standort?':_x000a__x000a_Am neuen Standort gibt es 168 Parkplätze, davon 72 mit E-Ladesäulen. Zudem stehen 157 Indoor-Fahrradstellplätze zur Verfügung, von denen 12 ebenfalls mit E-Ladesäulen ausgestattet sind._x000a__x000a_Sources:_x000a_1. Confluence New HQ\20252807_CONFLUENCE_Parken.pdf_x000a_2. Confluence New HQ\20252807_CONFLUENCE_Parken.pdf_x000a_3. Newsletter\20250301_NEWSLETTER_Parken_v2.pdf"/>
    <x v="1"/>
    <n v="3"/>
    <n v="4"/>
    <n v="3"/>
    <n v="4"/>
    <n v="2"/>
    <n v="3.3250000000000002"/>
    <x v="4"/>
    <n v="0.14933333333333329"/>
    <n v="1"/>
    <x v="715"/>
    <b v="0"/>
    <m/>
    <m/>
    <m/>
  </r>
  <r>
    <x v="0"/>
    <s v="Wieviele Kundenparkplätze stehen zur Verfügung?"/>
    <s v="Based on my search of the NewHQ database for 'Wieviele Kundenparkplätze stehen zur Verfügung?':_x000a__x000a_Insgesamt gibt es 10 Kundenparkplätze._x000a__x000a_Sources:_x000a_1. Confluence New HQ\20252807_CONFLUENCE_Parken.pdf_x000a_2. Confluence New HQ\20252807_CONFLUENCE_Parken.pdf_x000a_3. Newsletter\20250301_NEWSLETTER_Parken_v2.pdf"/>
    <x v="1"/>
    <n v="5"/>
    <n v="5"/>
    <n v="4"/>
    <n v="5"/>
    <n v="3"/>
    <n v="4.6374999999999993"/>
    <x v="7"/>
    <n v="0.16"/>
    <n v="1"/>
    <x v="716"/>
    <b v="0"/>
    <m/>
    <m/>
    <m/>
  </r>
  <r>
    <x v="0"/>
    <s v="Wie kann ich einen Parkplatz buchen?"/>
    <s v="Based on my search of the NewHQ database for 'Wie kann ich einen Parkplatz buchen?':_x000a__x000a_Die Buchung erfolgt über eine zentrale Park-App._x000a__x000a_Sources:_x000a_1. Confluence New HQ\20252807_CONFLUENCE_Parken.pdf_x000a_2. Confluence New HQ\20252807_CONFLUENCE_Parken.pdf_x000a_3. Newsletter\20240901_NEWSLETTER_Parken.pdf"/>
    <x v="1"/>
    <n v="3"/>
    <n v="4"/>
    <n v="3"/>
    <n v="4"/>
    <n v="2"/>
    <n v="3.3250000000000002"/>
    <x v="4"/>
    <n v="0.15438596491228071"/>
    <n v="1"/>
    <x v="717"/>
    <b v="0"/>
    <m/>
    <m/>
    <m/>
  </r>
  <r>
    <x v="0"/>
    <s v="Kann ich mehrere Kennzeichen in der App hinterlegen?"/>
    <s v="Based on my search of the Confluence database for 'Kann ich mehrere Kennzeichen in der App hinterlegen?':_x000a__x000a_Ich weiß nicht, ob Sie mehrere Kennzeichen in der App hinterlegen können.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2"/>
    <n v="3"/>
    <n v="2"/>
    <n v="3"/>
    <n v="1"/>
    <n v="2.3250000000000002"/>
    <x v="14"/>
    <n v="0.15300546448087429"/>
    <n v="1"/>
    <x v="718"/>
    <b v="0"/>
    <m/>
    <m/>
    <m/>
  </r>
  <r>
    <x v="0"/>
    <s v="Was passiert, wenn ich ohne Buchung in die Tiefgarage fahre?"/>
    <s v="Based on my search of the NewHQ database for 'Was passiert, wenn ich ohne Buchung in die Tiefgarage fahre?':_x000a__x000a_Ich weiß nicht, was passiert, wenn Sie ohne Buchung in die Tiefgarage fahren._x000a__x000a_Sources:_x000a_1. Newsletter\20250301_NEWSLETTER_Parken_v2.pdf_x000a_2. Newsletter\20250301_NEWSLETTER_Parken_v2.pdf_x000a_3. Newsletter\20240901_NEWSLETTER_Parken.pdf"/>
    <x v="1"/>
    <n v="1"/>
    <n v="2"/>
    <n v="1"/>
    <n v="3"/>
    <n v="1"/>
    <n v="1.575"/>
    <x v="15"/>
    <n v="0.15515151515151521"/>
    <n v="1"/>
    <x v="719"/>
    <b v="0"/>
    <m/>
    <m/>
    <m/>
  </r>
  <r>
    <x v="0"/>
    <s v="Wie komme ich in die Tiefgarage?"/>
    <s v="Based on my search of the NewHQ database for 'Wie komme ich in die Tiefgarage?':_x000a__x000a_Der Zutritt zur Tiefgarage erfolgt entweder mit der App oder der Mitarbeiter-Zutrittskarte._x000a__x000a_Sources:_x000a_1. Newsletter\20250301_NEWSLETTER_Parken_v2.pdf_x000a_2. Newsletter\20250301_NEWSLETTER_Parken_v2.pdf_x000a_3. Newsletter\20240901_NEWSLETTER_Parken.pdf"/>
    <x v="1"/>
    <n v="4"/>
    <n v="5"/>
    <n v="3"/>
    <n v="4"/>
    <n v="2"/>
    <n v="3.8875000000000002"/>
    <x v="6"/>
    <n v="0.15402298850574711"/>
    <n v="1"/>
    <x v="720"/>
    <b v="0"/>
    <m/>
    <m/>
    <m/>
  </r>
  <r>
    <x v="0"/>
    <s v="Wann kann ich mein Fahrrad im Gebäude abstellen oder abholen?"/>
    <s v="Based on my search of the NewHQ database for 'Wann kann ich mein Fahrrad im Gebäude abstellen oder abholen?':_x000a__x000a_Fahrräder können nur während der Öffnungszeiten ins Gebäude gebracht oder abgeholt werden._x000a__x000a_Sources:_x000a_1. Confluence New HQ\20252807_CONFLUENCE_Parken.pdf_x000a_2. Confluence New HQ\20252807_CONFLUENCE_Parken.pdf_x000a_3. Confluence New HQ\20252807_CONFLUENCE_Umzug.pdf"/>
    <x v="1"/>
    <n v="5"/>
    <n v="5"/>
    <n v="4"/>
    <n v="5"/>
    <n v="3"/>
    <n v="4.6374999999999993"/>
    <x v="7"/>
    <n v="0.15098039215686271"/>
    <n v="1"/>
    <x v="721"/>
    <b v="0"/>
    <m/>
    <m/>
    <m/>
  </r>
  <r>
    <x v="0"/>
    <s v="Wie funktioniert die Mülltrennung im neuen Gebäude?"/>
    <s v="Internal knowledge base: Based on my search of the NewHQ database for 'Wie funktioniert die Mülltrennung im neuen Gebäude?':_x000a__x000a_Ich weiß es nicht._x000a__x000a_Sources:_x000a_1. Umzugsbotschafter\20250710_UB_Probearbeiten.pdf_x000a_2. Umzugsbotschafter\20250710_UB_Probearbeiten.pdf_x000a_3. Confluence New HQ\20252807_CONFLUENCE_IT-Ausstattung.pdf_x000a__x000a__x000a_--- Web Search Fallback ---_x000a_Based on web search results for 'Wie funktioniert die Mülltrennung im neuen Gebäude?':_x000a_1. Mülltrennung leicht gemacht: So entsorgen Sie Ihren Abfall richtig: Oct 24, 2024·Wie trennt man Müll richtig? ✓ Mülltrennung leicht gemacht ✓ Tipps &amp; Wissenswertes ✓ Ressourcen sparen &amp; zum Klimaschutz beitragen ➧ Jetzt_x000a_2. Müll trennen – aber richtig! - NABU: Der NABU setzt Cookies &amp; Drittdienste ein, um Themen an Ihre Interessen anzupassen, unsere Infos &amp; Angebote zu verbessern, die Webseitennutzung zu erleichtern &amp; externe Medien einzubinden. + Mit dem Google Tag Manager können wir steuern, welche Dienste und Cookies auf unserer Webseite geladen werden + Dienst, um die Webseitennutzung statistisch auszuwerten, Erfolge zu messen &amp; Angebote zu verbessern + Dienst, um den Erfolg unserer Anzeigen bei Google zu messen und diese zu verbessern + Dienst, um den Erfolg unserer Anzeigen bei Meta (Facebook &amp; Instagram) zu messen, verbessern &amp; personalisieren + Dienst, um den Erfolg unserer Anzeigen bei TikTok zu messen, verbessern &amp; personalisieren + Videos von YouTube (Google) anzeigen und abspielen + Videos von öffentlich-rechtlichen Medien anzeigen und abspielen_x000a_3. Mülltrennung wirkt! Eine Initiative der dualen Systeme: Wie funktioniert Mülltrennung? Und warum ist Müllsortierung wichtig für unsere Umwelt? Wir haben Antworten, Trennlisten, Download uvm."/>
    <x v="1"/>
    <n v="1"/>
    <n v="1"/>
    <n v="1"/>
    <n v="2"/>
    <n v="1"/>
    <n v="1.1625000000000001"/>
    <x v="12"/>
    <n v="0.2450662739322533"/>
    <n v="1"/>
    <x v="722"/>
    <b v="0"/>
    <m/>
    <m/>
    <m/>
  </r>
  <r>
    <x v="0"/>
    <s v="Wo befinden sich die Tonnen für Nassmüll und Biomüll?"/>
    <s v="Based on my search of the NewHQ database for 'Wo befinden sich die Tonnen für Nassmüll und Biomüll?':_x000a__x000a_Die Tonnen für Bio- und Nassmüll befinden sich unter der Spüle in den Teeküchen._x000a__x000a_Sources:_x000a_1. Umzugsbotschafter\20250710_UB_Reinigungskonzept.pdf_x000a_2. Umzugsbotschafter\20250710_UB_Reinigungskonzept.pdf_x000a_3. OneDrive\20250730_FAQ_OneDrive_DE.pdf"/>
    <x v="1"/>
    <n v="3"/>
    <n v="4"/>
    <n v="3"/>
    <n v="4"/>
    <n v="2"/>
    <n v="3.3250000000000002"/>
    <x v="4"/>
    <n v="0.15333333333333329"/>
    <n v="1"/>
    <x v="723"/>
    <b v="0"/>
    <m/>
    <m/>
    <m/>
  </r>
  <r>
    <x v="0"/>
    <s v="Wird es noch Papierkörbe unter den Schreibtischen geben?"/>
    <s v="Based on my search of the NewHQ database for 'Wird es noch Papierkörbe unter den Schreibtischen geben?':_x000a__x000a_Nein, unter den Schreibtischen wird es keine Papierkörbe mehr geben._x000a__x000a_Sources:_x000a_1. Confluence New HQ\20252807_CONFLUENCE_Service.pdf_x000a_2. Confluence New HQ\20252807_CONFLUENCE_Service.pdf_x000a_3. Umzugsbotschafter\20250710_UB_Mitarbeiterrestaurant.pdf"/>
    <x v="1"/>
    <n v="1"/>
    <n v="3"/>
    <n v="2"/>
    <n v="4"/>
    <n v="1"/>
    <n v="2.1749999999999998"/>
    <x v="14"/>
    <n v="0.1555555555555555"/>
    <n v="1"/>
    <x v="724"/>
    <b v="0"/>
    <m/>
    <m/>
    <m/>
  </r>
  <r>
    <x v="0"/>
    <s v="Wo stehen die Datentonnen für sensible Dokumente?"/>
    <s v="Internal knowledge base: Based on my search of the NewHQ database for ' Wo stehen die Datentonnen für sensible Dokumente?':_x000a__x000a_Ich weiß es nicht._x000a__x000a_Sources:_x000a_1. OneDrive\20250730_FAQ_OneDrive_DE.pdf_x000a_2. OneDrive\20250730_FAQ_OneDrive_DE.pdf_x000a_3. OneDrive\20250730_FAQ_OneDrive_DE.pdf_x000a__x000a__x000a_--- Web Search Fallback ---_x000a_Web search did not return relevant results."/>
    <x v="1"/>
    <n v="1"/>
    <n v="1"/>
    <n v="1"/>
    <n v="2"/>
    <n v="1"/>
    <n v="1.1625000000000001"/>
    <x v="12"/>
    <n v="0.29813664596273293"/>
    <n v="1"/>
    <x v="725"/>
    <b v="0"/>
    <m/>
    <m/>
    <m/>
  </r>
  <r>
    <x v="0"/>
    <s v="Wann bekomme ich die neue Zutrittskarte?"/>
    <s v="Based on my search of the NewHQ database for 'Wann bekomme ich die neue Zutrittskarte?':_x000a__x000a_Mitte August erfolgt die persönliche Ausgabe der Zutrittskarten, zusammen mit den Spindschlüsseln._x000a__x000a_Sources:_x000a_1. Confluence New HQ\20252807_CONFLUENCE_Zutritt-Infrastruktur.pdf_x000a_2. Confluence New HQ\20252807_CONFLUENCE_Zutritt-Infrastruktur.pdf_x000a_3. Newsletter\20250701_NEWSLETTER_Zutrittskarten.pdf"/>
    <x v="1"/>
    <n v="5"/>
    <n v="5"/>
    <n v="4"/>
    <n v="5"/>
    <n v="2"/>
    <n v="4.55"/>
    <x v="3"/>
    <n v="0.15179487179487181"/>
    <n v="1"/>
    <x v="726"/>
    <b v="0"/>
    <m/>
    <m/>
    <m/>
  </r>
  <r>
    <x v="0"/>
    <s v="Was passiert mit meiner alten Zutrittskarte?"/>
    <s v="Based on my search of the NewHQ database for 'Was passiert mit meiner alten Zutrittskarte?':_x000a__x000a_Die alte Karte wird ab dem Umzugsdatum deaktiviert. Sie soll aber als Fallback für die anderen Standorte aufbewahrt werden._x000a__x000a_Sources:_x000a_1. Confluence New HQ\20252807_CONFLUENCE_Zutritt-Infrastruktur.pdf_x000a_2. Confluence New HQ\20252807_CONFLUENCE_Zutritt-Infrastruktur.pdf_x000a_3. Confluence New HQ\20252807_CONFLUENCE_Umzug.pdf"/>
    <x v="1"/>
    <n v="4"/>
    <n v="5"/>
    <n v="4"/>
    <n v="4"/>
    <n v="2"/>
    <n v="4.0750000000000002"/>
    <x v="16"/>
    <n v="0.14933333333333329"/>
    <n v="1"/>
    <x v="727"/>
    <b v="0"/>
    <m/>
    <m/>
    <m/>
  </r>
  <r>
    <x v="0"/>
    <s v="Wie viele Zutrittsanlagen gibt es im Foyer?"/>
    <s v="Based on my search of the NewHQ database for 'Wie viele Zutrittsanlagen gibt es im Foyer?':_x000a__x000a_Es gibt 6 Vereinzelungsanlagen im Foyer._x000a__x000a_Sources:_x000a_1. Confluence New HQ\20252807_CONFLUENCE_Zutritt-Infrastruktur.pdf_x000a_2. Confluence New HQ\20252807_CONFLUENCE_Zutritt-Infrastruktur.pdf_x000a_3. Confluence New HQ\20252807_CONFLUENCE_Parken.pdf"/>
    <x v="1"/>
    <n v="5"/>
    <n v="5"/>
    <n v="4"/>
    <n v="5"/>
    <n v="3"/>
    <n v="4.6374999999999993"/>
    <x v="7"/>
    <n v="0.16190476190476191"/>
    <n v="1"/>
    <x v="728"/>
    <b v="0"/>
    <m/>
    <m/>
    <m/>
  </r>
  <r>
    <x v="0"/>
    <s v="Werden meine bisherigen Zutrittsrechte übernommen?"/>
    <s v="Based on my search of the NewHQ database for 'Werden meine bisherigen Zutrittsrechte übernommen?':_x000a__x000a_Ja, die bestehenden Zutrittsrechte sollen übernommen werden._x000a__x000a_Sources:_x000a_1. Confluence New HQ\20252807_CONFLUENCE_Zutritt-Infrastruktur.pdf_x000a_2. Confluence New HQ\20252807_CONFLUENCE_Zutritt-Infrastruktur.pdf_x000a_3. Confluence New HQ\20252807_CONFLUENCE_Umzug.pdf"/>
    <x v="1"/>
    <n v="3"/>
    <n v="4"/>
    <n v="3"/>
    <n v="4"/>
    <n v="2"/>
    <n v="3.3250000000000002"/>
    <x v="4"/>
    <n v="0.15886524822695031"/>
    <n v="1"/>
    <x v="729"/>
    <b v="0"/>
    <m/>
    <m/>
    <m/>
  </r>
  <r>
    <x v="0"/>
    <s v="Wann ist der Zutritt zum Gebäude möglich?"/>
    <s v="Based on my search of the NewHQ database for 'Wann ist der Zutritt zum Gebäude möglich?':_x000a__x000a_Der Zutritt ist zwischen 6 und 19 Uhr möglich. Danach kann das Gebäude über definierte Wege verlassen werden._x000a__x000a_Sources:_x000a_1. Confluence New HQ\20252807_CONFLUENCE_Zutritt-Infrastruktur.pdf_x000a_2. Confluence New HQ\20252807_CONFLUENCE_Zutritt-Infrastruktur.pdf_x000a_3. Confluence New HQ\20252807_CONFLUENCE_Parken.pdf"/>
    <x v="1"/>
    <n v="3"/>
    <n v="4"/>
    <n v="3"/>
    <n v="4"/>
    <n v="2"/>
    <n v="3.3250000000000002"/>
    <x v="4"/>
    <n v="0.15098039215686271"/>
    <n v="1"/>
    <x v="730"/>
    <b v="0"/>
    <m/>
    <m/>
    <m/>
  </r>
  <r>
    <x v="0"/>
    <s v="Wo befinden sich die Eingänge für Mitarbeiter und Gäste?"/>
    <s v="Based on my search of the NewHQ database for 'Wo befinden sich die Eingänge für Mitarbeiter und Gäste?':_x000a__x000a_Der Mitarbeitereingang befindet sich seitlich am Gebäude. Gäste kommen über die Tiefgarage ins Foyer. Der Haupteingang kann von Mitarbeitern genutzt werden, hier sollte aber angemessene Kleidung getragen werden während der Öffnungszeiten._x000a__x000a_Sources:_x000a_1. Confluence New HQ\20252807_CONFLUENCE_Zutritt-Infrastruktur.pdf_x000a_2. Confluence New HQ\20252807_CONFLUENCE_Zutritt-Infrastruktur.pdf_x000a_3. Confluence New HQ\20252807_CONFLUENCE_Gastro.pdf"/>
    <x v="1"/>
    <n v="3"/>
    <n v="4"/>
    <n v="3"/>
    <n v="4"/>
    <n v="2"/>
    <n v="3.3250000000000002"/>
    <x v="4"/>
    <n v="0.14557823129251701"/>
    <n v="1"/>
    <x v="731"/>
    <b v="0"/>
    <m/>
    <m/>
    <m/>
  </r>
  <r>
    <x v="0"/>
    <s v="Was muss ich in Vertraulichkeitsbereichen beachten?"/>
    <s v="Based on my search of the IT Governance database for 'Was muss ich in Vertraulichkeitsbereichen beachten?':_x000a__x000a_In Vertraulichkeitsbereichen sollten Sie insbesondere folgende Punkte beachten:_x000a__x000a_1. **Verfügbarkeit, Integrität und Vertraulichkeit**: Diese Schutzziele sind entscheidend im Umgang mit Informationen._x000a_2. **Diebstahl von vertraulichen Daten**: Seien Sie sich der Risiken bewusst, insbesondere in Bezug auf den Diebstahl von Kundendaten oder vertraulichen Modellen durch Mitarbeiter._x000a_3. **Beaufsichtigung**: Achten Sie darauf, dass die wirksame Beaufsichtigung nicht behindert wird und dass keine aufsichtlichen Einschränkungen für Dienstleistungen und Tätigkeiten verletzt werden._x000a_4. **Zusammenarbeit mit Behörden**: IKT-Drittdienstleister sollten mit den zuständigen Behörden kooperieren, um die Sicherheit und Vertraulichkeit zu gewährleisten._x000a__x000a_Es ist wichtig, diese Aspekte zu berücksichtigen, um die Vertraulichkeit und Sicherheit von Informationen zu gewährleisten._x000a__x000a_Sources:_x000a_1. #50204 Sicherheitsrichtlinie IDV.pdf_x000a_2. #50082 Informationssicherheits-Strategie.pdf_x000a_3. #50104 OpRisk - Szenarioanalyse.pdf"/>
    <x v="1"/>
    <n v="3"/>
    <n v="4"/>
    <n v="3"/>
    <n v="4"/>
    <n v="2"/>
    <n v="3.3250000000000002"/>
    <x v="4"/>
    <n v="0.13951890034364259"/>
    <n v="1"/>
    <x v="732"/>
    <b v="0"/>
    <m/>
    <m/>
    <m/>
  </r>
  <r>
    <x v="0"/>
    <s v="Welche Sicherheitszertifizierung hat das neue Gebäude?"/>
    <s v="Based on my search of the NewHQ database for 'Welche Sicherheitszertifizierung hat das neue Gebäude?':_x000a__x000a_Das Gebäude verfügt über die höchste Sicherheitszertifizierung, die möglich ist._x000a__x000a_Sources:_x000a_1. Confluence New HQ\20252807_CONFLUENCE_Zutritt-Infrastruktur.pdf_x000a_2. Confluence New HQ\20252807_CONFLUENCE_Zutritt-Infrastruktur.pdf_x000a_3. Umzugsbotschafter\20250710_UB_Probearbeiten.pdf"/>
    <x v="1"/>
    <n v="2"/>
    <n v="4"/>
    <n v="2"/>
    <n v="4"/>
    <n v="1"/>
    <n v="2.7374999999999998"/>
    <x v="5"/>
    <n v="0.15402298850574711"/>
    <n v="1"/>
    <x v="733"/>
    <b v="0"/>
    <m/>
    <m/>
    <m/>
  </r>
  <r>
    <x v="0"/>
    <s v="Kann ich meine Mitarbeiterkarte mehrfach direkt hintereinander nutzen?"/>
    <s v="Based on my search of the NewHQ database for 'Kann ich meine Mitarbeiterkarte mehrfach direkt hintereinander nutzen?':_x000a__x000a_Nein, nach einer Nutzung am Haupteingang ist die Karte für einige Minuten gesperrt. Eine Mehrfachnutzung wie früher ist nicht mehr möglich._x000a__x000a_Sources:_x000a_1. Confluence New HQ\20252807_CONFLUENCE_IT-Ausstattung.pdf_x000a_2. Confluence New HQ\20252807_CONFLUENCE_IT-Ausstattung.pdf_x000a_3. Confluence New HQ\20252807_CONFLUENCE_Zutritt-Infrastruktur.pdf"/>
    <x v="1"/>
    <n v="5"/>
    <n v="5"/>
    <n v="4"/>
    <n v="5"/>
    <n v="2"/>
    <n v="4.55"/>
    <x v="3"/>
    <n v="0.14779116465863451"/>
    <n v="1"/>
    <x v="734"/>
    <b v="0"/>
    <m/>
    <m/>
    <m/>
  </r>
  <r>
    <x v="0"/>
    <s v="Was muss ich beachten, wenn ich abends länger im Gebäude bin?"/>
    <s v="Based on my search of the NewHQ database for 'Was muss ich beachten, wenn ich abends länger im Gebäude bin?':_x000a__x000a_Bitte informieren Sie die Security, wenn Sie abends länger im Gebäude bleiben, da Bewegungsmelder und Sicherheitssystem aktiv sind._x000a__x000a_Sources:_x000a_1. Confluence New HQ\20252807_CONFLUENCE_Zutritt-Infrastruktur.pdf_x000a_2. Confluence New HQ\20252807_CONFLUENCE_Zutritt-Infrastruktur.pdf_x000a_3. Newsletter\20250401_NEWSLETTER_Müllstationen.pdf"/>
    <x v="1"/>
    <n v="4"/>
    <n v="5"/>
    <n v="3"/>
    <n v="4"/>
    <n v="2"/>
    <n v="3.8875000000000002"/>
    <x v="6"/>
    <n v="0.14954954954954949"/>
    <n v="1"/>
    <x v="735"/>
    <b v="0"/>
    <m/>
    <m/>
    <m/>
  </r>
  <r>
    <x v="0"/>
    <s v="Was muss ich in Vertraulichkeitsbereichen beachten?"/>
    <s v="Based on my search of the IT Governance database for 'Was muss ich in Vertraulichkeitsbereichen beachten?':_x000a__x000a_In Vertraulichkeitsbereichen sollten Sie insbesondere folgende Punkte beachten:_x000a__x000a_1. **Verfügbarkeit, Integrität und Vertraulichkeit**: Diese Schutzziele sind entscheidend im Umgang mit Informationen._x000a_2. **Diebstahl von vertraulichen Daten**: Seien Sie sich der Risiken bewusst, insbesondere in Bezug auf den Diebstahl von Kundendaten oder vertraulichen Modellen durch Mitarbeiter._x000a_3. **Beaufsichtigung**: Achten Sie darauf, dass die wirksame Beaufsichtigung nicht verhindert wird und dass keine aufsichtlichen Einschränkungen für Dienstleistungen und Tätigkeiten verletzt werden._x000a_4. **Zusammenarbeit mit Behörden**: IKT-Drittdienstleister müssen mit den zuständigen Behörden kooperieren._x000a__x000a_Es ist wichtig, dass alle Mitarbeiter in diesen Bereichen geschult sind und die entsprechenden Richtlinien und Sicherheitsmaßnahmen befolgen._x000a__x000a_Sources:_x000a_1. #50204 Sicherheitsrichtlinie IDV.pdf_x000a_2. #50082 Informationssicherheits-Strategie.pdf_x000a_3. #50104 OpRisk - Szenarioanalyse.pdf"/>
    <x v="1"/>
    <n v="3"/>
    <n v="4"/>
    <n v="3"/>
    <n v="4"/>
    <n v="2"/>
    <n v="3.3250000000000002"/>
    <x v="4"/>
    <n v="0.1393634840871022"/>
    <n v="1"/>
    <x v="736"/>
    <b v="0"/>
    <m/>
    <m/>
    <m/>
  </r>
  <r>
    <x v="0"/>
    <s v="Was ändert sich bei der Hauspost?"/>
    <s v="Based on my search of the NewHQ database for 'Was ändert sich bei der Hauspost?':_x000a__x000a_Die Hauspost bleibt wie gehabt._x000a__x000a_Sources:_x000a_1. Confluence New HQ\20252807_CONFLUENCE_Zutritt-Infrastruktur.pdf_x000a_2. Confluence New HQ\20252807_CONFLUENCE_Zutritt-Infrastruktur.pdf_x000a_3. Yoga User Manuals\20250729_MANUAL-LENOVO-THINKPAD-YOGA_Telefon-&amp;-Headset-verbinden.pdf"/>
    <x v="1"/>
    <n v="2"/>
    <n v="3"/>
    <n v="2"/>
    <n v="4"/>
    <n v="1"/>
    <n v="2.4874999999999998"/>
    <x v="10"/>
    <n v="0.15438596491228071"/>
    <n v="1"/>
    <x v="737"/>
    <b v="0"/>
    <m/>
    <m/>
    <m/>
  </r>
  <r>
    <x v="0"/>
    <s v="Wo befindet sich die DHL-Packstation?"/>
    <s v="Based on my search of the NewHQ database for 'Wo befindet sich die DHL-Packstation?':_x000a__x000a_Die DHL-Packstation befindet sich außen am Gebäude am Seiteneingang._x000a__x000a_Sources:_x000a_1. Newsletter\20250401_NEWSLETTER_Müllstationen.pdf_x000a_2. Newsletter\20250401_NEWSLETTER_Müllstationen.pdf_x000a_3. Confluence New HQ\20252807_CONFLUENCE_Zutritt-Infrastruktur.pdf"/>
    <x v="1"/>
    <n v="2"/>
    <n v="3"/>
    <n v="2"/>
    <n v="4"/>
    <n v="1"/>
    <n v="2.4874999999999998"/>
    <x v="10"/>
    <n v="0.15942028985507251"/>
    <n v="1"/>
    <x v="738"/>
    <b v="0"/>
    <m/>
    <m/>
    <m/>
  </r>
  <r>
    <x v="0"/>
    <s v="Was ist beim Aufzug in Bezug auf Vertraulichkeit zu beachten?"/>
    <s v="Based on my search of the IT Governance database for 'Was ist beim Aufzug in Bezug auf Vertraulichkeit zu beachten?':_x000a__x000a_Ich weiß nicht, was beim Aufzug in Bezug auf Vertraulichkeit zu beachten ist._x000a__x000a_Sources:_x000a_1. #50104 OpRisk - Szenarioanalyse.pdf_x000a_2. #50024 Aufsichtsrechtliche Steuerung von Dienstleistern.pdf_x000a_3. #50104 OpRisk - Szenarioanalyse.pdf"/>
    <x v="1"/>
    <n v="1"/>
    <n v="2"/>
    <n v="1"/>
    <n v="3"/>
    <n v="1"/>
    <n v="1.575"/>
    <x v="15"/>
    <n v="0.15300546448087429"/>
    <n v="1"/>
    <x v="739"/>
    <b v="0"/>
    <m/>
    <m/>
    <m/>
  </r>
  <r>
    <x v="0"/>
    <s v="Können alternativ zu den Aufzügen auch Treppen genutzt werden?"/>
    <s v="Internal knowledge base: Based on my search of the NewHQ database for 'Können alternativ zu den Aufzügen auch Treppen genutzt werden?':_x000a__x000a_Ich weiß es nicht._x000a__x000a_Sources:_x000a_1. Confluence New HQ\20252807_CONFLUENCE_Parken.pdf_x000a_2. Confluence New HQ\20252807_CONFLUENCE_Parken.pdf_x000a_3. Confluence New HQ\20252807_CONFLUENCE_Umzug.pdf_x000a__x000a__x000a_--- Web Search Fallback ---_x000a_Based on web search results for 'Können alternativ zu den Aufzügen auch Treppen genutzt werden?':_x000a_1. Der Treppenlift: eine Alternative zu Aufzügen - EnableMe: Treppenlifte, auch Treppenaufzüge genannt, werden zwar fest verbaut, sind aber günstiger als ein Aufzug und können selbstständig sowie gefahrlos verwendet_x000a_2. Kostengünstige Alternativen zu herkömmlichen Aufzügen - Stannah: Plattformlifte sind eine weitere kostengünstige Alternative zu Aufzügen. Sie bieten bei Aussen- und Innentreppen freien Zugang zu öffentlichen und priva- ten_x000a_3. Treppenlift Alternativen - So finden Sie den richtigen Lift: Jun 1, 2023·Falls die Treppen zu eng oder die Steigung zu steil sind, empfehlen sich als Alternative zum Treppenlift Senkrechtaufzüge wie Homelift,"/>
    <x v="1"/>
    <n v="1"/>
    <n v="2"/>
    <n v="1"/>
    <n v="3"/>
    <n v="1"/>
    <n v="1.575"/>
    <x v="15"/>
    <n v="0.25210084033613439"/>
    <n v="1"/>
    <x v="740"/>
    <b v="0"/>
    <m/>
    <m/>
    <m/>
  </r>
  <r>
    <x v="0"/>
    <s v="Wie und wann kann ich einen Spind im 2. Untergeschoss beantragen?"/>
    <s v="Based on my search of the NewHQ database for 'Wie und wann kann ich einen Spind im 2. Untergeschoss beantragen?':_x000a__x000a_Sie können einen Spind im UG2 beantragen, indem Sie sich bei Interesse unter der E-Mail-Adresse NewHQ@berenberg.com melden. Die Zuteilung der Spinde erfolgt auf Basis der Rückmeldungen. Die Schlüssel für die Spinde werden gemeinsam mit den neuen Zutrittskarten am 14. und 15. August im NJ ausgegeben. Auch nachträgliche Anfragen sind möglich, falls Sie sich später für einen Spind entscheiden._x000a__x000a_Sources:_x000a_1. Umzugsbotschafter\20250710_UB_Konzept-Locker-UG2.pdf_x000a_2. Umzugsbotschafter\20250710_UB_Konzept-Locker-UG2.pdf_x000a_3. Newsletter\20250701_NEWSLETTER_Zutrittskarten.pdf"/>
    <x v="1"/>
    <n v="4"/>
    <n v="5"/>
    <n v="4"/>
    <n v="5"/>
    <n v="2"/>
    <n v="4.2374999999999998"/>
    <x v="0"/>
    <n v="0.14222222222222219"/>
    <n v="1"/>
    <x v="741"/>
    <b v="0"/>
    <m/>
    <m/>
    <m/>
  </r>
  <r>
    <x v="0"/>
    <s v="Wofür sind die Spinde im 2. UG gedacht?"/>
    <s v="Based on my search of the NewHQ database for 'Wofür sind die Spinde im 2. UG gedacht?':_x000a__x000a_Die Spinde im 2. UG sind gedacht für die Aufbewahrung von Anzügen, Kleidung und ähnlichen Gegenständen._x000a__x000a_Sources:_x000a_1. Umzugsbotschafter\20250710_UB_Konzept-Locker-UG2.pdf_x000a_2. Umzugsbotschafter\20250710_UB_Konzept-Locker-UG2.pdf_x000a_3. Newsletter\20250701_NEWSLETTER_Zutrittskarten.pdf"/>
    <x v="1"/>
    <n v="3"/>
    <n v="4"/>
    <n v="3"/>
    <n v="4"/>
    <n v="2"/>
    <n v="3.3250000000000002"/>
    <x v="4"/>
    <n v="0.15402298850574711"/>
    <n v="1"/>
    <x v="742"/>
    <b v="0"/>
    <m/>
    <m/>
    <m/>
  </r>
  <r>
    <x v="0"/>
    <s v="Wie viele Spinde darf ich nutzen?"/>
    <s v="Based on my search of the NewHQ database for 'Wie viele Spinde darf ich nutzen?':_x000a__x000a_Ich weiß nicht, wie viele Spinde Sie nutzen dürfen._x000a__x000a_Sources:_x000a_1. Newsletter\20250701_NEWSLETTER_Zutrittskarten.pdf_x000a_2. Newsletter\20250701_NEWSLETTER_Zutrittskarten.pdf_x000a_3. Newsletter\20250701_NEWSLETTER_Zutrittskarten.pdf"/>
    <x v="1"/>
    <n v="1"/>
    <n v="2"/>
    <n v="1"/>
    <n v="3"/>
    <n v="1"/>
    <n v="1.575"/>
    <x v="15"/>
    <n v="0.15942028985507251"/>
    <n v="1"/>
    <x v="743"/>
    <b v="0"/>
    <m/>
    <m/>
    <m/>
  </r>
  <r>
    <x v="0"/>
    <s v="Wann werden die Spindschlüssel ausgegeben?"/>
    <s v="Based on my search of the NewHQ database for 'Wann werden die Spindschlüssel ausgegeben?':_x000a__x000a_Die Spindschlüssel werden Mitte August ausgegeben, zusammen mit den Zutrittskarten._x000a__x000a_Sources:_x000a_1. Umzugsbotschafter\20250710_UB_Konzept-Locker-UG2.pdf_x000a_2. Umzugsbotschafter\20250710_UB_Konzept-Locker-UG2.pdf_x000a_3. Confluence New HQ\20252807_CONFLUENCE_Zutritt-Infrastruktur.pdf"/>
    <x v="1"/>
    <n v="3"/>
    <n v="4"/>
    <n v="3"/>
    <n v="4"/>
    <n v="2"/>
    <n v="3.3250000000000002"/>
    <x v="4"/>
    <n v="0.15515151515151521"/>
    <n v="1"/>
    <x v="744"/>
    <b v="0"/>
    <m/>
    <m/>
    <m/>
  </r>
  <r>
    <x v="0"/>
    <s v="Darf ich meine persönlichen Sachen in den Duschen lagern?"/>
    <s v="Internal knowledge base: Based on my search of the NewHQ database for 'Darf ich meine persönlichen Sachen in den Duschen lagern?':_x000a__x000a_Ich weiß es nicht._x000a__x000a_Sources:_x000a_1. OneDrive\20250730_MANUAL_OneDrive_Labeling.pdf_x000a_2. OneDrive\20250730_MANUAL_OneDrive_Labeling.pdf_x000a_3. OneDrive\20250730_MANUAL_OneDrive_Labeling.pdf_x000a__x000a__x000a_--- Web Search Fallback ---_x000a_Web search did not return relevant results."/>
    <x v="1"/>
    <n v="1"/>
    <n v="2"/>
    <n v="1"/>
    <n v="2"/>
    <n v="1"/>
    <n v="1.4125000000000001"/>
    <x v="9"/>
    <n v="0.29523809523809519"/>
    <n v="1"/>
    <x v="745"/>
    <b v="0"/>
    <m/>
    <m/>
    <m/>
  </r>
  <r>
    <x v="0"/>
    <s v="Wieviele Duschen stehen zur Verfügung?"/>
    <s v="Internal knowledge base: Based on my search of the NewHQ database for 'Wieviele Duschen stehen zur Verfügung?':_x000a__x000a_Ich weiß es nicht._x000a__x000a_Sources:_x000a_1. Newsletter\20240901_NEWSLETTER_Parken.pdf_x000a_2. Newsletter\20240901_NEWSLETTER_Parken.pdf_x000a_3. Newsletter\20240901_NEWSLETTER_Parken.pdf_x000a__x000a__x000a_--- Web Search Fallback ---_x000a_Web search did not return relevant results."/>
    <x v="1"/>
    <n v="1"/>
    <n v="2"/>
    <n v="1"/>
    <n v="2"/>
    <n v="1"/>
    <n v="1.4125000000000001"/>
    <x v="9"/>
    <n v="0.30021321961620467"/>
    <n v="1"/>
    <x v="746"/>
    <b v="0"/>
    <m/>
    <m/>
    <m/>
  </r>
  <r>
    <x v="0"/>
    <s v="Wo ist der Raucherbereich?"/>
    <s v="Based on my search of the NewHQ database for 'Wo ist der Raucherbereich?':_x000a__x000a_Der Raucherbereich befindet sich außerhalb des Geländes, gegenüber des Seiteneingangs bei der DHL-Station. Er ist überdacht und beleuchtet._x000a__x000a_Sources:_x000a_1. Confluence New HQ\20252807_CONFLUENCE_Zutritt-Infrastruktur.pdf_x000a_2. Confluence New HQ\20252807_CONFLUENCE_Zutritt-Infrastruktur.pdf_x000a_3. Yoga User Manuals\20250729_MANUAL-LENOVO-THINKPAD-YOGA_Telefon-&amp;-Headset-verbinden.pdf"/>
    <x v="1"/>
    <n v="2"/>
    <n v="4"/>
    <n v="2"/>
    <n v="4"/>
    <n v="1"/>
    <n v="2.7374999999999998"/>
    <x v="5"/>
    <n v="0.15047619047619051"/>
    <n v="1"/>
    <x v="747"/>
    <b v="0"/>
    <m/>
    <m/>
    <m/>
  </r>
  <r>
    <x v="1"/>
    <s v="Am I allowed to accept a gift from a client worth €15?"/>
    <s v="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quot;K.O.&quot; criteria exist, negative indicators do not outweigh positive ones, and recommendations are followed._x000a__x000a_A gift is defined as the voluntary transfer of ownership without requiring consideration. Examples include wine, books, and theater tickets._x000a__x000a_If you accept a gift over EUR 20, you should inform the giver that you should not receive gifts in the future._x000a__x000a_Analysts may not accept any gifts, including low-value ones, from issuers._x000a__x000a_The acceptance of cash or cash equivalent gifts is never permitted. Research Analysts and Corporate Finance employees are never permitted to receive gifts._x000a__x000a_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_x000a__x000a_The acceptance of gifts from customers up to EUR 20 (gross) is always permitted (exception: public officials)._x000a__x000a_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
    <x v="0"/>
    <n v="5"/>
    <n v="5"/>
    <n v="5"/>
    <n v="5"/>
    <n v="1"/>
    <n v="3.64"/>
    <x v="3"/>
    <n v="0.29402336471128782"/>
    <n v="6"/>
    <x v="748"/>
    <b v="0"/>
    <m/>
    <m/>
    <m/>
  </r>
  <r>
    <x v="1"/>
    <s v="Can I give a gift to a client worth €20 exactly?"/>
    <s v="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_x000a__x000a_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_x000a__x000a_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_x000a__x000a_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
    <x v="0"/>
    <n v="5"/>
    <n v="5"/>
    <n v="5"/>
    <n v="5"/>
    <n v="1"/>
    <n v="4.4800000000000004"/>
    <x v="3"/>
    <n v="0.26204663265306122"/>
    <n v="7"/>
    <x v="749"/>
    <b v="0"/>
    <m/>
    <m/>
    <m/>
  </r>
  <r>
    <x v="1"/>
    <s v="What should I do if I receive a gift worth €30 from a business partner?"/>
    <s v="If you receive a gift worth €30 from a business partner, here's what you should do, based on Berenberg's guidelines:_x000a__x000a_*   **General Rule:** In principle, gifts with a gross value of more than EUR 20 from a (potential) client/business partner to employees must be declined._x000a_*   **Declining the Gift:** You should take a tactful approach in each specific case._x000a_*   **If Refusal is Not Possible:** If a refusal is not possible, for reasons of politeness, the following applies:_x000a_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_x000a_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_x000a_*   **Additional Steps:**_x000a_    *   Give feedback to the gift giver that they should refrain from giving gifts in the future._x000a_    *   Notify your line manager appropriately if you accept the gift._x000a_*   **Important Considerations:**_x000a_    *   The acceptance of cash or cash equivalents, such as vouchers for cash payment, is prohibited in all cases and without exception._x000a_    *   If you are in any doubt as to whether you can accept a gift, consult with AFC Compliance._x000a_    *   If you believe that any bribery, corruption or other breach of policy has occurred or may occur, you must refuse it and report it immediately to your manager and AFC Compliance._x000a_*   **Gifts to family members:** Gifts offered to family members, relatives or close associates of Berenberg employees may not be accepted._x000a_*   **Gifts during bidding process:** During the bidding or pitch process for a new transaction, business mandate, product, service or relationship the receipt of gifts (of any value) is strictly prohibited."/>
    <x v="0"/>
    <n v="4"/>
    <n v="5"/>
    <n v="4"/>
    <n v="5"/>
    <n v="4"/>
    <n v="3.46"/>
    <x v="7"/>
    <n v="0.4411629028405199"/>
    <n v="6"/>
    <x v="750"/>
    <b v="0"/>
    <m/>
    <m/>
    <m/>
  </r>
  <r>
    <x v="1"/>
    <s v="Are cash or gift vouchers ever acceptable as gifts?"/>
    <s v="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
    <x v="0"/>
    <n v="4"/>
    <n v="5"/>
    <n v="4"/>
    <n v="4"/>
    <n v="1"/>
    <n v="3.16"/>
    <x v="6"/>
    <n v="0.46329244236396883"/>
    <n v="4"/>
    <x v="751"/>
    <b v="0"/>
    <m/>
    <m/>
    <m/>
  </r>
  <r>
    <x v="1"/>
    <s v="Can I accept a bottle of wine from a client if it is under €20?"/>
    <s v="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
    <x v="0"/>
    <n v="5"/>
    <n v="5"/>
    <n v="5"/>
    <n v="5"/>
    <n v="3"/>
    <n v="4.88"/>
    <x v="2"/>
    <n v="0.2094500504849949"/>
    <n v="6"/>
    <x v="752"/>
    <b v="0"/>
    <m/>
    <m/>
    <m/>
  </r>
  <r>
    <x v="1"/>
    <s v="Do I need to record a gift of €10 received from a client?"/>
    <s v="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quot;off-book&quot; to facilitate or conceal improper payments._x000a__x000a_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_x000a__x000a_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_x000a__x000a_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_x000a__x000a_If you accept a gift over 20 EUR (gross), you should also inform the giver that they should refrain from giving gifts in the future._x000a__x000a_Gifts given to family members may not be accepted and perishable items (i.e.: food) must be shared internally with the London branch."/>
    <x v="0"/>
    <n v="5"/>
    <n v="5"/>
    <n v="5"/>
    <n v="5"/>
    <n v="3"/>
    <n v="4.88"/>
    <x v="2"/>
    <n v="0.44583142160728362"/>
    <n v="4"/>
    <x v="753"/>
    <b v="0"/>
    <m/>
    <m/>
    <m/>
  </r>
  <r>
    <x v="1"/>
    <s v="Where do I log gifts or hospitality that I give or receive?"/>
    <s v="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_x000a__x000a_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
    <x v="0"/>
    <n v="4"/>
    <n v="5"/>
    <n v="4"/>
    <n v="4"/>
    <n v="1"/>
    <n v="3.16"/>
    <x v="6"/>
    <n v="0.39263080669330669"/>
    <n v="3"/>
    <x v="754"/>
    <b v="0"/>
    <m/>
    <m/>
    <m/>
  </r>
  <r>
    <x v="1"/>
    <s v="Do business meals with clients count as hospitality that must be recorded?"/>
    <s v="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_x000a__x000a_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_x000a__x000a_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
    <x v="0"/>
    <n v="4"/>
    <n v="5"/>
    <n v="4"/>
    <n v="4"/>
    <n v="1"/>
    <n v="3.16"/>
    <x v="6"/>
    <n v="0.40686521607294779"/>
    <n v="6"/>
    <x v="755"/>
    <b v="0"/>
    <m/>
    <m/>
    <m/>
  </r>
  <r>
    <x v="1"/>
    <s v="Can I accept hospitality during a tender process?"/>
    <s v="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
    <x v="0"/>
    <n v="4"/>
    <n v="5"/>
    <n v="4"/>
    <n v="4"/>
    <n v="1"/>
    <n v="3.16"/>
    <x v="6"/>
    <n v="0.38018325383350848"/>
    <n v="7"/>
    <x v="756"/>
    <b v="0"/>
    <m/>
    <m/>
    <m/>
  </r>
  <r>
    <x v="1"/>
    <s v="Is it okay to offer a gift if I do not expect anything in return?"/>
    <s v="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_x000a__x000a_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_x000a__x000a_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_x000a__x000a_Gifts offered to family members, relatives or close associates of Berenberg employees may not be accepted. Gifts must be given openly, not secretly. All gifts must comply with any applicable local law._x000a__x000a_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_x000a__x000a_The timing of the gift will also be a key factor in determining whether there is anything improper at play. For example, the provision or receipt of gifts shortly before a key decision by a customer or Berenberg may give rise to suspicions._x000a__x000a_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_x000a__x000a_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
    <x v="0"/>
    <n v="4"/>
    <n v="5"/>
    <n v="4"/>
    <n v="4"/>
    <n v="2"/>
    <n v="3.22"/>
    <x v="16"/>
    <n v="0.35627281519014931"/>
    <n v="4"/>
    <x v="757"/>
    <b v="0"/>
    <m/>
    <m/>
    <m/>
  </r>
  <r>
    <x v="1"/>
    <s v="What if a gift could be seen as influencing business decisions?"/>
    <s v="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
    <x v="0"/>
    <n v="5"/>
    <n v="5"/>
    <n v="4"/>
    <n v="5"/>
    <n v="2"/>
    <n v="4.68"/>
    <x v="3"/>
    <n v="0.46752433675926142"/>
    <n v="5"/>
    <x v="758"/>
    <b v="0"/>
    <m/>
    <m/>
    <m/>
  </r>
  <r>
    <x v="1"/>
    <s v="Can I pay for a client’s travel or hotel as hospitality?"/>
    <s v="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_x000a__x000a_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_x000a__x000a_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_x000a__x000a_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_x000a__x000a_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_x000a__x000a_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x v="0"/>
    <n v="5"/>
    <n v="5"/>
    <n v="4"/>
    <n v="5"/>
    <n v="1"/>
    <n v="4.62"/>
    <x v="0"/>
    <n v="0.41458522992052249"/>
    <n v="5"/>
    <x v="759"/>
    <b v="0"/>
    <m/>
    <m/>
    <m/>
  </r>
  <r>
    <x v="1"/>
    <s v="Are government officials treated differently from other clients regarding gifts?"/>
    <s v="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_x000a__x000a_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_x000a__x000a_As a general rule, no gifts, entertainment or hospitality may be offered to or accepted from political persons, including government representatives and public officials."/>
    <x v="0"/>
    <n v="5"/>
    <n v="5"/>
    <n v="4"/>
    <n v="5"/>
    <n v="3"/>
    <n v="4.5700000000000012"/>
    <x v="7"/>
    <n v="0.36093120100473541"/>
    <n v="4"/>
    <x v="760"/>
    <b v="0"/>
    <m/>
    <m/>
    <m/>
  </r>
  <r>
    <x v="1"/>
    <s v="Can I invite a public official to lunch and pay for it?"/>
    <s v="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_x000a__x000a_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_x000a__x000a_Invitations to public officials, even to specialist events, are generally inadmissible. A service permit is a positive criterion, but can only be granted within the scope of the powers. It is questionable for amounts greater than EUR 20 (gross)._x000a__x000a_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_x000a__x000a_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_x000a__x000a_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_x000a__x000a_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_x000a__x000a_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quot;relationship management&quo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
    <x v="0"/>
    <n v="4"/>
    <n v="5"/>
    <n v="4"/>
    <n v="4"/>
    <n v="1"/>
    <n v="3.16"/>
    <x v="6"/>
    <n v="0.35843901743112933"/>
    <n v="6"/>
    <x v="761"/>
    <b v="0"/>
    <m/>
    <m/>
    <m/>
  </r>
  <r>
    <x v="1"/>
    <s v="What is considered “unduly lavish” hospitality?"/>
    <s v="Accepting hospitality from a third party that is &quot;unduly lavish or extravagant&quo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_x000a__x000a_Several factors can contribute to determining whether hospitality is &quot;unduly lavish&quot;:_x000a__x000a_*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_x000a_*   **Proportionality:** The format of the invitation and the amount of the benefit should be appropriate to the position or responsibility of the invitee in their company and/or to their financial circumstances._x000a_*   **Transparency:** The invitation should be made in a transparent manner, using Berenberg's logo._x000a_*   **Influence:** The hospitality should not be likely to have any influence on any invitee(s) in consideration of their individual circumstances._x000a_*   **Timing:** Giving or accepting a gift or hospitality during any commercial negotiations or tender process is unacceptable if this could be perceived as intending or likely to influence the outcome._x000a_*   **Nature of the event:** AFC Compliance may consider hospitality reasonable if it is an all-day event, the guests are high net worth individuals and senior management of listed companies, and the event is only taking place on a limited number of occasions."/>
    <x v="0"/>
    <n v="4"/>
    <n v="5"/>
    <n v="4"/>
    <n v="4"/>
    <n v="1"/>
    <n v="3.16"/>
    <x v="6"/>
    <n v="0.15575628626692459"/>
    <n v="5"/>
    <x v="762"/>
    <b v="0"/>
    <m/>
    <m/>
    <m/>
  </r>
  <r>
    <x v="1"/>
    <s v="Who should I contact if I am unsure whether a gift is permissible?"/>
    <s v="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
    <x v="0"/>
    <n v="5"/>
    <n v="5"/>
    <n v="5"/>
    <n v="5"/>
    <n v="1"/>
    <n v="3.64"/>
    <x v="3"/>
    <n v="0.35002450980392158"/>
    <n v="6"/>
    <x v="763"/>
    <b v="0"/>
    <m/>
    <m/>
    <m/>
  </r>
  <r>
    <x v="1"/>
    <s v="What happens if I cannot politely refuse a gift that is not allowed?"/>
    <s v="If you cannot politely refuse a gift that is not allowed, the following steps should be taken._x000a__x000a_**If taxable in Germany:**_x000a__x000a_*   Employees must report all gifts received whose value exceeds EUR 20 (gross) without delay for taxation as a “non-cash benefit in kind”._x000a_*   Use the form “Notification to AFC Compliance and Human Resources regarding the acceptance of taxable benefits in kind (gifts exceeding EUR 20 (gross) or equivalent) by an employee”._x000a_*   Submit the completed form to AFC Compliance._x000a_*   AFC Compliance will assess whether the gift can be accepted or rejected, inform the employee, and forward the form to Human Resources._x000a__x000a_**If located in London:**_x000a__x000a_*   If the value of the gift exceeds GBP 50 (gross), you must initially refuse it._x000a_*   If refusal is not possible, you must inform AFC Compliance to determine the further course of action._x000a_*   The adequate course of action will generally be to raffle the gift internally and donate the proceeds to a Berenberg charity or donate the gift itself to a Berenberg charity._x000a__x000a_**General Guidance:**_x000a__x000a_*   If refusing a gift may cause significant offense or embarrassment, the gift may be accepted._x000a_*   In such instances, the gift should be donated without delay, for instance to a charity of the Bank's choosing (e.g. Berenberg Kids) or put to another use in the Bank's interests._x000a_*   If you accept a gift, you must notify your line manager appropriately._x000a_*   Cases of doubt must always be agreed with AFC Compliance in advance but in any case without delay._x000a_*   If the gift is over EUR 20 (gross), provide feedback to the giver that they should refrain from giving gifts in the future._x000a_*   Employees outside of Germany should report via email to AFC Compliance London and Human Resources London, including the name and address of the gift giver, description and value of the gift, and the employee's name, to determine if a tax deduction is required."/>
    <x v="0"/>
    <n v="5"/>
    <n v="5"/>
    <n v="4"/>
    <n v="5"/>
    <n v="3"/>
    <n v="4.1800000000000006"/>
    <x v="7"/>
    <n v="0.48498002068882429"/>
    <n v="4"/>
    <x v="764"/>
    <b v="0"/>
    <m/>
    <m/>
    <m/>
  </r>
  <r>
    <x v="1"/>
    <s v="What if refusing a gift could damage the client relationship?"/>
    <s v="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
    <x v="0"/>
    <n v="5"/>
    <n v="5"/>
    <n v="5"/>
    <n v="5"/>
    <n v="3"/>
    <n v="3.76"/>
    <x v="2"/>
    <n v="0.46037777981044808"/>
    <n v="4"/>
    <x v="765"/>
    <b v="0"/>
    <m/>
    <m/>
    <m/>
  </r>
  <r>
    <x v="1"/>
    <s v="Do small promotional items (e.g., pens, calendars) count as gifts?"/>
    <s v="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
    <x v="0"/>
    <n v="5"/>
    <n v="5"/>
    <n v="4"/>
    <n v="5"/>
    <n v="3"/>
    <n v="3.62"/>
    <x v="7"/>
    <n v="0.42382932953041441"/>
    <n v="5"/>
    <x v="766"/>
    <b v="0"/>
    <m/>
    <m/>
    <m/>
  </r>
  <r>
    <x v="1"/>
    <s v="Are gifts between employees covered by this policy?"/>
    <s v="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
    <x v="0"/>
    <n v="4"/>
    <n v="4"/>
    <n v="3"/>
    <n v="5"/>
    <n v="1"/>
    <n v="2.96"/>
    <x v="17"/>
    <n v="0.36652640977349638"/>
    <n v="4"/>
    <x v="767"/>
    <b v="0"/>
    <m/>
    <m/>
    <m/>
  </r>
  <r>
    <x v="1"/>
    <s v="Can I accept tickets to a sporting event from a business partner?"/>
    <s v="It may be permissible to accept tickets to a sporting event from a business partner, but several factors need to be considered._x000a__x000a_Here's a breakdown of the relevant guidelines:_x000a__x000a_*   **General permissibility:** Accepting entertainment or hospitality during the normal course of business is permitted, subject to requirements._x000a_*   **Transparency and Format:** The invitation should be transparent and addressed to your Berenberg business address. Invitations should be sent via official channels, like with the bank logo or a business email._x000a_*   **Value Limits:**_x000a_    *   In London, the true value of the ticket must not exceed GBP 500 (gross) per head._x000a_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_x000a_*   **Reasonable and Proportionate:** The nature of the entertainment must be reasonable and proportionate to your position as a Berenberg employee._x000a_*   **No Family/Close Associates:** The invitation should not be extended to family members or close associates outside of Berenberg. If a ticket is intended for a family member and the business partner will not be in attendance, the tickets may be considered a gift._x000a_*   **No Reimbursement of Expenses:** You must not accept an offer to reimburse travel and/or accommodation expenses without prior authorization from AFC Compliance._x000a_*   **Research Analysts:** Research Analysts are generally not permitted to accept any travel or accommodation. If they accept entertainment or attend events hosted by third parties, all associated costs must be borne by Berenberg._x000a_*   **Potential Conflicts of Interest:** Consider whether you are involved in an upcoming decision that could benefit the business partner, such as awarding a mandate or establishing a new business relationship. This could be a negative indicator._x000a_*   **Bank's Reputation:** You must not accept any benefits that could bring the Bank into disrepute._x000a_*   **Gifts vs. Entertainment:** For it to be considered entertainment, the third party must be in attendance. Otherwise, the invitation will be considered a gift._x000a_*   **AFC Compliance:** If you are unsure whether it is permissible or appropriate to accept the tickets, you should consult AFC Compliance in good time and without delay. AFC Compliance must make a case-by-case assessment of appropriateness._x000a__x000a_**In your specific situation (Daniel Fuhrmann at Berenberg), you should consider:**_x000a__x000a_*   The value of the tickets._x000a_*   Whether the invitation was extended to your business address._x000a_*   Whether the business partner will be in attendance._x000a_*   Whether accepting the tickets could be perceived as influencing any decisions you might make that would benefit the business partner._x000a_*   Whether accepting the tickets could bring Berenberg into disrepute._x000a__x000a_If there are any negative indicators or if you are uncertain, you should consult AFC Compliance."/>
    <x v="0"/>
    <n v="4"/>
    <n v="5"/>
    <n v="4"/>
    <n v="5"/>
    <n v="2"/>
    <n v="4.46"/>
    <x v="0"/>
    <n v="0.17877593555336979"/>
    <n v="5"/>
    <x v="768"/>
    <b v="0"/>
    <m/>
    <m/>
    <m/>
  </r>
  <r>
    <x v="1"/>
    <s v="What is the rule if hospitality is offered during ongoing negotiations?"/>
    <s v="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
    <x v="0"/>
    <n v="4"/>
    <n v="5"/>
    <n v="4"/>
    <n v="5"/>
    <n v="1"/>
    <n v="4.12"/>
    <x v="16"/>
    <n v="0.1001833830306316"/>
    <n v="8"/>
    <x v="769"/>
    <b v="0"/>
    <m/>
    <m/>
    <m/>
  </r>
  <r>
    <x v="1"/>
    <s v="What are the consequences if I violate the gifts and hospitality policy?"/>
    <s v="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_x000a__x000a_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_x000a__x000a_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_x000a__x000a_The timing of a gift not long before a contract renewal could give rise to an improper performance of duties. In such cases, the Berenberg employee should raise the matter with AFC Compliance._x000a__x000a_Under the Bribery Act 2010, it is a criminal offense for employees to accept any gift or consideration as an inducement or reward for doing or not doing anything or showing favor or disfavor to any person."/>
    <x v="0"/>
    <n v="5"/>
    <n v="5"/>
    <n v="4"/>
    <n v="5"/>
    <n v="2"/>
    <n v="3.56"/>
    <x v="3"/>
    <n v="0.27288746260915708"/>
    <n v="7"/>
    <x v="770"/>
    <b v="0"/>
    <m/>
    <m/>
    <m/>
  </r>
  <r>
    <x v="1"/>
    <s v="Is pre-approval required for giving gifts to clients?"/>
    <s v="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_x000a__x000a_Here's a breakdown:_x000a__x000a_*   **London Policy:** If the London Policy applies, pre-approval from AFC Compliance is not required if the gift is under £50.00, assuming it is reasonable, proportionate, and not improper._x000a_*   **Global Policy:** If the Global Policy applies, the threshold for seeking pre-approval for giving or receiving gifts is €20.00._x000a_*   **When to contact Compliance:** If you are unclear or pre-approval is required, contact ComplianceAML@berenberg.de._x000a_*   **General Restrictions:** Gifts may not be given in a personal capacity or in cash form._x000a_*   **Gifts to family members:** Giving gifts to family members of third parties is generally not permitted._x000a_*   **Gifts to Public Officials:** Gifts to or from clients of up to EUR 20 are permissible, provided the client is not a public official._x000a_*   **Gifts over EUR 20:** In principle, gifts with a gross value of more than EUR 20 from a (potential) client/business partner to employees must be declined._x000a_*   **Reasonable Justification:** The giving of gifts to third parties is generally not permitted unless, in consultation with AFC Compliance and senior management, a reasonable justification is determined and the other conditions of the Policy are met._x000a__x000a_It is important to note that regardless of the value thresholds or the applicable policy, any gift given must always be reasonable, proportionate, and not improper and meet other specific criteria set out in the respective policies."/>
    <x v="0"/>
    <n v="4"/>
    <n v="5"/>
    <n v="4"/>
    <n v="5"/>
    <n v="2"/>
    <n v="3.34"/>
    <x v="0"/>
    <n v="0.49942977489852491"/>
    <n v="6"/>
    <x v="771"/>
    <b v="0"/>
    <m/>
    <m/>
    <m/>
  </r>
  <r>
    <x v="1"/>
    <s v="Can I reimburse a client for hospitality they provided to me?"/>
    <s v="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quot;off-book&quot; to facilitate or conceal improper payments._x000a__x000a_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_x000a__x000a_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_x000a__x000a_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_x000a__x000a_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x v="0"/>
    <n v="4"/>
    <n v="5"/>
    <n v="4"/>
    <n v="4"/>
    <n v="1"/>
    <n v="3.16"/>
    <x v="6"/>
    <n v="0.33371212121212118"/>
    <n v="3"/>
    <x v="772"/>
    <b v="0"/>
    <m/>
    <m/>
    <m/>
  </r>
  <r>
    <x v="1"/>
    <s v="Wie melde ich technische oder infrastrukturelle Mängel?"/>
    <s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_x000a__x000a_Für infrastrukturelle Mängel im Zusammenhang mit dem Gebäude oder dem Umzug kannst du dich an das Monday System wenden [siehe Einleitung]._x000a__x000a_Solltest du weitere Fragen haben, stehen dir folgende Support-Kanäle zur Verfügung:_x000a_*   Headquarter Kontakt: newhq@berenberg.com_x000a_*   Technische Laptop Unterstützung: laptoppilot@berenberg.de_x000a_*   Gebäude- oder Umzugsprobleme: Monday System (Link folgt)_x000a_*   Allgemeiner technischer Support: hotline@berenberg.de oder Hotline Extension -369"/>
    <x v="0"/>
    <n v="5"/>
    <n v="5"/>
    <n v="5"/>
    <n v="5"/>
    <n v="3"/>
    <n v="4.88"/>
    <x v="2"/>
    <n v="0.2495958650349214"/>
    <n v="7"/>
    <x v="773"/>
    <b v="0"/>
    <m/>
    <m/>
    <m/>
  </r>
  <r>
    <x v="1"/>
    <s v="Was ist die Notfallnummer bei dringenden Problemen?"/>
    <s v="Die Notfallnummer für dringende Probleme lautet 040 35060-8000. Diese Nummer ist rund um die Uhr erreichbar."/>
    <x v="0"/>
    <n v="5"/>
    <n v="5"/>
    <n v="5"/>
    <n v="5"/>
    <n v="1"/>
    <n v="4.4800000000000004"/>
    <x v="3"/>
    <n v="8.3588571196383146E-2"/>
    <n v="9"/>
    <x v="774"/>
    <b v="0"/>
    <m/>
    <m/>
    <m/>
  </r>
  <r>
    <x v="1"/>
    <s v="Wird es eine vereinfachte Möglichkeit zur Mängelmeldung geben?"/>
    <s v="Ja, es wird zukünftig eine vereinfachte Möglichkeit zur Mängelmeldung geben. Zukünftig sollen QR-Codes gescannt werden können, um direkt den Mangel zu melden._x000a__x000a_Für den Übergang können Sie technische Störungen am Gebäude über die Servicebank melden. In Notfällen (z.B. Stromausfall, Wasserschaden, Gefahr in Verzug, etc.) kontaktieren Sie bitte umgehend die globale Notfall-Nummer des Property Management unter 040 35060-8000."/>
    <x v="0"/>
    <n v="4"/>
    <n v="5"/>
    <n v="4"/>
    <n v="5"/>
    <n v="1"/>
    <n v="4.12"/>
    <x v="16"/>
    <n v="0.14503632704504801"/>
    <n v="10"/>
    <x v="775"/>
    <b v="0"/>
    <m/>
    <m/>
    <m/>
  </r>
  <r>
    <x v="1"/>
    <s v="Warum ist Feedback zum Gebäude so wichtig?"/>
    <s v="Feedback ist wichtig für die Optimierung des Gebäudebetriebs."/>
    <x v="0"/>
    <n v="4"/>
    <n v="4"/>
    <n v="2"/>
    <n v="5"/>
    <n v="1"/>
    <n v="3.66"/>
    <x v="4"/>
    <n v="0.2059247996706666"/>
    <n v="13"/>
    <x v="776"/>
    <b v="0"/>
    <m/>
    <m/>
    <m/>
  </r>
  <r>
    <x v="1"/>
    <s v="Wann beginnen die Umzüge in das New HQ?"/>
    <s v="Die Umzüge in das neue Hauptgebäude (NewHQ) finden vom 22. bis 26. September statt. Ab dem 18.09.2025 startet der Staffelumzug. In dieser Woche werden nach und nach alle Hamburger Berenberger umziehen._x000a__x000a_Gibt es noch weitere Fragen zum Umzug oder zum NewHQ?"/>
    <x v="0"/>
    <n v="5"/>
    <n v="5"/>
    <n v="5"/>
    <n v="5"/>
    <n v="1"/>
    <n v="4.4800000000000004"/>
    <x v="3"/>
    <n v="0.18914272463915269"/>
    <n v="12"/>
    <x v="777"/>
    <b v="0"/>
    <m/>
    <m/>
    <m/>
  </r>
  <r>
    <x v="1"/>
    <s v="Gibt es einen Umzugsleitfaden?"/>
    <s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
    <x v="0"/>
    <n v="5"/>
    <n v="5"/>
    <n v="4"/>
    <n v="5"/>
    <n v="1"/>
    <n v="4.3400000000000007"/>
    <x v="0"/>
    <n v="0.2638779321119038"/>
    <n v="10"/>
    <x v="778"/>
    <b v="0"/>
    <m/>
    <m/>
    <m/>
  </r>
  <r>
    <x v="1"/>
    <s v="Wie bereiten wir die Umzüge vor?"/>
    <s v="Um die Umzüge vorzubereiten, beachte bitte folgende Punkte:_x000a__x000a_*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_x000a_*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_x000a_*   **Was mit umzieht:** Kuratierte Möbel, Telefone, Drucker, Schlüsselkästen und Tresore werden mit umgezogen._x000a_*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_x000a_*   **Leeren der Möbel:** Die Möbel im alten Gebäude sind absolut leer zu räumen._x000a_*   **Alte Geräte:** Alte Tastaturen, Igel und technische Geräte, die nicht umziehen, bitte auf einen separaten Haufen oder in eine gesonderte Tonne legen._x000a_*   **Aufkleber:** Was nicht in einen Karton passt, bitte gesondert mit Aufklebern versehen. Vorgedruckte Aufkleber werden bereitgestellt. Jede Etage hat ihre eigene Farbe, identisch mit den Etagenfarben im NewHQ._x000a_*   **Schlüssel:** Für Schlüssel, die nicht zugeordnet werden können, bitte einen Haufen bilden._x000a_*   **Tresore:** Inhalte aus Tresoren müssen ggf. vorher geräumt und im NewHQ wieder eingeräumt werden, um Transportschäden zu vermeiden. Die Tresore ziehen am Umzugstag des Bereichs mit um. Die Schlüsselübergabe erfolgt entsprechend._x000a_*   **Große Aktenmengen/Bibliotheken:** Sollten große Mengen an Akten oder eine Bibliothek durch die Spedition gepackt werden müssen, melde das bitte an._x000a__x000a_Der Umzug aller Hamburger Berenberger in das neue Hauptgebäude findet vom 22. bis 26. September statt."/>
    <x v="0"/>
    <n v="5"/>
    <n v="5"/>
    <n v="5"/>
    <n v="5"/>
    <n v="1"/>
    <n v="4.4800000000000004"/>
    <x v="3"/>
    <n v="0.16712023430880141"/>
    <n v="10"/>
    <x v="779"/>
    <b v="0"/>
    <m/>
    <m/>
    <m/>
  </r>
  <r>
    <x v="1"/>
    <s v="Wann werden die Umzugskartons verteilt?"/>
    <s v="Die Umzugskartons werden grundsätzlich Ende August verteilt. Wenn Sie die Kartons früher benötigen, geben Sie bitte Bescheid."/>
    <x v="0"/>
    <n v="5"/>
    <n v="5"/>
    <n v="5"/>
    <n v="5"/>
    <n v="1"/>
    <n v="4.4800000000000004"/>
    <x v="3"/>
    <n v="0.2362071457880596"/>
    <n v="11"/>
    <x v="780"/>
    <b v="0"/>
    <m/>
    <m/>
    <m/>
  </r>
  <r>
    <x v="1"/>
    <s v="Wie gehe ich mit Dingen um, die nicht in die Kartons passen?"/>
    <s v="Was mit Dingen geschehen soll, die nicht in die Kartons passen, steht in den Gesprächsnotizen des 3. Umzugsbotschafter-Workshops:_x000a__x000a_Was nicht in einen Karton passt, bitte gesondert mit Aufkleber versehen. Vorgedruckte Aufkleber werden bereitgestellt._x000a__x000a_Gibt es noch weitere Fragen zum Umzug oder den neuen Laptops?"/>
    <x v="0"/>
    <n v="5"/>
    <n v="5"/>
    <n v="5"/>
    <n v="5"/>
    <n v="4"/>
    <n v="3.82"/>
    <x v="1"/>
    <n v="0.1329353265208818"/>
    <n v="8"/>
    <x v="781"/>
    <b v="0"/>
    <m/>
    <m/>
    <m/>
  </r>
  <r>
    <x v="1"/>
    <s v="Gibt es vorgedruckte Aufkleber für die Beschriftung von Kartons?"/>
    <s v="Ja, es gibt vorgedruckte Aufkleber für die Beschriftung von Kartons. Jede Etage hat ihre eigene Farbe, identisch mit den Etagenfarben im NewHQ."/>
    <x v="0"/>
    <n v="5"/>
    <n v="5"/>
    <n v="3"/>
    <n v="5"/>
    <n v="1"/>
    <n v="4.2"/>
    <x v="16"/>
    <n v="0.1075795645893685"/>
    <n v="7"/>
    <x v="782"/>
    <b v="0"/>
    <m/>
    <m/>
    <m/>
  </r>
  <r>
    <x v="1"/>
    <s v="Wann werden die Umzugsgüter ins neue Gebäude gebracht?"/>
    <s v="Die Umzugsgüter werden vornehmlich abends oder am späten Nachmittag auf die Etagen gebracht."/>
    <x v="0"/>
    <n v="4"/>
    <n v="5"/>
    <n v="3"/>
    <n v="5"/>
    <n v="1"/>
    <n v="3.98"/>
    <x v="6"/>
    <n v="0.23095014281165799"/>
    <n v="12"/>
    <x v="783"/>
    <b v="0"/>
    <m/>
    <m/>
    <m/>
  </r>
  <r>
    <x v="1"/>
    <s v="Müssen alle Möbel im alten Gebäude leer geräumt werden?"/>
    <s v="Ja, die Möbel im alten Gebäude sind absolut leer zu räumen."/>
    <x v="0"/>
    <n v="5"/>
    <n v="5"/>
    <n v="5"/>
    <n v="5"/>
    <n v="1"/>
    <n v="3.64"/>
    <x v="3"/>
    <n v="0.18741036812446751"/>
    <n v="11"/>
    <x v="784"/>
    <b v="0"/>
    <m/>
    <m/>
    <m/>
  </r>
  <r>
    <x v="1"/>
    <s v="Wer räumt die Kaffeeküchen aus ?"/>
    <s v="Die Reinigungskraft räumt die Teeküchen einmal täglich aus, bestückt sie mit Bohnen und Kuhmilch und räumt die Spülmaschine aus. Falls zwischendurch Nachfüllbedarf besteht, muss dies selbstständig erledigt werden. Vorräte befinden sich in der Küche."/>
    <x v="0"/>
    <n v="4"/>
    <n v="5"/>
    <n v="4"/>
    <n v="5"/>
    <n v="1"/>
    <n v="3.28"/>
    <x v="16"/>
    <n v="0.14744692702581419"/>
    <n v="12"/>
    <x v="785"/>
    <b v="0"/>
    <m/>
    <m/>
    <m/>
  </r>
  <r>
    <x v="1"/>
    <s v="Betritt das Umzugsunternehmen nach Bezug die Etagen erneut?"/>
    <s v="Bezogene Etagen werden vom Umzugsunternehmen nach dem Bezug nicht mehr betreten."/>
    <x v="0"/>
    <n v="5"/>
    <n v="5"/>
    <n v="5"/>
    <n v="5"/>
    <n v="1"/>
    <n v="4.4800000000000004"/>
    <x v="3"/>
    <n v="4.3061543719438447E-2"/>
    <n v="11"/>
    <x v="786"/>
    <b v="0"/>
    <m/>
    <m/>
    <m/>
  </r>
  <r>
    <x v="1"/>
    <s v="Was ist mit der Entsorgung von nicht mehr benötigten Unterlagen?"/>
    <s v="Für die Entsorgung von nicht mehr benötigten Unterlagen im NewHQ gibt es folgende Informationen:_x000a__x000a_*   Es wird keine Papierkörbe mehr unter den Schreibtischen geben._x000a_*   Stattdessen wird die Mülltrennung zentralisiert auf den Etagen. Diese werden beschriftet sein._x000a_*   Datentonnen werden sich in den Druckerräumen befinden._x000a_*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_x000a_*   Papiere können wie gewohnt in der Silbertonne entsorgt werden, die in jedem gut erreichbaren Druckerraum steht._x000a__x000a_Gibt es noch andere Fragen zum Umzug oder den neuen Laptops?"/>
    <x v="0"/>
    <n v="5"/>
    <n v="5"/>
    <n v="4"/>
    <n v="5"/>
    <n v="1"/>
    <n v="4.3400000000000007"/>
    <x v="0"/>
    <n v="0.20826152405850301"/>
    <n v="10"/>
    <x v="787"/>
    <b v="0"/>
    <m/>
    <m/>
    <m/>
  </r>
  <r>
    <x v="1"/>
    <s v="Was passiert, wenn nicht ausreichend Tonnen für die Entsorgung bereitgestellt werden?"/>
    <s v="Es tut mir leid, aber ich kann in den bereitgestellten Dokumenten keine Informationen darüber finden, was passiert, wenn nicht ausreichend Tonnen für die Entsorgung bereitgestellt werden._x000a__x000a_Bitte wenden Sie sich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5"/>
    <n v="5"/>
    <n v="5"/>
    <n v="5"/>
    <n v="1"/>
    <n v="4.4800000000000004"/>
    <x v="3"/>
    <n v="0.13338683647402719"/>
    <n v="5"/>
    <x v="788"/>
    <b v="0"/>
    <m/>
    <m/>
    <m/>
  </r>
  <r>
    <x v="1"/>
    <s v="Was passiert mit alter Technik, die nicht umzieht?"/>
    <s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_x000a__x000a_Wenn du weitere Fragen hast, wende dich bitte an die folgenden Support-Kanäle:_x000a_*   Headquarter contact: newhq@berenberg.com_x000a_*   Technical laptop support: laptoppilot@berenberg.de_x000a_*   Building or relocation issues: Monday system (Link folgt)_x000a_*   General technical support: hotline@berenberg.de oder hotline extension -369"/>
    <x v="0"/>
    <n v="4"/>
    <n v="4"/>
    <n v="3"/>
    <n v="5"/>
    <n v="1"/>
    <n v="3.8"/>
    <x v="17"/>
    <n v="0.15369663918160839"/>
    <n v="9"/>
    <x v="789"/>
    <b v="0"/>
    <m/>
    <m/>
    <m/>
  </r>
  <r>
    <x v="1"/>
    <s v="Was passiert mit den alten Möbeln?"/>
    <s v="Die alten Möbel können aus verschiedenen Gründen nicht an die Mitarbeiter abgegeben werden. Sie werden nach dem Auszug über den beauftragten Verwerter koordiniert und verwertet. Einige, noch neue Möbel werden auch mit umgezogen."/>
    <x v="0"/>
    <n v="4"/>
    <n v="4"/>
    <n v="3"/>
    <n v="5"/>
    <n v="1"/>
    <n v="3.8"/>
    <x v="17"/>
    <n v="0.17114037607518881"/>
    <n v="11"/>
    <x v="790"/>
    <b v="0"/>
    <m/>
    <m/>
    <m/>
  </r>
  <r>
    <x v="1"/>
    <s v="Was geschieht mit den alten Bildern aus dem Bestand?"/>
    <s v="Im Zuge des Umzugs werden Bilder und Dekoration nicht mitgenommen. Was mit den alten Bildern aus dem Bestand geschieht, ist mir nicht bekannt._x000a__x000a_Für weitere Informationen wende dich bitte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3"/>
    <n v="4"/>
    <n v="2"/>
    <n v="5"/>
    <n v="1"/>
    <n v="3.44"/>
    <x v="8"/>
    <n v="0.13319811552442451"/>
    <n v="11"/>
    <x v="791"/>
    <b v="0"/>
    <m/>
    <m/>
    <m/>
  </r>
  <r>
    <x v="1"/>
    <s v="Was mache ich mit nicht zuordenbaren Schlüsseln?"/>
    <s v="Es tut mir leid, aber ich kann in den bereitgestellten Dokumenten keine Informationen darüber finden, was mit nicht zuordenbaren Schlüsseln zu tun ist._x000a__x000a_Bitte wende dich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5"/>
    <n v="5"/>
    <n v="5"/>
    <n v="5"/>
    <n v="1"/>
    <n v="4.4800000000000004"/>
    <x v="3"/>
    <n v="0.1164294953014465"/>
    <n v="4"/>
    <x v="792"/>
    <b v="0"/>
    <m/>
    <m/>
    <m/>
  </r>
  <r>
    <x v="1"/>
    <s v="Was gilt für Tresorinhalte beim Umzug?"/>
    <s v="Inhalte aus Tresoren müssen gegebenenfalls vorher geräumt und im NewHQ wieder eingeräumt werden, um Transportschäden zu vermeiden. Die Tresore ziehen am Umzugstag des Bereichs mit um. Die Schlüsselübergabe erfolgt entsprechend."/>
    <x v="0"/>
    <n v="4"/>
    <n v="5"/>
    <n v="4"/>
    <n v="5"/>
    <n v="1"/>
    <n v="4.12"/>
    <x v="16"/>
    <n v="5.452462754636668E-2"/>
    <n v="5"/>
    <x v="793"/>
    <b v="0"/>
    <m/>
    <m/>
    <m/>
  </r>
  <r>
    <x v="1"/>
    <s v="Wann ziehen Tresore um?"/>
    <s v="Für Ihre Suchanfrage konnte keine Zusammenfassung erstellt werden. Hier sind einige Suchergebnisse."/>
    <x v="0"/>
    <n v="3"/>
    <n v="1"/>
    <n v="1"/>
    <n v="5"/>
    <n v="1"/>
    <n v="3.04"/>
    <x v="14"/>
    <n v="3.6304744911398332E-2"/>
    <n v="5"/>
    <x v="794"/>
    <b v="0"/>
    <m/>
    <m/>
    <m/>
  </r>
  <r>
    <x v="1"/>
    <s v="Wer soll vor dem Umzug im neuen Gebäude ein Probearbeiten absolviert haben?"/>
    <s v="Alle Mitarbeiter sollen verpflichtend einen Tag vor dem offiziellen Einzug im neuen Gebäude probearbeiten. Ziel ist es, sich mit der neuen Umgebung vertraut zu machen, Arbeitswege, Technik und Infrastruktur im Alltag zu erproben, sowie offene Fragen frühzeitig zu klären._x000a__x000a_Auszubildende und temporäre Mitarbeiter, die nicht zum Probearbeiten kommen können, müssen von ihrem Team informiert und inhaltlich abgeholt werden."/>
    <x v="0"/>
    <n v="5"/>
    <n v="5"/>
    <n v="4"/>
    <n v="5"/>
    <n v="1"/>
    <n v="4.3400000000000007"/>
    <x v="0"/>
    <n v="0.41692251517201789"/>
    <n v="10"/>
    <x v="795"/>
    <b v="0"/>
    <m/>
    <m/>
    <m/>
  </r>
  <r>
    <x v="1"/>
    <s v="Darf ich mehr als einmal probearbeiten?"/>
    <s v="Ja, Sie dürfen auch zweimal probearbeiten. Für Auszubildende und temporäre Mitarbeiter, die nicht zum Probearbeiten kommen können, muss das eigene Team diese bitte informieren."/>
    <x v="0"/>
    <n v="5"/>
    <n v="5"/>
    <n v="4"/>
    <n v="5"/>
    <n v="1"/>
    <n v="4.3400000000000007"/>
    <x v="0"/>
    <n v="0.14128696069261579"/>
    <n v="5"/>
    <x v="796"/>
    <b v="0"/>
    <m/>
    <m/>
    <m/>
  </r>
  <r>
    <x v="1"/>
    <s v="Wie läuft die Zutrittskontrolle beim Probearbeiten?"/>
    <s v="Die Zutrittskontrolle für die Home-Etage ist an den Tagen des Probearbeitens eingerichtet und personalisiert."/>
    <x v="0"/>
    <n v="5"/>
    <n v="5"/>
    <n v="3"/>
    <n v="5"/>
    <n v="1"/>
    <n v="3.36"/>
    <x v="16"/>
    <n v="0.21517374046733931"/>
    <n v="16"/>
    <x v="797"/>
    <b v="0"/>
    <m/>
    <m/>
    <m/>
  </r>
  <r>
    <x v="1"/>
    <s v="Was gilt für Auszubildende oder temporäre Mitarbeiter beim Probearbeiten?"/>
    <s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
    <x v="0"/>
    <n v="2"/>
    <n v="2"/>
    <n v="1"/>
    <n v="3"/>
    <n v="1"/>
    <n v="1.64"/>
    <x v="11"/>
    <n v="0.13530053012030899"/>
    <n v="6"/>
    <x v="798"/>
    <b v="0"/>
    <m/>
    <m/>
    <m/>
  </r>
  <r>
    <x v="1"/>
    <s v="Gibt es Gebäudeführungen im Rahmen des Probearbeitens?"/>
    <s v="Ja, es werden zwei Gebäudeführungen im Rahmen des Probearbeitens angeboten. Freiwillige Gebäudeführungen mit Anmeldung werden angeboten."/>
    <x v="0"/>
    <n v="4"/>
    <n v="5"/>
    <n v="3"/>
    <n v="5"/>
    <n v="1"/>
    <n v="3.98"/>
    <x v="6"/>
    <n v="5.6867219095083348E-2"/>
    <n v="15"/>
    <x v="799"/>
    <b v="0"/>
    <m/>
    <m/>
    <m/>
  </r>
  <r>
    <x v="1"/>
    <s v="Ab wann ist Probearbeiten möglich?"/>
    <s v="Probearbeiten im NewHQ sind ab 7 Uhr möglich. Jede Etage hat einen eigenen Slot zum Probearbeiten bekommen. Es wird empfohlen, die Nord- und Südkern-Aufzüge bewusst zu wählen, insbesondere wegen der Vertraulichkeitsbereiche._x000a__x000a_Sollten Sie weitere Fragen haben, stehen Ihnen folgende Support-Kanäle zur Verfügung:_x000a_*   Headquarter contact: newhq@berenberg.com_x000a_*   Technical laptop support: laptoppilot@berenberg.de_x000a_*   Building or relocation issues: Monday system (Link folgt)_x000a_*   General technical support: hotline@berenberg.de or hotline extension -369"/>
    <x v="0"/>
    <n v="5"/>
    <n v="5"/>
    <n v="4"/>
    <n v="5"/>
    <n v="1"/>
    <n v="4.3400000000000007"/>
    <x v="0"/>
    <n v="0.22825127945200019"/>
    <n v="13"/>
    <x v="800"/>
    <b v="0"/>
    <m/>
    <m/>
    <m/>
  </r>
  <r>
    <x v="1"/>
    <s v="Gibt es technische Unterstützung während des Probearbeitens?"/>
    <s v="Ja, während des Probearbeitens wird es technische Unterstützung geben._x000a__x000a_*   Ein IT-Spezialist wird vor Ort sein._x000a_*   Floorwalker werden an den Tagen unterstützen und gerne auch Feedback entgegennehmen._x000a_*   Der LocalService wird durch externes IT-Fachpersonal unterstützt, um den Umzug und die Einweisung in das neue Arbeitsequipment so einfach wie möglich zu gestalten._x000a__x000a_Sollten dennoch Fragen oder Probleme auftreten, stehen Ihnen folgende Support-Kanäle zur Verfügung:_x000a__x000a_*   Technischer Laptop-Support: laptoppilot@berenberg.de_x000a_*   Allgemeiner technischer Support: hotline@berenberg.de oder Hotline-Durchwahl -369"/>
    <x v="0"/>
    <n v="5"/>
    <n v="5"/>
    <n v="4"/>
    <n v="5"/>
    <n v="1"/>
    <n v="4.3400000000000007"/>
    <x v="0"/>
    <n v="0.37935468601359951"/>
    <n v="11"/>
    <x v="801"/>
    <b v="0"/>
    <m/>
    <m/>
    <m/>
  </r>
  <r>
    <x v="1"/>
    <s v="Wie erfahre ich, wann meine Etage Probearbeiten darf?"/>
    <s v="Um zu erfahren, wann Ihre Etage Probearbeiten darf, beachten Sie bitte, dass jede Etage einen eigenen Slot zum Probearbeiten erhalten hat. Die Probearbeiten sind verpflichtend, um sich mit der neuen Umgebung, Technik und Infrastruktur vertraut zu machen._x000a__x000a_Da ich keine Information darüber habe, wann genau Ihre Etage Probearbeiten kann, wenden Sie sich bitte an die entsprechenden Support-Kanäle:_x000a_*   Headquarter contact: newhq@berenberg.com_x000a_*   Building or relocation issues: Monday system (Link folgt)"/>
    <x v="0"/>
    <n v="5"/>
    <n v="5"/>
    <n v="4"/>
    <n v="5"/>
    <n v="1"/>
    <n v="4.3400000000000007"/>
    <x v="0"/>
    <n v="0.2075370377952149"/>
    <n v="9"/>
    <x v="802"/>
    <b v="0"/>
    <m/>
    <m/>
    <m/>
  </r>
  <r>
    <x v="1"/>
    <s v="Ist eine Anmeldung für das Probearbeiten erforderlich?"/>
    <s v="Ja, eine Anmeldung für Aktenrollwagen und Security-Boxen ist zwingend erforderlich bis Ende Juli 2025. Bitte sende eine E-Mail an das Umzugsteam unter NewHQ_Sellenthin@berenberg.de."/>
    <x v="0"/>
    <n v="2"/>
    <n v="2"/>
    <n v="1"/>
    <n v="4"/>
    <n v="1"/>
    <n v="2.6"/>
    <x v="20"/>
    <n v="0.30545422271677652"/>
    <n v="9"/>
    <x v="803"/>
    <b v="0"/>
    <m/>
    <m/>
    <m/>
  </r>
  <r>
    <x v="1"/>
    <s v="Welche technische Ausstattung steht beim Probearbeiten zur Verfügung?"/>
    <s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
    <x v="0"/>
    <n v="4"/>
    <n v="5"/>
    <n v="3"/>
    <n v="5"/>
    <n v="1"/>
    <n v="3.98"/>
    <x v="6"/>
    <n v="0.10298553715229621"/>
    <n v="11"/>
    <x v="804"/>
    <b v="0"/>
    <m/>
    <m/>
    <m/>
  </r>
  <r>
    <x v="1"/>
    <s v="Gibt es Schulungen zur Techniknutzung?"/>
    <s v="Ja, es gibt Schulungen zur Techniknutzung._x000a__x000a_*   Der User Guide Lenovo ThinkPad Yoga beschreibt detailliert die Nutzung des Laptops am Arbeitsplatz in Verbindung mit Monitor, Headset und Telefon._x000a_*   Der User Guide Lenovo ThinkPad Yoga enthält Informationen zu Bildschirm-Anzeige Einstellungen, Windows-Tipps, Troubleshooting und Nutzung der Meetingraumtechnik._x000a_*   Um den Umzug und die Einweisung in das neue Arbeitsequipment so einfach wie möglich zu gestalten, wird der LocalService durch externes IT-Fachpersonal unterstützt._x000a_*   Mitarbeiterinnen und Mitarbeitern von Berenberg wird im Rahmen des Probearbeitstages die Gelegenheit gegeben, bereits vor dem Umzug den neuen Arbeitsplatz zu begutachten bzw. zu testen._x000a__x000a_Möchten Sie detaillierte Anweisungen zu bestimmten Themen oder reicht Ihnen die Quellenangabe?"/>
    <x v="0"/>
    <n v="4"/>
    <n v="4"/>
    <n v="2"/>
    <n v="4"/>
    <n v="2"/>
    <n v="3.88"/>
    <x v="4"/>
    <n v="0.19645818491875069"/>
    <n v="13"/>
    <x v="805"/>
    <b v="0"/>
    <m/>
    <m/>
    <m/>
  </r>
  <r>
    <x v="1"/>
    <s v="Welche Infrastruktur ist beim Probearbeiten nutzbar?"/>
    <s v="Beim Probearbeiten im NewHQ stehen Ihnen folgende Infrastruktur zur Verfügung:_x000a__x000a_*   Zutrittskontrolle zur Home-Etage ist eingerichtet und personalisiert._x000a_*   Laptops werden bereits ausgegeben sein und das technische On-Boarding abgeschlossen. Schulungsangebote für Laptops werden an den Tagen geplant._x000a_*   Die Tiefgarage ist nutzbar, der Zugang erfolgt per Mitarbeiterkarte._x000a_*   Der Fahrradkeller ist nutzbar. Es gibt 157 Fahrradstellplätze in der Tiefgarage, davon 12 mit E-Ladesäule._x000a_*   Kaffeemaschinen und Wasserspender sind funktionsfähig, Teeküchen sind mit Geschirr ausgestattet._x000a_*   Raumbuchung erfolgt über Outlook._x000a_*   Locker können vergeben werden und sind nutzbar, Spinde sind im UG2 nutzbar. Zusätzlich zu den Spinden am Arbeitsplatz befinden sich 300 Spinde im Untergeschoss 2 in unmittelbarer Nähe der Stellplätze._x000a_*   Floorwalker werden unterwegs sein, um bei Fragen zu unterstützen._x000a__x000a_Folgende Infrastruktur steht Ihnen beim Probearbeiten nicht zur Verfügung:_x000a__x000a_*   Mitarbeiterrestaurant_x000a_*   Empfang_x000a_*   Postservice_x000a_*   Arbeiten am zukünftigen Arbeitsplatz abweichend von den geplanten Tagen_x000a_*   Headset am Telefon_x000a_*   Duschen. Es gibt 11 Duschen mit geräumigen Umkleiden im Erdgeschoss._x000a_*   Büromaterial_x000a_*   Drucker"/>
    <x v="0"/>
    <n v="4"/>
    <n v="5"/>
    <n v="4"/>
    <n v="5"/>
    <n v="1"/>
    <n v="4.3999999999999986"/>
    <x v="16"/>
    <n v="0.1744195192415309"/>
    <n v="8"/>
    <x v="806"/>
    <b v="0"/>
    <m/>
    <m/>
    <m/>
  </r>
  <r>
    <x v="1"/>
    <s v="Sind die Tiefgarage und die Fahrradstellplätze beim Probearbeiten zugänglich?"/>
    <s v="Ja, während des Probearbeitens sind die Tiefgarage und der Fahrradkeller nutzbar. Der Zugang zur Tiefgarage erfolgt mit der Mitarbeiterkarte."/>
    <x v="0"/>
    <n v="4"/>
    <n v="5"/>
    <n v="4"/>
    <n v="5"/>
    <n v="1"/>
    <n v="4.12"/>
    <x v="16"/>
    <n v="0.13936035287889251"/>
    <n v="12"/>
    <x v="807"/>
    <b v="0"/>
    <m/>
    <m/>
    <m/>
  </r>
  <r>
    <x v="1"/>
    <s v="Kann beim Probearbeiten Feedback gegeben werden?"/>
    <s v="Ja, beim Probearbeiten im NewHQ wird gerne Feedback entgegengenommen. Floorwalker unterstützen an den Tagen und nehmen gern auch Feedback entgegen."/>
    <x v="0"/>
    <n v="4"/>
    <n v="5"/>
    <n v="3"/>
    <n v="4"/>
    <n v="1"/>
    <n v="3.44"/>
    <x v="17"/>
    <n v="0.1004341039707419"/>
    <n v="5"/>
    <x v="808"/>
    <b v="0"/>
    <m/>
    <m/>
    <m/>
  </r>
  <r>
    <x v="1"/>
    <s v="Was ist Aufgabe des Umzugsbotschafters?"/>
    <s v="Die Aufgabe des Umzugsbotschafters ist es, Ansprechpartner für Kollegen an den ersten Tagen zu sein und als Kontaktperson zum Umzugsteam zu fungieren."/>
    <x v="0"/>
    <n v="4"/>
    <n v="5"/>
    <n v="3"/>
    <n v="5"/>
    <n v="1"/>
    <n v="3.98"/>
    <x v="6"/>
    <n v="0.13659924001955759"/>
    <n v="8"/>
    <x v="809"/>
    <b v="0"/>
    <m/>
    <m/>
    <m/>
  </r>
  <r>
    <x v="1"/>
    <s v="Wer ist mein Ansprechpartner, wenn ich Fragen zum Ablauf des Umzugs habe?"/>
    <s v="Für Fragen zum Ablauf des Umzugs stehen Ihnen folgende Ansprechpartner zur Verfügung:_x000a__x000a_*   Das Umzugsteam per E-Mail unter NewHQ_Sellenthin@berenberg.de_x000a_*   Maja Hilbert aus der Abteilung WPS koordiniert den kompletten Umzug._x000a_*   Das Projektteam kann über die Rubrik &quot;Fragen an...&quot; im Newsletter kontaktiert werden._x000a__x000a_Bitte wenden Sie sich an die genannten Stellen, um Ihre Fragen beantworten zu lassen."/>
    <x v="0"/>
    <n v="4"/>
    <n v="5"/>
    <n v="4"/>
    <n v="5"/>
    <n v="1"/>
    <n v="4.12"/>
    <x v="16"/>
    <n v="0.1640366327008887"/>
    <n v="11"/>
    <x v="810"/>
    <b v="0"/>
    <m/>
    <m/>
    <m/>
  </r>
  <r>
    <x v="1"/>
    <s v="Wann und wie erhalte ich meinen neuen Laptop?"/>
    <s v="Für Ihre Suchanfrage konnte keine Zusammenfassung erstellt werden. Hier sind einige Suchergebnisse."/>
    <x v="0"/>
    <n v="1"/>
    <n v="1"/>
    <n v="1"/>
    <n v="1"/>
    <n v="1"/>
    <n v="1"/>
    <x v="18"/>
    <n v="2.4046769542219969E-2"/>
    <n v="12"/>
    <x v="811"/>
    <b v="0"/>
    <m/>
    <m/>
    <m/>
  </r>
  <r>
    <x v="1"/>
    <s v="Was muss ich bei Sonder-Equipment wie speziellen Keyboards oder Mäusen beachten?"/>
    <s v="Bitte geben Sie spezielle Keyboards und Mäuse an die IT weiter, damit diese vollständig mit umgezogen werden können. Bitte geben Sie den Namen des Mitarbeiters und die Sonderausstattung an Andreas weiter._x000a__x000a_Wenn Sie uns über den Survey mitgeteilt haben, dass Sie ergonomische Tastaturen/Mäuse benötigen, werden diese mit umgezogen. Die Umzugsbotschafter werden gebeten, den Sonderbedarf für den jeweiligen Bereich zu ermitteln/verifizieren._x000a__x000a_Sollten Sie weitere Fragen haben, können Sie sich gerne an die folgenden Stellen wenden:_x000a_* Headquarter contact: newhq@berenberg.com_x000a_* Technical laptop support: laptoppilot@berenberg.de_x000a_* Building or relocation issues: Monday system (link follows)_x000a_* General technical support: hotline@berenberg.de or hotline extension -369"/>
    <x v="0"/>
    <n v="5"/>
    <n v="5"/>
    <n v="5"/>
    <n v="5"/>
    <n v="1"/>
    <n v="4.4800000000000004"/>
    <x v="3"/>
    <n v="8.554162542649385E-2"/>
    <n v="4"/>
    <x v="812"/>
    <b v="0"/>
    <m/>
    <m/>
    <m/>
  </r>
  <r>
    <x v="1"/>
    <s v="Was passiert, wenn in meinem Team nicht alle Mitarbeiter einen Laptop haben?"/>
    <s v="Wenn in Ihrem Team nicht alle Mitarbeiter einen Laptop haben, werden Team-Laptops zur Verfügung gestellt, um die Infrastruktur in den Meetingräumen zu nutzen._x000a__x000a_Für weitere Fragen zu diesem Thema wenden Sie sich bitte an die folgenden Support-Kanäle:_x000a_* Technische Laptop Unterstützung: laptoppilot@berenberg.de_x000a_* Allgemeine technische Unterstützung: hotline@berenberg.de oder Hotline-Durchwahl -369"/>
    <x v="0"/>
    <n v="4"/>
    <n v="4"/>
    <n v="3"/>
    <n v="5"/>
    <n v="1"/>
    <n v="3.8"/>
    <x v="17"/>
    <n v="0.13938682454493151"/>
    <n v="14"/>
    <x v="813"/>
    <b v="0"/>
    <m/>
    <m/>
    <m/>
  </r>
  <r>
    <x v="1"/>
    <s v="Werden iPhones im Zuge des Umzugs ausgetauscht?"/>
    <s v="Für Ihre Suchanfrage konnte keine Zusammenfassung erstellt werden. Hier sind einige Suchergebnisse."/>
    <x v="0"/>
    <n v="3"/>
    <n v="1"/>
    <n v="1"/>
    <n v="1"/>
    <n v="1"/>
    <n v="2.56"/>
    <x v="9"/>
    <n v="4.0567161444016862E-2"/>
    <n v="5"/>
    <x v="814"/>
    <b v="0"/>
    <m/>
    <m/>
    <m/>
  </r>
  <r>
    <x v="1"/>
    <s v="Werden iPads zur Verfügung gestellt?"/>
    <s v="Nein, iPads sind im Standard-Setup nicht vorgesehen. Das Yoga-Laptop kann die Funktionalitäten ähnlich abbilden."/>
    <x v="0"/>
    <n v="5"/>
    <n v="5"/>
    <n v="5"/>
    <n v="5"/>
    <n v="1"/>
    <n v="4.4800000000000004"/>
    <x v="3"/>
    <n v="0.13340835134011189"/>
    <n v="10"/>
    <x v="815"/>
    <b v="0"/>
    <m/>
    <m/>
    <m/>
  </r>
  <r>
    <x v="1"/>
    <s v="Welche IT Ausstattung wird für die Nutzung der Meetingräume benötigt?"/>
    <s v="Für die Nutzung der Meetingräume im NewHQ benötigen Sie einen Laptop, um Inhalte zu teilen. Eine reine Videokonferenz ist auch ohne Laptop möglich._x000a__x000a_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_x000a__x000a_Benötigen Sie detailliertere Informationen zur Nutzung der Meetingraumtechnik?"/>
    <x v="0"/>
    <n v="5"/>
    <n v="5"/>
    <n v="4"/>
    <n v="5"/>
    <n v="1"/>
    <n v="4.3400000000000007"/>
    <x v="0"/>
    <n v="0.19967646503251779"/>
    <n v="12"/>
    <x v="816"/>
    <b v="0"/>
    <m/>
    <m/>
    <m/>
  </r>
  <r>
    <x v="1"/>
    <s v="Wird die Softphone- Telefonie direkt mit dem Umzug eingeführt?"/>
    <s v="Die Softphone-Telefonie wird nicht direkt mit dem Umzug eingeführt, sondern erst später. Das neue Headset ist jedoch für die zukünftige Softphone-Technologie vorbereitet._x000a__x000a_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_x000a__x000a_Beachten Sie, dass es auch die Möglichkeit des Softphones über WebEx geben wird. Standardmäßig erhalten Sie Ihr Tischtelefon, aber Sie können sich parallel bei den ersten Softphone-Nutzern von den Vorteilen einer mobilen Erreichbarkeit überzeugen."/>
    <x v="0"/>
    <n v="5"/>
    <n v="5"/>
    <n v="4"/>
    <n v="5"/>
    <n v="1"/>
    <n v="4.3400000000000007"/>
    <x v="0"/>
    <n v="0.32855988834827388"/>
    <n v="9"/>
    <x v="817"/>
    <b v="0"/>
    <m/>
    <m/>
    <m/>
  </r>
  <r>
    <x v="1"/>
    <s v="Wie kann ich im neuen Gebäude telefonieren?"/>
    <s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_x000a__x000a_Zusätzlich ist die Wifi-Telefonie im iPhone freizuschalten, damit man auch in der Tiefgarage telefonieren kann bzw. die Park-App nutzen kann. In der Tiefgarage ist sonst keine Netzabdeckung für Telefonie."/>
    <x v="0"/>
    <n v="4"/>
    <n v="5"/>
    <n v="3"/>
    <n v="5"/>
    <n v="1"/>
    <n v="3.98"/>
    <x v="6"/>
    <n v="0.24356741766295451"/>
    <n v="11"/>
    <x v="818"/>
    <b v="0"/>
    <m/>
    <m/>
    <m/>
  </r>
  <r>
    <x v="1"/>
    <s v="Kann ich weiterhin ohne Laptop telefonieren?"/>
    <s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_x000a__x000a_Wenn in der Zukunft das Softphone eingeführt wird, müssen Sie am Laptop eingeloggt sein, um telefonieren zu können."/>
    <x v="0"/>
    <n v="5"/>
    <n v="5"/>
    <n v="4"/>
    <n v="5"/>
    <n v="1"/>
    <n v="4.3400000000000007"/>
    <x v="0"/>
    <n v="0.17748072986212979"/>
    <n v="7"/>
    <x v="819"/>
    <b v="0"/>
    <m/>
    <m/>
    <m/>
  </r>
  <r>
    <x v="1"/>
    <s v="Was muss ich für die Telefonie in der Tiefgarage beachten?"/>
    <s v="Für Ihre Suchanfrage konnte keine Zusammenfassung erstellt werden. Hier sind einige Suchergebnisse."/>
    <x v="0"/>
    <n v="1"/>
    <n v="1"/>
    <n v="1"/>
    <n v="1"/>
    <n v="1"/>
    <n v="1"/>
    <x v="18"/>
    <n v="4.112431487016191E-2"/>
    <n v="11"/>
    <x v="820"/>
    <b v="0"/>
    <m/>
    <m/>
    <m/>
  </r>
  <r>
    <x v="1"/>
    <s v="Ist Microsoft Teams auf den Laptops verfügbar?"/>
    <s v="Ja, Microsoft Teams ist auf den neuen Laptops integriert. Du kannst Meetings über Teams aufsetzen. Bitte beachte, dass Teams nicht in der Citrix-Umgebung funktioniert und noch nicht auf alle Standorte ausgerollt ist._x000a__x000a_Möchtest du eine detaillierte Anleitung oder reicht dir diese Information mit Quellenangabe?"/>
    <x v="0"/>
    <n v="5"/>
    <n v="5"/>
    <n v="4"/>
    <n v="5"/>
    <n v="1"/>
    <n v="4.3400000000000007"/>
    <x v="0"/>
    <n v="0.34096878322966379"/>
    <n v="8"/>
    <x v="821"/>
    <b v="0"/>
    <m/>
    <m/>
    <m/>
  </r>
  <r>
    <x v="1"/>
    <s v="Ist Microsoft bereits an allen Standorten nutzbar?"/>
    <s v="Microsoft Teams ist auf den neuen Laptops integriert. Teams funktioniert jedoch nicht auf der Citrix-Umgebung. Teams ist noch nicht auf die anderen Standorte ausgerollt, der Rollout erfolgt sukzessive."/>
    <x v="0"/>
    <n v="4"/>
    <n v="5"/>
    <n v="4"/>
    <n v="5"/>
    <n v="1"/>
    <n v="3.28"/>
    <x v="16"/>
    <n v="0.35360210331469533"/>
    <n v="16"/>
    <x v="822"/>
    <b v="0"/>
    <m/>
    <m/>
    <m/>
  </r>
  <r>
    <x v="1"/>
    <s v="Kann ich an externen Team-Meetings teilnehmen?"/>
    <s v="Ja, Sie können problemlos über die Notebookumgebung an externen Teams-Meetings teilnehmen. Microsoft Teams ist auf den neuen Laptops integriert. Wenn Sie eine Teams-Einladung von extern erhalten, können Sie ohne Probleme über die Notebookumgebung an Teams teilnehmen."/>
    <x v="0"/>
    <n v="5"/>
    <n v="5"/>
    <n v="5"/>
    <n v="5"/>
    <n v="1"/>
    <n v="4.4800000000000004"/>
    <x v="3"/>
    <n v="0.24474641319942611"/>
    <n v="5"/>
    <x v="823"/>
    <b v="0"/>
    <m/>
    <m/>
    <m/>
  </r>
  <r>
    <x v="1"/>
    <s v="Wer unterstützt uns extern bei der Umsetzung der IT-Ausstattung?"/>
    <s v="Die Firma Datagroup leistet externe Unterstützung bei der Umsetzung der IT-Ausstattung. Um den Umzug und die Einweisung in das neue Arbeitsequipment so einfach wie möglich zu gestalten, wird der LocalService durch externes IT-Fachpersonal unterstützt."/>
    <x v="0"/>
    <n v="4"/>
    <n v="5"/>
    <n v="3"/>
    <n v="4"/>
    <n v="2"/>
    <n v="3.08"/>
    <x v="6"/>
    <n v="0.28020661696629717"/>
    <n v="11"/>
    <x v="824"/>
    <b v="0"/>
    <m/>
    <m/>
    <m/>
  </r>
  <r>
    <x v="1"/>
    <s v="Was ist mit der IT-Ausstattung der Kollegen in der Betaphase?"/>
    <s v="Für Kollegen, die bereits in der Betaphase sind, wird geprüft, ob die IT-Ausstattung einheitlich ist und gegebenenfalls ausgetauscht. Für neue Mitarbeiter muss die Ausstattung über das Onboarding bestellt werden. Die Onboarding-Mail wird dafür nochmals angepasst._x000a__x000a_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
    <x v="0"/>
    <n v="4"/>
    <n v="5"/>
    <n v="4"/>
    <n v="5"/>
    <n v="1"/>
    <n v="3.28"/>
    <x v="16"/>
    <n v="0.22736269617448329"/>
    <n v="11"/>
    <x v="825"/>
    <b v="0"/>
    <m/>
    <m/>
    <m/>
  </r>
  <r>
    <x v="1"/>
    <s v="Was gilt für neue Mitarbeiter im Hinblick auf die IT-Ausstattung?"/>
    <s v="Für neue Mitarbeiter muss die IT-Ausstattung über das Onboarding mitbestellt werden. Die Onboarding-Mail wird dafür nochmals angepasst._x000a__x000a_Im NewHQ wird es Laptops als Hauptgerät geben. Es stehen zwei Laptop-Modelle zur Auswahl: Lenovo ThinkPad L14 und Lenovo ThinkPad L13 Yoga._x000a__x000a_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_x000a__x000a_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_x000a__x000a_Sollten Sie weitere Fragen haben, können Sie sich gerne an die folgenden Stellen wenden:_x000a_* Headquarter contact: newhq@berenberg.com_x000a_* Technical laptop support: laptoppilot@berenberg.de_x000a_* Building or relocation issues: Monday system (link follows)_x000a_* General technical support: hotline@berenberg.de oder hotline extension -369"/>
    <x v="0"/>
    <n v="5"/>
    <n v="5"/>
    <n v="4"/>
    <n v="5"/>
    <n v="1"/>
    <n v="3.5"/>
    <x v="0"/>
    <n v="0.2261529413551934"/>
    <n v="10"/>
    <x v="826"/>
    <b v="0"/>
    <m/>
    <m/>
    <m/>
  </r>
  <r>
    <x v="1"/>
    <s v="Was darf mit an den neuen Standort umziehen?"/>
    <s v="Beim Umzug in das NewHQ werden folgende Gegenstände mitgenommen:_x000a__x000a_*   Kuratierte Möbel_x000a_*   Telefone_x000a_*   Drucker_x000a_*   Schlüsselkästen_x000a_*   Tresore_x000a_*   Laptops_x000a_*   Persönliche Gegenstände in einem Umzugskarton (39x60x35cm)_x000a__x000a_Nicht mitgenommen werden:_x000a__x000a_*   Privatsachen und private Wertgegenstände_x000a_*   Der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Bitte beachten Sie, dass alte Tastaturen, Igel und technische Geräte, die nicht mit umziehen, auf einen separaten Haufen oder in eine gesonderte Tonne gelegt werden sollen."/>
    <x v="0"/>
    <n v="4"/>
    <n v="5"/>
    <n v="4"/>
    <n v="5"/>
    <n v="1"/>
    <n v="4.12"/>
    <x v="16"/>
    <n v="0.38583425423601342"/>
    <n v="10"/>
    <x v="827"/>
    <b v="0"/>
    <m/>
    <m/>
    <m/>
  </r>
  <r>
    <x v="1"/>
    <s v="Gibt es künftig noch persönliche Ablageplätze?"/>
    <s v="Ja, es wird persönliche Ablageplätze im NewHQ geben. Anstelle von Rollcontainern wird es 900 Schließfächer geben. Zusätzlich gibt es 300 Spinde in UG 2 als Ergänzung."/>
    <x v="0"/>
    <n v="5"/>
    <n v="5"/>
    <n v="5"/>
    <n v="5"/>
    <n v="1"/>
    <n v="4.76"/>
    <x v="3"/>
    <n v="8.0402444018390667E-2"/>
    <n v="10"/>
    <x v="828"/>
    <b v="0"/>
    <m/>
    <m/>
    <m/>
  </r>
  <r>
    <x v="1"/>
    <s v="Wie soll ich meine Unterlagen verpacken und beschriften?"/>
    <s v="Um deine Unterlagen für den Umzug ins NewHQ zu verpacken und zu beschriften, beachte bitte Folgendes:_x000a__x000a_1.  **Umzugskartons:** Verwende die bereitgestellten weißen Umzugskartons. Die Größe der Kartons beträgt 39x60x35cm (BxLxH). Du erhältst einen Karton pro Person._x000a_2.  **Beschriftung:** Die Aufkleber für die Kartons sind vorbedruckt und farblich auf die jeweilige Etage im NewHQ abgestimmt._x000a_3.  **Was verpackt wird:** Verpacke alle Unterlagen, Akten und lose Ablagen, die in das neue Gebäude mitgenommen werden sollen, in die Kartons._x000a_4.  **Was nicht verpackt wird:** Entferne Privatsachen und Wertgegenstände aus dem Büro. Lasse Schlüssel in den Schränken oder stecke sie an._x000a_5.  **Größere Aktenmengen:** Wenn du große Mengen an Akten oder eine Bibliothek hast, die von der Spedition gepackt werden müssen, melde dies bitte an._x000a_6.  **Vertrauliche Unterlagen:** Für vertrauliche Unterlagen gibt es verschließbare Aktenrollwagen oder Security Boxen, die verplombt werden können. Diese müssen bis Ende Juli 2025 angemeldet werden unter NewHQ_Sellenthin@berenberg.de._x000a_7.  **Sonstiges:** Was nicht in einen Karton passt, bitte gesondert mit einem Aufkleber versehen._x000a__x000a_Bitte beachte, dass alle Unterlagen und Gegenstände am Umzugstag vollständig verpackt sein müssen, auch an nicht belegten Arbeitsplätzen und gemeinschaftlich genutzten Möbeln. Container, Schränke und Schreibtische müssen vollständig geräumt sein._x000a__x000a_Für weitere Fragen wende dich bitte an newhq@berenberg.com oder bei Problemen mit dem Umzugssystem an das Monday System."/>
    <x v="0"/>
    <n v="5"/>
    <n v="5"/>
    <n v="5"/>
    <n v="5"/>
    <n v="1"/>
    <n v="4.4800000000000004"/>
    <x v="3"/>
    <n v="0.215657368546088"/>
    <n v="6"/>
    <x v="829"/>
    <b v="0"/>
    <m/>
    <m/>
    <m/>
  </r>
  <r>
    <x v="1"/>
    <s v="Wer hilft mir bei der Entscheidung, was mitgenommen werden soll?"/>
    <s v="Es tut mir leid, aber ich kann in den bereitgestellten Dokumenten keine spezifischen Informationen darüber finden, wer Ihnen bei der Entscheidung helfen kann, was Sie mitnehmen sollen._x000a__x000a_Bitte wenden Sie sich an die bestehenden Support-Kanäle:_x000a_* Headquarter Kontakt: newhq@berenberg.com_x000a_* Technische Laptop Unterstützung: laptoppilot@berenberg.de_x000a_* Gebäude- oder Umzugsprobleme: Monday System (Link folgt)_x000a_* Allgemeine technische Unterstützung: hotline@berenberg.de oder Hotline-Durchwahl -369."/>
    <x v="0"/>
    <n v="5"/>
    <n v="5"/>
    <n v="5"/>
    <n v="5"/>
    <n v="1"/>
    <n v="4.4800000000000004"/>
    <x v="3"/>
    <n v="0.13831581191291181"/>
    <n v="10"/>
    <x v="830"/>
    <b v="0"/>
    <m/>
    <m/>
    <m/>
  </r>
  <r>
    <x v="1"/>
    <s v="Was muss aufbewahrt werden und wie lange?"/>
    <s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_x000a__x000a_Was mit umgezogen wird, sind kuratierte Möbel, Telefone, Drucker, Schlüsselkästen und Tresore._x000a__x000a_Aktenrollwagen und Securityboxen müssen als erstes ausgepackt und zurückgegeben werden. Die Anmeldung für Security-Boxen für vertrauliche Unterlagen bzw. großen Aktenmengen für Aktenwagen ist zwingend erforderlich bis Ende Juli 2025."/>
    <x v="0"/>
    <n v="1"/>
    <n v="1"/>
    <n v="1"/>
    <n v="3"/>
    <n v="1"/>
    <n v="1.24"/>
    <x v="9"/>
    <n v="0.134269213355004"/>
    <n v="7"/>
    <x v="831"/>
    <b v="0"/>
    <m/>
    <m/>
    <m/>
  </r>
  <r>
    <x v="1"/>
    <s v="Wo kommt das Archiv hin – und wie komme ich später ran?"/>
    <s v="Als Ihr virtueller Assistent helfe ich Ihnen gerne mit Informationen zum Umzug ins NewHQ und den neuen Laptops._x000a__x000a_Leider kann ich in den vorliegenden Dokumenten keine spezifischen Informationen zum Thema Archiv finden._x000a__x000a_Bitte wenden Sie sich an die entsprechenden Support-Kanäle:_x000a_* Headquarter Kontakt: newhq@berenberg.com_x000a_* Technische Laptop Unterstützung: laptoppilot@berenberg.de_x000a_* Gebäude- oder Umzugsprobleme: Monday System (Link folgt)_x000a_* Allgemeine technische Unterstützung: hotline@berenberg.de oder Hotline Extension -369"/>
    <x v="0"/>
    <n v="5"/>
    <n v="2"/>
    <n v="1"/>
    <n v="5"/>
    <n v="1"/>
    <n v="3.38"/>
    <x v="19"/>
    <n v="8.4283799111416938E-2"/>
    <n v="11"/>
    <x v="832"/>
    <b v="0"/>
    <m/>
    <m/>
    <m/>
  </r>
  <r>
    <x v="1"/>
    <s v="Was ist der Unterschied zwischen Archivierung und Ablage?"/>
    <s v="Für Ihre Suchanfrage konnte keine Zusammenfassung erstellt werden. Hier sind einige Suchergebnisse."/>
    <x v="0"/>
    <n v="1"/>
    <n v="1"/>
    <n v="1"/>
    <n v="1"/>
    <n v="1"/>
    <n v="1.84"/>
    <x v="18"/>
    <n v="4.2304041700704079E-2"/>
    <n v="9"/>
    <x v="833"/>
    <b v="0"/>
    <m/>
    <m/>
    <m/>
  </r>
  <r>
    <x v="1"/>
    <s v="Muss ich Unterlagen selbst ins Archiv bringen?"/>
    <s v="Für Ihre Suchanfrage konnte keine Zusammenfassung erstellt werden. Hier sind einige Suchergebnisse."/>
    <x v="0"/>
    <n v="1"/>
    <n v="1"/>
    <n v="1"/>
    <n v="1"/>
    <n v="1"/>
    <n v="1"/>
    <x v="18"/>
    <n v="2.657821560033485E-2"/>
    <n v="10"/>
    <x v="834"/>
    <b v="0"/>
    <m/>
    <m/>
    <m/>
  </r>
  <r>
    <x v="1"/>
    <s v="Was kann oder soll digitalisiert werden?"/>
    <s v="Es gibt verschiedene Bereiche, die im NewHQ digitalisiert werden können oder bereits digitalisiert sind:_x000a__x000a_*   **Meldung von Mängeln:** Zukünftig sollen Mängel über QR-Codes gemeldet werden können._x000a_*   **Parkplatzbuchung:** Die Buchung der flexiblen internen Parkplätze erfolgt ausschließlich über eine App. Hierfür ist WLAN in der Tiefgarage notwendig._x000a_*   **Bezahlung im Restaurant:** Im Mitarbeiterrestaurant kann über eine App bezahlt werden, auf die zuvor Geld geladen wurde. Snackautomaten im Marketplace können ebenfalls über die App bezahlt werden._x000a_*   **Raumbuchung:** Räume werden nach und nach in Outlook hinterlegt. Die offizielle Raumbuchung beginnt Ende August._x000a__x000a_Falls du weitere Fragen hast, wende dich bitte an die entsprechenden Support-Kanäle:_x000a__x000a_*   Headquarter Kontakt: newhq@berenberg.com_x000a_*   Technische Laptop Unterstützung: laptoppilot@berenberg.de_x000a_*   Gebäude- oder Umzugsprobleme: Monday System (Link folgt)_x000a_*   Allgemeiner technischer Support: hotline@berenberg.de oder Hotline Extension -369"/>
    <x v="0"/>
    <n v="5"/>
    <n v="5"/>
    <n v="4"/>
    <n v="5"/>
    <n v="1"/>
    <n v="4.3400000000000007"/>
    <x v="0"/>
    <n v="0.1136218594961253"/>
    <n v="9"/>
    <x v="835"/>
    <b v="0"/>
    <m/>
    <m/>
    <m/>
  </r>
  <r>
    <x v="1"/>
    <s v="Welche Tools stehen für die Ablage digitaler Dokumente zur Verfügung?"/>
    <s v="Für die Ablage digitaler Dokumente stehen Ihnen folgende Tools zur Verfügung:_x000a__x000a_*   **Microsoft OneNote:** Zum Erstellen von Notizen, To-Do-Listen oder für schnelle Ideen. Handschriftliche Notizen können per OCR in Maschinenschrift umgewandelt werden. Notizen können im Nachgang per E-Mail geteilt werden._x000a_*   **Adobe Acrobat:** Zum Kommentieren und Unterschreiben von PDF-Dokumenten._x000a_*   **Microsoft Edge:** Bietet eingebaute PDF-Funktionen zum Kommentieren und Unterschreiben."/>
    <x v="0"/>
    <n v="4"/>
    <n v="4"/>
    <n v="2"/>
    <n v="5"/>
    <n v="1"/>
    <n v="3.66"/>
    <x v="4"/>
    <n v="0.11441088828137019"/>
    <n v="7"/>
    <x v="836"/>
    <b v="0"/>
    <m/>
    <m/>
    <m/>
  </r>
  <r>
    <x v="1"/>
    <s v="Wer unterstützt bei der Digitalisierung?"/>
    <s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_x000a__x000a_Beachte bitte auch die folgenden Support-Kanäle:_x000a_*   Technische Laptop Unterstützung: laptoppilot@berenberg.de_x000a_*   Allgemeiner technischer Support: hotline@berenberg.de oder Hotline-Durchwahl -369"/>
    <x v="0"/>
    <n v="5"/>
    <n v="5"/>
    <n v="5"/>
    <n v="5"/>
    <n v="1"/>
    <n v="4.4800000000000004"/>
    <x v="3"/>
    <n v="0.40357480701353637"/>
    <n v="4"/>
    <x v="837"/>
    <b v="0"/>
    <m/>
    <m/>
    <m/>
  </r>
  <r>
    <x v="1"/>
    <s v="Ab wann können Räume offiziell gebucht werden?"/>
    <s v="Es tut mir leid, Daniel, aber ich kann in den vorliegenden Dokumenten keine Informationen darüber finden, ab wann Räume offiziell gebucht werden können._x000a__x000a_Bitte wende dich an die entsprechenden Support-Kanäle:_x000a_*   Headquarter Kontakt: newhq@berenberg.com_x000a_*   Building oder Relocation Issues: Monday System (Link folgt) [siehe allgemeine Antwort]_x000a_*   General Technical Support: hotline@berenberg.de oder Hotline Extension -369"/>
    <x v="0"/>
    <n v="5"/>
    <n v="1"/>
    <n v="1"/>
    <n v="5"/>
    <n v="1"/>
    <n v="3.48"/>
    <x v="5"/>
    <n v="0.14296076452322021"/>
    <n v="12"/>
    <x v="838"/>
    <b v="0"/>
    <m/>
    <m/>
    <m/>
  </r>
  <r>
    <x v="1"/>
    <s v="Was tun, wenn ich schon vorher einen Raum benötige?"/>
    <s v="Um vor dem eigentlichen Umzug im NewHQ zu arbeiten, kannst du die Möglichkeit des &quot;Probearbeitens&quot; nutzen. Beachte, dass das Probearbeiten erst ab 7 Uhr morgens möglich ist. Jede Etage hat einen eigenen Slot zum Probearbeiten._x000a__x000a_Gibt es noch andere Fragen zum NewHQ oder den neuen Laptops, bei denen ich dir behilflich sein kann?"/>
    <x v="0"/>
    <n v="4"/>
    <n v="5"/>
    <n v="3"/>
    <n v="5"/>
    <n v="1"/>
    <n v="3.98"/>
    <x v="6"/>
    <n v="0.1291496445849466"/>
    <n v="11"/>
    <x v="839"/>
    <b v="0"/>
    <m/>
    <m/>
    <m/>
  </r>
  <r>
    <x v="1"/>
    <s v="Wird es ein Sportangebot geben?"/>
    <s v="Ja, es wird ein Sportangebot im Multifunktionsraum im NewHQ geben. Der Multifunktionsraum kann über Outlook gebucht werden und die Koordination liegt bei HR._x000a__x000a_Zusätzlich wird es ein vielfältiges Sportprogramm geben, und der Multifunktionsraum wird dafür genutzt werden. Es wird auch ein größeres Betriebssportangebot geben._x000a__x000a_Um verschiedene Kurse vorab auszuprobieren, gab es eine Testphase im BeGo Public Space. Die Kurse in den Bereichen Pilates, Yoga, Tabata und Bootcamp waren besonders beliebt._x000a__x000a_Gibt es noch weitere Fragen zum Sportangebot oder zu anderen Themen im NewHQ?"/>
    <x v="0"/>
    <n v="5"/>
    <n v="5"/>
    <n v="4"/>
    <n v="5"/>
    <n v="1"/>
    <n v="4.3400000000000007"/>
    <x v="0"/>
    <n v="0.30208910804313571"/>
    <n v="11"/>
    <x v="840"/>
    <b v="0"/>
    <m/>
    <m/>
    <m/>
  </r>
  <r>
    <x v="1"/>
    <s v="Wie kann ich den Multifunktionsraum buchen?"/>
    <s v="Den Multifunktionsraum im NewHQ können Sie über Outlook buchen. Die Koordination erfolgt durch HR."/>
    <x v="0"/>
    <n v="4"/>
    <n v="5"/>
    <n v="3"/>
    <n v="5"/>
    <n v="1"/>
    <n v="3.98"/>
    <x v="6"/>
    <n v="7.8720211679225688E-2"/>
    <n v="10"/>
    <x v="841"/>
    <b v="0"/>
    <m/>
    <m/>
    <m/>
  </r>
  <r>
    <x v="1"/>
    <s v="Wird es einen Ruheraum und Arzt-Raum geben?"/>
    <s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
    <x v="0"/>
    <n v="5"/>
    <n v="5"/>
    <n v="5"/>
    <n v="5"/>
    <n v="1"/>
    <n v="4.4800000000000004"/>
    <x v="3"/>
    <n v="0.17041535334594579"/>
    <n v="10"/>
    <x v="842"/>
    <b v="0"/>
    <m/>
    <m/>
    <m/>
  </r>
  <r>
    <x v="1"/>
    <s v="Wie gelange ich ins Mitarbeiterrestaurant?"/>
    <s v="Um zum Mitarbeiterrestaurant zu gelangen, gibt es zwei Eingänge:_x000a__x000a_*   Einen von außen, links des Gebäudehaupteingangs, ideal für einen schnellen Besuch an der Kaffeebar vor Arbeitsbeginn._x000a_*   Einen vom Foyer des NewHQ, der einen direkten Zugang zum Buffetbereich bietet._x000a__x000a_Das Mitarbeiterrestaurant befindet sich im Erdgeschoss des neuen Gebäudes. Der Name des Mitarbeiterrestaurants ist &quot;1590&quot;._x000a__x000a_Zusätzliche Informationen zum Mitarbeiterrestaurant:_x000a__x000a_*   In der zugehörigen App &quot;GenussAPP&quot; finden Sie die aktuellen Tagesmenüs und ein Ampelsystem, das die Auslastung anzeigt._x000a_*   Sie können über die &quot;Pre Order&quot;-Funktion Speisen bestellen, die Ihnen in einem Frische-Automat bereitgestellt werden._x000a_*   Die Bezahlung erfolgt ebenfalls über die App._x000a_*   Das Restaurant bietet täglich wechselnde Gerichte an verschiedenen Countern an, darunter &quot;Gusto Italia&quot; mit Pasta und Pizza, &quot;Geschmacksheimat&quot; für traditionelle Gerichte, einen Bowl- und Salatbereich sowie WOK-Spezialitäten und Grillgerichte._x000a_*   Es gibt auch eine Kaffeebar und Patisserie, die von 7:30 bis 15:30 Uhr geöffnet ist._x000a_*   Das Restaurant ist von Montag bis Freitag von 11:30 bis 14:00 Uhr geöffnet."/>
    <x v="0"/>
    <n v="5"/>
    <n v="5"/>
    <n v="5"/>
    <n v="5"/>
    <n v="1"/>
    <n v="4.4800000000000004"/>
    <x v="3"/>
    <n v="0.23423903327680859"/>
    <n v="11"/>
    <x v="843"/>
    <b v="0"/>
    <m/>
    <m/>
    <m/>
  </r>
  <r>
    <x v="1"/>
    <s v="Wie viele Sitzplätze gibt es im Mitarbeiterrestaurant?"/>
    <s v="Im Mitarbeiterrestaurant stehen 199 Sitzplätze zur Verfügung. Über das Ampelsystem in der App ist ersichtlich, wie hoch die Auslastung ist."/>
    <x v="0"/>
    <n v="5"/>
    <n v="5"/>
    <n v="5"/>
    <n v="5"/>
    <n v="4"/>
    <n v="4.9400000000000004"/>
    <x v="1"/>
    <n v="0.37092215193967099"/>
    <n v="13"/>
    <x v="844"/>
    <b v="0"/>
    <m/>
    <m/>
    <m/>
  </r>
  <r>
    <x v="1"/>
    <s v="Wie erfahre ich, wie voll es im Restaurant ist?"/>
    <s v="Im Mitarbeiterrestaurant im NewHQ können Sie über ein Ampelsystem in der Restaurant-App sehen, wie hoch die Auslastung gerade ist. Die App kann sowohl auf dem Firmen- als auch auf dem Privat-Handy genutzt werden."/>
    <x v="0"/>
    <n v="5"/>
    <n v="5"/>
    <n v="5"/>
    <n v="5"/>
    <n v="1"/>
    <n v="3.64"/>
    <x v="3"/>
    <n v="0.29922053800099191"/>
    <n v="11"/>
    <x v="845"/>
    <b v="0"/>
    <m/>
    <m/>
    <m/>
  </r>
  <r>
    <x v="1"/>
    <s v="Ist eine Vorbestellung von Gerichten möglich?"/>
    <s v="Ja, über die „Pre Order“-Funktion in der App können Sie Speisen bestellen, die Ihnen in einem Frische-Automat bereitgestellt werden. Dies ist auch zur Mitnahme nach Hause möglich."/>
    <x v="0"/>
    <n v="5"/>
    <n v="5"/>
    <n v="4"/>
    <n v="5"/>
    <n v="1"/>
    <n v="4.3400000000000007"/>
    <x v="0"/>
    <n v="0.19800701884573499"/>
    <n v="6"/>
    <x v="846"/>
    <b v="0"/>
    <m/>
    <m/>
    <m/>
  </r>
  <r>
    <x v="1"/>
    <s v="Können Geschäftspartner und Kunden im Restaurant essen?"/>
    <s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
    <x v="0"/>
    <n v="4"/>
    <n v="5"/>
    <n v="4"/>
    <n v="5"/>
    <n v="1"/>
    <n v="4.12"/>
    <x v="16"/>
    <n v="0.13454618178572489"/>
    <n v="9"/>
    <x v="847"/>
    <b v="0"/>
    <m/>
    <m/>
    <m/>
  </r>
  <r>
    <x v="1"/>
    <s v="Dürfen Familie, Freunde und Bekannte zum Mittagessen mitgebracht werden?"/>
    <s v="Es ist nicht vorgesehen, dass Freunde oder Bekannte Zutritt zum Mitarbeiterrestaurant haben. Geschäftspartner können eingeladen werden oder über eine Karte, die man am Empfang erhält, selbst zahlen._x000a__x000a_Für weitere Fragen zu diesem Thema wenden Sie sich bitte an newhq@berenberg.com [Headquarter contact]."/>
    <x v="0"/>
    <n v="5"/>
    <n v="5"/>
    <n v="5"/>
    <n v="5"/>
    <n v="3"/>
    <n v="4.88"/>
    <x v="2"/>
    <n v="0.19321796590935411"/>
    <n v="10"/>
    <x v="848"/>
    <b v="0"/>
    <m/>
    <m/>
    <m/>
  </r>
  <r>
    <x v="1"/>
    <s v="Darf ich mit meinem Tablett durch das Gebäude gehen?"/>
    <s v="Es ist nicht vorgesehen, mit den Essen-Tabletts durch das Gebäude zu gehen. Für To-Go-Gerichte wird es eine Tupperware mit Pfandsystem geben._x000a__x000a_Bezieht sich Ihre Frage auf die Nutzung Ihres Tablets im Allgemeinen im NewHQ? Wenn ja, betrifft Ihre Frage die Nutzung im Arbeitsbereich oder im Restaurant?"/>
    <x v="0"/>
    <n v="5"/>
    <n v="5"/>
    <n v="5"/>
    <n v="5"/>
    <n v="1"/>
    <n v="4.4800000000000004"/>
    <x v="3"/>
    <n v="0.27070131627162902"/>
    <n v="11"/>
    <x v="849"/>
    <b v="0"/>
    <m/>
    <m/>
    <m/>
  </r>
  <r>
    <x v="1"/>
    <s v="Wird es eine Außenbestuhlung beim Restaurant geben?"/>
    <s v="Nein, im Mitarbeiterrestaurant wird es keine Außenbestuhlung geben."/>
    <x v="0"/>
    <n v="5"/>
    <n v="5"/>
    <n v="5"/>
    <n v="5"/>
    <n v="1"/>
    <n v="4.4800000000000004"/>
    <x v="3"/>
    <n v="3.7204033654939857E-2"/>
    <n v="10"/>
    <x v="850"/>
    <b v="0"/>
    <m/>
    <m/>
    <m/>
  </r>
  <r>
    <x v="1"/>
    <s v="Wie funktioniert der Marketplace?"/>
    <s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_x000a__x000a_Zum Marketplace gehört auch eine Dachterrasse mit Möbeln. Es gibt verschiedene Sitzbereiche, sowohl loungig-lässig als auch erhöht zum Arbeiten am Laptop._x000a__x000a_Im Marketplace gibt es Getränkeautomaten, die über eine App bezahlt werden können. Außerdem gibt es eine Abholstation für vorbestellte Speisen._x000a__x000a_Bitte beachte, dass es im Marketplace keinen Service gibt, sondern reiner Self-Service gilt._x000a__x000a_Gibt es noch weitere Fragen zum Marketplace oder zu anderen Themen rund um den Umzug oder die neuen Laptops?"/>
    <x v="0"/>
    <n v="5"/>
    <n v="5"/>
    <n v="4"/>
    <n v="5"/>
    <n v="1"/>
    <n v="4.3400000000000007"/>
    <x v="0"/>
    <n v="0.25139534680906139"/>
    <n v="13"/>
    <x v="851"/>
    <b v="0"/>
    <m/>
    <m/>
    <m/>
  </r>
  <r>
    <x v="1"/>
    <s v="Wo hole ich Pre-Order-Essen ab?"/>
    <s v="Pre-Order-Essen wird im Marketplace zur Abholung bereitgestellt. Die Abholstation befindet sich dort. Der Marketplace befindet sich im 10. OG."/>
    <x v="0"/>
    <n v="5"/>
    <n v="5"/>
    <n v="5"/>
    <n v="5"/>
    <n v="1"/>
    <n v="4.4800000000000004"/>
    <x v="3"/>
    <n v="0.15250149494126691"/>
    <n v="5"/>
    <x v="852"/>
    <b v="0"/>
    <m/>
    <m/>
    <m/>
  </r>
  <r>
    <x v="1"/>
    <s v="Wie bezahle ich am Snackautomaten?"/>
    <s v="Am Snackautomaten im Market Place kann über die App bezahlt werden."/>
    <x v="0"/>
    <n v="5"/>
    <n v="5"/>
    <n v="4"/>
    <n v="5"/>
    <n v="1"/>
    <n v="4.3400000000000007"/>
    <x v="0"/>
    <n v="0.19957794341214"/>
    <n v="8"/>
    <x v="853"/>
    <b v="0"/>
    <m/>
    <m/>
    <m/>
  </r>
  <r>
    <x v="1"/>
    <s v="Was bietet das Work Café?"/>
    <s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
    <x v="0"/>
    <n v="5"/>
    <n v="5"/>
    <n v="4"/>
    <n v="5"/>
    <n v="1"/>
    <n v="4.3400000000000007"/>
    <x v="0"/>
    <n v="0.19081325028655799"/>
    <n v="10"/>
    <x v="854"/>
    <b v="0"/>
    <m/>
    <m/>
    <m/>
  </r>
  <r>
    <x v="1"/>
    <s v="Wann ist das Work Café zugänglich?"/>
    <s v="Das Work Café ist immer zugänglich und liegt außerhalb der Vertraulichkeitsbereiche. Es bietet den gleichen Service wie in den Teeküchen, ist aber großzügiger ausgestattet und verfügt über mehr Sitzmöglichkeiten. Gefrierfächer sind nur hier zu finden."/>
    <x v="0"/>
    <n v="4"/>
    <n v="4"/>
    <n v="3"/>
    <n v="5"/>
    <n v="1"/>
    <n v="3.8"/>
    <x v="17"/>
    <n v="0.14550319025893321"/>
    <n v="10"/>
    <x v="855"/>
    <b v="0"/>
    <m/>
    <m/>
    <m/>
  </r>
  <r>
    <x v="1"/>
    <s v="Wo finde ich Gefrierfächer im Gebäude?"/>
    <s v="Es tut mir leid, aber ich kann in den mir vorliegenden Dokumenten keine Informationen über die Standorte von Gefrierfächern im Gebäude finden._x000a__x000a_Bitte wende dich an die entsprechenden Support-Kanäle:_x000a_* Headquarter contact: newhq@berenberg.com_x000a_* Building or relocation issues: Monday system (link follows) [siehe ggf. weitere Dokumente] [keine Quellenangabe]"/>
    <x v="0"/>
    <n v="5"/>
    <n v="1"/>
    <n v="1"/>
    <n v="5"/>
    <n v="1"/>
    <n v="3.48"/>
    <x v="5"/>
    <n v="9.1770235145844661E-2"/>
    <n v="12"/>
    <x v="856"/>
    <b v="0"/>
    <m/>
    <m/>
    <m/>
  </r>
  <r>
    <x v="1"/>
    <s v="Welche Kaffeemaschinen stehen in den Teeküchen zur Verfügung?"/>
    <s v="In den Teeküchen im NewHQ stehen Franke Kaffeemaschinen (wie im jetzigen Bistro). Die Maschinen sind mit Kaffee- und Espressobohnen ausgestattet. Es wird auch Hafermilch in den Kühlschränken geben. Die Kaffeemaschine gibt Kuhmilch aus, da es nur ein Milchfach gibt."/>
    <x v="0"/>
    <n v="5"/>
    <n v="5"/>
    <n v="4"/>
    <n v="5"/>
    <n v="1"/>
    <n v="4.3400000000000007"/>
    <x v="0"/>
    <n v="0.20985197148960219"/>
    <n v="14"/>
    <x v="857"/>
    <b v="0"/>
    <m/>
    <m/>
    <m/>
  </r>
  <r>
    <x v="1"/>
    <s v="Welche Milchsorten gibt es in den Teeküchen?"/>
    <s v="In den Teeküchen im NewHQ wird es Hafermilch in den Kühlschränken geben. Aus der Kaffeemaschine kommt Kuhmilch, da es nur ein Milchfach gibt."/>
    <x v="0"/>
    <n v="4"/>
    <n v="4"/>
    <n v="3"/>
    <n v="5"/>
    <n v="1"/>
    <n v="3.8"/>
    <x v="17"/>
    <n v="0.13930778156864779"/>
    <n v="11"/>
    <x v="858"/>
    <b v="0"/>
    <m/>
    <m/>
    <m/>
  </r>
  <r>
    <x v="1"/>
    <s v="Wie oft werden die Teeküchen aufgefüllt und gereinigt?"/>
    <s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
    <x v="0"/>
    <n v="4"/>
    <n v="5"/>
    <n v="4"/>
    <n v="5"/>
    <n v="1"/>
    <n v="3.28"/>
    <x v="16"/>
    <n v="0.26495548744676273"/>
    <n v="13"/>
    <x v="859"/>
    <b v="0"/>
    <m/>
    <m/>
    <m/>
  </r>
  <r>
    <x v="1"/>
    <s v="Wie oft wird die Spülmaschine ausgeräumt?"/>
    <s v="Die Spülmaschine in den Teeküchen wird einmal täglich ausgeräumt. Die Teeküchen werden täglich gereinigt."/>
    <x v="0"/>
    <n v="5"/>
    <n v="5"/>
    <n v="5"/>
    <n v="5"/>
    <n v="1"/>
    <n v="4.4800000000000004"/>
    <x v="3"/>
    <n v="0.2130441292269519"/>
    <n v="9"/>
    <x v="860"/>
    <b v="0"/>
    <m/>
    <m/>
    <m/>
  </r>
  <r>
    <x v="1"/>
    <s v="Welche Möglichkeiten gibt es für Heißwasser in den Teeküchen?"/>
    <s v="In den Teeküchen im NewHQ gibt es zwei Möglichkeiten für Heißwasser:_x000a_*   Aus dem Wasserspender_x000a_*   Über die Kaffeemaschine_x000a__x000a_Es gibt keine Wasserkocher in den Küchen."/>
    <x v="0"/>
    <n v="5"/>
    <n v="5"/>
    <n v="5"/>
    <n v="5"/>
    <n v="1"/>
    <n v="4.76"/>
    <x v="3"/>
    <n v="0.31857321863365018"/>
    <n v="10"/>
    <x v="861"/>
    <b v="0"/>
    <m/>
    <m/>
    <m/>
  </r>
  <r>
    <x v="1"/>
    <s v="Gibt es auch Sprudelwasser?"/>
    <s v="Ja, an den Wasserspendern in den Teeküchen gibt es sowohl stilles Wasser als auch Sprudelwasser (mit Kohlensäure)."/>
    <x v="0"/>
    <n v="5"/>
    <n v="5"/>
    <n v="5"/>
    <n v="5"/>
    <n v="1"/>
    <n v="4.4800000000000004"/>
    <x v="3"/>
    <n v="8.9831968160650005E-2"/>
    <n v="3"/>
    <x v="862"/>
    <b v="0"/>
    <m/>
    <m/>
    <m/>
  </r>
  <r>
    <x v="1"/>
    <s v="Wie sind die Teeküchen ausgestattet?"/>
    <s v="Die Teeküchen im NewHQ sind wie folgt ausgestattet:_x000a__x000a_*   Kühlschrank_x000a_*   Geschirrspüler_x000a_*   Kaffeemaschine (die gleiche Maschine wie im jetzigen Bistro)_x000a_*   Mikrowelle_x000a_*   Separate Wasserstation_x000a_*   Einheitliches Geschirr + Besteck_x000a__x000a_Alle Teeküchen sind gleich ausgestattet, aber Farbe und Sitzkonzept sind unterschiedlich. Es gibt 29 Teeküchen im gesamten Gebäude, das sind 3 Stück pro Regelgeschoss._x000a__x000a_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
    <x v="0"/>
    <n v="5"/>
    <n v="5"/>
    <n v="4"/>
    <n v="5"/>
    <n v="1"/>
    <n v="4.3400000000000007"/>
    <x v="0"/>
    <n v="0.46563949238093127"/>
    <n v="12"/>
    <x v="863"/>
    <b v="0"/>
    <m/>
    <m/>
    <m/>
  </r>
  <r>
    <x v="1"/>
    <s v="Was muss ich bei privatem Geschirr beachten?"/>
    <s v="Privates Geschirr muss selbst abgewaschen und im Locker verwahrt werden. In den Teeküchen ist das Geschirr standardisiert."/>
    <x v="0"/>
    <n v="4"/>
    <n v="5"/>
    <n v="3"/>
    <n v="5"/>
    <n v="1"/>
    <n v="3.98"/>
    <x v="6"/>
    <n v="6.7398694335944212E-2"/>
    <n v="5"/>
    <x v="864"/>
    <b v="0"/>
    <m/>
    <m/>
    <m/>
  </r>
  <r>
    <x v="1"/>
    <s v="Wie funktioniert das Bewirtungskonzept für interne Meetings?"/>
    <s v="Das Bewirtungskonzept für interne Meetings im NewHQ sieht wie folgt aus:_x000a__x000a_*   Für Bewirtungen ist ein Vorlauf von 24 Stunden über ein Bestellformular erforderlich._x000a_*   Im 11. OG gibt es Räume, in denen Sie in einem wohnlicheren Ambiente als in einem Meetingraum zu Mittag essen können._x000a__x000a_Für die Koordination mit &quot;Genuss &amp; Harmonie&quot; (Caterer) im 11. OG wenden Sie sich bitte an Angela Kluge."/>
    <x v="0"/>
    <n v="4"/>
    <n v="4"/>
    <n v="3"/>
    <n v="5"/>
    <n v="1"/>
    <n v="3.8"/>
    <x v="17"/>
    <n v="0.15102227534711041"/>
    <n v="10"/>
    <x v="865"/>
    <b v="0"/>
    <m/>
    <m/>
    <m/>
  </r>
  <r>
    <x v="1"/>
    <s v="Wo kann man im wohnlichen Rahmen mit Gästen essen?"/>
    <s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_x000a__x000a_Gibt es noch andere Fragen zum NewHQ oder den neuen Laptops?"/>
    <x v="0"/>
    <n v="4"/>
    <n v="4"/>
    <n v="3"/>
    <n v="5"/>
    <n v="1"/>
    <n v="3.8"/>
    <x v="17"/>
    <n v="0.22846128499643881"/>
    <n v="15"/>
    <x v="866"/>
    <b v="0"/>
    <m/>
    <m/>
    <m/>
  </r>
  <r>
    <x v="1"/>
    <s v="Wofür benötige ich die Restaurant-App?"/>
    <s v="Du benötigst die Restaurant-App, um im Restaurant zu essen und zu bezahlen. Die Bezahlung erfolgt über die App, wo du Geld aufladen kannst. Geschäftspartner können eingeladen werden oder über eine Karte bezahlen, die am Empfang erhältlich ist._x000a__x000a_Die App bietet folgende Funktionen:_x000a__x000a_1.  Aktuelle Tagesmenüs anzeigen._x000a_2.  Informationen über die Auslastung des Restaurants über ein Ampelsystem._x000a_3.  &quot;Pre-Order&quot;-Funktion für Speisen, die in einem Frische-Automat bereitgestellt werden, auch zur Mitnahme nach Hause._x000a_4.  Direktes Bezahlen._x000a_5.  Bewertungen und Feedback an die Köche senden."/>
    <x v="0"/>
    <n v="5"/>
    <n v="5"/>
    <n v="4"/>
    <n v="5"/>
    <n v="1"/>
    <n v="3.5"/>
    <x v="0"/>
    <n v="0.29325603697377889"/>
    <n v="5"/>
    <x v="867"/>
    <b v="0"/>
    <m/>
    <m/>
    <m/>
  </r>
  <r>
    <x v="1"/>
    <s v="Wie funktioniert die Bezahlung?"/>
    <s v="Die Bezahlung im Restaurant erfolgt über die Restaurant-App, die sowohl auf dem Firmen- als auch auf dem Privat-Handy genutzt werden kann. In der App wird Geld aufgeladen. Snack-Automaten können ebenfalls über die App bezahlt werden."/>
    <x v="0"/>
    <n v="4"/>
    <n v="5"/>
    <n v="4"/>
    <n v="5"/>
    <n v="1"/>
    <n v="3.7"/>
    <x v="16"/>
    <n v="0.33750000000000002"/>
    <n v="1"/>
    <x v="868"/>
    <b v="0"/>
    <m/>
    <m/>
    <m/>
  </r>
  <r>
    <x v="1"/>
    <s v="Auf welchen Geräten kann ich die Restaurant-App nutzenß"/>
    <s v="Die Restaurant-App kann sowohl auf Ihrem Firmen- als auch auf Ihrem Privat-Handy genutzt werden. Sie benötigen die App, um im Restaurant zu essen und zu bezahlen."/>
    <x v="0"/>
    <n v="5"/>
    <n v="5"/>
    <n v="5"/>
    <n v="5"/>
    <n v="1"/>
    <n v="3.64"/>
    <x v="3"/>
    <n v="0.37335125856237111"/>
    <n v="10"/>
    <x v="869"/>
    <b v="0"/>
    <m/>
    <m/>
    <m/>
  </r>
  <r>
    <x v="1"/>
    <s v="Welche Parkmöglichkeiten gibt es am neuen Standort?"/>
    <s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_x000a__x000a_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_x000a__x000a_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_x000a__x000a_Benötigen Sie weitere Informationen zur Buchung über die App oder zu anderen Parkmöglichkeiten?"/>
    <x v="0"/>
    <n v="4"/>
    <n v="5"/>
    <n v="4"/>
    <n v="5"/>
    <n v="1"/>
    <n v="4.12"/>
    <x v="16"/>
    <n v="0.18618415515412029"/>
    <n v="12"/>
    <x v="870"/>
    <b v="0"/>
    <m/>
    <m/>
    <m/>
  </r>
  <r>
    <x v="1"/>
    <s v="Wieviele Kundenparkplätze stehen zur Verfügung?"/>
    <s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_x000a__x000a_Es gibt auch 2 behindertengerechte Stellplätze direkt neben dem Süd-Aufzugskern und 4 Stellplätze für Motorräder."/>
    <x v="0"/>
    <n v="5"/>
    <n v="5"/>
    <n v="5"/>
    <n v="5"/>
    <n v="1"/>
    <n v="4.4800000000000004"/>
    <x v="3"/>
    <n v="0.30144656958574728"/>
    <n v="11"/>
    <x v="871"/>
    <b v="0"/>
    <m/>
    <m/>
    <m/>
  </r>
  <r>
    <x v="1"/>
    <s v="Wie kann ich einen Parkplatz buchen?"/>
    <s v="Um einen Parkplatz im NewHQ zu buchen, nutzen Sie bitte die &quot;ParkHere&quot; App. Hier sind die Schritte:_x000a__x000a_1.  Laden Sie die „ParkHere&quot; App auf Ihr Telefon._x000a_2.  Melden Sie sich über Single-Sign-On (SSO) mit Ihren Berenberg Log-In Daten an._x000a_3.  Hinterlegen Sie Ihr Kennzeichen und ein SEPA-Lastschriftmandat._x000a_4.  Sie können einen Wunsch-Stellplatz und einen Wunsch-Sektor in Ihrem Profil hinterlegen._x000a_5.  Sie können ebenfalls hinterlegen, ob Sie einen Standard-Stellplatz, einen E-Stellplatz oder einen Behindertenstellplatz benötigen._x000a_6.  Die Reservierung ist mit nur einem Klick in der App möglich, und Sie erhalten sofort die Bestätigung. Sie können maximal 5 Tage auf einmal buchen._x000a_7.  Am Buchungstag fahren Sie mit Ihrem Auto in die Tiefgarage, und der Zugang erfolgt über Ihre allgemeine Zutrittskarte._x000a_8.  Es gibt eine In-App-Navigationskarte, die das Finden des Stellplatzes erleichtert._x000a_9.  Am Ende des Monats erfolgt die automatische Abrechnung der Stellplatznutzung._x000a__x000a_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_x000a__x000a_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
    <x v="0"/>
    <n v="5"/>
    <n v="5"/>
    <n v="4"/>
    <n v="5"/>
    <n v="1"/>
    <n v="3.92"/>
    <x v="0"/>
    <n v="0.38423232720376937"/>
    <n v="12"/>
    <x v="872"/>
    <b v="0"/>
    <m/>
    <m/>
    <m/>
  </r>
  <r>
    <x v="1"/>
    <s v="Kann ich mehrere Kennzeichen in der App hinterlegen?"/>
    <s v="Für Ihre Suchanfrage konnte keine Zusammenfassung erstellt werden. Hier sind einige Suchergebnisse."/>
    <x v="0"/>
    <n v="5"/>
    <n v="1"/>
    <n v="1"/>
    <n v="1"/>
    <n v="1"/>
    <n v="1.88"/>
    <x v="11"/>
    <n v="1.342930742141646E-2"/>
    <n v="4"/>
    <x v="873"/>
    <b v="0"/>
    <m/>
    <m/>
    <m/>
  </r>
  <r>
    <x v="1"/>
    <s v="Was passiert, wenn ich ohne Buchung in die Tiefgarage fahre?"/>
    <s v="Für Ihre Suchanfrage konnte keine Zusammenfassung erstellt werden. Hier sind einige Suchergebnisse."/>
    <x v="0"/>
    <n v="1"/>
    <n v="1"/>
    <n v="1"/>
    <n v="1"/>
    <n v="1"/>
    <n v="1"/>
    <x v="18"/>
    <n v="2.4247406033120322E-2"/>
    <n v="7"/>
    <x v="874"/>
    <b v="0"/>
    <m/>
    <m/>
    <m/>
  </r>
  <r>
    <x v="1"/>
    <s v="Wie komme ich in die Tiefgarage?"/>
    <s v="Um in die Tiefgarage im NewHQ zu gelangen, gibt es folgende Informationen:_x000a__x000a_*   **Zugänge:** Es gibt zwei Zugänge zum Gebäude aus der Tiefgarage: einen Süd-Zugang (1) in Dunkelrot und einen Nord-Zugang (2) in hellem Orange._x000a_*   **Zufahrt:** Die Zufahrt zur Tiefgarage ist trotz der Baustelle davor jederzeit erreichbar und zugänglich._x000a_*   **Mitarbeiterstellplätze:** Es gibt 168 Stellplätze für Mitarbeiter. Diese können über eine App tageweise gebucht und monatlich abgerechnet werden. Die Reservierung ist frühestens zwei Wochen vorher und nur für maximal fünf Tage möglich._x000a_*   **App-Nutzung:** Die Stellplätze werden über die &quot;ParkHere&quot;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_x000a_*   **Gästestellplätze:** Es gibt zehn farblich orange gekennzeichnete Stellplätze für Gäste. Am Wochenende können Mitarbeiter diese kostenlos nutzen._x000a_*   **Fahrradstellplätze:** Es gibt 157 Fahrradstellplätze mit sicherer Anschließbarkeit in der Tiefgarage. Die Zufahrt für Fahrräder erfolgt neben dem Seiteneingang über die Sydneystraße._x000a__x000a_Bitte beachte, dass einige interne Stellplätze der Tiefgarage flexibel über die App angeboten werden._x000a__x000a_Sollten Sie weitere Fragen haben, stehen Ihnen folgende Support-Kanäle zur Verfügung:_x000a__x000a_*   Headquarter contact: newhq@berenberg.com_x000a_*   Technical laptop support: laptoppilot@berenberg.de_x000a_*   Building or relocation issues: Monday system (link follows)_x000a_*   General technical support: hotline@berenberg.de or hotline extension -369"/>
    <x v="0"/>
    <n v="5"/>
    <n v="5"/>
    <n v="4"/>
    <n v="5"/>
    <n v="1"/>
    <n v="3.5"/>
    <x v="0"/>
    <n v="0.27276730608627159"/>
    <n v="12"/>
    <x v="875"/>
    <b v="0"/>
    <m/>
    <m/>
    <m/>
  </r>
  <r>
    <x v="1"/>
    <s v="Wann kann ich mein Fahrrad im Gebäude abstellen oder abholen?"/>
    <s v="Für Ihre Suchanfrage konnte keine Zusammenfassung erstellt werden. Hier sind einige Suchergebnisse."/>
    <x v="0"/>
    <n v="1"/>
    <n v="1"/>
    <n v="1"/>
    <n v="1"/>
    <n v="1"/>
    <n v="1.84"/>
    <x v="18"/>
    <n v="1.7058697156376951E-2"/>
    <n v="12"/>
    <x v="876"/>
    <b v="0"/>
    <m/>
    <m/>
    <m/>
  </r>
  <r>
    <x v="1"/>
    <s v="Wie funktioniert die Mülltrennung im neuen Gebäude?"/>
    <s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
    <x v="0"/>
    <n v="5"/>
    <n v="5"/>
    <n v="4"/>
    <n v="5"/>
    <n v="1"/>
    <n v="4.3400000000000007"/>
    <x v="0"/>
    <n v="0.34647393976641039"/>
    <n v="12"/>
    <x v="877"/>
    <b v="0"/>
    <m/>
    <m/>
    <m/>
  </r>
  <r>
    <x v="1"/>
    <s v="Wo befinden sich die Tonnen für Nassmüll und Biomüll?"/>
    <s v="Die Tonnen für Nassmüll und Biomüll befinden sich in den Teeküchen. Mülltrennung ist zentralisiert auf den Etagen, diese werden beschriftet. Es gibt Müllstationen in den Quadranten mit 2-3 verschiedenen Sortierungen."/>
    <x v="0"/>
    <n v="5"/>
    <n v="5"/>
    <n v="4"/>
    <n v="5"/>
    <n v="1"/>
    <n v="4.3400000000000007"/>
    <x v="0"/>
    <n v="0.21534118104838501"/>
    <n v="14"/>
    <x v="878"/>
    <b v="0"/>
    <m/>
    <m/>
    <m/>
  </r>
  <r>
    <x v="1"/>
    <s v="Wird es noch Papierkörbe unter den Schreibtischen geben?"/>
    <s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
    <x v="0"/>
    <n v="5"/>
    <n v="5"/>
    <n v="5"/>
    <n v="5"/>
    <n v="1"/>
    <n v="4.4800000000000004"/>
    <x v="3"/>
    <n v="0.28126574303093838"/>
    <n v="11"/>
    <x v="879"/>
    <b v="0"/>
    <m/>
    <m/>
    <m/>
  </r>
  <r>
    <x v="1"/>
    <s v="Wo stehen die Datentonnen für sensible Dokumente?"/>
    <s v="Die Datentonnen für sensible Dokumente befinden sich in den Druckerräumen. Diese sind in jedem Quadranten zu finden."/>
    <x v="0"/>
    <n v="5"/>
    <n v="5"/>
    <n v="5"/>
    <n v="5"/>
    <n v="1"/>
    <n v="3.64"/>
    <x v="3"/>
    <n v="0.196760151289223"/>
    <n v="11"/>
    <x v="880"/>
    <b v="0"/>
    <m/>
    <m/>
    <m/>
  </r>
  <r>
    <x v="1"/>
    <s v="Wann bekomme ich die neue Zutrittskarte?"/>
    <s v="Für Ihre Suchanfrage konnte keine Zusammenfassung erstellt werden. Hier sind einige Suchergebnisse."/>
    <x v="0"/>
    <n v="1"/>
    <n v="1"/>
    <n v="1"/>
    <n v="1"/>
    <n v="1"/>
    <n v="1"/>
    <x v="18"/>
    <n v="4.6962204462204463E-2"/>
    <n v="11"/>
    <x v="881"/>
    <b v="0"/>
    <m/>
    <m/>
    <m/>
  </r>
  <r>
    <x v="1"/>
    <s v="Was passiert mit meiner alten Zutrittskarte?"/>
    <s v="Für Ihre Suchanfrage konnte keine Zusammenfassung erstellt werden. Hier sind einige Suchergebnisse."/>
    <x v="0"/>
    <n v="1"/>
    <n v="1"/>
    <n v="1"/>
    <n v="1"/>
    <n v="1"/>
    <n v="1"/>
    <x v="18"/>
    <n v="2.1228070175438589E-2"/>
    <n v="3"/>
    <x v="882"/>
    <b v="0"/>
    <m/>
    <m/>
    <m/>
  </r>
  <r>
    <x v="1"/>
    <s v="Wie viele Zutrittsanlagen gibt es im Foyer?"/>
    <s v="Im Foyer des NewHQ gibt es 6 Vereinzelungsanlagen."/>
    <x v="0"/>
    <n v="5"/>
    <n v="5"/>
    <n v="5"/>
    <n v="5"/>
    <n v="1"/>
    <n v="3.64"/>
    <x v="3"/>
    <n v="6.5485007617114677E-2"/>
    <n v="14"/>
    <x v="883"/>
    <b v="0"/>
    <m/>
    <m/>
    <m/>
  </r>
  <r>
    <x v="1"/>
    <s v="Werden meine bisherigen Zutrittsrechte übernommen?"/>
    <s v="Ja, Ihre Zutrittsrechte sollen übernommen werden. Hier erfolgt jedoch noch eine detaillierte Prüfung._x000a__x000a_Bitte beachten Sie, dass eine mehrfache Nutzung der Mitarbeiterkarte beim Zutritt nicht mehr möglich ist. Nach einer Nutzung am Hauseingang ist die Karte für einige Minuten gesperrt._x000a__x000a_Für weitere Fragen wenden Sie sich bitte an newhq@berenberg.com."/>
    <x v="0"/>
    <n v="5"/>
    <n v="5"/>
    <n v="4"/>
    <n v="5"/>
    <n v="1"/>
    <n v="4.3400000000000007"/>
    <x v="0"/>
    <n v="0.25524851517187741"/>
    <n v="9"/>
    <x v="884"/>
    <b v="0"/>
    <m/>
    <m/>
    <m/>
  </r>
  <r>
    <x v="1"/>
    <s v="Wann ist der Zutritt zum Gebäude möglich?"/>
    <s v="Der Zutritt zum Gebäude ist grundsätzlich zwischen 6 und 19 Uhr möglich. Das Verlassen des Gebäudes nach 19 Uhr ist ebenfalls erlaubt, wobei die vorgegebenen Wege genutzt werden sollten."/>
    <x v="0"/>
    <n v="5"/>
    <n v="5"/>
    <n v="5"/>
    <n v="5"/>
    <n v="1"/>
    <n v="4.4800000000000004"/>
    <x v="3"/>
    <n v="0.44154746350564011"/>
    <n v="12"/>
    <x v="885"/>
    <b v="0"/>
    <m/>
    <m/>
    <m/>
  </r>
  <r>
    <x v="1"/>
    <s v="Wo befinden sich die Eingänge für Mitarbeiter und Gäste?"/>
    <s v="Im NewHQ gibt es folgende Eingänge:_x000a__x000a_*   **Mitarbeitereingang:** Seitlich am Gebäude. Der Haupteingang kann auch genutzt werden, wobei auf Angemessenheit während der Öffnungszeiten geachtet werden sollte._x000a_*   **Haupteingang:** Kann von Mitarbeitern mitgenutzt werden._x000a_*   **Gäste:** Kommen aus der Tiefgarage mit dem Aufzug im Foyer in Sichtachse des Empfangs an._x000a_*   **Restaurant:** Es gibt zwei Eingänge zum Mitarbeiterrestaurant. Ein Eingang führt von außen, links des Gebäudehaupteingangs, ideal für einen schnellen Besuch an der Kaffeebar vor Arbeitsbeginn. Der zweite Eingang erfolgt vom Foyer._x000a_*   **Fahrräder:** Die Zufahrt für Fahrräder befindet sich neben dem Seiteneingang über die Sydneystraße."/>
    <x v="0"/>
    <n v="5"/>
    <n v="5"/>
    <n v="5"/>
    <n v="5"/>
    <n v="1"/>
    <n v="4.4800000000000004"/>
    <x v="3"/>
    <n v="0.42252089822389821"/>
    <n v="13"/>
    <x v="886"/>
    <b v="0"/>
    <m/>
    <m/>
    <m/>
  </r>
  <r>
    <x v="1"/>
    <s v="Was muss ich in Vertraulichkeitsbereichen beachten?"/>
    <s v="In Vertraulichkeitsbereichen sind spezielle Wege einzuhalten und diese Bereiche sind zutrittsgesichert."/>
    <x v="0"/>
    <n v="4"/>
    <n v="4"/>
    <n v="2"/>
    <n v="5"/>
    <n v="1"/>
    <n v="3.66"/>
    <x v="4"/>
    <n v="0"/>
    <n v="3"/>
    <x v="887"/>
    <b v="0"/>
    <m/>
    <m/>
    <m/>
  </r>
  <r>
    <x v="1"/>
    <s v="Welche Sicherheitszertifizierung hat das neue Gebäude?"/>
    <s v="Für Ihre Suchanfrage konnte keine Zusammenfassung erstellt werden. Hier sind einige Suchergebnisse."/>
    <x v="0"/>
    <n v="1"/>
    <n v="1"/>
    <n v="1"/>
    <n v="1"/>
    <n v="1"/>
    <n v="1"/>
    <x v="18"/>
    <n v="3.8622284238381217E-2"/>
    <n v="11"/>
    <x v="888"/>
    <b v="0"/>
    <m/>
    <m/>
    <m/>
  </r>
  <r>
    <x v="1"/>
    <s v="Kann ich meine Mitarbeiterkarte mehrfach direkt hintereinander nutzen?"/>
    <s v="Eine mehrfache Nutzung der Mitarbeiterkarte beim Zutritt ist nicht mehr möglich, da sie nach einer Nutzung am Hauseingang für mehrere Minuten gesperrt ist."/>
    <x v="0"/>
    <n v="5"/>
    <n v="5"/>
    <n v="5"/>
    <n v="5"/>
    <n v="1"/>
    <n v="4.76"/>
    <x v="3"/>
    <n v="0.14466495910104929"/>
    <n v="7"/>
    <x v="889"/>
    <b v="0"/>
    <m/>
    <m/>
    <m/>
  </r>
  <r>
    <x v="1"/>
    <s v="Was muss ich beachten, wenn ich abends länger im Gebäude bin?"/>
    <s v="Wenn Sie abends länger im NewHQ arbeiten, sollten Sie Folgendes beachten:_x000a__x000a_*   Der Zutritt zum Gebäude ist grundsätzlich zwischen 6 und 19 Uhr möglich._x000a_*   Das Verlassen des Gebäudes nach 19 Uhr ist ebenfalls erlaubt, wobei die vorgegebenen Wege genutzt werden sollten._x000a_*   Im gesamten Gebäude sind Bewegungsmelder installiert, die zwischen 19 Uhr und 6 Uhr auslösen können._x000a_*   Bei längeren Arbeiten außerhalb dieser Zeiten sollte rechtzeitig Kontakt mit dem Empfang aufgenommen werden, damit der Wachdienst informiert werden kann."/>
    <x v="0"/>
    <n v="4"/>
    <n v="5"/>
    <n v="4"/>
    <n v="5"/>
    <n v="1"/>
    <n v="3.28"/>
    <x v="16"/>
    <n v="0.15731098835375151"/>
    <n v="10"/>
    <x v="890"/>
    <b v="0"/>
    <m/>
    <m/>
    <m/>
  </r>
  <r>
    <x v="1"/>
    <s v="Was muss ich in Vertraulichkeitsbereichen beachten?"/>
    <s v="In Vertraulichkeitsbereichen sind spezielle Wege einzuhalten und diese Bereiche sind zutrittsgesichert."/>
    <x v="0"/>
    <n v="4"/>
    <n v="4"/>
    <n v="2"/>
    <n v="5"/>
    <n v="1"/>
    <n v="3.66"/>
    <x v="4"/>
    <n v="0"/>
    <n v="3"/>
    <x v="891"/>
    <b v="0"/>
    <m/>
    <m/>
    <m/>
  </r>
  <r>
    <x v="1"/>
    <s v="Was ändert sich bei der Hauspost?"/>
    <s v="Die Hauspost bleibt wie gehabt. Im NewHQ wird es im Erdgeschoss wieder einen festen Ort für das Team geben, das liebevoll als &quot;Poststelle&quot; betitelt wird. Zu den Aufgaben gehören u.a. die Verteilung der Hauspost. Außerdem wird es eine Paketstation gegenüber des Seiteneingangs geben, an die Sie in Zukunft Ihre privaten Pakete schicken lassen können."/>
    <x v="0"/>
    <n v="5"/>
    <n v="5"/>
    <n v="4"/>
    <n v="5"/>
    <n v="1"/>
    <n v="4.3400000000000007"/>
    <x v="0"/>
    <n v="0.1840646782325788"/>
    <n v="10"/>
    <x v="892"/>
    <b v="0"/>
    <m/>
    <m/>
    <m/>
  </r>
  <r>
    <x v="1"/>
    <s v="Wo befindet sich die DHL-Packstation?"/>
    <s v="Die DHL-Packstation befindet sich außen am Gebäude, am Seiteneingang."/>
    <x v="0"/>
    <n v="3"/>
    <n v="4"/>
    <n v="2"/>
    <n v="4"/>
    <n v="1"/>
    <n v="3.6"/>
    <x v="19"/>
    <n v="9.9695340212981806E-2"/>
    <n v="15"/>
    <x v="893"/>
    <b v="0"/>
    <m/>
    <m/>
    <m/>
  </r>
  <r>
    <x v="1"/>
    <s v="Was ist beim Aufzug in Bezug auf Vertraulichkeit zu beachten?"/>
    <s v="In Bezug auf die Aufzüge im NewHQ ist es wichtig, die Nord- und Südkern-Aufzüge bewusst zu wählen, insbesondere wegen der Vertraulichkeitsbereiche._x000a__x000a_Gibt es weitere Fragen zum NewHQ oder den neuen Laptops? Wenn ich Ihre Frage nicht beantworten kann, wenden Sie sich bitte an die entsprechenden Support-Kanäle:_x000a_* Headquarter contact: newhq@berenberg.com_x000a_* Technical laptop support: laptoppilot@berenberg.de_x000a_* Building or relocation issues: Monday system (link follows)_x000a_* General technical support: hotline@berenberg.de or hotline extension -369"/>
    <x v="0"/>
    <n v="3"/>
    <n v="3"/>
    <n v="2"/>
    <n v="4"/>
    <n v="1"/>
    <n v="2.2999999999999998"/>
    <x v="5"/>
    <n v="0.19565742108850381"/>
    <n v="13"/>
    <x v="894"/>
    <b v="0"/>
    <m/>
    <m/>
    <m/>
  </r>
  <r>
    <x v="1"/>
    <s v="Können alternativ zu den Aufzügen auch Treppen genutzt werden?"/>
    <s v="Ja, die Treppenhäuser können alternativ zu den Aufzügen genutzt werden."/>
    <x v="0"/>
    <n v="5"/>
    <n v="5"/>
    <n v="5"/>
    <n v="5"/>
    <n v="5"/>
    <n v="5"/>
    <x v="13"/>
    <n v="0.17171344851021569"/>
    <n v="11"/>
    <x v="895"/>
    <b v="0"/>
    <m/>
    <m/>
    <m/>
  </r>
  <r>
    <x v="1"/>
    <s v="Wie und wann kann ich einen Spind im 2. Untergeschoss beantragen?"/>
    <s v="Hallo Nutzer,_x000a__x000a_Spinde im 2. Untergeschoss (UG2) können wie folgt beantragt werden:_x000a__x000a_*   Mitte Juli gab es eine Umfrage über den Newsletter, um festzustellen, wer einen permanenten Spind im UG2 benötigt._x000a_*   Die Zuteilung erfolgt durch OS HH._x000a_*   Schlüssel und Zutrittskarten wurden am 14. und 15. August im NJ ausgegeben und die Übergabe wurde protokolliert._x000a_*   Es wird ausreichend Spinde geben, und Sie können nachträglich einen Spind bei OS anfragen._x000a__x000a_Für weitere Fragen wenden Sie sich bitte an newhq@berenberg.com."/>
    <x v="0"/>
    <n v="4"/>
    <n v="4"/>
    <n v="3"/>
    <n v="5"/>
    <n v="1"/>
    <n v="3.8"/>
    <x v="17"/>
    <n v="0.21840708830840411"/>
    <n v="12"/>
    <x v="896"/>
    <b v="0"/>
    <m/>
    <m/>
    <m/>
  </r>
  <r>
    <x v="1"/>
    <s v="Wofür sind die Spinde im 2. UG gedacht?"/>
    <s v="Die Spinde im 2. UG sind für Mitarbeiter gedacht, die einen permanenten Spind z.B. für Anzüge, Kleidung etc. benötigen. Die Zuteilung erfolgt durch OS HH, und die Schlüssel werden zusammen mit den Zutrittskarten ausgegeben. Es ist maximal 1 Spind pro Person vorgesehen."/>
    <x v="0"/>
    <n v="5"/>
    <n v="5"/>
    <n v="5"/>
    <n v="5"/>
    <n v="1"/>
    <n v="4.4800000000000004"/>
    <x v="3"/>
    <n v="0.12578553590921951"/>
    <n v="13"/>
    <x v="897"/>
    <b v="0"/>
    <m/>
    <m/>
    <m/>
  </r>
  <r>
    <x v="1"/>
    <s v="Wie viele Spinde darf ich nutzen?"/>
    <s v="Für Ihre Suchanfrage konnte keine Zusammenfassung erstellt werden. Hier sind einige Suchergebnisse."/>
    <x v="0"/>
    <n v="1"/>
    <n v="1"/>
    <n v="1"/>
    <n v="1"/>
    <n v="1"/>
    <n v="2.12"/>
    <x v="18"/>
    <n v="5.7171893147502907E-2"/>
    <n v="3"/>
    <x v="898"/>
    <b v="0"/>
    <m/>
    <m/>
    <m/>
  </r>
  <r>
    <x v="1"/>
    <s v="Wann werden die Spindschlüssel ausgegeben?"/>
    <s v="Für Ihre Suchanfrage konnte keine Zusammenfassung erstellt werden. Hier sind einige Suchergebnisse."/>
    <x v="0"/>
    <n v="5"/>
    <n v="1"/>
    <n v="1"/>
    <n v="1"/>
    <n v="1"/>
    <n v="1.88"/>
    <x v="11"/>
    <n v="6.5557947677763351E-2"/>
    <n v="7"/>
    <x v="899"/>
    <b v="0"/>
    <m/>
    <m/>
    <m/>
  </r>
  <r>
    <x v="1"/>
    <s v="Darf ich meine persönlichen Sachen in den Duschen lagern?"/>
    <s v="Für Ihre Suchanfrage konnte keine Zusammenfassung erstellt werden. Hier sind einige Suchergebnisse."/>
    <x v="0"/>
    <n v="3"/>
    <n v="1"/>
    <n v="1"/>
    <n v="1"/>
    <n v="1"/>
    <n v="1.44"/>
    <x v="9"/>
    <n v="7.2222167876758975E-2"/>
    <n v="4"/>
    <x v="900"/>
    <b v="0"/>
    <m/>
    <m/>
    <m/>
  </r>
  <r>
    <x v="1"/>
    <s v="Wieviele Duschen stehen zur Verfügung?"/>
    <s v="Im NewHQ gibt es 11 Duschen mit geräumigen Umkleiden im Erdgeschoss. Persönliche Gegenstände wie Handtücher sind in den Spinden aufzubewahren."/>
    <x v="0"/>
    <n v="4"/>
    <n v="5"/>
    <n v="4"/>
    <n v="5"/>
    <n v="1"/>
    <n v="4.12"/>
    <x v="16"/>
    <n v="5.7340660933962367E-2"/>
    <n v="11"/>
    <x v="901"/>
    <b v="0"/>
    <m/>
    <m/>
    <m/>
  </r>
  <r>
    <x v="1"/>
    <s v="Wo ist der Raucherbereich?"/>
    <s v="Der Raucherbereich befindet sich außerhalb des Gebäudes gegenüber des Seiteneingangs, neben der DHL-Station. Der Bereich ist überdacht und beleuchtet."/>
    <x v="0"/>
    <n v="5"/>
    <n v="5"/>
    <n v="5"/>
    <n v="5"/>
    <n v="1"/>
    <n v="4.4800000000000004"/>
    <x v="3"/>
    <n v="0.28923379495318691"/>
    <n v="10"/>
    <x v="902"/>
    <b v="0"/>
    <m/>
    <m/>
    <m/>
  </r>
  <r>
    <x v="1"/>
    <s v="Wie melde ich technische oder infrastrukturelle Mängel?"/>
    <s v="Um technische oder infrastrukturelle Mängel im NewHQ zu melden, haben Sie folgende Möglichkeiten:_x000a__x000a_*   **Für kleinere/Standard-Störungen:** Erstellen Sie vorerst ein Ticket über die Servicebank. Zukünftig wird es ein neues CAFM-Tool geben, das ähnlich zu bedienen sein wird._x000a_*   **Für Notfälle (z.B. Stromausfall, Wasserschaden, Gefahr in Verzug):** Melden Sie diese umgehend über die globale Notfallnummer des Property Managements: 040 35060-8000 (24/7 erreichbar)._x000a__x000a_Für ein besseres Monitoring und Tracking nutzen Sie bitte das Ticketsystem über die Servicebank._x000a__x000a_Bitte beachten Sie, dass ein Prozess für defekte Ausstattungselemente in Arbeit ist. Zukünftig soll es möglich sein, Mängel direkt über QR-Codes zu melden._x000a__x000a_Für weitere Fragen stehen Ihnen folgende Support-Kanäle zur Verfügung:_x000a__x000a_*   Headquarter Kontakt: newhq@berenberg.com_x000a_*   Technical laptop support: laptoppilot@berenberg.de_x000a_*   Building or relocation issues: Monday system (Link folgt)_x000a_*   General technical support: hotline@berenberg.de oder hotline extension -369"/>
    <x v="0"/>
    <n v="5"/>
    <n v="5"/>
    <n v="4"/>
    <n v="5"/>
    <n v="1"/>
    <n v="3.5"/>
    <x v="0"/>
    <n v="0.16327621608581361"/>
    <n v="7"/>
    <x v="903"/>
    <b v="0"/>
    <m/>
    <m/>
    <m/>
  </r>
  <r>
    <x v="1"/>
    <s v="Was ist die Notfallnummer bei dringenden Problemen?"/>
    <s v="Die globale Notfallnummer des Property Managements für dringende Probleme (z.B. Stromausfall, Wasserschaden, Gefahr in Verzug) lautet 040 35060-8000. Diese Nummer ist 24/7 erreichbar._x000a__x000a_Für technische Störungen am Gebäude kannst du ein Ticket über die Servicebank erstellen. In naher Zukunft soll dies über ein neues CAFM-Tool möglich sein._x000a__x000a_Für allgemeine technische Unterstützung steht dir die Hotline unter hotline@berenberg.de oder der Durchwahl -369 zur Verfügung."/>
    <x v="0"/>
    <n v="5"/>
    <n v="5"/>
    <n v="4"/>
    <n v="5"/>
    <n v="1"/>
    <n v="4.3400000000000007"/>
    <x v="0"/>
    <n v="0.27388115840053873"/>
    <n v="10"/>
    <x v="904"/>
    <b v="0"/>
    <m/>
    <m/>
    <m/>
  </r>
  <r>
    <x v="1"/>
    <s v="Wird es eine vereinfachte Möglichkeit zur Mängelmeldung geben?"/>
    <s v="Ja, es wird eine vereinfachte Möglichkeit zur Mängelmeldung geben._x000a__x000a_*   **Ticketsystem:** Kleinere Störungen können vorerst über die Servicebank gemeldet werden._x000a_*   **Neues CAFM-Tool:** In naher Zukunft wird es ein neues CAFM-Tool geben, das analog zur Servicebank zu verwenden ist._x000a_*   **QR-Codes:** Zukünftig sollen Mängel direkt durch Scannen von QR-Codes gemeldet werden können._x000a__x000a_Für dringende Notfälle wie Stromausfall oder Wasserschaden nutze bitte die globale Notfallnummer des Property Managements: 040 35060-8000."/>
    <x v="0"/>
    <n v="5"/>
    <n v="5"/>
    <n v="4"/>
    <n v="5"/>
    <n v="3"/>
    <n v="4.74"/>
    <x v="7"/>
    <n v="0.29469140070388439"/>
    <n v="10"/>
    <x v="905"/>
    <b v="0"/>
    <m/>
    <m/>
    <m/>
  </r>
  <r>
    <x v="1"/>
    <s v="Warum ist Feedback zum Gebäude so wichtig?"/>
    <s v="Feedback zum Gebäude ist wichtig, um den Gebäudebetrieb zu optimieren."/>
    <x v="0"/>
    <n v="4"/>
    <n v="4"/>
    <n v="2"/>
    <n v="5"/>
    <n v="1"/>
    <n v="3.94"/>
    <x v="4"/>
    <n v="8.5344399212355149E-2"/>
    <n v="12"/>
    <x v="906"/>
    <b v="0"/>
    <m/>
    <m/>
    <m/>
  </r>
  <r>
    <x v="1"/>
    <s v="Wann beginnen die Umzüge in das New HQ?"/>
    <s v="Der Umzug aller Hamburger Berenberger in das neue Hauptgebäude findet vom 22. bis 26. September statt. In dieser Woche werden nach und nach alle Kollegen umziehen. Ab dem 18.09.2025 startet der Staffelumzug in das neue NewHQ."/>
    <x v="0"/>
    <n v="3"/>
    <n v="5"/>
    <n v="3"/>
    <n v="4"/>
    <n v="1"/>
    <n v="2.8"/>
    <x v="4"/>
    <n v="0.21164457431790759"/>
    <n v="13"/>
    <x v="907"/>
    <b v="0"/>
    <m/>
    <m/>
    <m/>
  </r>
  <r>
    <x v="1"/>
    <s v="Gibt es einen Umzugsleitfaden?"/>
    <s v="Ja, es gibt einen Umzugsleitfaden, der Sie auf dem Weg in das neue Bürogebäude begleitet. Ziel ist es, alle relevanten Informationen kompakt, verständlich und transparent zur Verfügung zu stellen. Er soll Orientierung geben, Abläufe verständlich machen und Klarheit darüber schaffen, was wann zu tun ist. Gleichzeitig dient er als Nachschlagewerk für wichtige Ansprechpersonen, Zeitpläne und praktische Hinweise zum Packen, Einrichten und dem Start im neuen Gebäude. Der Umzugsleitfaden wird Anfang August an Umzugsbotschafter verteilt, die die Verteilung an das Team übernehmen. Konkretere Informationen zum Umzug wird es im nächsten Newsletter geben."/>
    <x v="0"/>
    <n v="5"/>
    <n v="5"/>
    <n v="4"/>
    <n v="5"/>
    <n v="1"/>
    <n v="4.3400000000000007"/>
    <x v="0"/>
    <n v="0.28127742699029878"/>
    <n v="8"/>
    <x v="908"/>
    <b v="0"/>
    <m/>
    <m/>
    <m/>
  </r>
  <r>
    <x v="1"/>
    <s v="Wie bereiten wir die Umzüge vor?"/>
    <s v="Um die Umzüge vorzubereiten, sind folgende Punkte zu beachten:_x000a__x000a_1.  **Umzugsleitfaden:** Ein Umzugsleitfaden wird Sie auf dem Weg in das neue Gebäude begleiten und alle relevanten Informationen kompakt, verständlich und transparent zur Verfügung stellen. Er dient als Nachschlagewerk für Ansprechpersonen, Zeitpläne und praktische Hinweise zum Packen, Einrichten und dem Start im neuen Gebäude._x000a_2.  **Umzugskartons:** Ende August werden grundsätzlich die Umzugskartons verteilt. Falls Sie diese früher benötigen, geben Sie bitte Bescheid. Es gibt einen Umzugskarton pro Person._x000a_3.  **Verpackung:** Verpacken Sie alle Unterlagen, Akten und lose Ablagen, die in das neue Gebäude übernommen werden sollen, in die bereitgestellten Kartons. Sorgen Sie dafür, dass sämtliche Unterlagen und Gegenstände am Umzugstag vollständig verpackt sind, auch an nicht belegten Arbeitsplätzen und gemeinschaftlich genutztem Mobiliar._x000a_4.  **Was nicht umgezogen wird:** Entfernen Sie Privatsachen und private Wertgegenstände vollständig aus dem Büro. Lassen Sie alle vorhandenen Schlüssel bitte stecken oder legen Sie sie in den Schrank, falls mehrere vorhanden sind._x000a_5.  **IT-Equipment:** Klären Sie IT-Sonderbedarfe für den Umzug mit der IT (z.B. ergonomische Mäuse, Bloomberg Tastaturen) und melden Sie diese dem Umzugsteam._x000a_6.  **Probearbeiten:** Nutzen Sie die Gelegenheit, im Rahmen des Probearbeitstages den neuen Arbeitsplatz zu begutachten bzw. zu testen._x000a__x000a_Für weitere Fragen oder spezielle Anliegen im Zusammenhang mit dem Umzug stehen Ihnen folgende Support-Kanäle zur Verfügung:_x000a__x000a_*   **Headquarter contact:** newhq@berenberg.com_x000a_*   **Building or relocation issues:** Monday system (Link folgt)"/>
    <x v="0"/>
    <n v="4"/>
    <n v="5"/>
    <n v="4"/>
    <n v="5"/>
    <n v="1"/>
    <n v="3.28"/>
    <x v="16"/>
    <n v="0.35264038309845491"/>
    <n v="9"/>
    <x v="909"/>
    <b v="0"/>
    <m/>
    <m/>
    <m/>
  </r>
  <r>
    <x v="1"/>
    <s v="Wann werden die Umzugskartons verteilt?"/>
    <s v="Die Umzugskartons werden grundsätzlich Ende August verteilt. Wenn Sie diese früher benötigen, geben Sie bitte Bescheid."/>
    <x v="0"/>
    <n v="4"/>
    <n v="5"/>
    <n v="4"/>
    <n v="5"/>
    <n v="1"/>
    <n v="4.12"/>
    <x v="16"/>
    <n v="0.2045897961281444"/>
    <n v="11"/>
    <x v="910"/>
    <b v="0"/>
    <m/>
    <m/>
    <m/>
  </r>
  <r>
    <x v="1"/>
    <s v="Wie gehe ich mit Dingen um, die nicht in die Kartons passen?"/>
    <s v="Für Dinge, die nicht in die Kartons passen, versehen Sie diese bitte gesondert mit einem Aufkleber. Vordrucke für die Aufkleber werden bereitgestellt._x000a__x000a_Sollten Sie weitere Fragen zum Umzug haben, wenden Sie sich bitte an folgende Stellen:_x000a_* Headquarter contact: newhq@berenberg.com_x000a_* Building or relocation issues: Monday system (Link folgt)"/>
    <x v="0"/>
    <n v="4"/>
    <n v="4"/>
    <n v="3"/>
    <n v="5"/>
    <n v="1"/>
    <n v="2.96"/>
    <x v="17"/>
    <n v="0.12558714386605629"/>
    <n v="10"/>
    <x v="911"/>
    <b v="0"/>
    <m/>
    <m/>
    <m/>
  </r>
  <r>
    <x v="1"/>
    <s v="Gibt es vorgedruckte Aufkleber für die Beschriftung von Kartons?"/>
    <s v="Ja, es gibt vorgedruckte Aufkleber für die Beschriftung der Umzugskartons. Jede Etage hat ihre eigene Farbe, identisch mit den Etagenfarben im NewHQ."/>
    <x v="0"/>
    <n v="2"/>
    <n v="4"/>
    <n v="2"/>
    <n v="5"/>
    <n v="1"/>
    <n v="3.22"/>
    <x v="19"/>
    <n v="0.1672567277032091"/>
    <n v="9"/>
    <x v="912"/>
    <b v="0"/>
    <m/>
    <m/>
    <m/>
  </r>
  <r>
    <x v="1"/>
    <s v="Wann werden die Umzugsgüter ins neue Gebäude gebracht?"/>
    <s v="Die Umzugsgüter werden vornehmlich abends/am späten Nachmittag auf die Etagen gebracht. Ab dem 18.09.2025 beginnt der Staffelumzug in das neue NewHQ. Vom 22. bis 26. September 2025 findet der Umzug aller Hamburger Berenberger in das neue Hauptgebäude statt."/>
    <x v="0"/>
    <n v="5"/>
    <n v="5"/>
    <n v="5"/>
    <n v="5"/>
    <n v="1"/>
    <n v="3.64"/>
    <x v="3"/>
    <n v="0.31898390070756688"/>
    <n v="11"/>
    <x v="913"/>
    <b v="0"/>
    <m/>
    <m/>
    <m/>
  </r>
  <r>
    <x v="1"/>
    <s v="Müssen alle Möbel im alten Gebäude leer geräumt werden?"/>
    <s v="Ja, die Möbel im alten Gebäude sind absolut leer zu räumen. Bitte sorge dafür, dass sämtliche Unterlagen und Gegenstände am Umzugstag vollständig verpackt sind. Das gilt auch für nicht belegte Arbeitsplätze und gemeinschaftlich genutztes Mobiliar. Alle Unterlagen, Akten und lose Ablage, die mit in das neue Gebäude übernommen werden, sind in den dafür bereitgestellten Kartons zu verpacken."/>
    <x v="0"/>
    <n v="5"/>
    <n v="5"/>
    <n v="4"/>
    <n v="5"/>
    <n v="1"/>
    <n v="4.3400000000000007"/>
    <x v="0"/>
    <n v="0.42633306157155582"/>
    <n v="12"/>
    <x v="914"/>
    <b v="0"/>
    <m/>
    <m/>
    <m/>
  </r>
  <r>
    <x v="1"/>
    <s v="Wer räumt die Kaffeeküchen aus ?"/>
    <s v="Ja, bezogene Etagen werden vom Umzugsunternehmen nach dem Bezug nicht mehr betreten."/>
    <x v="0"/>
    <n v="5"/>
    <n v="5"/>
    <n v="5"/>
    <n v="5"/>
    <n v="1"/>
    <n v="3.64"/>
    <x v="3"/>
    <n v="0.14649663387910741"/>
    <n v="10"/>
    <x v="915"/>
    <b v="0"/>
    <m/>
    <m/>
    <m/>
  </r>
  <r>
    <x v="1"/>
    <s v="Betritt das Umzugsunternehmen nach Bezug die Etagen erneut?"/>
    <s v="Für die Entsorgung von nicht mehr benötigten Unterlagen im NewHQ gibt es folgende Informationen:_x000a__x000a_*   **Was verpackt wird:** Alle Unterlagen, Akten und lose Ablage, die mit in das neue Gebäude übernommen werden, sind in den dafür bereitgestellten Kartons zu verpacken._x000a_*   **Was nicht umgezogen wird:** Entfernen Sie Privatsachen und private Wertgegenstände vollständig aus dem Büro._x000a_*   **Mülltrennung:** Es gibt Müllstationen auf allen Etagen in jedem Arbeitsbereich. Es gibt keine Papierkörbe mehr unter den Schreibtischen. Papier wird in der Silbertonne in den Druckerräumen entsorgt. Datentonnen befinden sich in den Druckerräumen. Bio-/Nassmüll kommt unter die Spüle in den Teeküchen._x000a_*   **Alte Geräte:** Alte Tastaturen, Igel und technische Geräte, die nicht mit umziehen, sollen auf einen separaten Haufen oder in eine gesonderte Tonne gelegt werden._x000a__x000a_Bitte beachte, dass sukzessive mehr Tonnen zur Verfügung gestellt werden._x000a__x000a_Benötigst du weitere Details zur Mülltrennung oder Entsorgung bestimmter Materialien?"/>
    <x v="0"/>
    <n v="5"/>
    <n v="5"/>
    <n v="4"/>
    <n v="5"/>
    <n v="1"/>
    <n v="3.5"/>
    <x v="0"/>
    <n v="0.38363096649364808"/>
    <n v="11"/>
    <x v="916"/>
    <b v="0"/>
    <m/>
    <m/>
    <m/>
  </r>
  <r>
    <x v="1"/>
    <s v="Was ist mit der Entsorgung von nicht mehr benötigten Unterlagen?"/>
    <s v="Für Ihre Suchanfrage konnte keine Zusammenfassung erstellt werden. Hier sind einige Suchergebnisse."/>
    <x v="0"/>
    <n v="1"/>
    <n v="1"/>
    <n v="1"/>
    <n v="1"/>
    <n v="1"/>
    <n v="1"/>
    <x v="18"/>
    <n v="4.0150389927235741E-2"/>
    <n v="12"/>
    <x v="917"/>
    <b v="0"/>
    <m/>
    <m/>
    <m/>
  </r>
  <r>
    <x v="1"/>
    <s v="Was passiert, wenn nicht ausreichend Tonnen für die Entsorgung bereitgestellt werden?"/>
    <s v="Hallo!_x000a__x000a_Was mit alter Technik passiert, die nicht mit ins NewHQ umzieht, hängt von der Art des Equipments ab:_x000a__x000a_*   **Möbel:** Der Großteil des Mobiliars wird nicht umgezogen._x000a_*   **Schlüssel:** Bitte lasse alle vorhandenen Schlüssel stecken oder lege sie in den Schrank, falls mehrere vorhanden sind._x000a_*   **Spezielle Keyboards und Mäuse:** Diese sollen bitte an die IT weitergegeben werden, damit diese auch vollständig umgezogen werden. Bitte gib den Namen des Mitarbeiters und die Art des Sonder-Equipments an Andreas._x000a_*   **Überzähliges Büromaterial:**  Überzähliges Büromaterial von den Arbeitsplätzen (z.B. Locher, Tracker, Büroklammern etc.) wird nicht mit umgezogen._x000a__x000a_Ich hoffe, das hilft dir weiter. Wenn du weitere Fragen hast, wende dich bitte an die entsprechenden Support-Kanäle:_x000a__x000a_*   Headquarter Kontakt: newhq@berenberg.com_x000a_*   Technischer Laptop Support: laptoppilot@berenberg.de_x000a_*   Building oder Relocation Issues: Monday System (Link folgt)_x000a_*   Allgemeiner technischer Support: hotline@berenberg.de oder Hotline Extension -369"/>
    <x v="0"/>
    <n v="4"/>
    <n v="5"/>
    <n v="4"/>
    <n v="5"/>
    <n v="1"/>
    <n v="4.12"/>
    <x v="16"/>
    <n v="0.21031047430731151"/>
    <n v="10"/>
    <x v="918"/>
    <b v="0"/>
    <m/>
    <m/>
    <m/>
  </r>
  <r>
    <x v="1"/>
    <s v="Was passiert mit alter Technik, die nicht umzieht?"/>
    <s v="Die Altmöbel können aus verschiedenen Gründen nicht an die Mitarbeiter abgegeben werden. Sie werden nach dem Auszug über den beauftragten Verwerter koordiniert und verwertet."/>
    <x v="0"/>
    <n v="4"/>
    <n v="5"/>
    <n v="3"/>
    <n v="5"/>
    <n v="1"/>
    <n v="3.98"/>
    <x v="6"/>
    <n v="7.9076878904449283E-2"/>
    <n v="10"/>
    <x v="919"/>
    <b v="0"/>
    <m/>
    <m/>
    <m/>
  </r>
  <r>
    <x v="1"/>
    <s v="Was passiert mit den alten Möbeln?"/>
    <s v="Es tut mir leid, Daniel, aber die Dokumente enthalten keine Informationen darüber, was mit alten Bildern aus dem Bestand geschieht._x000a__x000a_Bitte wende dich an die entsprechenden Support-Kanäle:_x000a_* Headquarter contact: newhq@berenberg.com_x000a_* Building or relocation issues: Monday system (Link folgt)"/>
    <x v="0"/>
    <n v="5"/>
    <n v="5"/>
    <n v="5"/>
    <n v="5"/>
    <n v="1"/>
    <n v="4.4800000000000004"/>
    <x v="3"/>
    <n v="9.7902122209813036E-2"/>
    <n v="10"/>
    <x v="920"/>
    <b v="0"/>
    <m/>
    <m/>
    <m/>
  </r>
  <r>
    <x v="1"/>
    <s v="Was geschieht mit den alten Bildern aus dem Bestand?"/>
    <s v="Für nicht zuordenbare Schlüssel bilden Sie bitte einen Haufen. Dies wird dann geprüft._x000a__x000a_Falls Sie weitere Fragen zum Umzug haben, können Sie sich an folgende Stellen wenden:_x000a_*   Headquarter contact: newhq@berenberg.com_x000a_*   Building or relocation issues: Monday system (Link folgt) [nicht in den Dokumenten enthalten]"/>
    <x v="0"/>
    <n v="3"/>
    <n v="3"/>
    <n v="2"/>
    <n v="4"/>
    <n v="1"/>
    <n v="3.14"/>
    <x v="5"/>
    <n v="0.13126782251531369"/>
    <n v="10"/>
    <x v="921"/>
    <b v="0"/>
    <m/>
    <m/>
    <m/>
  </r>
  <r>
    <x v="1"/>
    <s v="Was mache ich mit nicht zuordenbaren Schlüsseln?"/>
    <s v="Inhalte aus Tresoren müssen vor dem Umzug geräumt und im NewHQ wieder eingeräumt werden, um Transportschäden zu vermeiden. Die Tresore ziehen am Umzugstag des Bereichs mit um. Die Schlüsselübergabe erfolgt entsprechend."/>
    <x v="0"/>
    <n v="4"/>
    <n v="5"/>
    <n v="3"/>
    <n v="5"/>
    <n v="1"/>
    <n v="3.98"/>
    <x v="6"/>
    <n v="6.7100983865205993E-2"/>
    <n v="10"/>
    <x v="922"/>
    <b v="0"/>
    <m/>
    <m/>
    <m/>
  </r>
  <r>
    <x v="1"/>
    <s v="Was gilt für Tresorinhalte beim Umzug?"/>
    <s v="Die Tresore ziehen am Umzugstag Ihres Bereichs mit um. Inhalte aus Tresoren müssen gegebenenfalls vorher geräumt und im NewHQ wieder eingeräumt werden, um Transportschäden der Inhalte zu vermeiden. Die Schlüsselübergabe erfolgt entsprechend._x000a__x000a_Der Staffelumzug ins neue NewHQ startet ab dem 18.09.2025."/>
    <x v="0"/>
    <n v="4"/>
    <n v="5"/>
    <n v="4"/>
    <n v="5"/>
    <n v="1"/>
    <n v="4.12"/>
    <x v="16"/>
    <n v="0.24482544795560721"/>
    <n v="5"/>
    <x v="923"/>
    <b v="0"/>
    <m/>
    <m/>
    <m/>
  </r>
  <r>
    <x v="1"/>
    <s v="Wann ziehen Tresore um?"/>
    <s v="Alle Mitarbeiter sollen verpflichtend einen Tag vor dem offiziellen Einzug im neuen Gebäude probearbeiten. Ziel ist es, sich mit der neuen Umgebung vertraut zu machen, Arbeitswege, Technik und Infrastruktur im Alltag zu erproben und offene Fragen frühzeitig zu klären. Es wird zwei abgestimmte Probearbeitstermine im NewHQ je Bereich über zwei Wochen geben, wobei jeweils zwei Etagen zum Arbeiten freigegeben werden. Falls jemand an den abgestimmten Terminen verhindert sein sollte, gibt es ein Back-up Arbeiten am 15. und 16.09.2025._x000a__x000a_Azubis/temporäre Mitarbeiter, die zum Probearbeiten nicht können, müssen vom eigenen Team bitte informiert und inhaltlich abgeholt werden."/>
    <x v="0"/>
    <n v="5"/>
    <n v="5"/>
    <n v="4"/>
    <n v="5"/>
    <n v="1"/>
    <n v="4.3400000000000007"/>
    <x v="0"/>
    <n v="0.31290464467139112"/>
    <n v="11"/>
    <x v="924"/>
    <b v="0"/>
    <m/>
    <m/>
    <m/>
  </r>
  <r>
    <x v="1"/>
    <s v="Wer soll vor dem Umzug im neuen Gebäude ein Probearbeiten absolviert haben?"/>
    <s v="Das Dokument besagt, dass alle Mitarbeiter verpflichtend einen Tag vor dem offiziellen Einzug im neuen Gebäude probearbeiten. Sollten Sie an den abgestimmten Terminen verhindert sein, gibt es ein Back-up Arbeiten am 15. und 16.09.2025. Dies findet auf vorgegebenen Etagen statt und damit nicht am zugewiesenen eigenen Arbeitsplatz / Etage._x000a__x000a_Um Ihre Frage abschließend zu beantworten, benötige ich weitere Informationen. Beziehen Sie sich auf die verpflichtende Proberarbeit oder auf die zusätzlichen Termine?"/>
    <x v="0"/>
    <n v="3"/>
    <n v="3"/>
    <n v="2"/>
    <n v="4"/>
    <n v="1"/>
    <n v="3.42"/>
    <x v="5"/>
    <n v="0.19206423510735851"/>
    <n v="9"/>
    <x v="925"/>
    <b v="0"/>
    <m/>
    <m/>
    <m/>
  </r>
  <r>
    <x v="1"/>
    <s v="Darf ich mehr als einmal probearbeiten?"/>
    <s v="Beim Probearbeiten ist die Zutrittskontrolle für die Home-Etage eingerichtet und personalisiert. Die Mitarbeiterkarte wird für den Zugang benötigt. Bitte beachte, dass eine mehrfache Nutzung der Mitarbeiterkarte beim Zutritt nicht mehr möglich ist. Nach einer Nutzung am Hauseingang ist sie für einige Minuten gesperrt. Der Zutritt zum Gebäude ist grundsätzlich zwischen 6 und 19 Uhr möglich."/>
    <x v="0"/>
    <n v="4"/>
    <n v="4"/>
    <n v="3"/>
    <n v="4"/>
    <n v="1"/>
    <n v="2.84"/>
    <x v="4"/>
    <n v="0.34026979086576142"/>
    <n v="11"/>
    <x v="926"/>
    <b v="0"/>
    <m/>
    <m/>
    <m/>
  </r>
  <r>
    <x v="1"/>
    <s v="Wie läuft die Zutrittskontrolle beim Probearbeiten?"/>
    <s v="Auszubildende und temporäre Mitarbeiter, die nicht am Probearbeiten im NewHQ teilnehmen können, müssen von ihrem eigenen Team informiert und inhaltlich abgeholt werden. Es werden zwei Gebäudeführungen zum Probearbeiten angeboten. Das Probearbeiten ist ab 7 Uhr möglich, wobei jede Etage einen eigenen Slot bekommen hat._x000a__x000a_Bitte beachte, dass während des Probearbeitens nicht alle Services und Angebote im NewHQ verfügbar sein werden. Informiere dein Team vorab, damit diese den Tagesablauf und ihre Tätigkeiten entsprechend planen können._x000a__x000a_Solltest du weitere Fragen haben, stehen dir folgende Support-Kanäle zur Verfügung:_x000a_*   Headquarter Kontakt: newhq@berenberg.com_x000a_*   Technische Laptop Unterstützung: laptoppilot@berenberg.de_x000a_*   Gebäude- oder Umzugsprobleme: Monday System (Link folgt)_x000a_*   Allgemeiner technischer Support: hotline@berenberg.de oder Hotline Extension -369"/>
    <x v="0"/>
    <n v="2"/>
    <n v="2"/>
    <n v="1"/>
    <n v="4"/>
    <n v="1"/>
    <n v="2.88"/>
    <x v="20"/>
    <n v="0.1915376553776601"/>
    <n v="12"/>
    <x v="927"/>
    <b v="0"/>
    <m/>
    <m/>
    <m/>
  </r>
  <r>
    <x v="1"/>
    <s v="Was gilt für Auszubildende oder temporäre Mitarbeiter beim Probearbeiten?"/>
    <s v="Ja, im Rahmen des Probearbeitens werden Gebäudeführungen angeboten. Die Teilnahme an den Gebäudeführungen ist freiwillig und erfordert eine Anmeldung._x000a__x000a_Bitte beachte, dass das Probearbeiten erst ab 7 Uhr möglich ist._x000a__x000a_Solltest du weitere Fragen hab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5"/>
    <n v="5"/>
    <n v="4"/>
    <n v="5"/>
    <n v="1"/>
    <n v="4.3400000000000007"/>
    <x v="0"/>
    <n v="0.20220681310385111"/>
    <n v="13"/>
    <x v="928"/>
    <b v="0"/>
    <m/>
    <m/>
    <m/>
  </r>
  <r>
    <x v="1"/>
    <s v="Gibt es Gebäudeführungen im Rahmen des Probearbeitens?"/>
    <s v="Probearbeiten im NewHQ sind an zwei abgestimmten Terminen je Bereich über zwei Wochen möglich, wobei jeweils zwei Etagen zum Arbeiten freigegeben werden. Die möglichen Arbeitszeiten sind von 7 bis 18 Uhr. Sollten Sie an den abgestimmten Terminen verhindert sein, gibt es ein Back-up am 15. und 16.09.2025. Beachten Sie, dass dies auf vorgegebenen Etagen stattfindet und nicht an Ihrem zugewiesenen eigenen Arbeitsplatz bzw. Etage._x000a__x000a_Probearbeiten sind ab 7 Uhr möglich. Jede Etage hat einen eigenen Slot zum Probearbeiten bekommen._x000a__x000a_Bitte geben Sie vorab Bescheid an dennis.jaeger.ext@berenberg.com, wenn wichtige, große Termine bereits vorher zu planen sind._x000a__x000a_Wünschen Sie detailliertere Informationen zu den Rahmenbedingungen während des Probearbeitens oder reicht Ihnen diese Zusammenfassung?"/>
    <x v="0"/>
    <n v="4"/>
    <n v="5"/>
    <n v="4"/>
    <n v="5"/>
    <n v="1"/>
    <n v="3.28"/>
    <x v="16"/>
    <n v="0.29884333776155769"/>
    <n v="13"/>
    <x v="929"/>
    <b v="0"/>
    <m/>
    <m/>
    <m/>
  </r>
  <r>
    <x v="1"/>
    <s v="Ab wann ist Probearbeiten möglich?"/>
    <s v="Ja, während des Probearbeitens wird es technische Unterstützung geben. Laptops werden bereits ausgegeben sein und das technische On-Boarding wird abgeschlossen sein. Floorwalker werden unterwegs sein, um bei Fragen zu unterstützen."/>
    <x v="0"/>
    <n v="4"/>
    <n v="5"/>
    <n v="4"/>
    <n v="5"/>
    <n v="1"/>
    <n v="4.12"/>
    <x v="16"/>
    <n v="0.1538637898323186"/>
    <n v="12"/>
    <x v="930"/>
    <b v="0"/>
    <m/>
    <m/>
    <m/>
  </r>
  <r>
    <x v="1"/>
    <s v="Gibt es technische Unterstützung während des Probearbeitens?"/>
    <s v="Jede Etage hat einen eigenen Slot zum Probearbeiten bekommen. Die Probearbeiten finden über zwei Wochen statt, wobei jeweils zwei Etagen zum Arbeiten freigegeben werden. Die möglichen Arbeitszeiten sind von 7 bis 18 Uhr._x000a__x000a_Um herauszufinden, wann Ihre Etage Probearbeiten darf, empfehle ich Ihnen, sich an das Umzugsteam zu wenden und die Mitarbeiter auf die verfügbaren Termine zu verteilen. Sie können sich auch an newhq@berenberg.com wenden [siehe Einleitung]."/>
    <x v="0"/>
    <n v="4"/>
    <n v="4"/>
    <n v="3"/>
    <n v="4"/>
    <n v="3"/>
    <n v="4.08"/>
    <x v="6"/>
    <n v="0.32980189587323849"/>
    <n v="9"/>
    <x v="931"/>
    <b v="0"/>
    <m/>
    <m/>
    <m/>
  </r>
  <r>
    <x v="1"/>
    <s v="Wie erfahre ich, wann meine Etage Probearbeiten darf?"/>
    <s v="Ja, für die Teilnahme an der freiwilligen Gebäudeführung während des Probearbeitens ist eine Anmeldung erforderlich. Für die Besichtigung am 13.11.2024 ist eine Anmeldung über den Link https://app.guestoo.de/public/event/13317bff-2394-43ed-aefe-de76b27794fd/frame erforderlich."/>
    <x v="0"/>
    <n v="5"/>
    <n v="5"/>
    <n v="5"/>
    <n v="5"/>
    <n v="1"/>
    <n v="4.4800000000000004"/>
    <x v="3"/>
    <n v="0.15434258627359981"/>
    <n v="13"/>
    <x v="932"/>
    <b v="0"/>
    <m/>
    <m/>
    <m/>
  </r>
  <r>
    <x v="1"/>
    <s v="Ist eine Anmeldung für das Probearbeiten erforderlich?"/>
    <s v="Beim Probearbeiten kannst du folgende technische Ausstattung erwarten:_x000a__x000a_*   Zugang zur Home-Etage mit personalisierter Zutrittskontrolle_x000a_*   Laptop mit abgeschlossenem technischen On-Boarding_x000a_*   Raumbuchung über Outlook_x000a_*   Tiefgarage (Zugang per Mitarbeiterkarte)_x000a_*   Fahrradkeller_x000a_*   Kaffeemaschinen und Wasserspender_x000a_*   Teeküchen mit Geschirr_x000a__x000a_Zusätzlich werden moderne, leistungsstarke Laptops zur Verfügung stehen. Dein neuer Arbeitsplatz wird mit einem 34-Zoll-Curved-Monitor ausgestattet sein, der über USB-C mit dem Laptop verbunden wird. Außerdem gibt es eine kabelgebundene Maus und Tastatur von Cherry."/>
    <x v="0"/>
    <n v="4"/>
    <n v="5"/>
    <n v="4"/>
    <n v="5"/>
    <n v="1"/>
    <n v="4.12"/>
    <x v="16"/>
    <n v="0.1600827296202231"/>
    <n v="11"/>
    <x v="933"/>
    <b v="0"/>
    <m/>
    <m/>
    <m/>
  </r>
  <r>
    <x v="1"/>
    <s v="Welche technische Ausstattung steht beim Probearbeiten zur Verfügung?"/>
    <s v="Ja, es wird Schulungsangebote für die neuen Laptops geben._x000a__x000a_Gibt es noch weitere Fragen zum NewHQ, dem Umzug oder den neuen Laptops? Wenn du technische Probleme mit dem Laptop hast, wende dich bitte an laptoppilot@berenberg.de. Bei Bau- oder Umzugsproblemen nutze bitte das Montags-System. Für allgemeine technische Unterstützung wende dich bitte an hotline@berenberg.de oder die Hotline-Durchwahl -369."/>
    <x v="0"/>
    <n v="4"/>
    <n v="4"/>
    <n v="3"/>
    <n v="5"/>
    <n v="1"/>
    <n v="3.8"/>
    <x v="17"/>
    <n v="0.1532030389491458"/>
    <n v="10"/>
    <x v="934"/>
    <b v="0"/>
    <m/>
    <m/>
    <m/>
  </r>
  <r>
    <x v="1"/>
    <s v="Gibt es Schulungen zur Techniknutzung?"/>
    <s v="Beim Probearbeiten im NewHQ kannst du folgende Infrastruktur nutzen:_x000a__x000a_*   Zutrittskontrolle zur Home-Etage ist personalisiert._x000a_*   Laptops werden ausgegeben und das technische On-Boarding ist abgeschlossen. Schulungsangebote für Laptops sind geplant._x000a_*   Die Tiefgarage ist mit der Mitarbeiterkarte nutzbar._x000a_*   Der Fahrradkeller ist nutzbar. Fahrräder können nur während der Öffnungszeiten abgestellt und abgeholt werden. Ob dies angepasst wird, ist noch in Prüfung._x000a_*   Kaffeemaschinen und Wasserspender sind funktionsfähig, Teeküchen sind mit Geschirr ausgestattet. Alle Teeküchen sind gleich ausgestattet. Privates Geschirr muss selbst abgewaschen und im Locker verwahrt werden._x000a_*   Raumbuchung erfolgt über Outlook._x000a_*   Locker können vergeben werden und Spinde sind im UG2 nutzbar._x000a_*   Floorwalker unterstützen bei Fragen._x000a__x000a_Nicht nutzbar sind:_x000a__x000a_*   Mitarbeiter Restaurant_x000a_*   Empfang_x000a_*   Postservice_x000a_*   Arbeiten am zukünftigen Arbeitsplatz abweichend von den geplanten Tagen_x000a_*   Headset am Telefon_x000a_*   Duschen_x000a_*   Büromaterial vorrätig / vorhanden_x000a_*   Drucker"/>
    <x v="0"/>
    <n v="5"/>
    <n v="5"/>
    <n v="5"/>
    <n v="5"/>
    <n v="1"/>
    <n v="4.76"/>
    <x v="3"/>
    <n v="0.30845203705115848"/>
    <n v="11"/>
    <x v="935"/>
    <b v="0"/>
    <m/>
    <m/>
    <m/>
  </r>
  <r>
    <x v="1"/>
    <s v="Welche Infrastruktur ist beim Probearbeiten nutzbar?"/>
    <s v="Ja, während des Probearbeitens sind die Tiefgarage und die Fahrradstellplätze zugänglich._x000a__x000a_Für die Tiefgarage gilt:_x000a__x000a_*   Die Zufahrt zur Tiefgarage ist jederzeit erreichbar und zugänglich._x000a_*   Die Tiefgarage ist bereits nutzbar, der Zugang erfolgt per Mitarbeiterkarte._x000a_*   Für den Zugang zur Tiefgarage während des Probearbeitens sende dein Kennzeichen an pm.global@berenberg.de._x000a_*   Nach dem Parken melde dich bitte im Aufzugskern Nord im Erdgeschoss an._x000a__x000a_Für die Fahrradstellplätze gilt:_x000a__x000a_*   Der Fahrradkeller ist nutzbar._x000a_*   Es gibt mehrere Parkmöglichkeiten für Fahrräder vor dem Gebäude._x000a_*   Der Zugang zum Fahrradraum ist derzeit noch nicht gewährleistet."/>
    <x v="0"/>
    <n v="4"/>
    <n v="5"/>
    <n v="4"/>
    <n v="5"/>
    <n v="2"/>
    <n v="4.46"/>
    <x v="0"/>
    <n v="0.38958457766088"/>
    <n v="12"/>
    <x v="936"/>
    <b v="0"/>
    <m/>
    <m/>
    <m/>
  </r>
  <r>
    <x v="1"/>
    <s v="Sind die Tiefgarage und die Fahrradstellplätze beim Probearbeiten zugänglich?"/>
    <s v="Es gibt Informationen zum Probearbeiten im NewHQ. Ziel des Probearbeitstages ist es, sich mit der neuen Umgebung vertraut zu machen, Arbeitswege, Technik und Infrastruktur im Alltag zu erproben, offene Fragen frühzeitig zu klären und einen sicheren, gut vorbereiteten Start für das gesamte Team zu ermöglichen._x000a__x000a_Ob beim Probearbeiten Feedback gegeben werden kann, ist den Dokumenten nicht zu entnehmen. Bitte wende dich an die entsprechenden Support-Kanäle:_x000a_* Headquarter contact: newhq@berenberg.com_x000a_* Technical laptop support: laptoppilot@berenberg.de_x000a_* Building or relocation issues: Monday system (Link folgt)_x000a_* General technical support: hotline@berenberg.de oder hotline extension -369"/>
    <x v="0"/>
    <n v="5"/>
    <n v="5"/>
    <n v="5"/>
    <n v="5"/>
    <n v="1"/>
    <n v="4.4800000000000004"/>
    <x v="3"/>
    <n v="0.19705770952107851"/>
    <n v="8"/>
    <x v="937"/>
    <b v="0"/>
    <m/>
    <m/>
    <m/>
  </r>
  <r>
    <x v="1"/>
    <s v="Kann beim Probearbeiten Feedback gegeben werden?"/>
    <s v="Die Aufgabe des Umzugsbotschafters ist es, als erster Ansprechpartner für Fragen zum neuen Standort fundiert Auskunft geben zu können. Außerdem übernehmen Umzugsbotschafter die Verteilung des Umzugsleitfadens an das Team. Der Umzugsleitfaden soll Orientierung geben, Abläufe verständlich machen und Klarheit darüber schaffen, was wann zu tun ist."/>
    <x v="0"/>
    <n v="4"/>
    <n v="5"/>
    <n v="4"/>
    <n v="5"/>
    <n v="1"/>
    <n v="4.12"/>
    <x v="16"/>
    <n v="0.1997893411818672"/>
    <n v="11"/>
    <x v="938"/>
    <b v="0"/>
    <m/>
    <m/>
    <m/>
  </r>
  <r>
    <x v="1"/>
    <s v="Was ist Aufgabe des Umzugsbotschafters?"/>
    <s v="Wenn Sie Fragen zum Ablauf des Umzugs haben, schreiben Sie bitte eine E-Mail an NewHQ_Sellenthin@berenberg.de. Maja Hilbert koordiniert den kompletten Umzug. Der Umzugsleitfaden wird Sie auf dem Weg in das neue Gebäude begleiten und Ihnen alle relevanten Informationen kompakt, verständlich und transparent zur Verfügung stellen._x000a__x000a_Falls Sie weitere Fragen haben, stehen Ihnen folgende Support-Kanäle zur Verfügung:_x000a_* Headquarter Kontakt: newhq@berenberg.com_x000a_* Technischer Laptop Support: laptoppilot@berenberg.de_x000a_* Gebäude- oder Umzugsprobleme: Monday System (Link folgt)_x000a_* Allgemeiner technischer Support: hotline@berenberg.de oder Hotline-Durchwahl -369"/>
    <x v="0"/>
    <n v="5"/>
    <n v="5"/>
    <n v="4"/>
    <n v="5"/>
    <n v="1"/>
    <n v="4.3400000000000007"/>
    <x v="0"/>
    <n v="0.26822437266967192"/>
    <n v="11"/>
    <x v="939"/>
    <b v="0"/>
    <m/>
    <m/>
    <m/>
  </r>
  <r>
    <x v="1"/>
    <s v="Wer ist mein Ansprechpartner, wenn ich Fragen zum Ablauf des Umzugs habe?"/>
    <s v="Hallo!_x000a__x000a_Die Laptopausgabe befindet sich aktuell in Vorbereitung. Eine offizielle Meldung mit einem Datum folgt kurzfristig._x000a__x000a_Du wirst deinen Laptop an deinem Arbeitsplatz im NewHQ nutzen können. Du kannst deinen eigenen Laptop mit dem Curved-Monitor an deinem Arbeitsplatz verbinden. Das Laptop wird per USB-C mit dem Bildschirm verbunden. Durch das USB-C Kabel wird das Laptop geladen, das Bild auf den 34 Zoll Monitor übertragen und zudem auch die Netzwerkverbindung sichergestellt._x000a__x000a_Es stehen zwei Laptop-Modelle zur Auswahl: Lenovo ThinkPad L14 und Lenovo ThinkPad L13 Yoga._x000a__x000a_Lass es mich wissen, falls du detailliertere Informationen wünschst."/>
    <x v="0"/>
    <n v="4"/>
    <n v="4"/>
    <n v="3"/>
    <n v="4"/>
    <n v="1"/>
    <n v="3.68"/>
    <x v="4"/>
    <n v="0.40006415424844971"/>
    <n v="13"/>
    <x v="940"/>
    <b v="0"/>
    <m/>
    <m/>
    <m/>
  </r>
  <r>
    <x v="1"/>
    <s v="Wann und wie erhalte ich meinen neuen Laptop?"/>
    <s v="Bitte geben Sie spezielle Keyboards und Mäuse an die IT weiter, damit diese vollständig umgezogen werden können. Bitte geben Sie den Namen des Mitarbeiters und die Sonderausstattung an Andreas weiter._x000a__x000a_Haben Sie diese bereits über den Survey gemeldet? Wenn nicht, melden Sie Ihren Sonderbedarf bitte dem Umzugsteam._x000a__x000a_Für weitere Fragen wenden Sie sich bitte an:_x000a_* Headquarter contact: newhq@berenberg.com_x000a_* Technical laptop support: laptoppilot@berenberg.de_x000a_* Building or relocation issues: Monday system (Link folgt)_x000a_* General technical support: hotline@berenberg.de oder hotline extension -369"/>
    <x v="0"/>
    <n v="4"/>
    <n v="4"/>
    <n v="3"/>
    <n v="5"/>
    <n v="1"/>
    <n v="3.6"/>
    <x v="17"/>
    <n v="0.1223167939488812"/>
    <n v="9"/>
    <x v="941"/>
    <b v="0"/>
    <m/>
    <m/>
    <m/>
  </r>
  <r>
    <x v="1"/>
    <s v="Was muss ich bei Sonder-Equipment wie speziellen Keyboards oder Mäusen beachten?"/>
    <s v="Wenn in Ihrem Team nicht alle Mitarbeiter einen Laptop haben, werden Team-Laptops zur Verfügung gestellt, um die Infrastruktur in den Meetingräumen zu nutzen."/>
    <x v="0"/>
    <n v="3"/>
    <n v="4"/>
    <n v="2"/>
    <n v="5"/>
    <n v="1"/>
    <n v="2.6"/>
    <x v="8"/>
    <n v="0.1419575918323662"/>
    <n v="11"/>
    <x v="942"/>
    <b v="0"/>
    <m/>
    <m/>
    <m/>
  </r>
  <r>
    <x v="1"/>
    <s v="Was passiert, wenn in meinem Team nicht alle Mitarbeiter einen Laptop haben?"/>
    <s v="iPhones werden nicht generell ausgetauscht, nur jene, die End-of-Lifecycle sind."/>
    <x v="0"/>
    <n v="5"/>
    <n v="5"/>
    <n v="4"/>
    <n v="5"/>
    <n v="1"/>
    <n v="3.5"/>
    <x v="0"/>
    <n v="0.17893089036153231"/>
    <n v="11"/>
    <x v="943"/>
    <b v="0"/>
    <m/>
    <m/>
    <m/>
  </r>
  <r>
    <x v="1"/>
    <s v="Werden iPhones im Zuge des Umzugs ausgetauscht?"/>
    <s v="Nein, iPads sind im Standard-Setup nicht vorgesehen. Das Yoga-Laptop kann die Funktionalitäten ähnlich abbilden."/>
    <x v="0"/>
    <n v="5"/>
    <n v="5"/>
    <n v="5"/>
    <n v="5"/>
    <n v="1"/>
    <n v="4.76"/>
    <x v="3"/>
    <n v="8.6831221162940619E-2"/>
    <n v="10"/>
    <x v="944"/>
    <b v="0"/>
    <m/>
    <m/>
    <m/>
  </r>
  <r>
    <x v="1"/>
    <s v="Werden iPads zur Verfügung gestellt?"/>
    <s v="Für die Nutzung der Meetingräume im NewHQ benötigen Sie in der Regel einen Laptop, um Inhalte zu teilen. Eine reine Videokonferenz ist auch ohne Laptop möglich. Alle Meetingräume sind mit einem Flachbildschirm, einer Cisco RoomBar, einem Cisco Table Navigator und einem Cisco Room Navigator ausgestattet. Die Meetingräume verfügen über eine Cisco Video-Anlage._x000a__x000a_Für detailliertere Informationen zur Ausstattung und Anwendung der Meetingräume wird es eine ausführliche Dokumentation geben. Sobald diese verfügbar ist, wird sie verlinkt."/>
    <x v="0"/>
    <n v="5"/>
    <n v="5"/>
    <n v="4"/>
    <n v="5"/>
    <n v="2"/>
    <n v="3.56"/>
    <x v="3"/>
    <n v="0.3055343996302341"/>
    <n v="11"/>
    <x v="945"/>
    <b v="0"/>
    <m/>
    <m/>
    <m/>
  </r>
  <r>
    <x v="1"/>
    <s v="Welche IT Ausstattung wird für die Nutzung der Meetingräume benötigt?"/>
    <s v="Nein, die Softphone-Telefonie wird nicht direkt mit dem Umzug eingeführt, sondern später. Das neue Headset ist jedoch für die zukünftige Softphone-Technologie vorbereitet. Zukünftig wird es möglich sein, durch eine in Webex integrierte Softphone-Lizenz das Headset unabhängig vom physischen Telefon zu nutzen oder sogar vollständig auf das klassische Telefon zu verzichten. Diese Lösung ist bereits in Planung._x000a__x000a_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x v="0"/>
    <n v="5"/>
    <n v="5"/>
    <n v="4"/>
    <n v="5"/>
    <n v="1"/>
    <n v="4.3400000000000007"/>
    <x v="0"/>
    <n v="0.33598123994228818"/>
    <n v="10"/>
    <x v="946"/>
    <b v="0"/>
    <m/>
    <m/>
    <m/>
  </r>
  <r>
    <x v="1"/>
    <s v="Wird die Softphone- Telefonie direkt mit dem Umzug eingeführt?"/>
    <s v="Im NewHQ gibt es verschiedene Möglichkeiten zu telefonieren._x000a__x000a_*   **Tischtelefone:** Es wird weiterhin die bewährten Cisco Tischtelefone mit Videotelefoniefunktion geben._x000a_*   **Softphone:** Für IT-begeisterte Nutzer gibt es die Möglichkeit, Softphone über WebEx zu nutzen, wobei die Telefonfunktionen komplett softwareseitig abgebildet werden._x000a_*   **Telefonboxen:** Im gesamten Gebäude wird es viele Telefonboxen auf allen Etagen geben, die für vertrauliche Gespräche oder kurze Besprechungen genutzt werden können._x000a__x000a_Zusätzlich ist es wichtig, dass die WLAN-Telefonie auf Ihrem iPhone aktiviert ist, um auch in der Tiefgarage telefonieren zu können, da dort sonst keine Netzabdeckung für Telefonie besteht._x000a__x000a_Für die Nutzung von Softphone wird ein Headset Jabra Evolve2 75 zur Verfügung gestellt._x000a__x000a_Möchten Sie detailliertere Anweisungen zur Einrichtung der Telefonieoptionen oder reicht Ihnen diese Information?"/>
    <x v="0"/>
    <n v="5"/>
    <n v="5"/>
    <n v="4"/>
    <n v="5"/>
    <n v="1"/>
    <n v="3.5"/>
    <x v="0"/>
    <n v="0.25042105398507869"/>
    <n v="10"/>
    <x v="947"/>
    <b v="0"/>
    <m/>
    <m/>
    <m/>
  </r>
  <r>
    <x v="1"/>
    <s v="Wie kann ich im neuen Gebäude telefonieren?"/>
    <s v="Ja, Telefonieren ohne Laptop ist zunächst weiterhin möglich. Es gibt die Möglichkeit, entweder über den Telefonhörer oder über den Laptop zu steuern (um mit Headset zu telefonieren) oder als dritte Variante via Bluetooth das Telefon direkt mit dem Headset zu verbinden._x000a__x000a_Zusätzlich stehen im NewHQ weiterhin die bewährten Tischtelefone von Cisco mit Videotelefoniefunktion zur Verfügung. Für IT-begeisterte Nutzer gibt es die Möglichkeit des Softphones über WebEx. Standardmäßig erhalten Sie Ihr Tischtelefon._x000a__x000a_Beachten Sie, dass zukünftig, mit der Einführung von Softphone, ein Login am Laptop erforderlich sein wird, um zu telefonieren. Die Softphone-Lösung ist in Planung."/>
    <x v="0"/>
    <n v="4"/>
    <n v="5"/>
    <n v="4"/>
    <n v="5"/>
    <n v="1"/>
    <n v="3.28"/>
    <x v="16"/>
    <n v="0.2346081264163456"/>
    <n v="12"/>
    <x v="948"/>
    <b v="0"/>
    <m/>
    <m/>
    <m/>
  </r>
  <r>
    <x v="1"/>
    <s v="Kann ich weiterhin ohne Laptop telefonieren?"/>
    <s v="Um in der Tiefgarage des NewHQ telefonieren zu können, solltest du die WLAN-Telefonie auf deinem iPhone aktivieren. In der Tiefgarage gibt es sonst keine Netzabdeckung für Telefonie._x000a__x000a_Beachte außerdem, dass der Zugang zur Tiefgarage über deine allgemeine Zutrittskarte erfolgt."/>
    <x v="0"/>
    <n v="5"/>
    <n v="5"/>
    <n v="4"/>
    <n v="5"/>
    <n v="1"/>
    <n v="4.3400000000000007"/>
    <x v="0"/>
    <n v="0.24748027597038141"/>
    <n v="11"/>
    <x v="949"/>
    <b v="0"/>
    <m/>
    <m/>
    <m/>
  </r>
  <r>
    <x v="1"/>
    <s v="Was muss ich für die Telefonie in der Tiefgarage beachten?"/>
    <s v="Ja, Microsoft Teams ist auf den neuen Laptops integriert. Es ist auch als vorinstalliertes Programm aufgeführt. Sie finden es in der App-Übersicht._x000a__x000a_Bitte beachten Sie, dass Teams nicht in der Citrix-Umgebung funktioniert._x000a__x000a_Wenn Sie weitere Fragen haben, wenden Sie sich bitte an die entsprechenden Support-Kanäle:_x000a_* Headquarter contact: newhq@berenberg.com_x000a_* Technical laptop support: laptoppilot@berenberg.de_x000a_* Building or relocation issues: Monday system (Link folgt)_x000a_* General technical support: hotline@berenberg.de oder hotline extension -369"/>
    <x v="0"/>
    <n v="5"/>
    <n v="5"/>
    <n v="4"/>
    <n v="5"/>
    <n v="1"/>
    <n v="4.3400000000000007"/>
    <x v="0"/>
    <n v="0.26258981842686779"/>
    <n v="10"/>
    <x v="950"/>
    <b v="0"/>
    <m/>
    <m/>
    <m/>
  </r>
  <r>
    <x v="1"/>
    <s v="Ist Microsoft Teams auf den Laptops verfügbar?"/>
    <s v="Microsoft Teams ist auf den neuen Laptops integriert. Teams funktioniert jedoch nicht auf der Citrix-Umgebung. Teams ist noch nicht auf alle Standorte ausgerollt, der Rollout erfolgt sukzessive."/>
    <x v="0"/>
    <n v="4"/>
    <n v="5"/>
    <n v="4"/>
    <n v="5"/>
    <n v="1"/>
    <n v="4.3999999999999986"/>
    <x v="16"/>
    <n v="0.32960975357260319"/>
    <n v="11"/>
    <x v="951"/>
    <b v="0"/>
    <m/>
    <m/>
    <m/>
  </r>
  <r>
    <x v="1"/>
    <s v="Ist Microsoft bereits an allen Standorten nutzbar?"/>
    <s v="Ja, Sie können problemlos über die Notebookumgebung an externen Teams-Meetings teilnehmen, wenn Sie eine Teams-Einladung von extern erhalten. Microsoft Teams ist auf den Laptops integriert._x000a__x000a_Für weitere Fragen zu Ihrem Laptop wenden Sie sich bitte an laptoppilot@berenberg.de."/>
    <x v="0"/>
    <n v="5"/>
    <n v="5"/>
    <n v="4"/>
    <n v="5"/>
    <n v="2"/>
    <n v="4.4000000000000004"/>
    <x v="3"/>
    <n v="0.21202638352638351"/>
    <n v="5"/>
    <x v="952"/>
    <b v="0"/>
    <m/>
    <m/>
    <m/>
  </r>
  <r>
    <x v="1"/>
    <s v="Kann ich an externen Team-Meetings teilnehmen?"/>
    <s v="Die Firma Datagroup bietet externe Unterstützung bei der Umsetzung der IT-Ausstattung. Bei IT-Problemen können sich Mitarbeiter an die Hotline per E-Mail, Telefon oder über das SelfServicePortal (SSP) wenden. Die Adresse des SSP ist: https://berenbergitsmprod.service-now.com/esc."/>
    <x v="0"/>
    <n v="5"/>
    <n v="5"/>
    <n v="4"/>
    <n v="5"/>
    <n v="1"/>
    <n v="4.3400000000000007"/>
    <x v="0"/>
    <n v="0.2394569357642363"/>
    <n v="9"/>
    <x v="953"/>
    <b v="0"/>
    <m/>
    <m/>
    <m/>
  </r>
  <r>
    <x v="1"/>
    <s v="Wer unterstützt uns extern bei der Umsetzung der IT-Ausstattung?"/>
    <s v="Für Kollegen, die bereits in der Betaphase sind, wird geprüft, ob die IT-Ausstattung einheitlich ist und gegebenenfalls ausgetauscht wird. Neue Mitarbeiter müssen ihre Ausstattung über das Onboarding bestellen._x000a__x000a_Für spezielle IT-Sonderbedarfe wie ergonomische Mäuse oder Bloomberg Tastaturen, wende dich bitte an die IT, um dies zu klären. Melde diese Sonderbedarfe dem Umzugsteam._x000a__x000a_Für weitere Fragen wende dich bitte an:_x000a_* Technischer Laptop-Support: laptoppilot@berenberg.de_x000a_* Allgemeine technische Unterstützung: hotline@berenberg.de oder Hotline-Durchwahl -369"/>
    <x v="0"/>
    <n v="4"/>
    <n v="5"/>
    <n v="4"/>
    <n v="5"/>
    <n v="1"/>
    <n v="3.28"/>
    <x v="16"/>
    <n v="0.26895410296204197"/>
    <n v="11"/>
    <x v="954"/>
    <b v="0"/>
    <m/>
    <m/>
    <m/>
  </r>
  <r>
    <x v="1"/>
    <s v="Was ist mit der IT-Ausstattung der Kollegen in der Betaphase?"/>
    <s v="Für neue Mitarbeiter muss die IT-Ausstattung über das Onboarding bestellt werden. Die Onboarding-Mail wird dafür nochmals angepasst._x000a__x000a_Die Laptops werden kurzfristig ausgegeben und müssen auch selbst mit umgezogen werden. Schulungsangebote für Laptops werden an den Tagen des Probearbeitens geplant._x000a__x000a_Wenn Sie spezielle Anforderungen an Keyboards und Mäuse haben, geben Sie diese bitte an die IT weiter, damit diese vollständig umgezogen werden können. Bitte geben Sie den Namen des Mitarbeiters und die spezielle Ausstattung an Andreas weiter._x000a__x000a_Falls Sie weitere Fragen haben, wenden Sie sich bitte an die folgenden Support-Kanäle:_x000a_* Headquarter contact: newhq@berenberg.com_x000a_* Technical laptop support: laptoppilot@berenberg.de_x000a_* Building or relocation issues: Monday system (link follows)_x000a_* General technical support: hotline@berenberg.de oder hotline extension -369"/>
    <x v="0"/>
    <n v="4"/>
    <n v="4"/>
    <n v="3"/>
    <n v="4"/>
    <n v="1"/>
    <n v="3.26"/>
    <x v="4"/>
    <n v="0.22087787167110479"/>
    <n v="12"/>
    <x v="955"/>
    <b v="0"/>
    <m/>
    <m/>
    <m/>
  </r>
  <r>
    <x v="1"/>
    <s v="Was gilt für neue Mitarbeiter im Hinblick auf die IT-Ausstattung?"/>
    <s v="Was mit in das neue Bürogebäude (NewHQ) umgezogen wird, hängt von der Art des Gegenstandes ab._x000a__x000a_Folgende Gegenstände werden mit umgezogen:_x000a_*   Kuratierte Möbel_x000a_*   Telefone_x000a_*   Drucker_x000a_*   Schlüsselkästen_x000a_*   Tresore_x000a_*   Laptops (müssen selbst mit umgezogen werden)_x000a__x000a_Nicht mit umgezogen werden:_x000a_*   Privatsachen und private Wertgegenstände (bitte vorher entfernen)_x000a_*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Alte Tastaturen, Igel und technische Geräte, die nicht mit umziehen, sollen bitte auf einen separaten Haufen oder in eine gesonderte Tonne gelegt werden. Inhalte aus Tresoren müssen gegebenenfalls vorher geräumt und im NewHQ wieder eingeräumt werden, um Transportschäden zu vermeiden._x000a__x000a_Für weitere Fragen zum Umzug steht Ihnen das NewHQ-Team unter newhq@berenberg.com zur Verfügung. Bei Fragen zu Gebäude- oder Umzugsproblemen nutzen Sie bitte das Monday-System. Für allgemeine technische Unterstützung wenden Sie sich bitte an hotline@berenberg.de oder die Hotline-Durchwahl -369."/>
    <x v="0"/>
    <n v="4"/>
    <n v="5"/>
    <n v="4"/>
    <n v="5"/>
    <n v="1"/>
    <n v="4.12"/>
    <x v="16"/>
    <n v="0.46080798918581428"/>
    <n v="10"/>
    <x v="956"/>
    <b v="0"/>
    <m/>
    <m/>
    <m/>
  </r>
  <r>
    <x v="1"/>
    <s v="Was darf mit an den neuen Standort umziehen?"/>
    <s v="Nein, im NewHQ wird es keine persönlichen Ablageplätze in Form von Rollcontainern mehr geben. Stattdessen gibt es eigene Schließfächer. Morgens holen Sie Ihre Arbeitsmittel aus Ihrem eigenen Schließfach._x000a__x000a_Gibt es noch weitere Fragen zum NewHQ oder den neuen Laptops?"/>
    <x v="0"/>
    <n v="5"/>
    <n v="5"/>
    <n v="5"/>
    <n v="5"/>
    <n v="1"/>
    <n v="4.4800000000000004"/>
    <x v="3"/>
    <n v="0.13029337042100869"/>
    <n v="9"/>
    <x v="957"/>
    <b v="0"/>
    <m/>
    <m/>
    <m/>
  </r>
  <r>
    <x v="1"/>
    <s v="Gibt es künftig noch persönliche Ablageplätze?"/>
    <s v="Um Ihre Unterlagen für den Umzug zu verpacken, beachten Sie bitte Folgendes:_x000a__x000a_1.  **Was verpackt wird:** Alle Unterlagen, Akten und lose Ablagen, die in das neue Gebäude übernommen werden, sind in den dafür bereitgestellten Kartons zu verpacken._x000a_2.  **Umzugskartons:** Verwenden Sie die weißen Umzugskartons (39x60x35cm). Für die Teamablage wird die Menge der Umzugskartons aus den gemeldeten laufenden Metern Schrankfläche errechnet. Es gibt einen Umzugskarton pro Person._x000a_3.  **Beschriftung:** Die Aufkleber sind vorbedruckt, wobei jede Etage ihre eigene Farbe hat, identisch mit den Etagenfarben im NewHQ._x000a_4.  **Wichtig:** Sorgen Sie dafür, dass sämtliche Unterlagen und Gegenstände am Umzugstag vollständig verpackt sind. Das gilt auch für nicht belegte Arbeitsplätze und gemeinschaftlich genutztes Mobiliar. Container, Schränke, Schreibtische etc. müssen vollständig geräumt sein._x000a_5.  **Security Boxen:** Für vertrauliche Unterlagen können Security Boxen angemeldet werden. Die Anmeldung muss bis Ende Juli 2025 an NewHQ_Sellenthin@berenberg.de erfolgen._x000a__x000a_Für weitere Fragen oder spezielle Anliegen bezüglich des Umzugs, wenden Sie sich bitte an newhq@berenberg.com oder nutzen Sie das Monday System für Gebäude- oder Umzugsfragen."/>
    <x v="0"/>
    <n v="4"/>
    <n v="5"/>
    <n v="4"/>
    <n v="5"/>
    <n v="1"/>
    <n v="3.28"/>
    <x v="16"/>
    <n v="0.44280075754858772"/>
    <n v="10"/>
    <x v="958"/>
    <b v="0"/>
    <m/>
    <m/>
    <m/>
  </r>
  <r>
    <x v="1"/>
    <s v="Wie soll ich meine Unterlagen verpacken und beschriften?"/>
    <s v="Um zu entscheiden, was mitgenommen werden soll, beachte bitte Folgendes:_x000a__x000a_*   **Was verpackt werden muss:** Alle Unterlagen, Akten und lose Ablagen, die in das neue Gebäude übernommen werden, sind in den dafür bereitgestellten Kartons zu verpacken._x000a_*   **Was nicht umgezogen wird:** Privatsachen und private Wertgegenstände, der Großteil des Mobiliars, Pflanzen, Geschirr und Küchenutensilien, Arbeitsmaterialien (z.B. Schreibtischunterlagen, Flipcharts, Whiteboards, Pinnwände etc.), Bilder und Dekoration sowie überzähliges Büromaterial von den Arbeitsplätzen._x000a_*   **IT-Ausstattung:** Spezielle Keyboards und Mäuse sollen bitte an die IT weitergegeben werden, damit diese auch vollständig umgezogen werden. Melde den Namen des Mitarbeiters und das Sonder-Equipment an Andreas. Laptops müssen selbst mit umgezogen werden._x000a_*   **Größere Aktenmengen/Bibliotheken:** Sollten große Mengen an Akten oder eine Bibliothek durch die Spedition gepackt werden müssen, melde das bitte an._x000a_*   **Tresore:** Inhalte aus Tresoren müssen ggfs. vorher geräumt und im NewHQ wieder eingeräumt werden, um Transportschäden zu vermeiden. Die Tresore ziehen am Umzugstag des Bereichs mit um._x000a__x000a_Falls jemand keine Möglichkeit hat, seine persönlichen Dinge selbst zu packen, koordiniere dies bitte im Team untereinander. Alles muss zum Umzugstag verpackt sein, auch nicht belegte Arbeitsplätze und gemeinschaftlich genutztes Mobiliar._x000a__x000a_Für weitere Fragen oder Unklarheiten wende dich bitte an:_x000a__x000a_*   newhq@berenberg.com_x000a_*   Montagssystem (Link folgt)"/>
    <x v="0"/>
    <n v="5"/>
    <n v="5"/>
    <n v="4"/>
    <n v="5"/>
    <n v="1"/>
    <n v="4.3400000000000007"/>
    <x v="0"/>
    <n v="0.47013695469595962"/>
    <n v="11"/>
    <x v="959"/>
    <b v="0"/>
    <m/>
    <m/>
    <m/>
  </r>
  <r>
    <x v="1"/>
    <s v="Wer hilft mir bei der Entscheidung, was mitgenommen werden soll?"/>
    <s v="Es ist wichtig, dass Sie alle Unterlagen, Akten und lose Ablagen, die in das neue Bürogebäude mitgenommen werden sollen, in den dafür bereitgestellten Kartons verpacken._x000a__x000a_Was nicht umgezogen wird:_x000a__x000a_*   Privatsachen und private Wertgegenstände_x000a_*   Der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Was mit umgezogen wird:_x000a__x000a_*   Kuratierte Möbel_x000a_*   Telefone_x000a_*   Drucker_x000a_*   Schlüsselkästen_x000a_*   Tresore_x000a__x000a_Alte Tastaturen, Igel und technische Geräte, die nicht mit umziehen, sollen separat gesammelt werden. Schlüssel, die nicht zugeordnet werden können, sollen ebenfalls separat gesammelt werden._x000a__x000a_Bitte bewahren Sie Ihre alte Zutrittskarte als Fallback für den Neuen Jungfernstieg und die Eiffestraße für die Trader auf._x000a__x000a_Aktenrollwagen und Securityboxen müssen als erstes ausgepackt und zurückgegeben werden. Eine Anmeldung für Aktenrollwagen und Securityboxen ist bis Ende Juli 2025 erforderlich._x000a__x000a_Für weitere Fragen wenden Sie sich bitte an:_x000a__x000a_*   newhq@berenberg.com_x000a_*   laptoppilot@berenberg.de_x000a_*   Montagssystem (Link folgt)_x000a_*   hotline@berenberg.de oder die Hotline-Durchwahl -369"/>
    <x v="0"/>
    <n v="2"/>
    <n v="1"/>
    <n v="1"/>
    <n v="4"/>
    <n v="1"/>
    <n v="1.58"/>
    <x v="11"/>
    <n v="0.28654969640710748"/>
    <n v="10"/>
    <x v="960"/>
    <b v="0"/>
    <m/>
    <m/>
    <m/>
  </r>
  <r>
    <x v="1"/>
    <s v="Was muss aufbewahrt werden und wie lange?"/>
    <s v="Als dein virtueller Assistent kann ich dir bei Fragen zum Umzug ins NewHQ und den neuen Laptops behilflich sein._x000a__x000a_Deine Frage zum Archiv ist mir nicht ganz klar. Meinst du, wo du deine persönlichen Akten oder die zentralen Unternehmensarchive im NewHQ finden kannst? Bitte präzisiere deine Frage, damit ich dir besser helfen kann._x000a__x000a_Sollte es sich um Security-Boxen für vertrauliche Unterlagen handeln, musst du diese beim Umzugsteam anmelden._x000a__x000a_Für alle weiteren Frag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3"/>
    <n v="3"/>
    <n v="2"/>
    <n v="4"/>
    <n v="1"/>
    <n v="3.14"/>
    <x v="5"/>
    <n v="0.13581215887261661"/>
    <n v="11"/>
    <x v="961"/>
    <b v="0"/>
    <m/>
    <m/>
    <m/>
  </r>
  <r>
    <x v="1"/>
    <s v="Wo kommt das Archiv hin – und wie komme ich später ran?"/>
    <s v="Für Ihre Suchanfrage konnte keine Zusammenfassung erstellt werden. Hier sind einige Suchergebnisse."/>
    <x v="0"/>
    <n v="1"/>
    <n v="1"/>
    <n v="1"/>
    <n v="1"/>
    <n v="1"/>
    <n v="2.12"/>
    <x v="18"/>
    <n v="4.2929532705432552E-2"/>
    <n v="11"/>
    <x v="962"/>
    <b v="0"/>
    <m/>
    <m/>
    <m/>
  </r>
  <r>
    <x v="1"/>
    <s v="Was ist der Unterschied zwischen Archivierung und Ablage?"/>
    <s v="Für Ihre Suchanfrage konnte keine Zusammenfassung erstellt werden. Hier sind einige Suchergebnisse."/>
    <x v="0"/>
    <n v="3"/>
    <n v="1"/>
    <n v="1"/>
    <n v="1"/>
    <n v="1"/>
    <n v="2.2799999999999998"/>
    <x v="9"/>
    <n v="6.6687824164071069E-2"/>
    <n v="10"/>
    <x v="963"/>
    <b v="0"/>
    <m/>
    <m/>
    <m/>
  </r>
  <r>
    <x v="1"/>
    <s v="Muss ich Unterlagen selbst ins Archiv bringen?"/>
    <s v="Es gibt verschiedene Aspekte, die im NewHQ digitalisiert werden oder wurden:_x000a__x000a_*   **Digitaler Arbeitsplatz:** Die Einführung und schrittweise Erweiterung des digitalen Arbeitsplatzes mit all seinen Facetten sowie der schnelle Austausch untereinander._x000a_*   **Laptops:** Laptops werden am Standort Hamburg eingeführt._x000a_*   **Videokonferenzsysteme:** Cisco Videokonferenzsysteme sind in allen Meetingräumen vorhanden._x000a_*   **Parkplatzbuchung:** Tägliche Parkplatzbuchung ist statt jährlicher Buchung möglich._x000a_*   **Restaurant-App:** Die Restaurant-App kann sowohl auf dem Firmen- als auch auf dem Privat-Handy genutzt werden. Man benötigt die App, um im Restaurant zu essen und zu bezahlen."/>
    <x v="0"/>
    <n v="4"/>
    <n v="5"/>
    <n v="4"/>
    <n v="5"/>
    <n v="1"/>
    <n v="3.28"/>
    <x v="16"/>
    <n v="0.33132102676940778"/>
    <n v="7"/>
    <x v="964"/>
    <b v="0"/>
    <m/>
    <m/>
    <m/>
  </r>
  <r>
    <x v="1"/>
    <s v="Was kann oder soll digitalisiert werden?"/>
    <s v="Für die Ablage digitaler Dokumente stehen dir folgende Tools zur Verfügung:_x000a__x000a_*   Adobe Acrobat_x000a_*   Microsoft Edge (eingebaute PDF-Funktionen)_x000a_*   Microsoft Whiteboard_x000a__x000a_Du kannst PDF-Dokumente direkt digital unterschreiben oder kommentieren, was Papier spart und ideal für mobiles Arbeiten und Feedback-Runden ist. Microsoft Whiteboard eignet sich für interaktive Besprechungen, bei denen Ideen skizziert und diskutiert werden können."/>
    <x v="0"/>
    <n v="3"/>
    <n v="3"/>
    <n v="2"/>
    <n v="4"/>
    <n v="1"/>
    <n v="3.14"/>
    <x v="5"/>
    <n v="8.1895251262504687E-2"/>
    <n v="13"/>
    <x v="965"/>
    <b v="0"/>
    <m/>
    <m/>
    <m/>
  </r>
  <r>
    <x v="1"/>
    <s v="Welche Tools stehen für die Ablage digitaler Dokumente zur Verfügung?"/>
    <s v="Für Unterstützung bei der Digitalisierung im Zusammenhang mit dem Umzug ins NewHQ und der neuen Arbeitsplatzausstattung sind verschiedene Ansprechpartner und Ressourcen verfügbar._x000a__x000a_*   **IT-Ausstattung:** Andreas Möller ist der Ansprechpartner für die IT-Ausstattung am Arbeitsplatz. Bei IT-Problemen können sich Mitarbeiter an die Hotline per E-Mail, Telefon oder über das Self-Service-Portal (SSP) wenden._x000a_*   **Modern Workplace:** Jan Müller, Adrian Wientzek und Stefan Walker verantworten das Design, die Umsetzung und den Rollout des &quot;Modern Workplace&quot;._x000a_*   **Externe Unterstützung:** Bei der Umsetzung unterstützt die Firma Datagroup. Zusätzlich wird der LocalService durch externes IT-Fachpersonal unterstützt, um den Umzug und die Einweisung in das neue Arbeitsequipment so einfach wie möglich zu gestalten._x000a__x000a_Bitte beachte, dass Microsoft Teams auf den Laptops integriert ist, aber nicht in der Citrix-Umgebung funktioniert._x000a__x000a_Für weitere Fragen stehen dir folgende Support-Kanäle zur Verfügung:_x000a__x000a_*   **Headquarter Kontakt:** newhq@berenberg.com_x000a_*   **Technischer Laptop Support:** laptoppilot@berenberg.de_x000a_*   **Building oder Relocation Issues:** Monday System (Link folgt)_x000a_*   **Allgemeiner technischer Support:** hotline@berenberg.de oder Hotline Extension -369"/>
    <x v="0"/>
    <n v="5"/>
    <n v="5"/>
    <n v="4"/>
    <n v="5"/>
    <n v="2"/>
    <n v="4.68"/>
    <x v="3"/>
    <n v="0.37791296484633757"/>
    <n v="9"/>
    <x v="966"/>
    <b v="0"/>
    <m/>
    <m/>
    <m/>
  </r>
  <r>
    <x v="1"/>
    <s v="Wer unterstützt bei der Digitalisierung?"/>
    <s v="Die offizielle Raumbuchung beginnt Ende August. Meetingräume sind über Outlook buchbar."/>
    <x v="0"/>
    <n v="4"/>
    <n v="5"/>
    <n v="4"/>
    <n v="5"/>
    <n v="1"/>
    <n v="3.28"/>
    <x v="16"/>
    <n v="0.14456025129051439"/>
    <n v="10"/>
    <x v="967"/>
    <b v="0"/>
    <m/>
    <m/>
    <m/>
  </r>
  <r>
    <x v="1"/>
    <s v="Ab wann können Räume offiziell gebucht werden?"/>
    <s v="Um einen Raum vorab zu reservieren, wenn wichtige, große Termine bereits vorher zu planen sind, gib bitte Dennis.Jaeger.ext@berenberg.com Bescheid."/>
    <x v="0"/>
    <n v="5"/>
    <n v="5"/>
    <n v="5"/>
    <n v="5"/>
    <n v="1"/>
    <n v="4.4800000000000004"/>
    <x v="3"/>
    <n v="0.146302152353398"/>
    <n v="10"/>
    <x v="968"/>
    <b v="0"/>
    <m/>
    <m/>
    <m/>
  </r>
  <r>
    <x v="1"/>
    <s v="Was tun, wenn ich schon vorher einen Raum benötige?"/>
    <s v="Ja, es wird ein Sportangebot im Multifunktionsraum im NewHQ geben. Es wird auch einen extra Raum geben, der passend zu den Kursen mit verschiedenen Kleingeräten, wie Matten, KettleBalls und Kleinhanteln ausgestattet sein wird._x000a__x000a_Zudem wird es Umkleide- und Duschmöglichkeiten geben._x000a__x000a_Das Sportprogramm wird halbjährlich angepasst, wobei in der Startphase regelmäßig Feedback gesammelt wird, um die Angebote auch innerhalb des Halbjahres anpassen zu können._x000a__x000a_Es gab bereits eine achtwöchige Testphase mit Kursen in Pilates, Yoga, Tabata und Bootcamp, die besonders beliebt waren. Zukünftig sollen auch Angebote für Sporteinsteiger sowie eine Leveleinteilung angeboten werden, um die Intensität der Kurse besser auf die individuellen Bedürfnisse abzustimmen. Es ist geplant, auch Mittagsangebote in das Programm aufzunehmen."/>
    <x v="0"/>
    <n v="5"/>
    <n v="5"/>
    <n v="4"/>
    <n v="5"/>
    <n v="1"/>
    <n v="4.3400000000000007"/>
    <x v="0"/>
    <n v="0.24045328991626119"/>
    <n v="11"/>
    <x v="969"/>
    <b v="0"/>
    <m/>
    <m/>
    <m/>
  </r>
  <r>
    <x v="1"/>
    <s v="Wird es ein Sportangebot geben?"/>
    <s v="Der Multifunktionsraum kann über Outlook gebucht werden. Die Koordination liegt bei HR. Räume werden nach und nach in Outlook hinterlegt. Die offizielle Raumbuchung beginnt Ende August."/>
    <x v="0"/>
    <n v="4"/>
    <n v="5"/>
    <n v="3"/>
    <n v="4"/>
    <n v="1"/>
    <n v="3.86"/>
    <x v="17"/>
    <n v="0.1792061396424508"/>
    <n v="10"/>
    <x v="970"/>
    <b v="0"/>
    <m/>
    <m/>
    <m/>
  </r>
  <r>
    <x v="1"/>
    <s v="Wie kann ich den Multifunktionsraum buchen?"/>
    <s v="Ja, im NewHQ wird es sowohl einen Ruheraum als auch einen Arzt-Raum geben. Der Arzt-Raum kann auch als Ruheraum genutzt werden, und es gibt zusätzlich einen weiteren Ruheraum. Der erweiterte Gesundheitsbereich mit Massageraum, Ruheraum, Multifunktionsraum und Betriebsarzt befindet sich im Erdgeschoss._x000a__x000a_Die Betriebsärztin, Frau Dr. Uta Hermann, wird regelmäßig im Arztzimmer im Erdgeschoss für Sie zur Verfügung stehen. Sie können die Sprechstunde ohne Anmeldung wahrnehmen."/>
    <x v="0"/>
    <n v="5"/>
    <n v="5"/>
    <n v="5"/>
    <n v="5"/>
    <n v="1"/>
    <n v="4.4800000000000004"/>
    <x v="3"/>
    <n v="0.22832460684449549"/>
    <n v="12"/>
    <x v="971"/>
    <b v="0"/>
    <m/>
    <m/>
    <m/>
  </r>
  <r>
    <x v="1"/>
    <s v="Wird es einen Ruheraum und Arzt-Raum geben?"/>
    <s v="Es gibt zwei Eingänge zum Mitarbeiterrestaurant im NewHQ. Ein Eingang befindet sich von außen links des Gebäudehaupteingangs, ideal für einen schnellen Besuch an der Kaffeebar vor Arbeitsbeginn. Der zweite Eingang erfolgt vom Foyer des NewHQ und bietet einen direkten Zugang zum Buffetbereich. Die Eingänge zum Mitarbeiterrestaurant sind mit der Mitarbeiterkarte gesichert._x000a__x000a_Das Mitarbeiterrestaurant befindet sich im Erdgeschoss des neuen Gebäudes. Es ist von Montag bis Freitag von 11:30 bis 14:00 Uhr geöffnet."/>
    <x v="0"/>
    <n v="4"/>
    <n v="5"/>
    <n v="4"/>
    <n v="5"/>
    <n v="1"/>
    <n v="4.12"/>
    <x v="16"/>
    <n v="0.29078375030460002"/>
    <n v="10"/>
    <x v="972"/>
    <b v="0"/>
    <m/>
    <m/>
    <m/>
  </r>
  <r>
    <x v="1"/>
    <s v="Wie gelange ich ins Mitarbeiterrestaurant?"/>
    <s v="Im Mitarbeiterrestaurant im NewHQ stehen 199 Sitzplätze zur Verfügung. Über das Ampelsystem in der App ist ersichtlich, wie hoch die Auslastung ist."/>
    <x v="0"/>
    <n v="5"/>
    <n v="5"/>
    <n v="5"/>
    <n v="5"/>
    <n v="1"/>
    <n v="4.4800000000000004"/>
    <x v="3"/>
    <n v="0.28784717986995861"/>
    <n v="10"/>
    <x v="973"/>
    <b v="0"/>
    <m/>
    <m/>
    <m/>
  </r>
  <r>
    <x v="1"/>
    <s v="Wie viele Sitzplätze gibt es im Mitarbeiterrestaurant?"/>
    <s v="Sie können in der Genuss App über ein Ampelsystem sehen, wie frequentiert das Restaurant gerade ist."/>
    <x v="0"/>
    <n v="5"/>
    <n v="5"/>
    <n v="5"/>
    <n v="5"/>
    <n v="1"/>
    <n v="4.4800000000000004"/>
    <x v="3"/>
    <n v="0.32392005552639042"/>
    <n v="13"/>
    <x v="974"/>
    <b v="0"/>
    <m/>
    <m/>
    <m/>
  </r>
  <r>
    <x v="1"/>
    <s v="Wie erfahre ich, wie voll es im Restaurant ist?"/>
    <s v="Ja, im neuen Hauptgebäude (NewHQ) ist eine Vorbestellung von Speisen möglich. Über die &quot;Pre Order&quot;-Funktion in der Genuss App können Sie Speisen bestellen, die Ihnen in einem Frische-Automat bereitgestellt werden. Dies ist auch zur Mitnahme nach Hause möglich._x000a__x000a_Die aktuellen Tagesmenüs finden Sie in der App. Dort sehen Sie auch über ein Ampelsystem, wie frequentiert das Restaurant gerade ist. Die Bezahlung erfolgt ebenfalls über die App."/>
    <x v="0"/>
    <n v="5"/>
    <n v="5"/>
    <n v="4"/>
    <n v="5"/>
    <n v="1"/>
    <n v="4.3400000000000007"/>
    <x v="0"/>
    <n v="0.24641267008432369"/>
    <n v="15"/>
    <x v="975"/>
    <b v="0"/>
    <m/>
    <m/>
    <m/>
  </r>
  <r>
    <x v="1"/>
    <s v="Ist eine Vorbestellung von Gerichten möglich?"/>
    <s v="Ja, Geschäftspartner können im Restaurant eingeladen werden bzw. über eine Karte, die man am Empfang erhält, selbst zahlen. Es ist nicht vorgesehen, dass Freunde/Bekannte für ein Lunch-Date Zutritt zum Mitarbeiterrestaurant haben._x000a__x000a_Lunch mit Kunden ist im 11. OG möglich, Angela Kluge ist hier Ansprechpartnerin für die Koordination mit Genuss &amp; Harmonie (Caterer). 24 Stunden Vorlauf sind erforderlich."/>
    <x v="0"/>
    <n v="4"/>
    <n v="5"/>
    <n v="4"/>
    <n v="5"/>
    <n v="1"/>
    <n v="4.12"/>
    <x v="16"/>
    <n v="0.39207594304352328"/>
    <n v="14"/>
    <x v="976"/>
    <b v="0"/>
    <m/>
    <m/>
    <m/>
  </r>
  <r>
    <x v="1"/>
    <s v="Können Geschäftspartner und Kunden im Restaurant essen?"/>
    <s v="Es ist nicht vorgesehen, dass Freunde oder Bekannte für ein Lunch-Date Zutritt zum Mitarbeiterrestaurant haben._x000a__x000a_Lunch mit Kunden ist im 11. OG möglich. Wenden Sie sich hierzu an Angela Kluge für die Koordination mit Genuss &amp; Harmonie._x000a__x000a_Für weitere Fragen zu diesem Thema wenden Sie sich bitte an newhq@berenberg.com. Für Fragen zum Catering wenden Sie sich bitte an Genuss &amp; Harmonie."/>
    <x v="0"/>
    <n v="5"/>
    <n v="5"/>
    <n v="4"/>
    <n v="5"/>
    <n v="1"/>
    <n v="4.3400000000000007"/>
    <x v="0"/>
    <n v="0.3894433462736766"/>
    <n v="12"/>
    <x v="977"/>
    <b v="0"/>
    <m/>
    <m/>
    <m/>
  </r>
  <r>
    <x v="1"/>
    <s v="Dürfen Familie, Freunde und Bekannte zum Mittagessen mitgebracht werden?"/>
    <s v="Es ist nicht vorgesehen, mit Essenstabletts durch das Gebäude zu gehen. Für To-Go-Gerichte wird es eine Tupperware mit Pfandsystem geben._x000a__x000a_Da ich keine Informationen darüber habe, ob Sie mit Ihrem Tablet durch das Gebäude gehen dürfen, empfehle ich Ihnen, sich an die entsprechenden Support-Kanäle zu wenden:_x000a_* Headquarter contact: newhq@berenberg.com_x000a_* Technical laptop support: laptoppilot@berenberg.de_x000a_* Building or relocation issues: Monday system (link follows)_x000a_* General technical support: hotline@berenberg.de oder hotline extension -369"/>
    <x v="0"/>
    <n v="5"/>
    <n v="5"/>
    <n v="5"/>
    <n v="5"/>
    <n v="1"/>
    <n v="4.4800000000000004"/>
    <x v="3"/>
    <n v="0.2284949672768665"/>
    <n v="11"/>
    <x v="978"/>
    <b v="0"/>
    <m/>
    <m/>
    <m/>
  </r>
  <r>
    <x v="1"/>
    <s v="Darf ich mit meinem Tablett durch das Gebäude gehen?"/>
    <s v="Nein, im Restaurant wird es keine Außenbestuhlung geben."/>
    <x v="0"/>
    <n v="5"/>
    <n v="5"/>
    <n v="5"/>
    <n v="5"/>
    <n v="1"/>
    <n v="4.4800000000000004"/>
    <x v="3"/>
    <n v="0.1071351714565318"/>
    <n v="10"/>
    <x v="979"/>
    <b v="0"/>
    <m/>
    <m/>
    <m/>
  </r>
  <r>
    <x v="1"/>
    <s v="Wird es eine Außenbestuhlung beim Restaurant geben?"/>
    <s v="Der Marketplace im NewHQ ist ein zentraler Treffpunkt für alle Mitarbeiter. Er bietet verschiedene Sitzbereiche, von Lounges bis zu erhöhten Sitzgelegenheiten zum Arbeiten mit dem Laptop und Blick über Hamburg._x000a__x000a_Hier sind einige Details zum Marketplace:_x000a__x000a_*   **Ausstattung:** Der Raum ist mit hochwertigen Küchen ausgestattet, in denen Sie mitgebrachte Speisen erwärmen und Kaffeespezialitäten zubereiten können. Es gibt auch große Kühlschränke mit verschiedenen Getränken._x000a_*   **Dachterrasse:** Zum Marketplace gehört eine möblierte Dachterrasse._x000a_*   **Ort:** Sie finden den Marketplace im 10. OG._x000a_*   **Zweck:** Der Marketplace soll den kollegialen Austausch fördern und als Ort für individuelle Mittagspausen oder zum Arbeiten mit dem Laptop dienen._x000a__x000a_Bitte beachten Sie, dass es im Marketplace kein Personal gibt; es handelt sich um reinen Self-Service."/>
    <x v="0"/>
    <n v="5"/>
    <n v="5"/>
    <n v="4"/>
    <n v="5"/>
    <n v="1"/>
    <n v="3.5"/>
    <x v="0"/>
    <n v="0.19601433795068621"/>
    <n v="11"/>
    <x v="980"/>
    <b v="0"/>
    <m/>
    <m/>
    <m/>
  </r>
  <r>
    <x v="1"/>
    <s v="Wie funktioniert der Marketplace?"/>
    <s v="Hallo,_x000a__x000a_Du kannst dein vorbestelltes Essen über die „Pre Order“-Funktion in der App bestellen, die Speisen werden dir dann in einem Frische-Automat bereitgestellt._x000a__x000a_Ist das die Information, die du gesucht hast, oder benötigst du weitere Details?"/>
    <x v="0"/>
    <n v="4"/>
    <n v="4"/>
    <n v="3"/>
    <n v="5"/>
    <n v="1"/>
    <n v="3.8"/>
    <x v="17"/>
    <n v="0.10200474898236089"/>
    <n v="2"/>
    <x v="981"/>
    <b v="0"/>
    <m/>
    <m/>
    <m/>
  </r>
  <r>
    <x v="1"/>
    <s v="Wo hole ich Pre-Order-Essen ab?"/>
    <s v="Am Snackautomaten im NewHQ kannst du über die App bezahlen. Du kannst Geld in der App aufladen."/>
    <x v="0"/>
    <n v="5"/>
    <n v="5"/>
    <n v="4"/>
    <n v="5"/>
    <n v="1"/>
    <n v="4.3400000000000007"/>
    <x v="0"/>
    <n v="0.15783556548926331"/>
    <n v="12"/>
    <x v="982"/>
    <b v="0"/>
    <m/>
    <m/>
    <m/>
  </r>
  <r>
    <x v="1"/>
    <s v="Wie bezahle ich am Snackautomaten?"/>
    <s v="Das Work Café im NewHQ bietet folgende Ausstattung:_x000a__x000a_*   Kühlschrank_x000a_*   Geschirrspüler_x000a_*   Mikrowelle_x000a_*   Separate Wasserstation_x000a_*   Einheitliches Geschirr + Besteck_x000a_*   Kaffeemaschine (die gleiche Maschine wie im jetzigen Bistro 1590)_x000a__x000a_Die Work Cafés befinden sich auf den Etagen 2, 4 und 6. Sie sind als Treffpunkt für alle Mitarbeiter gedacht. Sie sind immer zugänglich und liegen außerhalb der Vertraulichkeitsbereiche."/>
    <x v="0"/>
    <n v="5"/>
    <n v="5"/>
    <n v="4"/>
    <n v="5"/>
    <n v="1"/>
    <n v="4.3400000000000007"/>
    <x v="0"/>
    <n v="0.46905080975617353"/>
    <n v="10"/>
    <x v="983"/>
    <b v="0"/>
    <m/>
    <m/>
    <m/>
  </r>
  <r>
    <x v="1"/>
    <s v="Was bietet das Work Café?"/>
    <s v="Das Work Café im NewHQ ist immer zugänglich und liegt außerhalb der Vertraulichkeitsbereiche. Es befindet sich 3x im Gebäude auf den Etagen 2, 4 und 6."/>
    <x v="0"/>
    <n v="5"/>
    <n v="5"/>
    <n v="5"/>
    <n v="5"/>
    <n v="1"/>
    <n v="4.4800000000000004"/>
    <x v="3"/>
    <n v="0.3216580718015904"/>
    <n v="11"/>
    <x v="984"/>
    <b v="0"/>
    <m/>
    <m/>
    <m/>
  </r>
  <r>
    <x v="1"/>
    <s v="Wann ist das Work Café zugänglich?"/>
    <s v="Gefrierfächer finden Sie ausschließlich in den Teeküchen. Kühlschränke in den Teeküchen haben keine Gefrierfächer. Die Teeküchen sind mit Kühlschränken, Geschirrspülern, Mikrowellen und separaten Wasserstationen ausgestattet. Sie finden die Teeküchen dreimal pro Etage. Es gibt Work Cafés auf den Etagen 2, 4 und 6."/>
    <x v="0"/>
    <n v="3"/>
    <n v="3"/>
    <n v="2"/>
    <n v="4"/>
    <n v="1"/>
    <n v="3.14"/>
    <x v="5"/>
    <n v="0.15230301975846661"/>
    <n v="13"/>
    <x v="985"/>
    <b v="0"/>
    <m/>
    <m/>
    <m/>
  </r>
  <r>
    <x v="1"/>
    <s v="Wo finde ich Gefrierfächer im Gebäude?"/>
    <s v="In den Teeküchen stehen Franke Kaffeemaschinen zur Verfügung. Alle Teeküchen sind mit Franke A300 ausgestattet, während Marketplace und Workcafés mit A600 ausgestattet sind. Die Qualität ist gleich, aber die A600 hat lediglich mehr Produktbezüge. Die Kaffeemaschinen sind die gleichen wie im jetzigen Bistro._x000a__x000a_Die Maschinen werden täglich gereinigt und mit Kaffeebohnen und Kuhmilch bestückt. Hafermilch wird ebenfalls bereitgestellt, ist aber nicht als Kaffeespezialität aus der Maschine verfügbar."/>
    <x v="0"/>
    <n v="5"/>
    <n v="5"/>
    <n v="4"/>
    <n v="5"/>
    <n v="1"/>
    <n v="3.5"/>
    <x v="0"/>
    <n v="0.39787795285363858"/>
    <n v="11"/>
    <x v="986"/>
    <b v="0"/>
    <m/>
    <m/>
    <m/>
  </r>
  <r>
    <x v="1"/>
    <s v="Welche Kaffeemaschinen stehen in den Teeküchen zur Verfügung?"/>
    <s v="In den Teeküchen im NewHQ wird es Hafermilch geben, die in den Kühlschränken bereitgestellt wird. Die Kaffeemaschine gibt jedoch nur Kuhmilch aus, da sie nur ein Milchfach hat."/>
    <x v="0"/>
    <n v="5"/>
    <n v="5"/>
    <n v="4"/>
    <n v="5"/>
    <n v="1"/>
    <n v="4.3400000000000007"/>
    <x v="0"/>
    <n v="0.20426898754551559"/>
    <n v="12"/>
    <x v="987"/>
    <b v="0"/>
    <m/>
    <m/>
    <m/>
  </r>
  <r>
    <x v="1"/>
    <s v="Welche Milchsorten gibt es in den Teeküchen?"/>
    <s v="Die Teeküchen im NewHQ werden einmal täglich von der Reinigungskraft gereinigt und aufgefüllt. Dies beinhaltet die tägliche Reinigung der Kaffeemaschinen und die Bestückung mit Bohnen und Kuhmilch. Hafermilch wird ebenfalls bereitgestellt. Die Spülmaschine wird einmal täglich ausgeräumt._x000a__x000a_Sollte zwischendurch Nachfüllbedarf bestehen, muss dies selbstständig erledigt werden. Der Vorrat befindet sich in der Küche._x000a__x000a_Für Störungen steht die Notfallnummer 8000 zur Verfügung. Alternativ kann ein Ticketsystem über die Servicebank genutzt werden."/>
    <x v="0"/>
    <n v="4"/>
    <n v="5"/>
    <n v="4"/>
    <n v="5"/>
    <n v="1"/>
    <n v="3.28"/>
    <x v="16"/>
    <n v="0.2253900993889314"/>
    <n v="15"/>
    <x v="988"/>
    <b v="0"/>
    <m/>
    <m/>
    <m/>
  </r>
  <r>
    <x v="1"/>
    <s v="Wie oft werden die Teeküchen aufgefüllt und gereinigt?"/>
    <s v="Die Spülmaschine in den Teeküchen wird einmal täglich ausgeräumt. Der Küchenservice ist für das Ein- und Ausräumen der Geschirrspüler zuständig."/>
    <x v="0"/>
    <n v="5"/>
    <n v="5"/>
    <n v="5"/>
    <n v="5"/>
    <n v="1"/>
    <n v="4.4800000000000004"/>
    <x v="3"/>
    <n v="0.15758624802283311"/>
    <n v="10"/>
    <x v="989"/>
    <b v="0"/>
    <m/>
    <m/>
    <m/>
  </r>
  <r>
    <x v="1"/>
    <s v="Wie oft wird die Spülmaschine ausgeräumt?"/>
    <s v="In den Teeküchen im NewHQ gibt es mehrere Möglichkeiten für Heißwasser._x000a__x000a_*   **Wasserspender:** Jede Teeküche ist mit einer Wasserstation ausgestattet, die kaltes, sprudelndes und heißes Wasser bietet._x000a_*   **Kaffeemaschinen:** Zusätzlich zu den Wasserspendern gibt es in allen Teeküchen Franke Kaffeemaschinen, die ebenfalls Heißwasser liefern. Es handelt sich um die gleichen Kaffeevollautomaten wie im jetzigen Bistro._x000a__x000a_Es gibt keine Wasserkocher in den Küchen."/>
    <x v="0"/>
    <n v="5"/>
    <n v="5"/>
    <n v="4"/>
    <n v="5"/>
    <n v="1"/>
    <n v="4.3400000000000007"/>
    <x v="0"/>
    <n v="0.2220575981943555"/>
    <n v="12"/>
    <x v="990"/>
    <b v="0"/>
    <m/>
    <m/>
    <m/>
  </r>
  <r>
    <x v="1"/>
    <s v="Welche Möglichkeiten gibt es für Heißwasser in den Teeküchen?"/>
    <s v="Ja, jede Teeküche im NewHQ ist mit einer Wasserstation ausgestattet, die kaltes, sprudelndes und heißes Wasser bietet."/>
    <x v="0"/>
    <n v="5"/>
    <n v="5"/>
    <n v="5"/>
    <n v="5"/>
    <n v="1"/>
    <n v="4.4800000000000004"/>
    <x v="3"/>
    <n v="0"/>
    <n v="1"/>
    <x v="991"/>
    <b v="0"/>
    <m/>
    <m/>
    <m/>
  </r>
  <r>
    <x v="1"/>
    <s v="Gibt es auch Sprudelwasser?"/>
    <s v="Die Teeküchen im NewHQ sind wie folgt ausgestattet:_x000a__x000a_*   Kaffeemaschine (Franke, wie im jetzigen Bistro)_x000a_*   Wasserstation (kalt, sprudelnd &amp; heiß)_x000a_*   Kühlschrank_x000a_*   Mikrowelle_x000a_*   Spüle_x000a_*   Spülmaschine_x000a_*   Mülleimer_x000a_*   Besteck_x000a_*   Geschirr_x000a__x000a_Alle Teeküchen sind technisch gleich ausgestattet, nur Farbe und Sitzkonzept sind unterschiedlich. Es gibt 29 Teeküchen im ganzen Gebäude, 3 Stück pro Regelgeschoss. Die Kaffeemaschinen sind mit Bohnen und Kuhmilch bestückt. Hafermilch wird ebenfalls bereitgestellt, ist aber nicht als Kaffeespezialität aus der Maschine verfügbar. Die Teeküchen bieten die Möglichkeit, mitgebrachtes Essen zu lagern und aufzuwärmen. Die tägliche Reinigung der Maschinen sowie die Bestückung mit Bohnen und Milch wird übernommen."/>
    <x v="0"/>
    <n v="5"/>
    <n v="5"/>
    <n v="4"/>
    <n v="5"/>
    <n v="1"/>
    <n v="4.3400000000000007"/>
    <x v="0"/>
    <n v="0.35458591449248561"/>
    <n v="14"/>
    <x v="992"/>
    <b v="0"/>
    <m/>
    <m/>
    <m/>
  </r>
  <r>
    <x v="1"/>
    <s v="Wie sind die Teeküchen ausgestattet?"/>
    <s v="In den Teeküchen ist das Geschirr standardisiert. Privates Geschirr muss selbst abgewaschen und im Locker verwahrt werden."/>
    <x v="0"/>
    <n v="5"/>
    <n v="5"/>
    <n v="4"/>
    <n v="5"/>
    <n v="1"/>
    <n v="4.3400000000000007"/>
    <x v="0"/>
    <n v="0.15469906388095481"/>
    <n v="9"/>
    <x v="993"/>
    <b v="0"/>
    <m/>
    <m/>
    <m/>
  </r>
  <r>
    <x v="1"/>
    <s v="Was muss ich bei privatem Geschirr beachten?"/>
    <s v="Für interne Meetings gibt es im NewHQ verschiedene Möglichkeiten der Bewirtung._x000a__x000a_*   **Lunch mit Kunden:** Im 11. OG ist dies möglich. Angela Kluge ist Ansprechpartnerin für die Koordination mit Genuss &amp; Harmonie (Caterer). Eine Vorlaufzeit von 24 Stunden ist erforderlich._x000a_*   **Allgemeine Bewirtung:** Es gibt ein Bestellformular mit einer Vorlaufzeit von 24 Stunden. Im 11. OG gibt es Räume, in denen Sie in einem wohnlicheren Set-Up Lunch einnehmen können._x000a_*   **Bestellung:** Die Bestellung von Catering muss mindestens 24 Stunden vorher über ein Bestellformular erfolgen. Angaben zu Kostenstelle, Raum, Datum &amp; Zeit, persönliche Angaben, Wünsche (Getränke/Speisen/Gebäck etc.), Anzahl und Unterschrift des Auftraggebers sind erforderlich. Die Lieferung erfolgt über Genuss &amp; Harmonie._x000a__x000a_Benötigen Sie detailliertere Anweisungen oder reicht Ihnen diese Zusammenfassung?"/>
    <x v="0"/>
    <n v="4"/>
    <n v="4"/>
    <n v="3"/>
    <n v="4"/>
    <n v="1"/>
    <n v="2.84"/>
    <x v="4"/>
    <n v="0.39021501408929671"/>
    <n v="12"/>
    <x v="994"/>
    <b v="0"/>
    <m/>
    <m/>
    <m/>
  </r>
  <r>
    <x v="1"/>
    <s v="Wie funktioniert das Bewirtungskonzept für interne Meetings?"/>
    <s v="Im NewHQ gibt es mehrere Optionen, um mit Gästen in einem angenehmen Rahmen zu essen:_x000a__x000a_*   **11. OG:** Hier gibt es Räume, in denen Sie in einem wohnlicheren Ambiente mit Gästen zu Mittag essen können, ohne den Charakter eines Meetings zu haben. Für die Koordination mit &quot;Genuss &amp; Harmonie&quot; (Caterer) wenden Sie sich bitte an Angela Kluge. Eine Vorlaufzeit von 24 Stunden ist erforderlich._x000a_*   **Mitarbeiterrestaurant:** Geschäftspartner können hier eingeladen werden oder mit einer Karte, die am Empfang erhältlich ist, selbst bezahlen. Das Mitarbeiterrestaurant bietet verschiedene Sitzgruppen und Sitzhöhen für ein entspanntes Mittagessen. Es befindet sich im Erdgeschoss des neuen Gebäudes._x000a__x000a_Bitte beachten Sie, dass es nicht vorgesehen ist, Freunde oder Bekannte zu einem Mittagessen im Mitarbeiterrestaurant einzuladen."/>
    <x v="0"/>
    <n v="5"/>
    <n v="5"/>
    <n v="4"/>
    <n v="5"/>
    <n v="1"/>
    <n v="4.3400000000000007"/>
    <x v="0"/>
    <n v="0.39835055440829609"/>
    <n v="12"/>
    <x v="995"/>
    <b v="0"/>
    <m/>
    <m/>
    <m/>
  </r>
  <r>
    <x v="1"/>
    <s v="Wo kann man im wohnlichen Rahmen mit Gästen essen?"/>
    <s v="Du benötigst die Restaurant-App im NewHQ, um im Mitarbeiterrestaurant zu essen und zu bezahlen. Die Bezahlung erfolgt über die App, wo du Geld aufladen kannst._x000a__x000a_Die App bietet folgende Funktionen:_x000a__x000a_*   Aktuelle Tagesmenüs_x000a_*   Informationen zur Auslastung des Restaurants über ein Ampelsystem_x000a_*   &quot;Pre-Order&quot;-Funktion zur Bestellung von Speisen, die in einem Frische-Automat bereitgestellt werden, auch zur Mitnahme nach Hause_x000a_*   Direkte Bezahlung_x000a_*   Bewertungen und Feedback für die Köche_x000a__x000a_Du kannst die Restaurant-App sowohl auf deinem Firmen- als auch auf deinem Privathandy nutzen."/>
    <x v="0"/>
    <n v="5"/>
    <n v="5"/>
    <n v="4"/>
    <n v="5"/>
    <n v="1"/>
    <n v="3.92"/>
    <x v="0"/>
    <n v="0.2261252356913058"/>
    <n v="8"/>
    <x v="996"/>
    <b v="0"/>
    <m/>
    <m/>
    <m/>
  </r>
  <r>
    <x v="1"/>
    <s v="Wofür benötige ich die Restaurant-App?"/>
    <s v="Wie die Bezahlung funktioniert, hängt davon ab, worauf sich Ihre Frage bezieht._x000a__x000a_**Bezahlung von Parkplätzen:**_x000a__x000a_*   Externe Stellplätze im Parkhaus Überseering 32a kosten 90,00 € brutto pro Monat._x000a_*   Interne Stellplätze in der Tiefgarage des neuen Bürogebäudes kosten 130,00 € brutto pro Monat._x000a_*   Die Kündigungsfrist beträgt jeweils vier Wochen zum Monatsende. Bei Eingang der Kündigung bis zum 3. Werktag eines Monats kann zum Ende desselben Monats gekündigt werden._x000a__x000a_**Bezahlung von Catering:**_x000a__x000a_*   Für Catering im 11. oder 12. OG muss ein Bestellformular ausgefüllt werden._x000a_*   Auf dem Bestellformular sind Kostenstelle, Raum, Datum &amp; Zeit, persönliche Angaben, Wünsche (Getränke/Speisen/Gebäck etc.), Anzahl und Unterschrift des Auftraggebers anzugeben._x000a__x000a_Wenn Sie weitere Fragen zur Bezahlung in anderen Bereichen haben, stehe ich Ihnen gerne zur Verfügung."/>
    <x v="0"/>
    <n v="4"/>
    <n v="4"/>
    <n v="3"/>
    <n v="4"/>
    <n v="1"/>
    <n v="3.68"/>
    <x v="4"/>
    <n v="0.34915280728786519"/>
    <n v="5"/>
    <x v="997"/>
    <b v="0"/>
    <m/>
    <m/>
    <m/>
  </r>
  <r>
    <x v="1"/>
    <s v="Wie funktioniert die Bezahlung?"/>
    <s v="Die Restaurant-App kann sowohl auf Ihrem Firmen- als auch auf Ihrem Privathandy genutzt werden. Sie benötigen die App, um im Restaurant zu essen und zu bezahlen."/>
    <x v="0"/>
    <n v="5"/>
    <n v="5"/>
    <n v="4"/>
    <n v="5"/>
    <n v="1"/>
    <n v="3.5"/>
    <x v="0"/>
    <n v="0.29428306343797939"/>
    <n v="12"/>
    <x v="998"/>
    <b v="0"/>
    <m/>
    <m/>
    <m/>
  </r>
  <r>
    <x v="1"/>
    <s v="Auf welchen Geräten kann ich die Restaurant-App nutzenß"/>
    <s v="Im NewHQ gibt es verschiedene Parkmöglichkeiten. Es gibt 168 Stellplätze für Mitarbeiter, davon 46 mit E-Ladesäulen. Zusätzlich gibt es zwei behindertengerechte Stellplätze in der Nähe des Süd-Aufzugkerns und vier Motorradstellplätze. Für Gäste stehen zehn farblich gekennzeichnete Stellplätze zur Verfügung, sechs davon mit E-Wallboxen und einer behindertengerecht._x000a__x000a_Die Stellplätze für Mitarbeiter können über eine App namens &quot;ParkHere&quot; gebucht werden. Die Reservierung ist frühestens zwei Wochen vorher und maximal für fünf Tage möglich. Die Abrechnung erfolgt monatlich. Der genaue Preis pro Tag steht noch nicht fest, soll aber maximal sieben Euro betragen. Am Wochenende können Mitarbeiter kostenlos auf den Gästeparkplätzen parken._x000a__x000a_Es gab auch die Möglichkeit, Dauerstellplätze in der Tiefgarage des neuen Bürogebäudes für 130,00 € brutto pro Monat oder externe Stellplätze im nahegelegenen Parkhaus Überseering 32a (ca. 3 Minuten Gehweg) für 90,00 € brutto pro Monat zu mieten. Die Vergabe erfolgte nach dem Windhundprinzip._x000a__x000a_Für den Workshop Umzugsbotschafter war es erforderlich, das Kennzeichen an pm_global@berenberg.de zu senden, um Zugang zur Tiefgarage zu erhalten._x000a__x000a_Bitte beachte, dass sich das Konzept weiterentwickelt und Feedback erwünscht ist._x000a__x000a_Für weitere Fragen zu Parkmöglichkeiten oder anderen Themen stehen dir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4"/>
    <n v="5"/>
    <n v="4"/>
    <n v="5"/>
    <n v="1"/>
    <n v="3.28"/>
    <x v="16"/>
    <n v="0.15701489086720899"/>
    <n v="12"/>
    <x v="999"/>
    <b v="0"/>
    <m/>
    <m/>
    <m/>
  </r>
  <r>
    <x v="1"/>
    <s v="Welche Parkmöglichkeiten gibt es am neuen Standort?"/>
    <s v="Im neuen Headquarter stehen Ihnen 168 Parkplätze zur Verfügung. Davon sind 46 mit E-Ladesäulen ausgestattet._x000a__x000a_Es gibt 115 interne Stellplätze, die flexibel über eine App gebucht werden können. Zusätzlich gibt es 50 externe Stellplätze in einem nahegelegenen Parkhaus._x000a__x000a_Für Gäste stehen zehn farblich orange gekennzeichnete Stellplätze zur Verfügung, davon sechs mit E-Wallboxen und ein behindertengerechter Stellplatz. Am Wochenende können Mitarbeiter die Gästestellplätze kostenlos nutzen."/>
    <x v="0"/>
    <n v="5"/>
    <n v="5"/>
    <n v="4"/>
    <n v="5"/>
    <n v="1"/>
    <n v="4.3400000000000007"/>
    <x v="0"/>
    <n v="0.39639379036298722"/>
    <n v="8"/>
    <x v="1000"/>
    <b v="0"/>
    <m/>
    <m/>
    <m/>
  </r>
  <r>
    <x v="1"/>
    <s v="Wieviele Kundenparkplätze stehen zur Verfügung?"/>
    <s v="Um einen Parkplatz im NewHQ zu buchen, befolge bitte diese Schritte:_x000a__x000a_1.  Lade die „ParkHere“-App auf dein Telefon._x000a_2.  Melde dich über Single-Sign-On (SSO) mit deinen Berenberg Log-in Daten an._x000a_3.  Hinterlege dein Kennzeichen und dein SEPA-Lastschriftmandat._x000a_4.  Du kannst einen Wunsch-Stellplatz und einen Wunsch-Sektor in deinem Profil hinterlegen._x000a_5.  Du kannst ebenfalls hinterlegen, ob du einen Standard-, E- oder Behindertenstellplatz benötigst._x000a_6.  Die Reservierung ist mit nur einem Klick in der App möglich und du erhältst sofort die Bestätigung._x000a_7.  Du kannst maximal 5 Tage auf einmal buchen._x000a_8.  Am Buchungstag fährst du mit deinem Auto in die Tiefgarage und der Zugang erfolgt über deine allgemeine Zutrittskarte._x000a_9.  Es gibt eine In-App-Navigationskarte, die das Finden des Stellplatzes erleichtert._x000a_10. Ende des Monats erfolgt die automatische Abrechnung der Stellplatznutzung._x000a__x000a_Die Stellplätze werden auf täglicher Basis gebucht und monatlich abgerechnet. Die Reservierung ist frühestens zwei Wochen vorher möglich._x000a__x000a_Bitte beachte, dass alle Kolleginnen und Kollegen, die sich für einen Parkplatz gemeldet haben, kontaktiert wurden. Wer darüber hinaus noch Fragen oder Interesse hat, kann sich gern per Mail an NewHQ@berenberg.com wenden."/>
    <x v="0"/>
    <n v="5"/>
    <n v="5"/>
    <n v="4"/>
    <n v="5"/>
    <n v="1"/>
    <n v="3.92"/>
    <x v="0"/>
    <n v="0.37542970739115589"/>
    <n v="11"/>
    <x v="1001"/>
    <b v="0"/>
    <m/>
    <m/>
    <m/>
  </r>
  <r>
    <x v="1"/>
    <s v="Wie kann ich einen Parkplatz buchen?"/>
    <s v="Ja, Sie können in der App mehrere Kennzeichen hinterlegen._x000a__x000a_Für weitere Fragen zu der ParkHere App oder dem Parken im NewHQ, stehen Ihnen folgende Kontaktmöglichkeiten zur Verfügung:_x000a_* Building oder Relocation issues: Monday System (Link folgt)_x000a_* Headquarter contact: newhq@berenberg.com_x000a_* General technical support: hotline@berenberg.de oder hotline extension -369"/>
    <x v="0"/>
    <n v="5"/>
    <n v="5"/>
    <n v="3"/>
    <n v="5"/>
    <n v="1"/>
    <n v="3.36"/>
    <x v="16"/>
    <n v="0.19289649419805441"/>
    <n v="8"/>
    <x v="1002"/>
    <b v="0"/>
    <m/>
    <m/>
    <m/>
  </r>
  <r>
    <x v="1"/>
    <s v="Kann ich mehrere Kennzeichen in der App hinterlegen?"/>
    <s v="Wenn Sie ohne Buchung in die Tiefgarage fahren, werden Sie kostenpflichtig abgeschleppt._x000a__x000a_Für weitere Fragen zu diesem Thema, wenden Sie sich bitte an newhq@berenberg.com. Bei Problemen mit dem Gebäude oder dem Umzug nutzen Sie bitte das Monday System. Für allgemeine technische Unterstützung wenden Sie sich bitte an hotline@berenberg.de oder die Hotline-Durchwahl -369."/>
    <x v="0"/>
    <n v="5"/>
    <n v="5"/>
    <n v="5"/>
    <n v="5"/>
    <n v="1"/>
    <n v="3.64"/>
    <x v="3"/>
    <n v="0.22476244593513919"/>
    <n v="11"/>
    <x v="1003"/>
    <b v="0"/>
    <m/>
    <m/>
    <m/>
  </r>
  <r>
    <x v="1"/>
    <s v="Was passiert, wenn ich ohne Buchung in die Tiefgarage fahre?"/>
    <s v="Um in die Tiefgarage des NewHQ zu gelangen, gibt es folgende Informationen:_x000a__x000a_*   **Zufahrt und Zugang:** Die Zufahrt zur Tiefgarage ist trotz der Baustelle jederzeit erreichbar und zugänglich. Am Buchungstag erfolgt der Zugang über Ihre allgemeine Zutrittskarte._x000a_*   **Kennzeichen:** Sie können Ihr Kennzeichen an pm\_global@berenberg.de senden, damit Ihnen der Zugang zur Tiefgarage gewährt werden kann. In der App können mehrere Kennzeichen hinterlegt werden._x000a_*   **Parkmöglichkeiten:** Es gibt interne Parkplätze, die flexibel gebucht werden können. Sie können einen Wunsch-Stellplatz und einen Wunsch-Sektor in Ihrem Profil hinterlegen._x000a_*   **App-Navigation:** Es gibt eine In-App-Navigationskarte, die das Finden des Stellplatzes erleichtert._x000a__x000a_Bitte beachten Sie, dass Fahrzeuge ohne Buchung kostenpflichtig abgeschleppt werden._x000a__x000a_Benötigen Sie weitere Informationen zum Parken im NewHQ, oder sind diese Informationen ausreichend?"/>
    <x v="0"/>
    <n v="5"/>
    <n v="5"/>
    <n v="4"/>
    <n v="5"/>
    <n v="1"/>
    <n v="3.5"/>
    <x v="0"/>
    <n v="0.34857558022566038"/>
    <n v="10"/>
    <x v="1004"/>
    <b v="0"/>
    <m/>
    <m/>
    <m/>
  </r>
  <r>
    <x v="1"/>
    <s v="Wie komme ich in die Tiefgarage?"/>
    <s v="Fahrräder können nur während der Öffnungszeiten in den Fahrradraum gestellt oder abgeholt werden. Es wird noch geprüft, ob dies angepasst werden könnte. Der Zugang zum Fahrradraum ist derzeit noch nicht gewährleistet._x000a__x000a_Die Zufahrt für Fahrräder erreichst du neben dem Seiteneingang über die Sydneystraße. Es gibt 157 Fahrradstellplätze mit sicherer Anschließbarkeit in der Tiefgarage. Zwölf Boxen mit Ladesteckdose stehen kostenlos zur Verfügung, sowie acht frei zugängliche Steckdosen. Im Untergeschoss 2, in unmittelbarer Nähe der Stellplätze, befinden sich 300 Spinde, in denen Fahrradkleidung und Helme sicher untergebracht werden können. Im Erdgeschoss befinden sich elf Duschen mit geräumigen Umkleiden."/>
    <x v="0"/>
    <n v="4"/>
    <n v="4"/>
    <n v="3"/>
    <n v="4"/>
    <n v="1"/>
    <n v="2.84"/>
    <x v="4"/>
    <n v="0.17245508733882581"/>
    <n v="12"/>
    <x v="1005"/>
    <b v="0"/>
    <m/>
    <m/>
    <m/>
  </r>
  <r>
    <x v="1"/>
    <s v="Wann kann ich mein Fahrrad im Gebäude abstellen oder abholen?"/>
    <s v="Im neuen Bürogebäude gibt es auf allen Etagen in jedem Arbeitsbereich eine Müllstation. Es wird auf Mülleimer an den Arbeitsplätzen verzichtet. Papiere werden wie gewohnt in der Silbertonne (steht in jedem gut erreichbaren Druckerraum) entsorgt. Alles andere wird getrennt nach Zugehörigkeit an den Stationen entsorgt. Auch Pfandflaschen können hier retourniert werden. In den Quadranten gibt es Müllstationen mit 2-3 verschiedenen Sortierungen. Bio-/Nassmüll kommt unter die Spüle in den Teeküchen. Datentonnen befinden sich in den Druckerräumen in jedem Quadranten."/>
    <x v="0"/>
    <n v="5"/>
    <n v="5"/>
    <n v="5"/>
    <n v="5"/>
    <n v="3"/>
    <n v="4.88"/>
    <x v="2"/>
    <n v="0.26078424952270712"/>
    <n v="12"/>
    <x v="1006"/>
    <b v="0"/>
    <m/>
    <m/>
    <m/>
  </r>
  <r>
    <x v="1"/>
    <s v="Wie funktioniert die Mülltrennung im neuen Gebäude?"/>
    <s v="Im NewHQ gibt es Müllstationen in den Quadranten mit 2-3 verschiedenen Sortierungen. Bio-/Nassmüll befindet sich auch unter der Spüle in den Teeküchen. Es wird auf allen Etagen in jedem Arbeitsbereich eine Müllstation geben."/>
    <x v="0"/>
    <n v="4"/>
    <n v="4"/>
    <n v="3"/>
    <n v="5"/>
    <n v="1"/>
    <n v="3.8"/>
    <x v="17"/>
    <n v="0.11569903062427531"/>
    <n v="10"/>
    <x v="1007"/>
    <b v="0"/>
    <m/>
    <m/>
    <m/>
  </r>
  <r>
    <x v="1"/>
    <s v="Wo befinden sich die Tonnen für Nassmüll und Biomüll?"/>
    <s v="Nein, es wird keine Papierkörbe mehr unter den Schreibtischen geben. Stattdessen gibt es Müllstationen auf allen Etagen in jedem Arbeitsbereich. Papier kann wie gewohnt in der Silbertonne in den Druckerräumen entsorgt werden. Alles andere muss getrennt nach Zugehörigkeit an den Müllstationen entsorgt werden."/>
    <x v="0"/>
    <n v="5"/>
    <n v="5"/>
    <n v="5"/>
    <n v="5"/>
    <n v="1"/>
    <n v="4.4800000000000004"/>
    <x v="3"/>
    <n v="0.30219911834318269"/>
    <n v="10"/>
    <x v="1008"/>
    <b v="0"/>
    <m/>
    <m/>
    <m/>
  </r>
  <r>
    <x v="1"/>
    <s v="Wird es noch Papierkörbe unter den Schreibtischen geben?"/>
    <s v="Die Datentonnen für sensible Dokumente befinden sich in den Druckerräumen in jedem Quadranten._x000a__x000a_Bitte beachte, dass du Security-Boxen für vertrauliche Unterlagen bzw. große Aktenmengen für Aktenwagen anmelden musst. Die Anmeldung ist zwingend erforderlich. Sende hierfür eine E-Mail an NewHQ_Sellenthin@berenberg.de."/>
    <x v="0"/>
    <n v="5"/>
    <n v="5"/>
    <n v="4"/>
    <n v="5"/>
    <n v="1"/>
    <n v="4.3400000000000007"/>
    <x v="0"/>
    <n v="0.2368669255001247"/>
    <n v="12"/>
    <x v="1009"/>
    <b v="0"/>
    <m/>
    <m/>
    <m/>
  </r>
  <r>
    <x v="1"/>
    <s v="Wo stehen die Datentonnen für sensible Dokumente?"/>
    <s v="Als Mitarbeiter erhalten Sie Ihre allgemeine Zutrittskarte, die auch für die Tiefgarage gilt. Die Zutrittsrechte sollen übernommen werden, hier erfolgt gerade nochmal eine detaillierte Prüfung._x000a__x000a_Für weitere Fragen zum Thema Zutrittskarten wenden Sie sich bitte an folgende Stellen:_x000a_* Headquarter contact: newhq@berenberg.com_x000a_* Building or relocation issues: Monday system (link follows)_x000a_* General technical support: hotline@berenberg.de or hotline extension -369"/>
    <x v="0"/>
    <n v="4"/>
    <n v="4"/>
    <n v="3"/>
    <n v="4"/>
    <n v="1"/>
    <n v="3.26"/>
    <x v="4"/>
    <n v="0.1113923903345425"/>
    <n v="16"/>
    <x v="1010"/>
    <b v="0"/>
    <m/>
    <m/>
    <m/>
  </r>
  <r>
    <x v="1"/>
    <s v="Wann bekomme ich die neue Zutrittskarte?"/>
    <s v="Als Mitarbeiter behalten Sie Ihre allgemeine Zutrittskarte. Am Buchungstag fahren Sie mit Ihrem Auto in die Tiefgarage, und der Zugang erfolgt über Ihre allgemeine Zutrittskarte._x000a__x000a_Beachten Sie, dass eine mehrfache Nutzung der Mitarbeiterkarte beim Zutritt nicht mehr möglich ist, sie ist nach einer Nutzung am Hauseingang mehrere Minuten gesperrt."/>
    <x v="0"/>
    <n v="4"/>
    <n v="5"/>
    <n v="3"/>
    <n v="4"/>
    <n v="1"/>
    <n v="3.02"/>
    <x v="17"/>
    <n v="0.37028000760078789"/>
    <n v="9"/>
    <x v="1011"/>
    <b v="0"/>
    <m/>
    <m/>
    <m/>
  </r>
  <r>
    <x v="1"/>
    <s v="Was passiert mit meiner alten Zutrittskarte?"/>
    <s v="Im Foyer des NewHQ gibt es 6 Vereinzelungsanlagen."/>
    <x v="0"/>
    <n v="5"/>
    <n v="5"/>
    <n v="5"/>
    <n v="5"/>
    <n v="1"/>
    <n v="4.4800000000000004"/>
    <x v="3"/>
    <n v="0.13822105713162261"/>
    <n v="13"/>
    <x v="1012"/>
    <b v="0"/>
    <m/>
    <m/>
    <m/>
  </r>
  <r>
    <x v="1"/>
    <s v="Wie viele Zutrittsanlagen gibt es im Foyer?"/>
    <s v="Ja, Ihre Zutrittsrechte sollen übernommen werden. Es erfolgt jedoch noch eine detaillierte Prüfung. Die EMA wird aktuell technisch angepasst, damit dies weniger aufwändig ist."/>
    <x v="0"/>
    <n v="5"/>
    <n v="5"/>
    <n v="4"/>
    <n v="5"/>
    <n v="1"/>
    <n v="3.5"/>
    <x v="0"/>
    <n v="0.2234859152980839"/>
    <n v="11"/>
    <x v="1013"/>
    <b v="0"/>
    <m/>
    <m/>
    <m/>
  </r>
  <r>
    <x v="1"/>
    <s v="Werden meine bisherigen Zutrittsrechte übernommen?"/>
    <s v="Der Zutritt zum Gebäude ist grundsätzlich zwischen 6 und 19 Uhr möglich. Das Verlassen des Gebäudes nach 19 Uhr ist ebenfalls erlaubt, wobei die vorgegebenen Wege genutzt werden sollten."/>
    <x v="0"/>
    <n v="4"/>
    <n v="5"/>
    <n v="4"/>
    <n v="5"/>
    <n v="1"/>
    <n v="3.28"/>
    <x v="16"/>
    <n v="0.1815819995657805"/>
    <n v="10"/>
    <x v="1014"/>
    <b v="0"/>
    <m/>
    <m/>
    <m/>
  </r>
  <r>
    <x v="1"/>
    <s v="Wann ist der Zutritt zum Gebäude möglich?"/>
    <s v="Es gibt mehrere Eingänge zum NewHQ._x000a__x000a_*   **Mitarbeitereingang:** Dieser befindet sich seitlich am Gebäude. Die Zufahrt für Fahrräder erreichst du neben dem Seiteneingang über die Sydneystraße._x000a_*   **Haupteingang:** Dieser kann während der Öffnungszeiten mitgenutzt werden, wobei auf Angemessenheit geachtet werden sollte._x000a_*   **Gäste:** Gäste, die aus der Tiefgarage kommen, erreichen das Foyer mit dem Aufzug in Sichtachse des Empfangs._x000a_*   **Mitarbeiterrestaurant:** Es gibt zwei Eingänge. Einer führt von außen, links des Gebäudehaupteingangs, ideal für einen schnellen Besuch an der Kaffeebar vor Arbeitsbeginn. Der zweite Eingang erfolgt vom Foyer und bietet einen direkten Zugang zum Buffetbereich."/>
    <x v="0"/>
    <n v="5"/>
    <n v="5"/>
    <n v="4"/>
    <n v="5"/>
    <n v="1"/>
    <n v="3.5"/>
    <x v="0"/>
    <n v="0.27790730677750303"/>
    <n v="12"/>
    <x v="1015"/>
    <b v="0"/>
    <m/>
    <m/>
    <m/>
  </r>
  <r>
    <x v="1"/>
    <s v="Wo befinden sich die Eingänge für Mitarbeiter und Gäste?"/>
    <s v="In Vertraulichkeitsbereichen im NewHQ sind spezielle Wege einzuhalten und diese Bereiche sind zutrittsgesichert._x000a__x000a_Für weitere Informationen zu Vertraulichkeitsbereichen im NewHQ, empfehle ich, sich an newhq@berenberg.com zu wenden. Bei Problemen mit dem Gebäude oder dem Umzug nutzen Sie bitte das Monday System."/>
    <x v="0"/>
    <n v="4"/>
    <n v="4"/>
    <n v="3"/>
    <n v="5"/>
    <n v="1"/>
    <n v="3.8"/>
    <x v="17"/>
    <n v="7.6208640244893433E-2"/>
    <n v="5"/>
    <x v="1016"/>
    <b v="0"/>
    <m/>
    <m/>
    <m/>
  </r>
  <r>
    <x v="1"/>
    <s v="Was muss ich in Vertraulichkeitsbereichen beachten?"/>
    <s v="Das neue Gebäude hat die höchste Sicherheitszertifizierung, die man für ein Gebäude bekommen kann."/>
    <x v="0"/>
    <n v="5"/>
    <n v="5"/>
    <n v="5"/>
    <n v="5"/>
    <n v="1"/>
    <n v="4.76"/>
    <x v="3"/>
    <n v="0.20344181497040531"/>
    <n v="10"/>
    <x v="1017"/>
    <b v="0"/>
    <m/>
    <m/>
    <m/>
  </r>
  <r>
    <x v="1"/>
    <s v="Welche Sicherheitszertifizierung hat das neue Gebäude?"/>
    <s v="Nein, eine mehrfache Nutzung der Mitarbeiterkarte beim Zutritt ist nicht mehr möglich. Die Karte ist nach einer Nutzung am Hauseingang für mehrere Minuten gesperrt._x000a__x000a_Für weitere Fragen wende dich bitte an die entsprechenden Support-Kanäle:_x000a_* Headquarter Kontakt: newhq@berenberg.com_x000a_* Technischer Laptop Support: laptoppilot@berenberg.de_x000a_* Gebäude- oder Umzugsprobleme: Monday System (Link folgt)_x000a_* Allgemeiner technischer Support: hotline@berenberg.de oder Hotline-Durchwahl -369."/>
    <x v="0"/>
    <n v="5"/>
    <n v="5"/>
    <n v="5"/>
    <n v="5"/>
    <n v="1"/>
    <n v="4.4800000000000004"/>
    <x v="3"/>
    <n v="0.13967991127654991"/>
    <n v="7"/>
    <x v="1018"/>
    <b v="0"/>
    <m/>
    <m/>
    <m/>
  </r>
  <r>
    <x v="1"/>
    <s v="Kann ich meine Mitarbeiterkarte mehrfach direkt hintereinander nutzen?"/>
    <s v="Wenn Sie abends länger im NewHQ bleiben, beachten Sie bitte Folgendes:_x000a__x000a_*   Der Zutritt zum Gebäude ist grundsätzlich zwischen 6 und 19 Uhr möglich._x000a_*   Das Verlassen des Gebäudes nach 19 Uhr ist ebenfalls erlaubt, wobei die vorgegebenen Wege genutzt werden sollten._x000a_*   Im gesamten Gebäude sind Bewegungsmelder installiert, die zwischen 19 Uhr und 6 Uhr auslösen können._x000a_*   Bei längeren Arbeiten außerhalb dieser Zeiten sollten Sie rechtzeitig Kontakt mit dem Empfang aufnehmen, damit der Wachdienst informiert werden kann._x000a_*   Es wird aktuell an einer technischen Lösung gearbeitet, um die Abläufe künftig noch einfacher und weniger aufwändig zu gestalten."/>
    <x v="0"/>
    <n v="4"/>
    <n v="5"/>
    <n v="4"/>
    <n v="5"/>
    <n v="1"/>
    <n v="3.28"/>
    <x v="16"/>
    <n v="0.2202858791809357"/>
    <n v="12"/>
    <x v="1019"/>
    <b v="0"/>
    <m/>
    <m/>
    <m/>
  </r>
  <r>
    <x v="1"/>
    <s v="Was muss ich beachten, wenn ich abends länger im Gebäude bin?"/>
    <s v="In Vertraulichkeitsbereichen im NewHQ sind spezielle Wege einzuhalten und diese Bereiche sind zutrittsgesichert._x000a__x000a_Benötigen Sie weitere Informationen zu den einzuhaltenden Wegen oder zum Zutritt? Falls ja, kontaktieren Sie bitte das Umzugsteam über den Monday System Link oder newhq@berenberg.com."/>
    <x v="0"/>
    <n v="4"/>
    <n v="4"/>
    <n v="3"/>
    <n v="5"/>
    <n v="1"/>
    <n v="3.8"/>
    <x v="17"/>
    <n v="9.3948788727752142E-2"/>
    <n v="5"/>
    <x v="1020"/>
    <b v="0"/>
    <m/>
    <m/>
    <m/>
  </r>
  <r>
    <x v="1"/>
    <s v="Was muss ich in Vertraulichkeitsbereichen beachten?"/>
    <s v="Im NewHQ wird es weiterhin Hauspost geben. Die &quot;Poststelle&quot; wird sich im Erdgeschoss des NewHQ befinden. Zu den Aufgaben gehören die Verteilung der Hauspost, die Versorgung der Datenschutz-Container und der Scan-Service für bestimmte Dokumente. Zusätzlich wird es eine Paketstation gegenüber des Seiteneingangs geben, an die Sie private Pakete schicken lassen können."/>
    <x v="0"/>
    <n v="5"/>
    <n v="5"/>
    <n v="4"/>
    <n v="5"/>
    <n v="1"/>
    <n v="4.3400000000000007"/>
    <x v="0"/>
    <n v="0.2061587800743033"/>
    <n v="10"/>
    <x v="1021"/>
    <b v="0"/>
    <m/>
    <m/>
    <m/>
  </r>
  <r>
    <x v="1"/>
    <s v="Was ändert sich bei der Hauspost?"/>
    <s v="Die DHL-Packstation befindet sich außen am Gebäude, am Seiteneingang. Sie können Ihre privaten Pakete dorthin schicken lassen. Außerdem gibt es einen Raucherbereich neben der DHL-Station."/>
    <x v="0"/>
    <n v="5"/>
    <n v="5"/>
    <n v="4"/>
    <n v="5"/>
    <n v="1"/>
    <n v="3.5"/>
    <x v="0"/>
    <n v="0.14839272236331061"/>
    <n v="10"/>
    <x v="1022"/>
    <b v="0"/>
    <m/>
    <m/>
    <m/>
  </r>
  <r>
    <x v="1"/>
    <s v="Wo befindet sich die DHL-Packstation?"/>
    <s v="Bei der Nutzung der Aufzüge im NewHQ sollte insbesondere auf die Vertraulichkeitsbereiche geachtet werden. Die Aufzüge in den Nord- und Südkernen sollten bewusst gewählt werden, da Gäste aus der Tiefgarage mit dem Aufzug im Foyer in Sichtachse des Empfangs ankommen. Vertraulichkeitsbereiche sind zutrittsgesichert, und hier sind spezielle Wege einzuhalten."/>
    <x v="0"/>
    <n v="4"/>
    <n v="5"/>
    <n v="3"/>
    <n v="4"/>
    <n v="1"/>
    <n v="3.02"/>
    <x v="17"/>
    <n v="0.256761557778724"/>
    <n v="12"/>
    <x v="1023"/>
    <b v="0"/>
    <m/>
    <m/>
    <m/>
  </r>
  <r>
    <x v="1"/>
    <s v="Was ist beim Aufzug in Bezug auf Vertraulichkeit zu beachten?"/>
    <s v="Ja, alternativ zu den Aufzügen können die Treppenhäuser genutzt werden."/>
    <x v="0"/>
    <n v="5"/>
    <n v="5"/>
    <n v="5"/>
    <n v="5"/>
    <n v="1"/>
    <n v="4.4800000000000004"/>
    <x v="3"/>
    <n v="0.1882278276559701"/>
    <n v="10"/>
    <x v="1024"/>
    <b v="0"/>
    <m/>
    <m/>
    <m/>
  </r>
  <r>
    <x v="1"/>
    <s v="Können alternativ zu den Aufzügen auch Treppen genutzt werden?"/>
    <s v="Ab Mitte Juli wird es im Newsletter eine Abfrage geben, wer einen festen Spind im 2. Untergeschoss (UG2) benötigt. Die Zuteilung erfolgt durch OS HH. Die Schlüssel werden voraussichtlich Mitte August zusammen mit den Zutrittskarten ausgegeben. Du kannst dich aber auch später noch für einen Spind bei OS anmelden."/>
    <x v="0"/>
    <n v="5"/>
    <n v="5"/>
    <n v="4"/>
    <n v="5"/>
    <n v="1"/>
    <n v="4.3400000000000007"/>
    <x v="0"/>
    <n v="0.17396680851837651"/>
    <n v="10"/>
    <x v="1025"/>
    <b v="0"/>
    <m/>
    <m/>
    <m/>
  </r>
  <r>
    <x v="1"/>
    <s v="Wie und wann kann ich einen Spind im 2. Untergeschoss beantragen?"/>
    <s v="Die Spinde im 2. UG sind für Anzüge, Sporttaschen, Motorradhelme usw. gedacht. Es ist maximal 1 Spind pro Person vorgesehen. Mitte Juli wird es eine Umfrage über den Newsletter geben, wer einen festen Spind benötigt. Es wird ausreichend Spinde geben._x000a__x000a_Es gibt 300 Spinde im UG2 als Ergänzung zu den Schließfächern. Diese befinden sich in unmittelbarer Nähe der Fahrradstellplätze, sodass Sie dort Fahrradkleidung und Helme sicher unterbringen können."/>
    <x v="0"/>
    <n v="5"/>
    <n v="5"/>
    <n v="4"/>
    <n v="5"/>
    <n v="1"/>
    <n v="4.3400000000000007"/>
    <x v="0"/>
    <n v="0.40674245796713909"/>
    <n v="9"/>
    <x v="1026"/>
    <b v="0"/>
    <m/>
    <m/>
    <m/>
  </r>
  <r>
    <x v="1"/>
    <s v="Wofür sind die Spinde im 2. UG gedacht?"/>
    <s v="Es ist maximal 1 Spind pro Person vorgesehen. Im Untergeschoss 2 befinden sich 300 Spinde zusätzlich zu denen am Arbeitsplatz._x000a__x000a_Benötigen Sie weitere Informationen zu den Spinden oder soll ich Ihnen die Quellenangaben nennen?"/>
    <x v="0"/>
    <n v="5"/>
    <n v="5"/>
    <n v="5"/>
    <n v="5"/>
    <n v="1"/>
    <n v="4.4800000000000004"/>
    <x v="3"/>
    <n v="0.14925578922908819"/>
    <n v="7"/>
    <x v="1027"/>
    <b v="0"/>
    <m/>
    <m/>
    <m/>
  </r>
  <r>
    <x v="1"/>
    <s v="Wie viele Spinde darf ich nutzen?"/>
    <s v="Die Spindschlüssel werden voraussichtlich Mitte August zusammen mit den Zutrittskarten für das Gebäude ausgegeben. Die Ausgabe erfolgt am Neuen Jungfernstieg (NJ) am 14. und 15. August, und die Übergabe wird protokolliert."/>
    <x v="0"/>
    <n v="5"/>
    <n v="5"/>
    <n v="5"/>
    <n v="5"/>
    <n v="1"/>
    <n v="4.4800000000000004"/>
    <x v="3"/>
    <n v="0.30817434431412027"/>
    <n v="8"/>
    <x v="1028"/>
    <b v="0"/>
    <m/>
    <m/>
    <m/>
  </r>
  <r>
    <x v="1"/>
    <s v="Wann werden die Spindschlüssel ausgegeben?"/>
    <s v="Nein, es ist nicht erlaubt, persönliche Sachen in den Duschen zu lagern. Alle persönlichen Sachen, wie Handtücher, sind in den Spinden aufzubewahren._x000a__x000a_Spinde stehen im 2. Untergeschoss zur Verfügung. Mitte Juli wird es im Newsletter eine Abfrage geben, wer einen festen Spind benötigt."/>
    <x v="0"/>
    <n v="5"/>
    <n v="5"/>
    <n v="4"/>
    <n v="5"/>
    <n v="1"/>
    <n v="4.3400000000000007"/>
    <x v="0"/>
    <n v="9.1212724547531598E-2"/>
    <n v="11"/>
    <x v="1029"/>
    <b v="0"/>
    <m/>
    <m/>
    <m/>
  </r>
  <r>
    <x v="1"/>
    <s v="Darf ich meine persönlichen Sachen in den Duschen lagern?"/>
    <s v="Im NewHQ gibt es 11 Duschen. Sie befinden sich im Erdgeschoss und verfügen über geräumige Umkleiden. Zusätzlich gibt es 8 Unisex-Duschen mit flexiblen Spinden. Bitte beachte, dass persönliche Gegenstände wie Handtücher in den Spinden aufzubewahren sind."/>
    <x v="0"/>
    <n v="5"/>
    <n v="5"/>
    <n v="4"/>
    <n v="5"/>
    <n v="1"/>
    <n v="4.3400000000000007"/>
    <x v="0"/>
    <n v="0.1456352337588655"/>
    <n v="8"/>
    <x v="1030"/>
    <b v="0"/>
    <m/>
    <m/>
    <m/>
  </r>
  <r>
    <x v="1"/>
    <s v="Wieviele Duschen stehen zur Verfügung?"/>
    <s v="Der Raucherbereich befindet sich außerhalb des Gebäudes gegenüber des Seiteneingangs, neben der DHL-Station. Der Bereich ist überdacht und beleuchtet."/>
    <x v="0"/>
    <n v="5"/>
    <n v="5"/>
    <n v="5"/>
    <n v="5"/>
    <n v="1"/>
    <n v="4.4800000000000004"/>
    <x v="3"/>
    <n v="0.25122302405982633"/>
    <n v="11"/>
    <x v="1031"/>
    <b v="0"/>
    <m/>
    <m/>
    <m/>
  </r>
  <r>
    <x v="1"/>
    <s v="Wie melde ich technische oder infrastrukturelle Mängel?"/>
    <s v="Um technische oder infrastrukturelle Mängel zu melden, beachte bitte Folgendes:_x000a__x000a_*   **Technische Störungen am Gebäude:** Erstelle vorerst ein Ticket über die Servicebank. Zukünftig wird es ein neues CAFM-Tool geben, das ähnlich zu bedienen ist._x000a_*   **Notfälle (z.B. Stromausfall, Wasserschaden, Gefahr in Verzug):** Melde diese umgehend über die globale Notfall-Nummer des Property Management: 040 35060-8000 (24/7 erreichbar)._x000a__x000a_Für weitere Unterstützung stehen dir folgende Kanäle zur Verfügung:_x000a__x000a_*   Headquarter Kontakt: newhq@berenberg.com_x000a_*   Technischer Laptop Support: laptoppilot@berenberg.de_x000a_*   Bau- oder Umzugsprobleme: Monday System (Link folgt)_x000a_*   Allgemeiner technischer Support: hotline@berenberg.de oder Hotline Extension -369"/>
    <x v="0"/>
    <n v="5"/>
    <n v="5"/>
    <n v="4"/>
    <n v="5"/>
    <n v="1"/>
    <n v="4.3400000000000007"/>
    <x v="0"/>
    <n v="0.24821616287354581"/>
    <n v="8"/>
    <x v="1032"/>
    <b v="0"/>
    <m/>
    <m/>
    <m/>
  </r>
  <r>
    <x v="1"/>
    <s v="Was ist die Notfallnummer bei dringenden Problemen?"/>
    <s v="Die Notfallnummer für dringende Probleme (z.B. Stromausfall, Wasserschaden, Gefahr in Verzug) lautet 040 35060-8000. Diese Nummer ist rund um die Uhr erreichbar."/>
    <x v="0"/>
    <n v="5"/>
    <n v="5"/>
    <n v="5"/>
    <n v="5"/>
    <n v="1"/>
    <n v="3.64"/>
    <x v="3"/>
    <n v="0.22433297285461409"/>
    <n v="11"/>
    <x v="1033"/>
    <b v="0"/>
    <m/>
    <m/>
    <m/>
  </r>
  <r>
    <x v="1"/>
    <s v="Wird es eine vereinfachte Möglichkeit zur Mängelmeldung geben?"/>
    <s v="Ja, es wird eine vereinfachte Möglichkeit zur Mängelmeldung geben. Zukünftig sollen QR-Codes gescannt werden können, um direkt einen Mangel zu melden._x000a__x000a_Für den Fall, dass es schnell gehen soll, oder für ein besseres Monitoring und Tracking, nutze bitte das Ticketsystem über die Servicebank._x000a__x000a_Sollte es sich um technische Störungen am Gebäude handeln, erstelle vorerst ein Ticket über die Servicebank. In naher Zukunft soll dies über ein neues CAFM-Tool möglich sein, welches für Anwender analog zu verwenden ist. Bei Notfällen (z.B. Stromausfall, Wasserschaden, Gefahr in Verzug, etc.) kontaktiere bitte umgehend die globale Notfall-Nummer des Property Management unter 040 35060-8000._x000a__x000a_Für weitere Frag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5"/>
    <n v="5"/>
    <n v="5"/>
    <n v="5"/>
    <n v="1"/>
    <n v="4.4800000000000004"/>
    <x v="3"/>
    <n v="0.46095319916553112"/>
    <n v="10"/>
    <x v="1034"/>
    <b v="0"/>
    <m/>
    <m/>
    <m/>
  </r>
  <r>
    <x v="1"/>
    <s v="Warum ist Feedback zum Gebäude so wichtig?"/>
    <s v="Feedback ist wichtig für die Optimierung des Gebäudebetriebs. Um den Übergang in das NewHQ so reibungslos und angenehm wie möglich zu gestalten, ist es wichtig, offene Fragen frühzeitig zu klären."/>
    <x v="0"/>
    <n v="4"/>
    <n v="4"/>
    <n v="2"/>
    <n v="5"/>
    <n v="1"/>
    <n v="3.66"/>
    <x v="4"/>
    <n v="0.24041393626272189"/>
    <n v="12"/>
    <x v="1035"/>
    <b v="0"/>
    <m/>
    <m/>
    <m/>
  </r>
  <r>
    <x v="1"/>
    <s v="Wann beginnen die Umzüge in das New HQ?"/>
    <s v="Der Umzug aller Hamburger Berenberger in das neue Hauptgebäude findet vom 22. bis 26. September 2025 statt. Ab dem 18.09.2025 startet der Staffelumzug in das neue NewHQ. Die Umzugstermine für die einzelnen Bereiche sind im Newsletter #16 aufgelistet."/>
    <x v="0"/>
    <n v="5"/>
    <n v="5"/>
    <n v="4"/>
    <n v="5"/>
    <n v="1"/>
    <n v="3.5"/>
    <x v="0"/>
    <n v="0.27096904789754928"/>
    <n v="11"/>
    <x v="1036"/>
    <b v="0"/>
    <m/>
    <m/>
    <m/>
  </r>
  <r>
    <x v="1"/>
    <s v="Gibt es einen Umzugsleitfaden?"/>
    <s v="Ja, es gibt einen Umzugsleitfaden. Dieser soll alle relevanten Informationen kompakt, verständlich und transparent zur Verfügung stellen, von der Vorbereitung über den Umzugstag bis zum Ankommen im neuen Arbeitsumfeld. Er dient als Nachschlagewerk für wichtige Ansprechpersonen, Zeitpläne und praktische Hinweise zum Packen, Einrichten und dem Start im neuen Gebäude._x000a__x000a_Der Umzugsleitfaden wird Anfang August durch Ihren Umzugsbotschafter verteilt. Dort finden Sie alle wichtigen Details rund um den Umzug, sowie Ansprechpartner, Daten und Uhrzeiten."/>
    <x v="0"/>
    <n v="5"/>
    <n v="5"/>
    <n v="4"/>
    <n v="5"/>
    <n v="1"/>
    <n v="4.3400000000000007"/>
    <x v="0"/>
    <n v="0.41901880624323667"/>
    <n v="11"/>
    <x v="1037"/>
    <b v="0"/>
    <m/>
    <m/>
    <m/>
  </r>
  <r>
    <x v="1"/>
    <s v="Wie bereiten wir die Umzüge vor?"/>
    <s v="Um den Umzug vorzubereiten, beachte bitte folgende Punkte:_x000a__x000a_1.  **Umzugsleitfaden:** Jeder Berenberger erhält Anfang August einen Umzugsleitfaden von seinem Umzugsbotschafter mit allen wichtigen Details, Ansprechpartnern, Daten und Uhrzeiten._x000a_2.  **Umzugskartons:** Umzugskartons für persönliche Gegenstände gibt es Ende August. Bei Abwesenheit wende dich bitte an deinen Umzugsbotschafter, um frühzeitig Kartons zu erhalten. Falls Kollegen für die geplante Umzugsvorbereitung nicht vor Ort sind, schreibe eine E-Mail an NewHQ_Sellenthin@berenberg.de, um die frühere Lieferung von Umzugskartons zu organisieren._x000a_3.  **Verpacken:** Alle Unterlagen, Akten und lose Ablagen, die mit ins neue Gebäude übernommen werden, sind in die bereitgestellten Kartons zu verpacken. Sorge dafür, dass sämtliche Unterlagen und Gegenstände am Umzugstag vollständig verpackt sind. Das gilt auch für nicht belegte Arbeitsplätze und gemeinschaftlich genutztes Mobiliar. Container, Schränke etc. müssen vollständig geräumt sein._x000a_4.  **Aktenrollwagen und Securityboxen:** Für vertrauliche Umzugsgüter bzw. große Aktenmengen wird es Aktenrollwagen und Securityboxen geben. Diese müssen im Voraus angemeldet werden. Sprich mit deinem Umzugsbotschafter, um sicherzustellen, dass diese bereits erfasst und organisiert wurden._x000a_5.  **IT-Sonderbedarfe:** Kläre IT-Sonderbedarfe (z.B. ergonomische Mäuse, Bloomberg Tastaturen etc.) mit der IT und melde diese an das Umzugsteam._x000a_6.  **Probearbeiten:** Koordiniere die Mitarbeiter für das Probearbeiten, verteile sie auf die verfügbaren Termine und melde dies über das Template im Workshop-Protokoll an das Umzugsteam zurück._x000a_7.  **Nicht umgezogen wird:** Privatsachen, der Großteil des Mobiliars, Pflanzen, Geschirr, Küchenutensilien, Arbeitsmaterialien, Bilder, Dekoration und überzähliges Büromaterial._x000a_8.  **Mit umgezogen wird:** Kuratierte Möbel, Telefone, Drucker, Schlüsselkästen und Tresore._x000a_9.  **Leere Möbel:** Die Möbel im alten Gebäude sind absolut leer zu räumen._x000a_10. **Inhalte aus Tresoren:** Inhalte aus Tresoren müssen ggf. vorher geräumt und im NewHQ wieder eingeräumt werden, um Transportschäden zu vermeiden._x000a_11. **Abwesenheit von Kollegen:** Achte darauf, dass auch abwesende Kollegen über den Umzugsablauf informiert sind._x000a__x000a_Für weitere Fragen wende dich bitte an die entsprechenden Support-Kanäle:_x000a__x000a_*   Bei Fragen zum Gebäude oder zum Umzug nutze bitte den Monday System Link._x000a_*   Bei technischen Fragen zu Laptops wende dich bitte an laptoppilot@berenberg.de._x000a_*   Allgemeiner technischer Support ist unter hotline@berenberg.de oder der Hotline-Durchwahl -369 erreichbar._x000a_*   Für sonstige Fragen zum Headquarter steht dir newhq@berenberg.com zur Verfügung."/>
    <x v="0"/>
    <n v="5"/>
    <n v="5"/>
    <n v="5"/>
    <n v="5"/>
    <n v="1"/>
    <n v="4.76"/>
    <x v="3"/>
    <n v="0.39462343448340442"/>
    <n v="10"/>
    <x v="1038"/>
    <b v="0"/>
    <m/>
    <m/>
    <m/>
  </r>
  <r>
    <x v="1"/>
    <s v="Wann werden die Umzugskartons verteilt?"/>
    <s v="Hallo Nutzer,_x000a__x000a_die Umzugskartons für Ihre persönlichen Gegenstände werden voraussichtlich Ende August verteilt. Falls Sie früher Kartons benötigen, wenden Sie sich bitte an Ihren Umzugsbeauftragten oder senden Sie eine E-Mail an NewHQ_Sellenthin@berenberg.de."/>
    <x v="0"/>
    <n v="5"/>
    <n v="5"/>
    <n v="5"/>
    <n v="5"/>
    <n v="1"/>
    <n v="4.4800000000000004"/>
    <x v="3"/>
    <n v="0.19432961213312391"/>
    <n v="13"/>
    <x v="1039"/>
    <b v="0"/>
    <m/>
    <m/>
    <m/>
  </r>
  <r>
    <x v="1"/>
    <s v="Wie gehe ich mit Dingen um, die nicht in die Kartons passen?"/>
    <s v="Für Dinge, die nicht in die Kartons passen, versehen Sie diese bitte gesondert mit einem Aufkleber. Vordrucke für die Aufkleber werden bereitgestellt._x000a__x000a_Bitte beachte, dass Privatsachen und private Wertgegenstände, der Großteil des Mobiliars, Pflanzen, Geschirr und Küchenutensilien, Arbeitsmaterialien (z.B. Schreibtischunterlagen, Flipcharts, Whiteboards, Pinnwände etc.) sowie Bilder und Dekoration nicht mit umgezogen werden._x000a__x000a_Sollten Sie größere Aktenmengen oder eine Bibliothek haben, die durch die Spedition gepackt werden müssen, melden Sie dies bitte an. Für vertrauliche Umzugsgüter bzw. große Aktenmengen wird es Aktenrollwagen und Securityboxen geben. Diese müssen im Voraus angemeldet werden."/>
    <x v="0"/>
    <n v="4"/>
    <n v="4"/>
    <n v="3"/>
    <n v="5"/>
    <n v="1"/>
    <n v="2.96"/>
    <x v="17"/>
    <n v="0.2428971171239695"/>
    <n v="11"/>
    <x v="1040"/>
    <b v="0"/>
    <m/>
    <m/>
    <m/>
  </r>
  <r>
    <x v="1"/>
    <s v="Gibt es vorgedruckte Aufkleber für die Beschriftung von Kartons?"/>
    <s v="Ja, es gibt vorbedruckte Aufkleber für die Beschriftung der Umzugskartons. Jede Etage hat ihre eigene Farbe, identisch mit den Etagenfarben im NewHQ."/>
    <x v="0"/>
    <n v="4"/>
    <n v="5"/>
    <n v="3"/>
    <n v="4"/>
    <n v="1"/>
    <n v="3.86"/>
    <x v="17"/>
    <n v="0.26581052103420522"/>
    <n v="10"/>
    <x v="1041"/>
    <b v="0"/>
    <m/>
    <m/>
    <m/>
  </r>
  <r>
    <x v="1"/>
    <s v="Wann werden die Umzugsgüter ins neue Gebäude gebracht?"/>
    <s v="Die Umzugsgüter werden vornehmlich abends / am späten Nachmittag auf die Etagen gebracht. Der Staffelumzug ins neue NewHQ startet ab dem 18.09.2025. Vom 22. bis 26. September 2025 wird der Umzug aller Hamburger Berenberger in das neue Hauptgebäude stattfinden."/>
    <x v="0"/>
    <n v="5"/>
    <n v="5"/>
    <n v="5"/>
    <n v="5"/>
    <n v="1"/>
    <n v="4.4800000000000004"/>
    <x v="3"/>
    <n v="0.33264327511560482"/>
    <n v="10"/>
    <x v="1042"/>
    <b v="0"/>
    <m/>
    <m/>
    <m/>
  </r>
  <r>
    <x v="1"/>
    <s v="Müssen alle Möbel im alten Gebäude leer geräumt werden?"/>
    <s v="Ja, die Möbel im alten Gebäude sind absolut leer zu räumen. Bitte sorge dafür, dass sämtliche Unterlagen und Gegenstände am Umzugstag vollständig verpackt sind. Das gilt auch für nicht belegte Arbeitsplätze und gemeinschaftlich genutztes Mobiliar. Container, Schränke, Schreibtische etc. müssen vollständig geräumt sein."/>
    <x v="0"/>
    <n v="5"/>
    <n v="5"/>
    <n v="5"/>
    <n v="5"/>
    <n v="1"/>
    <n v="4.4800000000000004"/>
    <x v="3"/>
    <n v="0.30153351729804428"/>
    <n v="14"/>
    <x v="1043"/>
    <b v="0"/>
    <m/>
    <m/>
    <m/>
  </r>
  <r>
    <x v="1"/>
    <s v="Wer räumt die Kaffeeküchen aus ?"/>
    <s v="Das Umzugsunternehmen räumt die Kaffeeküchen."/>
    <x v="0"/>
    <n v="5"/>
    <n v="5"/>
    <n v="5"/>
    <n v="5"/>
    <n v="1"/>
    <n v="4.4800000000000004"/>
    <x v="3"/>
    <n v="6.7013011176841622E-2"/>
    <n v="8"/>
    <x v="989"/>
    <b v="0"/>
    <m/>
    <m/>
    <m/>
  </r>
  <r>
    <x v="1"/>
    <s v="Betritt das Umzugsunternehmen nach Bezug die Etagen erneut?"/>
    <s v="Ja, bezogene Etagen werden vom Umzugsunternehmen nach dem Bezug nicht mehr betreten."/>
    <x v="0"/>
    <n v="5"/>
    <n v="5"/>
    <n v="5"/>
    <n v="5"/>
    <n v="1"/>
    <n v="4.4800000000000004"/>
    <x v="3"/>
    <n v="0.1400556110556111"/>
    <n v="10"/>
    <x v="1044"/>
    <b v="0"/>
    <m/>
    <m/>
    <m/>
  </r>
  <r>
    <x v="1"/>
    <s v="Was ist mit der Entsorgung von nicht mehr benötigten Unterlagen?"/>
    <s v="Für die Entsorgung von nicht mehr benötigten Unterlagen stehen Ihnen Datentonnen in den Druckerräumen in jedem Quadranten zur Verfügung. In vielen Bereichen wird durchgeschaut, geprüft, entsorgt und archiviert, um den Umzug besser planbar zu machen._x000a__x000a_Beachten Sie bitte, dass alle Unterlagen und Gegenstände am Umzugstag vollständig verpackt sein müssen, auch an nicht belegten Arbeitsplätzen und gemeinschaftlich genutztem Mobiliar. Alle Unterlagen, Akten und lose Ablage, die mit in das neue Gebäude übernommen werden, sind in den dafür bereitgestellten Kartons zu verpacken._x000a__x000a_Für vertrauliche Unterlagen bzw. große Aktenmengen gibt es Aktenrollwagen und Securityboxen, die im Voraus angemeldet werden müssen. Melden Sie dies bitte bei NewHQ_Sellenthin@berenberg.de an."/>
    <x v="0"/>
    <n v="5"/>
    <n v="5"/>
    <n v="4"/>
    <n v="5"/>
    <n v="1"/>
    <n v="3.5"/>
    <x v="0"/>
    <n v="0.22811809233202829"/>
    <n v="11"/>
    <x v="1045"/>
    <b v="0"/>
    <m/>
    <m/>
    <m/>
  </r>
  <r>
    <x v="1"/>
    <s v="Was passiert, wenn nicht ausreichend Tonnen für die Entsorgung bereitgestellt werden?"/>
    <s v="Für Ihre Suchanfrage konnte keine Zusammenfassung erstellt werden. Hier sind einige Suchergebnisse."/>
    <x v="0"/>
    <n v="1"/>
    <n v="1"/>
    <n v="1"/>
    <n v="1"/>
    <n v="1"/>
    <n v="1"/>
    <x v="18"/>
    <n v="9.3001199026142886E-2"/>
    <n v="12"/>
    <x v="1046"/>
    <b v="0"/>
    <m/>
    <m/>
    <m/>
  </r>
  <r>
    <x v="1"/>
    <s v="Was passiert mit alter Technik, die nicht umzieht?"/>
    <s v="Im Vorfeld des Umzugs sollten Sie Ihre Privatsachen und Wertgegenstände aus dem Büro entfernen. Möbel, Schlüssel, Pflanzen, Geschirr, Küchenutensilien, Arbeitsmaterialien, Bilder, Dekoration und überzähliges Büromaterial werden nicht mit umgezogen._x000a__x000a_Spezielle Keyboards und Mäuse sollen bitte an die IT weitergegeben werden, damit diese auch vollständig umgezogen werden. Bitte geben Sie den Namen des Mitarbeiters und die Sonderausstattung an Andreas weiter."/>
    <x v="0"/>
    <n v="3"/>
    <n v="3"/>
    <n v="2"/>
    <n v="4"/>
    <n v="1"/>
    <n v="2.2999999999999998"/>
    <x v="5"/>
    <n v="0.141707719702166"/>
    <n v="11"/>
    <x v="1047"/>
    <b v="0"/>
    <m/>
    <m/>
    <m/>
  </r>
  <r>
    <x v="1"/>
    <s v="Was passiert mit den alten Möbeln?"/>
    <s v="Die alten Möbel können aus verschiedenen Gründen nicht an die Mitarbeiter abgegeben werden. Nach dem Auszug werden die Altmöbel über den beauftragten Verwerter koordiniert und verwertet. Einige, noch neue Möbel werden auch mit umgezogen."/>
    <x v="0"/>
    <n v="4"/>
    <n v="5"/>
    <n v="4"/>
    <n v="5"/>
    <n v="1"/>
    <n v="4.12"/>
    <x v="16"/>
    <n v="0.14860110424644729"/>
    <n v="10"/>
    <x v="1048"/>
    <b v="0"/>
    <m/>
    <m/>
    <m/>
  </r>
  <r>
    <x v="1"/>
    <s v="Was geschieht mit den alten Bildern aus dem Bestand?"/>
    <s v="Was mit den alten Bildern und Dekorationen geschieht, ist, dass diese nicht mit umgezogen werden. Bitte entfernen Sie diese im Vorfeld vollständig aus dem Büro."/>
    <x v="0"/>
    <n v="5"/>
    <n v="5"/>
    <n v="5"/>
    <n v="5"/>
    <n v="1"/>
    <n v="4.4800000000000004"/>
    <x v="3"/>
    <n v="0.27164313229286069"/>
    <n v="11"/>
    <x v="1049"/>
    <b v="0"/>
    <m/>
    <m/>
    <m/>
  </r>
  <r>
    <x v="1"/>
    <s v="Was mache ich mit nicht zuordenbaren Schlüsseln?"/>
    <s v="Bitte bilde einen Haufen mit Schlüsseln, die nicht zugeordnet werden können. Diese werden dann geprüft."/>
    <x v="0"/>
    <n v="3"/>
    <n v="3"/>
    <n v="2"/>
    <n v="4"/>
    <n v="1"/>
    <n v="3.14"/>
    <x v="5"/>
    <n v="0.11532188559167431"/>
    <n v="12"/>
    <x v="1050"/>
    <b v="0"/>
    <m/>
    <m/>
    <m/>
  </r>
  <r>
    <x v="1"/>
    <s v="Was gilt für Tresorinhalte beim Umzug?"/>
    <s v="Hallo,_x000a__x000a_Inhalte aus Tresoren müssen gegebenenfalls vorher geräumt werden und im NewHQ wieder eingeräumt werden, um Transportschäden zu vermeiden. Die Tresore ziehen am Umzugstag des Bereichs mit um. Die Schlüsselübergabe erfolgt entsprechend."/>
    <x v="0"/>
    <n v="4"/>
    <n v="4"/>
    <n v="3"/>
    <n v="5"/>
    <n v="1"/>
    <n v="3.8"/>
    <x v="17"/>
    <n v="4.6527088113029212E-2"/>
    <n v="9"/>
    <x v="1051"/>
    <b v="0"/>
    <m/>
    <m/>
    <m/>
  </r>
  <r>
    <x v="1"/>
    <s v="Wann ziehen Tresore um?"/>
    <s v="Die Tresore werden am Umzugstag des jeweiligen Bereichs mit umgezogen. Inhalte aus Tresoren müssen gegebenenfalls vorher geräumt und im NewHQ wieder eingeräumt werden, um Transportschäden zu vermeiden. Die Schlüsselübergabe erfolgt entsprechend._x000a__x000a_Die Umzugstermine der einzelnen Bereiche sind wie folgt:_x000a_*   GT (ohne WAMT und TT), BR: Letzter Arbeitstag am NJ 20: Donnerstag, 18.09., erster Tag im NewHQ: Freitag, 19.09._x000a_*   Zentralbereich Corporate Banking: Letzter Arbeitstag am NJ 20: Freitag, 19.09., erster Tag im NewHQ: Montag, 22.09._x000a_*   Internal Audit: Letzter Arbeitstag am NJ 20: Freitag, 19.09., erster Tag im NewHQ: Montag, 22.09._x000a_*   Trading Part 1: Letzter Arbeitstag am NJ 20: Freitag, 19.09., erster Tag im NewHQ: Montag, 22.09._x000a_*   Zentralbereich Compliance &amp; Client Services, Risk &amp; Finance: Letzter Arbeitstag am NJ 20: Montag, 22.09., erster Tag im NewHQ: Dienstag, 23.09._x000a_*   Human Resources: Letzter Arbeitstag am NJ 20: Montag, 22.09., erster Tag im NewHQ: Dienstag, 23.09._x000a_*   Transaction Services: Letzter Arbeitstag am NJ 20: Dienstag, 23.09., erster Tag im NewHQ: Mittwoch, 24.09._x000a_*   GT TT: Letzter Arbeitstag am NJ 20: Dienstag, 23.09., erster Tag im NewHQ: Mittwoch, 24.09._x000a_*   Tax: Letzter Arbeitstag am NJ 20: Dienstag, 23.09., erster Tag im NewHQ: Mittwoch, 24.09._x000a_*   Legal: Letzter Arbeitstag am NJ 20: Dienstag, 23.09., erster Tag im NewHQ: Mittwoch, 24.09._x000a_*   WAM/AM: Letzter Arbeitstag am NJ 20: Mittwoch, 24.09., erster Tag im NewHQ: Donnerstag, 25.09._x000a_*   GT WAM: Letzter Arbeitstag am NJ 20: Mittwoch, 24.09., erster Tag im NewHQ: Donnerstag, 25.09._x000a_*   Trading Part 2: Letzter Arbeitstag am NJ 20: Freitag, 26.09., erster Tag im NewHQ: Donnerstag, 29.09."/>
    <x v="0"/>
    <n v="5"/>
    <n v="5"/>
    <n v="5"/>
    <n v="5"/>
    <n v="1"/>
    <n v="4.4800000000000004"/>
    <x v="3"/>
    <n v="0.40080139809887688"/>
    <n v="7"/>
    <x v="1052"/>
    <b v="0"/>
    <m/>
    <m/>
    <m/>
  </r>
  <r>
    <x v="1"/>
    <s v="Wer soll vor dem Umzug im neuen Gebäude ein Probearbeiten absolviert haben?"/>
    <s v="Alle Mitarbeiter müssen verpflichtend einen Tag vor dem offiziellen Einzug im neuen Gebäude ein Probearbeiten absolvieren. Ziel ist es, sich mit der neuen Umgebung vertraut zu machen, Arbeitswege, Technik und Infrastruktur im Alltag zu erproben und offene Fragen frühzeitig zu klären."/>
    <x v="0"/>
    <n v="5"/>
    <n v="5"/>
    <n v="5"/>
    <n v="5"/>
    <n v="1"/>
    <n v="4.4800000000000004"/>
    <x v="3"/>
    <n v="0.41580118009224443"/>
    <n v="10"/>
    <x v="1053"/>
    <b v="0"/>
    <m/>
    <m/>
    <m/>
  </r>
  <r>
    <x v="1"/>
    <s v="Darf ich mehr als einmal probearbeiten?"/>
    <s v="Die Probearbeitstage sollen Ihnen die Möglichkeit geben, sich mit dem neuen Gebäude und der Technik vertraut zu machen. Es gibt zwei abgestimmte Probearbeitstermine im NewHQ je Bereich. Sollten Sie an den abgestimmten Terminen verhindert sein, gibt es ein Back-up Arbeiten am 15. und 16.09.2025._x000a__x000a_Um Ihre Frage abschließend zu beantworten, benötige ich weitere Informationen. Beziehen Sie sich auf die Teilnahme an mehreren einzelnen Probearbeitstagen oder auf die Teilnahme an mehreren der genannten Back-up Termine?_x000a__x000a_Für weitere Fragen zu den Probearbeitstagen wenden Sie sich bitte an newhq@berenberg.com."/>
    <x v="0"/>
    <n v="4"/>
    <n v="3"/>
    <n v="2"/>
    <n v="4"/>
    <n v="1"/>
    <n v="2.52"/>
    <x v="19"/>
    <n v="0.17501950495989291"/>
    <n v="10"/>
    <x v="1054"/>
    <b v="0"/>
    <m/>
    <m/>
    <m/>
  </r>
  <r>
    <x v="1"/>
    <s v="Wie läuft die Zutrittskontrolle beim Probearbeiten?"/>
    <s v="Die Zutrittskontrolle ist für Ihre Home-Etage an den Probearbeitstagen eingerichtet und personalisiert. Ihre persönliche Karte wird für die Zutrittskontrolle verwendet. Bitte beachten Sie, dass eine mehrfache Nutzung der Mitarbeiterkarte beim Zutritt nicht mehr möglich ist, da diese nach einer Nutzung am Hauseingang für einige Minuten gesperrt ist."/>
    <x v="0"/>
    <n v="5"/>
    <n v="5"/>
    <n v="4"/>
    <n v="5"/>
    <n v="1"/>
    <n v="4.3400000000000007"/>
    <x v="0"/>
    <n v="0.36888864975288649"/>
    <n v="11"/>
    <x v="1055"/>
    <b v="0"/>
    <m/>
    <m/>
    <m/>
  </r>
  <r>
    <x v="1"/>
    <s v="Was gilt für Auszubildende oder temporäre Mitarbeiter beim Probearbeiten?"/>
    <s v="Auszubildende und temporäre Mitarbeiter, die nicht zum Probearbeiten ins NewHQ kommen können, müssen von ihrem Team informiert und inhaltlich abgeholt werden. Es ist auch möglich, zweimal Probe zu arbeiten. Das Probearbeiten ist ab 7 Uhr möglich._x000a__x000a_Beachten Sie, dass während des Probearbeitens nicht alle Services und Angebote im NewHQ verfügbar sein werden. Zum Beispiel sind das Mitarbeiterrestaurant, der Empfang und der Postservice noch nicht einsatzbereit._x000a__x000a_Für weitere Fragen wenden Sie sich bitte an:_x000a_* Headquarter contact: newhq@berenberg.com_x000a_* Technical laptop support: laptoppilot@berenberg.de_x000a_* Building or relocation issues: Monday system (link follows)_x000a_* General technical support: hotline@berenberg.de or hotline extension -369"/>
    <x v="0"/>
    <n v="2"/>
    <n v="2"/>
    <n v="1"/>
    <n v="4"/>
    <n v="1"/>
    <n v="1.76"/>
    <x v="20"/>
    <n v="0.36230812754496972"/>
    <n v="12"/>
    <x v="1056"/>
    <b v="0"/>
    <m/>
    <m/>
    <m/>
  </r>
  <r>
    <x v="1"/>
    <s v="Gibt es Gebäudeführungen im Rahmen des Probearbeitens?"/>
    <s v="Ja, im Rahmen des Probearbeitens werden zwei Gebäudeführungen angeboten. Die freiwillige Gebäudeführung mit Anmeldung wird angeboten. Jeder soll vorab einmal im NewHQ gearbeitet haben. Das Probearbeiten ist erst ab 7 Uhr möglich."/>
    <x v="0"/>
    <n v="4"/>
    <n v="5"/>
    <n v="4"/>
    <n v="5"/>
    <n v="1"/>
    <n v="4.12"/>
    <x v="16"/>
    <n v="0.21913789834918429"/>
    <n v="15"/>
    <x v="1057"/>
    <b v="0"/>
    <m/>
    <m/>
    <m/>
  </r>
  <r>
    <x v="1"/>
    <s v="Ab wann ist Probearbeiten möglich?"/>
    <s v="Probearbeiten im NewHQ sind ab 7 Uhr möglich. Jeder Mitarbeiter soll vorab einmal im NewHQ gearbeitet haben. Es wird zwei abgestimmte Probearbeitstermine im NewHQ je Bereich geben. Über zwei Wochen werden jeweils zwei Etagen zum Arbeiten freigegeben. Sollte jemand an den abgestimmten Terminen verhindert sein, gibt es ein Back-up Arbeiten am 15. und 16.09.2025._x000a__x000a_Zum Probearbeiten werden zwei Gebäudeführungen angeboten. Laptops werden bereits ausgegeben sein und das technische On-Boarding abgeschlossen. Schulungsangebote für Laptops werden an den Tagen geplant._x000a__x000a_Bitte beachten Sie, dass das Mitarbeiterrestaurant noch nicht einsatzbereit ist."/>
    <x v="0"/>
    <n v="4"/>
    <n v="5"/>
    <n v="4"/>
    <n v="5"/>
    <n v="1"/>
    <n v="3.28"/>
    <x v="16"/>
    <n v="0.46198278250595692"/>
    <n v="13"/>
    <x v="1058"/>
    <b v="0"/>
    <m/>
    <m/>
    <m/>
  </r>
  <r>
    <x v="1"/>
    <s v="Gibt es technische Unterstützung während des Probearbeitens?"/>
    <s v="Ja, während des Probearbeitens gibt es technische Unterstützung._x000a__x000a_Folgende Unterstützungsangebote stehen Ihnen zur Verfügung:_x000a__x000a_*   **Technische Ausstattung:** Laptops werden vor dem Probearbeiten ausgegeben, und das technische Onboarding wird abgeschlossen sein._x000a_*   **Schulungsangebot:** Es wird ein Schulungsangebot zur Nutzung der Laptops geben. Einladungen dazu folgen per Mail._x000a_*   **Floorwalker:** Kollegen und Kolleginnen stehen als &quot;Floorwalker&quot; zum Support auf der Fläche bereit. Diese sind deutlich erkennbar._x000a_*   **Ticketsysteme:** Sie können während der Probearbeitstage das ServiceNow- und Monday-Ticketsystem für Ihre Anfragen nutzen._x000a_*   **LocalService:** Der LocalService wird durch externes IT-Fachpersonal unterstützt._x000a_*   **IT-Hotline:** Bei IT-Problemen können Sie die Hotline per Mail bzw. per Telefon oder über das SSP (SelfServicePortal) erreichen._x000a__x000a_Sollten Sie weitere Fragen haben, stehen Ihnen folgende Support-Kanäle zur Verfügung:_x000a__x000a_*   Technische Laptop Unterstützung: laptoppilot@berenberg.de_x000a_*   Allgemeiner technischer Support: hotline@berenberg.de oder Hotline-Durchwahl -369"/>
    <x v="0"/>
    <n v="5"/>
    <n v="5"/>
    <n v="5"/>
    <n v="5"/>
    <n v="1"/>
    <n v="4.4800000000000004"/>
    <x v="3"/>
    <n v="0.51099137031946995"/>
    <n v="14"/>
    <x v="1059"/>
    <b v="0"/>
    <m/>
    <m/>
    <m/>
  </r>
  <r>
    <x v="1"/>
    <s v="Wie erfahre ich, wann meine Etage Probearbeiten darf?"/>
    <s v="Um zu erfahren, wann Ihre Etage Probearbeiten darf, beachten Sie bitte folgende Punkte:_x000a__x000a_*   Jede Etage hat einen eigenen Slot zum Probearbeiten erhalten._x000a_*   Über zwei Wochen werden jeweils zwei Etagen zum Arbeiten freigegeben._x000a_*   Sollten Sie an den abgestimmten Terminen verhindert sein, gibt es ein Back-up Arbeiten am 15. und 16.09.2025. Dies findet auf vorgegebenen Etagen statt und damit nicht am zugewiesenen eigenen Arbeitsplatz / Etage._x000a_*   Bitte verteilen Sie die Mitarbeiter auf die verfügbaren Termine und melden Sie dies über das Template im Workshop-Protokoll an das Umzugsteam zurück._x000a__x000a_Für weitere Informationen wenden Sie sich bitte an newhq@berenberg.com, nutzen Sie das Monday System für Gebäude- oder Umzugsprobleme oder kontaktieren Sie die IT-Hotline unter hotline@berenberg.de oder der Durchwahl -369."/>
    <x v="0"/>
    <n v="4"/>
    <n v="4"/>
    <n v="3"/>
    <n v="4"/>
    <n v="1"/>
    <n v="3.68"/>
    <x v="4"/>
    <n v="0.41122486636424221"/>
    <n v="10"/>
    <x v="1060"/>
    <b v="0"/>
    <m/>
    <m/>
    <m/>
  </r>
  <r>
    <x v="1"/>
    <s v="Ist eine Anmeldung für das Probearbeiten erforderlich?"/>
    <s v="Ja, für die freiwillige Gebäude-Führung im NewHQ ist eine Anmeldung erforderlich. Eine Einladung dazu erhalten Sie demnächst per Mail."/>
    <x v="0"/>
    <n v="4"/>
    <n v="4"/>
    <n v="3"/>
    <n v="5"/>
    <n v="1"/>
    <n v="3.8"/>
    <x v="17"/>
    <n v="0.15147673002276679"/>
    <n v="12"/>
    <x v="1061"/>
    <b v="0"/>
    <m/>
    <m/>
    <m/>
  </r>
  <r>
    <x v="1"/>
    <s v="Welche technische Ausstattung steht beim Probearbeiten zur Verfügung?"/>
    <s v="Beim Probearbeiten kannst du folgende technische Ausstattung erwarten:_x000a__x000a_*   Laptops, die bereits ausgegeben wurden und deren technisches Onboarding abgeschlossen ist._x000a_*   Dein Telefon am Arbeitsplatz steht dir zum Probearbeiten zur Verfügung._x000a__x000a_Zusätzlich gibt es ein Schulungsangebot zur Nutzung der Laptops. Einladungen dazu folgen per Mail._x000a__x000a_Bitte beachte, dass Drucker zum Probearbeiten noch nicht verfügbar sind."/>
    <x v="0"/>
    <n v="4"/>
    <n v="5"/>
    <n v="3"/>
    <n v="5"/>
    <n v="1"/>
    <n v="3.14"/>
    <x v="6"/>
    <n v="0.29208820403914021"/>
    <n v="11"/>
    <x v="1062"/>
    <b v="0"/>
    <m/>
    <m/>
    <m/>
  </r>
  <r>
    <x v="1"/>
    <s v="Gibt es Schulungen zur Techniknutzung?"/>
    <s v="Ja, es wird ein Schulungsangebot zur Nutzung der Laptops geben. Diese Schulungen werden am Tag Ihres Probearbeitens im NewHQ angeboten. Die Einladungen dazu folgen per Mail."/>
    <x v="0"/>
    <n v="4"/>
    <n v="5"/>
    <n v="4"/>
    <n v="5"/>
    <n v="1"/>
    <n v="4.12"/>
    <x v="16"/>
    <n v="0.10310738436567039"/>
    <n v="10"/>
    <x v="1063"/>
    <b v="0"/>
    <m/>
    <m/>
    <m/>
  </r>
  <r>
    <x v="1"/>
    <s v="Welche Infrastruktur ist beim Probearbeiten nutzbar?"/>
    <s v="Beim Probearbeiten im NewHQ können Sie folgende Infrastruktur nutzen:_x000a__x000a_*   Zutrittskontrolle mit personalisierter Mitarbeiterkarte_x000a_*   Laptop (Ausgabe und technisches Onboarding erfolgen vorab)_x000a_*   Schulungsangebote für Laptops_x000a_*   Tiefgarage (Zugang mit Mitarbeiterkarte, kostenloses Parken ohne Anmeldung)_x000a_*   Fahrradkeller_x000a_*   Kaffeemaschinen und Wasserspender_x000a_*   Teeküchen mit Geschirr_x000a_*   Raumbuchung über Outlook_x000a_*   Locker (Vergabe im Bereich)_x000a_*   Spinde im UG2 (Schlüsselausgabe mit der Zutrittskarte)_x000a_*   Gebäudeführung (Anmeldung erforderlich)_x000a_*   Floorwalker für Unterstützung_x000a_*   ServiceNow- und Monday-Ticketsystem_x000a__x000a_Folgende Services stehen noch nicht zur Verfügung:_x000a__x000a_*   Mitarbeiterrestaurant_x000a_*   Empfang_x000a_*   Postservice_x000a_*   Headset am Telefon_x000a_*   Duschen_x000a_*   Büromaterial_x000a_*   Drucker"/>
    <x v="0"/>
    <n v="4"/>
    <n v="5"/>
    <n v="4"/>
    <n v="5"/>
    <n v="1"/>
    <n v="4.3999999999999986"/>
    <x v="16"/>
    <n v="0.2261661859843678"/>
    <n v="11"/>
    <x v="1064"/>
    <b v="0"/>
    <m/>
    <m/>
    <m/>
  </r>
  <r>
    <x v="1"/>
    <s v="Sind die Tiefgarage und die Fahrradstellplätze beim Probearbeiten zugänglich?"/>
    <s v="Ja, Daniel, die Tiefgarage und der Fahrradkeller sind während des Probearbeitens nutzbar. Der Zugang zur Tiefgarage erfolgt mit Ihrer Mitarbeiterkarte. Die Zufahrt für Fahrräder erreichen Sie neben dem Seiteneingang über die Sydneystraße."/>
    <x v="0"/>
    <n v="5"/>
    <n v="5"/>
    <n v="5"/>
    <n v="5"/>
    <n v="1"/>
    <n v="4.4800000000000004"/>
    <x v="3"/>
    <n v="0.29774671159110022"/>
    <n v="11"/>
    <x v="1065"/>
    <b v="0"/>
    <m/>
    <m/>
    <m/>
  </r>
  <r>
    <x v="1"/>
    <s v="Kann beim Probearbeiten Feedback gegeben werden?"/>
    <s v="Während der Probearbeitstage im NewHQ können Sie Ihren neuen Arbeitsbereich kennenlernen und technische oder organisatorische Fragen frühzeitig identifizieren und ansprechen. Die Probearbeitstage dienen dazu, die Arbeitsfähigkeit direkt am ersten Arbeitstag im neuen Hauptquartier sicherzustellen. Der Ablauf ist so gestaltet, dass technische und organisatorische Themen vorab getestet werden, um den Übergang ins neue Gebäude zu optimieren._x000a__x000a_Beachten Sie bitte, dass nicht alle Services und Angebote im NewHQ zum Probearbeiten verfügbar sein werden. Zum Beispiel ist das Mitarbeiterrestaurant noch nicht einsatzbereit."/>
    <x v="0"/>
    <n v="3"/>
    <n v="3"/>
    <n v="2"/>
    <n v="4"/>
    <n v="1"/>
    <n v="2.74"/>
    <x v="5"/>
    <n v="0.31504555787675881"/>
    <n v="10"/>
    <x v="1066"/>
    <b v="0"/>
    <m/>
    <m/>
    <m/>
  </r>
  <r>
    <x v="1"/>
    <s v="Was ist Aufgabe des Umzugsbotschafters?"/>
    <s v="Ein Umzugsbotschafter unterstützt und begleitet den Umzugsprozess im Team. Er ist das Bindeglied zwischen dem Projektteam und dem eigenen Team/Bereich. Er passt die vom Projektteam bereitgestellten Informationen an sein Team an und leitet gesammelte Fragen oder Bedarfe weiter. Innerhalb Ihres Teams ist er der Ansprechpartner bei der Vorbereitung des Umzugs, koordiniert Absprachen im Team und bei der Organisation des Umzugs in Abstimmung mit dem Projektteam."/>
    <x v="0"/>
    <n v="5"/>
    <n v="5"/>
    <n v="4"/>
    <n v="5"/>
    <n v="1"/>
    <n v="4.3400000000000007"/>
    <x v="0"/>
    <n v="0.25965797923180262"/>
    <n v="10"/>
    <x v="1067"/>
    <b v="0"/>
    <m/>
    <m/>
    <m/>
  </r>
  <r>
    <x v="1"/>
    <s v="Wer ist mein Ansprechpartner, wenn ich Fragen zum Ablauf des Umzugs habe?"/>
    <s v="Für Fragen zum Ablauf des Umzugs wende dich bitte an NewHQ_Sellenthin@berenberg.de._x000a__x000a_Solltest du weitere Fragen haben, stehen dir folgende Support-Kanäle zur Verfügung:_x000a_* Headquarter contact: newhq@berenberg.com_x000a_* Technical laptop support: laptoppilot@berenberg.de_x000a_* Building or relocation issues: Monday system (Link folgt)_x000a_* General technical support: hotline@berenberg.de oder hotline extension -369"/>
    <x v="0"/>
    <n v="5"/>
    <n v="5"/>
    <n v="4"/>
    <n v="5"/>
    <n v="3"/>
    <n v="4.74"/>
    <x v="7"/>
    <n v="0.14481351223375599"/>
    <n v="13"/>
    <x v="1068"/>
    <b v="0"/>
    <m/>
    <m/>
    <m/>
  </r>
  <r>
    <x v="1"/>
    <s v="Wann und wie erhalte ich meinen neuen Laptop?"/>
    <s v="Die Laptopausgabe befindet sich aktuell in der Vorbereitung. Du wirst individuell zu einem Termin ab August eingeladen, um deinen neuen Laptop zu erhalten. Vorab werden dir User Guides für die Technik zur Verfügung gestellt._x000a__x000a_Solltest du weitere Fragen haben, kannst du dich an folgende Stellen wenden:_x000a_* Headquarter contact: newhq@berenberg.com_x000a_* Technical laptop support: laptoppilot@berenberg.de_x000a_* Building or relocation issues: Monday system (Link folgt)_x000a_* General technical support: hotline@berenberg.de oder hotline extension -369"/>
    <x v="0"/>
    <n v="5"/>
    <n v="5"/>
    <n v="4"/>
    <n v="5"/>
    <n v="2"/>
    <n v="4.2"/>
    <x v="3"/>
    <n v="0.16365576835149201"/>
    <n v="10"/>
    <x v="1069"/>
    <b v="0"/>
    <m/>
    <m/>
    <m/>
  </r>
  <r>
    <x v="1"/>
    <s v="Was muss ich bei Sonder-Equipment wie speziellen Keyboards oder Mäusen beachten?"/>
    <s v="Wenn Sie spezielle Keyboards oder Mäuse benötigen (z. B. ergonomische Mäuse oder Bloomberg-Tastaturen), müssen Sie dies der IT mitteilen, damit diese vollständig umgezogen werden können. Bitte geben Sie den Namen des Mitarbeiters und die spezielle Ausrüstung an die IT weiter._x000a__x000a_Wenn Sie diese über den Survey mitgeteilt haben, werden ergonomische Tastaturen/Mäuse mit umgezogen. Die Umzugsbotschafter werden gebeten, den Sonderbedarf für den jeweiligen Bereich zu identifizieren/verifizieren._x000a__x000a_Für weitere Fragen wenden Sie sich bitte an die folgenden Support-Kanäle:_x000a_* Technischer Laptop-Support: laptoppilot@berenberg.de_x000a_* Allgemeine technische Unterstützung: hotline@berenberg.de oder Hotline-Durchwahl -369"/>
    <x v="0"/>
    <n v="4"/>
    <n v="5"/>
    <n v="4"/>
    <n v="5"/>
    <n v="1"/>
    <n v="4.12"/>
    <x v="16"/>
    <n v="0.15997020198235221"/>
    <n v="9"/>
    <x v="1070"/>
    <b v="0"/>
    <m/>
    <m/>
    <m/>
  </r>
  <r>
    <x v="1"/>
    <s v="Was passiert, wenn in meinem Team nicht alle Mitarbeiter einen Laptop haben?"/>
    <s v="Wenn in Ihrem Team nicht alle Mitarbeiter einen Laptop haben, werden Team-Laptops zur Verfügung gestellt, um die Infrastruktur in den Meetingräumen zu nutzen."/>
    <x v="0"/>
    <n v="3"/>
    <n v="3"/>
    <n v="2"/>
    <n v="4"/>
    <n v="1"/>
    <n v="3.14"/>
    <x v="5"/>
    <n v="0.17006043509361421"/>
    <n v="10"/>
    <x v="1071"/>
    <b v="0"/>
    <m/>
    <m/>
    <m/>
  </r>
  <r>
    <x v="1"/>
    <s v="Werden iPhones im Zuge des Umzugs ausgetauscht?"/>
    <s v="iPhones werden nicht generell ausgetauscht, nur jene, die End-of-Lifecycle sind."/>
    <x v="0"/>
    <n v="5"/>
    <n v="5"/>
    <n v="4"/>
    <n v="5"/>
    <n v="1"/>
    <n v="4.3400000000000007"/>
    <x v="0"/>
    <n v="0.14964680051659601"/>
    <n v="10"/>
    <x v="1072"/>
    <b v="0"/>
    <m/>
    <m/>
    <m/>
  </r>
  <r>
    <x v="1"/>
    <s v="Werden iPads zur Verfügung gestellt?"/>
    <s v="iPads sind im Standard-Setup nicht vorgesehen. Das Yoga-Laptop kann die Funktionalitäten ähnlich abbilden."/>
    <x v="0"/>
    <n v="5"/>
    <n v="5"/>
    <n v="5"/>
    <n v="5"/>
    <n v="1"/>
    <n v="4.4800000000000004"/>
    <x v="3"/>
    <n v="0.13892410439818231"/>
    <n v="10"/>
    <x v="1073"/>
    <b v="0"/>
    <m/>
    <m/>
    <m/>
  </r>
  <r>
    <x v="1"/>
    <s v="Welche IT Ausstattung wird für die Nutzung der Meetingräume benötigt?"/>
    <s v="Für die Nutzung der Meetingräume benötigen Sie einen Laptop, um Inhalte zu teilen. Eine reine Videokonferenz ist auch ohne Laptop möglich. Jeder Raum verfügt über eine Cisco Video-Anlage. Die Meeting-Räume sind über Outlook buchbar._x000a__x000a_WLAN ist in den Meetingräumen verfügbar._x000a__x000a_Benötigen Sie detailliertere Informationen zur Nutzung der Cisco-Anlagen? Wenn ja, kann ich Ihnen die entsprechenden Quellen nennen._x000a__x000a_Sollten Sie weitere Fragen haben, stehen Ihnen folgende Support-Kanäle zur Verfügung:_x000a_*   Headquarter Kontakt: newhq@berenberg.com_x000a_*   Technischer Laptop Support: laptoppilot@berenberg.de_x000a_*   Gebäude- oder Umzugsprobleme: Monday System (Link folgt)_x000a_*   Allgemeiner technischer Support: hotline@berenberg.de oder Hotline Extension -369"/>
    <x v="0"/>
    <n v="5"/>
    <n v="5"/>
    <n v="4"/>
    <n v="5"/>
    <n v="1"/>
    <n v="4.3400000000000007"/>
    <x v="0"/>
    <n v="0.3247862102766409"/>
    <n v="11"/>
    <x v="1074"/>
    <b v="0"/>
    <m/>
    <m/>
    <m/>
  </r>
  <r>
    <x v="1"/>
    <s v="Wird die Softphone- Telefonie direkt mit dem Umzug eingeführt?"/>
    <s v="Nein, die Softphone-Telefonie wird nicht direkt mit dem Umzug eingeführt, sondern erst später. Das neue Headset ist jedoch für die zukünftige Softphone-Technologie vorbereitet. Es wird aber die Möglichkeit geben, entweder über den Telefonhörer oder über den Laptop zu telefonieren (um mit Headset zu telefonieren) oder als dritte Variante via Bluetooth das Telefon direkt mit dem Headset zu verbinden._x000a__x000a_Es wird auch die Möglichkeit des Softphones geben, bei der die Telefon-Funktionen komplett softwareseitig über WebEx abgebildet werden. Standardmäßig bekommen Sie automatisch Ihr Tisch-Telefon, während Sie sich parallel bei den ersten Softphone-Nutzern von den Vorteilen einer mobilen Erreichbarkeit überzeugen können."/>
    <x v="0"/>
    <n v="4"/>
    <n v="5"/>
    <n v="4"/>
    <n v="5"/>
    <n v="1"/>
    <n v="4.12"/>
    <x v="16"/>
    <n v="0.29185141645971979"/>
    <n v="10"/>
    <x v="1075"/>
    <b v="0"/>
    <m/>
    <m/>
    <m/>
  </r>
  <r>
    <x v="1"/>
    <s v="Wie kann ich im neuen Gebäude telefonieren?"/>
    <s v="Es gibt verschiedene Möglichkeiten, im neuen Bürogebäude zu telefonieren._x000a__x000a_*   **Tischtelefone:** Es wird weiterhin die bewährten smarten Tisch-Telefone von Cisco mit Videotelefoniefunktion geben._x000a_*   **Softphone:** Für IT-begeisterte Nutzer gibt es die Möglichkeit des Softphones über WebEx._x000a_*   **Telefonboxen:** Auf allen Etagen wird es viele Telefonboxen für vertrauliche Gespräche oder kurze Besprechungen geben._x000a_*   **Mobiltelefon:** Aktivieren Sie die WLAN-Telefonie auf Ihrem iPhone, um auch in der Tiefgarage telefonieren zu können._x000a__x000a_Zusätzlich ist folgendes zu beachten:_x000a__x000a_*   Es gibt Team-Laptops für Teams, in denen nicht alle einen Laptop haben._x000a_*   Das neue Headset ist für die zukünftige Softphone-Technologie vorbereitet._x000a_*   Sie können entweder über den Telefonhörer oder über den Laptop telefonieren (um mit Headset zu telefonieren) oder als dritte Variante via Bluetooth das Telefon direkt mit dem Headset verbinden._x000a__x000a_Bitte beachten Sie, dass die Softphone-Telefonie nicht direkt zum Umzug eingeführt wird, sondern erst später. Wenn die Softphone-Funktion eingeführt ist, müssen Sie am Laptop eingeloggt sein, um telefonieren zu können."/>
    <x v="0"/>
    <n v="5"/>
    <n v="5"/>
    <n v="4"/>
    <n v="5"/>
    <n v="1"/>
    <n v="4.3400000000000007"/>
    <x v="0"/>
    <n v="0.37622558571336773"/>
    <n v="12"/>
    <x v="1076"/>
    <b v="0"/>
    <m/>
    <m/>
    <m/>
  </r>
  <r>
    <x v="1"/>
    <s v="Kann ich weiterhin ohne Laptop telefonieren?"/>
    <s v="Ja, Sie können zunächst weiterhin ohne Laptop telefonieren._x000a__x000a_Es gibt folgende Möglichkeiten zu telefonieren:_x000a_*   Über den Telefon-Hörer_x000a_*   Über den Laptop (um mit Headset zu telefonieren)_x000a_*   Via Bluetooth das Telefon direkt mit dem Headset verbinden_x000a__x000a_Beachten Sie, dass in Zukunft das Softphone eingeführt wird, wodurch Sie am Laptop eingeloggt sein müssen, um telefonieren zu können._x000a__x000a_Für den Übergang ins NewHQ stehen Ihnen folgende Optionen zur Verfügung:_x000a_*   Bewährte smarte Tisch-Telefone von Cisco mit Videotelefoniefunktion_x000a_*   Softphone über WebEx (Telefon-Funktionen komplett softwareseitig)_x000a__x000a_Für IT-begeisterte Nutzer gibt es die Möglichkeit des Softphones, bei der die Telefon-Funktionen komplett softwareseitig über WebEx abgebildet werden. Zukünftig wird es möglich sein, durch eine in Webex integrierte Softphone-Lizenz das Headset unabhängig vom physischen Telefon zu nutzen oder sogar vollständig auf das klassische Telefon zu verzichten._x000a__x000a_Wenn Sie Ihr Telefon aus Webex heraus steuern möchten, müssen Sie eine Verbindung herstellen:_x000a_1.  Öffnen Sie Webex._x000a_2.  Klicken Sie dann (rechts oben) auf „Mit einem Gerät verbinden”._x000a_3.  Wählen Sie das angezeigte Telefon aus, die Verbindung wird dann hergestellt._x000a_4.  Gehen Sie über die Webex Seitennavigation auf „Anrufe&quot;, um über das Webex Ziffernblock Ihr Telefon zu steuern._x000a__x000a_Hinweis: Jetzt können Sie auch aus Webex heraus telefonieren. Achten Sie darauf, dass Sie vorweg eine 0 wählen müssen (bei externen Anrufen)."/>
    <x v="0"/>
    <n v="4"/>
    <n v="5"/>
    <n v="4"/>
    <n v="5"/>
    <n v="1"/>
    <n v="3.28"/>
    <x v="16"/>
    <n v="0.22538729451620371"/>
    <n v="10"/>
    <x v="1077"/>
    <b v="0"/>
    <m/>
    <m/>
    <m/>
  </r>
  <r>
    <x v="1"/>
    <s v="Was muss ich für die Telefonie in der Tiefgarage beachten?"/>
    <s v="Um in der Tiefgarage des NewHQ telefonieren zu können, ist es wichtig, die WLAN-Telefonie auf Ihrem iPhone zu aktivieren. Andernfalls kann der Telefonempfang dort gestört sein, da keine Netzabdeckung für Telefonie besteht. Dies ist auch wichtig, um die Park-App zu nutzen."/>
    <x v="0"/>
    <n v="5"/>
    <n v="5"/>
    <n v="4"/>
    <n v="5"/>
    <n v="1"/>
    <n v="4.3400000000000007"/>
    <x v="0"/>
    <n v="0.37967651113132872"/>
    <n v="10"/>
    <x v="1078"/>
    <b v="0"/>
    <m/>
    <m/>
    <m/>
  </r>
  <r>
    <x v="1"/>
    <s v="Ist Microsoft Teams auf den Laptops verfügbar?"/>
    <s v="Ja, Microsoft Teams ist auf den neuen Laptops integriert. Du kannst auch ohne Probleme an Teams-Meetings teilnehmen, wenn du von extern eine Einladung erhältst. Microsoft Teams New ist auf den neuen Laptops installiert."/>
    <x v="0"/>
    <n v="5"/>
    <n v="5"/>
    <n v="4"/>
    <n v="5"/>
    <n v="1"/>
    <n v="4.3400000000000007"/>
    <x v="0"/>
    <n v="0.21729306286167699"/>
    <n v="11"/>
    <x v="1079"/>
    <b v="0"/>
    <m/>
    <m/>
    <m/>
  </r>
  <r>
    <x v="1"/>
    <s v="Ist Microsoft bereits an allen Standorten nutzbar?"/>
    <s v="Microsoft Teams ist auf den neuen Laptops integriert. Teams funktioniert jedoch nicht auf der Citrix-Umgebung. Teams ist noch nicht auf die anderen Standorte ausgerollt, der Rollout erfolgt sukzessive."/>
    <x v="0"/>
    <n v="4"/>
    <n v="5"/>
    <n v="4"/>
    <n v="5"/>
    <n v="1"/>
    <n v="3.28"/>
    <x v="16"/>
    <n v="0.41646831127947309"/>
    <n v="16"/>
    <x v="1080"/>
    <b v="0"/>
    <m/>
    <m/>
    <m/>
  </r>
  <r>
    <x v="1"/>
    <s v="Kann ich an externen Team-Meetings teilnehmen?"/>
    <s v="Ja, Sie können problemlos über die Notebookumgebung an externen Teams-Meetings teilnehmen. Microsoft Teams ist auf den neuen Laptops integriert. Wenn Sie eine Teams-Einladung von extern erhalten, können Sie problemlos über die Notebookumgebung teilnehmen."/>
    <x v="0"/>
    <n v="5"/>
    <n v="5"/>
    <n v="5"/>
    <n v="5"/>
    <n v="1"/>
    <n v="4.4800000000000004"/>
    <x v="3"/>
    <n v="0.22357829038196039"/>
    <n v="4"/>
    <x v="1081"/>
    <b v="0"/>
    <m/>
    <m/>
    <m/>
  </r>
  <r>
    <x v="1"/>
    <s v="Wer unterstützt uns extern bei der Umsetzung der IT-Ausstattung?"/>
    <s v="Die Firma Datagroup bietet externe Unterstützung bei der Umsetzung der IT-Ausstattung. Um den Umzug und die Einweisung in das neue Arbeitsequipment so einfach wie möglich zu gestalten, wird der LocalService durch externes IT-Fachpersonal unterstützt."/>
    <x v="0"/>
    <n v="3"/>
    <n v="4"/>
    <n v="2"/>
    <n v="5"/>
    <n v="1"/>
    <n v="2.6"/>
    <x v="8"/>
    <n v="0.34648702196542619"/>
    <n v="11"/>
    <x v="1082"/>
    <b v="0"/>
    <m/>
    <m/>
    <m/>
  </r>
  <r>
    <x v="1"/>
    <s v="Was ist mit der IT-Ausstattung der Kollegen in der Betaphase?"/>
    <s v="Für Kollegen, die bereits in der Betaphase sind, wird geprüft, ob die IT-Ausstattung einheitlich ist und gegebenenfalls ausgetauscht. Neue Mitarbeiter müssen ihre Ausstattung über das Onboarding bestellen, die Onboarding-Mail wird angepasst._x000a__x000a_Zusätzlich hier noch ein paar Informationen zu den Laptops und der IT-Ausstattung im NewHQ:_x000a__x000a_*   Die Laptops werden vor dem Probearbeiten ausgegeben, inklusive abgeschlossenem technischen Onboarding._x000a_*   Es wird Schulungen zur Nutzung der Laptops geben._x000a_*   Während des Probearbeitstages kannst du das ServiceNow- und Monday-Ticketsystem für Anfragen nutzen. Außerdem werden &quot;Floorwalker&quot; vor Ort sein._x000a_*   Es wird neue Headsets für die Notebooks geben, sofern diese im Survey bestellt wurden._x000a_*   Ergonomische Tastaturen/Mäuse werden mit umgezogen, wenn dies im Survey mitgeteilt wurde."/>
    <x v="0"/>
    <n v="4"/>
    <n v="4"/>
    <n v="3"/>
    <n v="4"/>
    <n v="1"/>
    <n v="3.96"/>
    <x v="4"/>
    <n v="0.30595847327770059"/>
    <n v="10"/>
    <x v="1083"/>
    <b v="0"/>
    <m/>
    <m/>
    <m/>
  </r>
  <r>
    <x v="1"/>
    <s v="Was gilt für neue Mitarbeiter im Hinblick auf die IT-Ausstattung?"/>
    <s v="Für neue Mitarbeiter muss die IT-Ausstattung über das Onboarding bestellt werden. Die Onboarding-Mail wird dafür nochmals angepasst._x000a__x000a_Gibt es noch weitere Fragen zum Thema IT-Ausstattung oder betrifft Ihre Frage ein anderes Thema im Zusammenhang mit dem Umzug?"/>
    <x v="0"/>
    <n v="5"/>
    <n v="5"/>
    <n v="4"/>
    <n v="5"/>
    <n v="1"/>
    <n v="4.3400000000000007"/>
    <x v="0"/>
    <n v="0.28551784143510428"/>
    <n v="11"/>
    <x v="1084"/>
    <b v="0"/>
    <m/>
    <m/>
    <m/>
  </r>
  <r>
    <x v="1"/>
    <s v="Was darf mit an den neuen Standort umziehen?"/>
    <s v="Guten Tag, Herr Fuhrmann!_x000a__x000a_Beim Umzug in das NewHQ können Sie folgende Gegenstände mitnehmen:_x000a__x000a_*   Kuratierte Möbel_x000a_*   Telefone_x000a_*   Drucker_x000a_*   Schlüsselkästen_x000a_*   Tresore_x000a_*   Alle Unterlagen, Akten und lose Ablage, die mit in das neue Gebäude übernommen werden, sind in den dafür bereitgestellten Kartons zu verpacken._x000a_*   Spezielle Keyboards und Mäuse sollen bitte an die IT weitergegeben werden, damit diese auch vollständig umgezogen werden._x000a_*   Laptops werden kurzfristig ausgegeben und müssen auch selbst mit umgezogen werden._x000a__x000a_Folgende Gegenstände werden nicht mit umgezogen:_x000a__x000a_*   Privatsachen und private Wertgegenstände_x000a_*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Bitte beachten Sie, dass alle Unterlagen und Gegenstände am Umzugstag vollständig verpackt sein müssen. Das gilt auch für nicht belegte Arbeitsplätze und gemeinschaftlich genutztes Mobiliar. Container, Schränke, Schreibtische etc. müssen vollständig geräumt sein."/>
    <x v="0"/>
    <n v="4"/>
    <n v="5"/>
    <n v="4"/>
    <n v="5"/>
    <n v="1"/>
    <n v="4.12"/>
    <x v="16"/>
    <n v="0.45719959099193819"/>
    <n v="11"/>
    <x v="1085"/>
    <b v="0"/>
    <m/>
    <m/>
    <m/>
  </r>
  <r>
    <x v="1"/>
    <s v="Gibt es künftig noch persönliche Ablageplätze?"/>
    <s v="Im neuen Bürogebäude wird es keine Papierkörbe mehr unter den Schreibtischen geben. Stattdessen gibt es auf allen Etagen in jedem Arbeitsbereich eine Müllstation."/>
    <x v="0"/>
    <n v="5"/>
    <n v="5"/>
    <n v="4"/>
    <n v="5"/>
    <n v="1"/>
    <n v="4.3400000000000007"/>
    <x v="0"/>
    <n v="0.31610456951698601"/>
    <n v="10"/>
    <x v="1086"/>
    <b v="0"/>
    <m/>
    <m/>
    <m/>
  </r>
  <r>
    <x v="1"/>
    <s v="Wie soll ich meine Unterlagen verpacken und beschriften?"/>
    <s v="Für den Umzug in das NewHQ sind folgende Punkte beim Verpacken und Beschriften Ihrer Unterlagen zu beachten:_x000a__x000a_1.  **Verpackung:** Alle Unterlagen, Akten und lose Ablagen, die mit in das neue Gebäude übernommen werden, müssen in den dafür bereitgestellten Kartons verpackt werden._x000a_2.  **Umzugskartons:** Sie erhalten Umzugskartons in weiß. Die Größe der Umzugskartons beträgt 39x60x35cm (BxLxH). Jeder Mitarbeiter erhält einen Umzugskarton. Ende August erhalten Sie die Umzugskartons für Ihre persönlichen Gegenstände. Wenn Sie abwesend sind, wenden Sie sich bitte an Ihren Umzugsbotschafter, um frühzeitig Kartons zu erhalten._x000a_3.  **Beschriftung:** Die Aufkleber für die Kartons sind vorbedruckt. Jede Etage hat ihre eigene Farbe, identisch mit den Etagenfarben im NewHQ._x000a_4.  **Größere Aktenmengen/Bibliotheken:** Wenn große Mengen an Akten oder eine Bibliothek durch die Spedition gepackt werden müssen, melden Sie dies bitte an. Für vertrauliche Umzugsgüter bzw. große Aktenmengen wird es Aktenrollwagen und Securityboxen geben. Diese müssen im Voraus angemeldet werden. Die Anmeldung ist zwingend erforderlich bis Ende Juli 2025 per Mail an das Umzugsteam NewHQ_Sellenthin@berenberg.de._x000a__x000a_Bitte sorgen Sie dafür, dass sämtliche Unterlagen und Gegenstände am Umzugstag vollständig verpackt sind. Das gilt auch für nicht belegte Arbeitsplätze und gemeinschaftlich genutztes Mobiliar. Container, Schränke, Schreibtische etc. müssen vollständig geräumt sein."/>
    <x v="0"/>
    <n v="5"/>
    <n v="5"/>
    <n v="4"/>
    <n v="5"/>
    <n v="1"/>
    <n v="3.5"/>
    <x v="0"/>
    <n v="0.37515138307924589"/>
    <n v="10"/>
    <x v="1087"/>
    <b v="0"/>
    <m/>
    <m/>
    <m/>
  </r>
  <r>
    <x v="1"/>
    <s v="Wer hilft mir bei der Entscheidung, was mitgenommen werden soll?"/>
    <s v="Hallo,_x000a__x000a_Bei der Entscheidung, was mitgenommen werden soll, kann Ihnen Folgendes helfen:_x000a__x000a_*   **Umzugsleitfaden:** Jeder Berenberger erhält Anfang August einen Umzugsleitfaden von seinem Umzugsbotschafter. Dieser enthält alle wichtigen Details rund um den Umzug sowie Ansprechpartner, Daten und Uhrzeiten._x000a_*   **Teamkoordination:** Falls jemand keine Möglichkeit hat, seine persönlichen Dinge selbst zu packen, bitte dies im Team untereinander koordinieren._x000a_*   **Umzugsgüter:**_x000a_    *   Verpackt werden alle Unterlagen, Akten und lose Ablagen, die mit in das neue Gebäude übernommen werden, in den dafür bereitgestellten Kartons. Bei größeren Aktenmengen oder Bibliotheken melden Sie dies bitte an._x000a_    *   Nicht umgezogen werden Privatsachen und private Wertgegenstände, der Großteil des Mobiliars, Pflanzen, Geschirr und Küchenutensilien, Arbeitsmaterialien (z.B. Schreibtischunterlagen, Flipcharts, Whiteboards, Pinnwände etc.) sowie Bilder und Dekoration._x000a__x000a_Für weitere Fragen stehen Ihnen folgende Support-Kanäle zur Verfügung:_x000a__x000a_*   Headquarter Kontakt: newhq@berenberg.com_x000a_*   Building oder Relocation issues: Monday system (Link folgt)"/>
    <x v="0"/>
    <n v="5"/>
    <n v="5"/>
    <n v="4"/>
    <n v="5"/>
    <n v="1"/>
    <n v="4.3400000000000007"/>
    <x v="0"/>
    <n v="0.36923025686443689"/>
    <n v="11"/>
    <x v="1088"/>
    <b v="0"/>
    <m/>
    <m/>
    <m/>
  </r>
  <r>
    <x v="1"/>
    <s v="Was muss aufbewahrt werden und wie lange?"/>
    <s v="Umzugsrelevante Unterlagen, Akten und lose Ablagen, die mit in das neue Gebäude übernommen werden, müssen in den dafür bereitgestellten Kartons verpackt werden._x000a__x000a_Was nicht mit umgezogen wird:_x000a_*   Privatsachen und private Wertgegenstände_x000a_*   Der Großteil des Mobiliars_x000a_*   Pflanzen_x000a_*   Geschirr und Küchenutensilien_x000a_*   Arbeitsmaterialien (z.B. Schreibtischunterlagen, Flipcharts, Whiteboards, Pinnwände etc.)_x000a_*   Bilder und Dekoration_x000a_*   Überzähliges Büromaterial von den Arbeitsplätzen (Locher, Tracker, Büroklammern etc.)_x000a__x000a_Was mit umgezogen wird:_x000a_*   Kuratierte Möbel_x000a_*   Telefone_x000a_*   Drucker_x000a_*   Schlüsselkästen_x000a_*   Tresore_x000a__x000a_Bitte sorge dafür, dass sämtliche Unterlagen und Gegenstände am Umzugstag vollständig verpackt sind. Das gilt auch für nicht belegte Arbeitsplätze und gemeinschaftlich genutztes Mobiliar. Container, Schränke, Schreibtische etc. müssen vollständig geräumt sein._x000a__x000a_Eine Angabe zur Aufbewahrungsdauer konnte ich in den Dokumenten leider nicht finden. Bitte wende dich an newhq@berenberg.com, laptoppilot@berenberg.de, den Monday System (Link folgt), hotline@berenberg.de oder die Hotline unter der Durchwahl -369."/>
    <x v="0"/>
    <n v="4"/>
    <n v="3"/>
    <n v="2"/>
    <n v="4"/>
    <n v="1"/>
    <n v="2.52"/>
    <x v="19"/>
    <n v="0.33731404020966538"/>
    <n v="10"/>
    <x v="1089"/>
    <b v="0"/>
    <m/>
    <m/>
    <m/>
  </r>
  <r>
    <x v="1"/>
    <s v="Wo kommt das Archiv hin – und wie komme ich später ran?"/>
    <s v="Wo das Archiv hinkommt und wie du später darauf zugreifen kannst, kann ich dir leider nicht sagen._x000a__x000a_Bitte wende dich an die entsprechenden Support-Kanäle:_x000a_*   Hauptquartier Kontakt: newhq@berenberg.com_x000a_*   Technischer Laptop-Support: laptoppilot@berenberg.de_x000a_*   Gebäude- oder Umzugsprobleme: Monday System (Link folgt)_x000a_*   Allgemeiner technischer Support: hotline@berenberg.de oder Hotline-Durchwahl -369"/>
    <x v="0"/>
    <n v="5"/>
    <n v="5"/>
    <n v="5"/>
    <n v="5"/>
    <n v="1"/>
    <n v="4.4800000000000004"/>
    <x v="3"/>
    <n v="8.4884248128680145E-2"/>
    <n v="11"/>
    <x v="1090"/>
    <b v="0"/>
    <m/>
    <m/>
    <m/>
  </r>
  <r>
    <x v="1"/>
    <s v="Was ist der Unterschied zwischen Archivierung und Ablage?"/>
    <s v="Für Ihre Suchanfrage konnte keine Zusammenfassung erstellt werden. Hier sind einige Suchergebnisse."/>
    <x v="0"/>
    <n v="1"/>
    <n v="1"/>
    <n v="1"/>
    <n v="1"/>
    <n v="1"/>
    <n v="2.12"/>
    <x v="18"/>
    <n v="5.0209109640927833E-2"/>
    <n v="11"/>
    <x v="1091"/>
    <b v="0"/>
    <m/>
    <m/>
    <m/>
  </r>
  <r>
    <x v="1"/>
    <s v="Muss ich Unterlagen selbst ins Archiv bringen?"/>
    <s v="Für Ihre Suchanfrage konnte keine Zusammenfassung erstellt werden. Hier sind einige Suchergebnisse."/>
    <x v="0"/>
    <n v="3"/>
    <n v="1"/>
    <n v="1"/>
    <n v="1"/>
    <n v="1"/>
    <n v="1.44"/>
    <x v="9"/>
    <n v="6.7521312117924476E-2"/>
    <n v="10"/>
    <x v="1092"/>
    <b v="0"/>
    <m/>
    <m/>
    <m/>
  </r>
  <r>
    <x v="1"/>
    <s v="Was kann oder soll digitalisiert werden?"/>
    <s v="Für Ihre Suchanfrage konnte keine Zusammenfassung erstellt werden. Hier sind einige Suchergebnisse."/>
    <x v="0"/>
    <n v="1"/>
    <n v="1"/>
    <n v="1"/>
    <n v="1"/>
    <n v="1"/>
    <n v="1"/>
    <x v="18"/>
    <n v="5.4752018429402777E-2"/>
    <n v="8"/>
    <x v="1093"/>
    <b v="0"/>
    <m/>
    <m/>
    <m/>
  </r>
  <r>
    <x v="1"/>
    <s v="Welche Tools stehen für die Ablage digitaler Dokumente zur Verfügung?"/>
    <s v="Für die Ablage digitaler Dokumente stehen Ihnen folgende Tools zur Verfügung:_x000a__x000a_*   **Microsoft OneNote:** Perfekt für Mitschriften, To-Do-Listen oder schnelle Ideen. Handgeschriebene Notizen lassen sich per OCR in Maschinenschrift umwandeln._x000a_*   **PDF Apps:** Adobe Acrobat und Microsoft Edge können für PDF-Kommentare und Unterschriften genutzt werden._x000a_*   **OneDrive for Business:** Geschäftliche Daten auf dem Laptop werden automatisch synchronisiert, sodass Daten jederzeit auf einem neuen Gerät wiederhergestellt werden können."/>
    <x v="0"/>
    <n v="4"/>
    <n v="4"/>
    <n v="2"/>
    <n v="4"/>
    <n v="1"/>
    <n v="3.54"/>
    <x v="8"/>
    <n v="0.1792001566438442"/>
    <n v="11"/>
    <x v="1094"/>
    <b v="0"/>
    <m/>
    <m/>
    <m/>
  </r>
  <r>
    <x v="1"/>
    <s v="Wer unterstützt bei der Digitalisierung?"/>
    <s v="Für die Umsetzung der Digitalisierung gibt es externe Unterstützung durch die Firma Datagroup. Bei IT-Problemen können Sie die Hotline per Mail, Telefon oder über das SSP (SelfServicePortal) erreichen. Die Adresse des SelfServicePortals ist: https://berenbergitsmprod.service-now.com/esc."/>
    <x v="0"/>
    <n v="4"/>
    <n v="4"/>
    <n v="2"/>
    <n v="4"/>
    <n v="1"/>
    <n v="3.54"/>
    <x v="8"/>
    <n v="0.17951977711927181"/>
    <n v="11"/>
    <x v="1095"/>
    <b v="0"/>
    <m/>
    <m/>
    <m/>
  </r>
  <r>
    <x v="1"/>
    <s v="Ab wann können Räume offiziell gebucht werden?"/>
    <s v="Die offizielle Raumbuchung beginnt Ende August. Falls Sie wichtige, große Termine bereits vorher planen müssen, wenden Sie sich bitte an dennis.jaeger.ext@berenberg.com."/>
    <x v="0"/>
    <n v="4"/>
    <n v="5"/>
    <n v="4"/>
    <n v="5"/>
    <n v="1"/>
    <n v="3.28"/>
    <x v="16"/>
    <n v="0.1348635379274897"/>
    <n v="10"/>
    <x v="1096"/>
    <b v="0"/>
    <m/>
    <m/>
    <m/>
  </r>
  <r>
    <x v="1"/>
    <s v="Was tun, wenn ich schon vorher einen Raum benötige?"/>
    <s v="Gerne helfe ich dir weiter._x000a__x000a_Da die offizielle Raumbuchung erst Ende August beginnt, solltest du dich an dennis.jaeger.ext@berenberg.com wenden, wenn du bereits vorher wichtige, große Termine planen musst._x000a__x000a_Für Lunch mit Kunden im 11. OG ist Angela Kluge deine Ansprechpartnerin für die Koordination mit Genuss &amp; Harmonie (Caterer). Hier ist ein Vorlauf von 24 Stunden erforderlich._x000a__x000a_Solltest du weitere Fragen haben, stehen dir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5"/>
    <n v="5"/>
    <n v="5"/>
    <n v="5"/>
    <n v="1"/>
    <n v="4.4800000000000004"/>
    <x v="3"/>
    <n v="0.14603447362193281"/>
    <n v="9"/>
    <x v="1097"/>
    <b v="0"/>
    <m/>
    <m/>
    <m/>
  </r>
  <r>
    <x v="1"/>
    <s v="Wird es ein Sportangebot geben?"/>
    <s v="Ja, es wird ein Sportangebot im Multifunktionsraum im NewHQ geben. Der Multifunktionsraum kann über Outlook gebucht werden und wird von HR koordiniert._x000a__x000a_Zusätzlich wird es ab dem 10. Februar 2025 über 8 Wochen ein Probeangebot an Sport- und Fitnesskursen im BeGo Public Space geben, um Inhalte, Zeiten und Formate zu testen. Die Kurse umfassen verschiedene Formate wie Power Functional Xpress Fusion, Yoga, Tabata, Fil Body Bootcamp Burner und High Intensity Sport. Im neuen Gebäude wird es einen extra Raum mit Kleingeräten wie Matten, Kettlebells und Kleinhanteln geben._x000a__x000a_Die achtwöchige Testphase der Sportkurse ist abgeschlossen. Besonders beliebt waren Pilates, Yoga, Tabata und Bootcamp. Zukünftig sollen auch Angebote für Sporteinsteiger und eine Leveleinteilung angeboten werden. Es besteht Interesse an Mittagsangeboten, die in Zukunft ins Programm aufgenommen werden sollen."/>
    <x v="0"/>
    <n v="5"/>
    <n v="5"/>
    <n v="4"/>
    <n v="5"/>
    <n v="1"/>
    <n v="4.3400000000000007"/>
    <x v="0"/>
    <n v="0.41401454365411589"/>
    <n v="11"/>
    <x v="1098"/>
    <b v="0"/>
    <m/>
    <m/>
    <m/>
  </r>
  <r>
    <x v="1"/>
    <s v="Wie kann ich den Multifunktionsraum buchen?"/>
    <s v="Die Buchung des Multifunktionsraums im NewHQ erfolgt über Outlook und wird von HR koordiniert._x000a__x000a_Gibt es weitere Fragen zum NewHQ oder den neuen Laptops, bei denen ich Ihnen behilflich sein kann?"/>
    <x v="0"/>
    <n v="5"/>
    <n v="5"/>
    <n v="4"/>
    <n v="5"/>
    <n v="1"/>
    <n v="4.3400000000000007"/>
    <x v="0"/>
    <n v="0.1854544792755165"/>
    <n v="10"/>
    <x v="1099"/>
    <b v="0"/>
    <m/>
    <m/>
    <m/>
  </r>
  <r>
    <x v="1"/>
    <s v="Wird es einen Ruheraum und Arzt-Raum geben?"/>
    <s v="Ja, im NewHQ wird es einen Arzt-Raum geben, der auch als Ruheraum genutzt werden kann. Daneben befindet sich ein weiterer Ruheraum. Der Arzt-Raum wird sich im Erdgeschoss befinden. Unsere Betriebsärztin, Dr. Uta Hermann, wird dort regelmäßig Sprechstunden abhalten._x000a__x000a_Möchten Sie detailliertere Informationen zum Arzt-Raum oder den Sprechstunden von Frau Dr. Hermann?"/>
    <x v="0"/>
    <n v="5"/>
    <n v="5"/>
    <n v="4"/>
    <n v="5"/>
    <n v="1"/>
    <n v="4.3400000000000007"/>
    <x v="0"/>
    <n v="0.17336332515602251"/>
    <n v="11"/>
    <x v="1100"/>
    <b v="0"/>
    <m/>
    <m/>
    <m/>
  </r>
  <r>
    <x v="1"/>
    <s v="Wie gelange ich ins Mitarbeiterrestaurant?"/>
    <s v="Das Mitarbeiterrestaurant im NewHQ befindet sich im Erdgeschoss. Es gibt zwei Eingänge: einen von außen, links vom Gebäudehaupteingang, ideal für einen schnellen Besuch an der Kaffeebar vor Arbeitsbeginn, und einen zweiten vom Foyer, der direkten Zugang zum Buffetbereich bietet._x000a__x000a_In der Restaurant-App findest du die aktuellen Tagesmenüs und ein Ampelsystem, das die Auslastung anzeigt. Du kannst auch Speisen zur Abholung im Marketplace vorbestellen. Die Bezahlung erfolgt über die App._x000a__x000a_Das Restaurant ist von Montag bis Freitag von 11:30 bis 14:00 Uhr geöffnet. Die Kaffeebar und Patisserie sind von 7:30 bis 15:30 Uhr geöffnet."/>
    <x v="0"/>
    <n v="5"/>
    <n v="5"/>
    <n v="4"/>
    <n v="5"/>
    <n v="1"/>
    <n v="3.5"/>
    <x v="0"/>
    <n v="0.23950537495718219"/>
    <n v="12"/>
    <x v="1101"/>
    <b v="0"/>
    <m/>
    <m/>
    <m/>
  </r>
  <r>
    <x v="1"/>
    <s v="Wie viele Sitzplätze gibt es im Mitarbeiterrestaurant?"/>
    <s v="Im Mitarbeiterrestaurant stehen 199 Sitzplätze zur Verfügung. Über das Ampelsystem in der App ist ersichtlich, wie hoch die Auslastung ist."/>
    <x v="0"/>
    <n v="5"/>
    <n v="5"/>
    <n v="5"/>
    <n v="5"/>
    <n v="1"/>
    <n v="3.64"/>
    <x v="3"/>
    <n v="0.27531005970052969"/>
    <n v="10"/>
    <x v="1102"/>
    <b v="0"/>
    <m/>
    <m/>
    <m/>
  </r>
  <r>
    <x v="1"/>
    <s v="Wie erfahre ich, wie voll es im Restaurant ist?"/>
    <s v="Sie können in der App über ein Ampelsystem sehen, wie frequentiert das Restaurant gerade ist."/>
    <x v="0"/>
    <n v="5"/>
    <n v="5"/>
    <n v="5"/>
    <n v="5"/>
    <n v="1"/>
    <n v="4.76"/>
    <x v="3"/>
    <n v="0.43711041373199822"/>
    <n v="14"/>
    <x v="1103"/>
    <b v="0"/>
    <m/>
    <m/>
    <m/>
  </r>
  <r>
    <x v="1"/>
    <s v="Ist eine Vorbestellung von Gerichten möglich?"/>
    <s v="Ja, im Mitarbeiterrestaurant NewHQ ist eine Vorbestellung von Speisen möglich._x000a__x000a_Sie können die &quot;Pre Order&quot;-Funktion in der Restaurant-App nutzen, um Speisen zu bestellen, die Ihnen in einem Frische-Automat bereitgestellt werden. Dies ist auch zur Mitnahme nach Hause möglich."/>
    <x v="0"/>
    <n v="4"/>
    <n v="5"/>
    <n v="4"/>
    <n v="5"/>
    <n v="1"/>
    <n v="3.28"/>
    <x v="16"/>
    <n v="0.1822652039394016"/>
    <n v="17"/>
    <x v="1104"/>
    <b v="0"/>
    <m/>
    <m/>
    <m/>
  </r>
  <r>
    <x v="1"/>
    <s v="Können Geschäftspartner und Kunden im Restaurant essen?"/>
    <s v="Ja, Geschäftspartner können im Restaurant eingeladen werden bzw. über eine Karte, die man am Empfang erhalten, selbst zahlen. Es ist jedoch nicht vorgesehen, dass Freunde/Bekannte für ein Lunch-Date Zutritt zum Mitarbeiterrestaurant haben. Mittagessen mit Kunden ist im 11. OG möglich, Angela Kluge ist hier Ansprechpartnerin für die Koordination mit Genuss &amp; Harmonie (Caterer). 24 Stunden Vorlauf ist erforderlich."/>
    <x v="0"/>
    <n v="4"/>
    <n v="5"/>
    <n v="4"/>
    <n v="5"/>
    <n v="1"/>
    <n v="4.12"/>
    <x v="16"/>
    <n v="0.28596382926666419"/>
    <n v="14"/>
    <x v="1105"/>
    <b v="0"/>
    <m/>
    <m/>
    <m/>
  </r>
  <r>
    <x v="1"/>
    <s v="Dürfen Familie, Freunde und Bekannte zum Mittagessen mitgebracht werden?"/>
    <s v="Für Ihre Suchanfrage konnte keine Zusammenfassung erstellt werden. Hier sind einige Suchergebnisse."/>
    <x v="0"/>
    <n v="1"/>
    <n v="1"/>
    <n v="1"/>
    <n v="1"/>
    <n v="1"/>
    <n v="1"/>
    <x v="18"/>
    <n v="6.6548794467527358E-2"/>
    <n v="11"/>
    <x v="1106"/>
    <b v="0"/>
    <m/>
    <m/>
    <m/>
  </r>
  <r>
    <x v="1"/>
    <s v="Darf ich mit meinem Tablett durch das Gebäude gehen?"/>
    <s v="Es ist nicht vorgesehen, mit Essenstabletts durch das Gebäude zu gehen. Für To-Go-Gerichte wird es eine Tupperware mit Pfandsystem geben. Ob dies auch für Tablets gilt, ist nicht explizit erwähnt._x000a__x000a_Da ich hierzu keine eindeutige Aussage in den Dokumenten finden kann, empfehle ich dir, dich an die entsprechenden Support-Kanäle zu wenden:_x000a_*   Headquarter contact: newhq@berenberg.com_x000a_*   Building or relocation issues: Monday system (Link folgt)."/>
    <x v="0"/>
    <n v="5"/>
    <n v="5"/>
    <n v="4"/>
    <n v="5"/>
    <n v="3"/>
    <n v="4.74"/>
    <x v="7"/>
    <n v="0.27877467495120672"/>
    <n v="11"/>
    <x v="1107"/>
    <b v="0"/>
    <m/>
    <m/>
    <m/>
  </r>
  <r>
    <x v="1"/>
    <s v="Wird es eine Außenbestuhlung beim Restaurant geben?"/>
    <s v="Nein, im Mitarbeiterrestaurant wird es keine Außenbestuhlung geben."/>
    <x v="0"/>
    <n v="5"/>
    <n v="5"/>
    <n v="5"/>
    <n v="5"/>
    <n v="5"/>
    <n v="5"/>
    <x v="13"/>
    <n v="8.2800754801101231E-2"/>
    <n v="10"/>
    <x v="1108"/>
    <b v="0"/>
    <m/>
    <m/>
    <m/>
  </r>
  <r>
    <x v="1"/>
    <s v="Wie funktioniert der Marketplace?"/>
    <s v="Der Marketplace im NewHQ ist als zentraler Treffpunkt für alle Mitarbeiter gedacht. Er soll den kollegialen Austausch fördern und individuelle Lunchbreaks oder das Arbeiten mit dem eigenen Laptop ermöglichen._x000a__x000a_Hier sind einige Details zum Marketplace:_x000a__x000a_*   **Ort:** 10. OG_x000a_*   **Ausstattung:** Der Raum ist mit hochwertigen Küchen ausgestattet, in denen Sie mitgebrachte Speisen erwärmen und sich mit Kaffeespezialitäten versorgen können. Es gibt große Kühlschränke mit Getränken zum Kauf und Getränkeautomaten. Snack-Automaten, die über die App bezahlt werden können, sind ebenfalls vorhanden._x000a_*   **Sitzbereiche:** Es gibt unterschiedliche Sitzbereiche, sowohl loungig-lässig als auch erhöhtes Sitzen zum Arbeiten am Laptop mit Blick über Hamburg._x000a_*   **Dachterrasse:** Eine möblierte Dachterrasse lädt zum Verweilen ein._x000a_*   **Self-Service:** Es gibt kein Personal im Marketplace, es ist reiner Self-Service._x000a_*   **Pre-Order:** Essen kann zur Abholung in den Marketplace geliefert werden, um es auch mit nach Hause zu nehmen."/>
    <x v="0"/>
    <n v="5"/>
    <n v="5"/>
    <n v="4"/>
    <n v="5"/>
    <n v="1"/>
    <n v="4.3400000000000007"/>
    <x v="0"/>
    <n v="0.35911904815293799"/>
    <n v="14"/>
    <x v="1109"/>
    <b v="0"/>
    <m/>
    <m/>
    <m/>
  </r>
  <r>
    <x v="1"/>
    <s v="Wo hole ich Pre-Order-Essen ab?"/>
    <s v="Hallo,_x000a__x000a_Sie können Ihr vorbestelltes Essen an der Abhol-Station für die Pre-Order-Essen abholen. Diese befindet sich im Market-Place._x000a__x000a_Bei weiteren Fragen stehen Ihnen folgende Support-Kanäle zur Verfügung:_x000a_* Headquarter Kontakt: newhq@berenberg.com_x000a_* Technischer Laptop-Support: laptoppilot@berenberg.de_x000a_* Gebäude- oder Umzugsprobleme: Monday System (Link folgt)_x000a_* Allgemeiner technischer Support: hotline@berenberg.de oder Hotline-Durchwahl -369"/>
    <x v="0"/>
    <n v="4"/>
    <n v="5"/>
    <n v="3"/>
    <n v="5"/>
    <n v="1"/>
    <n v="3.14"/>
    <x v="6"/>
    <n v="4.3241542904290428E-2"/>
    <n v="3"/>
    <x v="1110"/>
    <b v="0"/>
    <m/>
    <m/>
    <m/>
  </r>
  <r>
    <x v="1"/>
    <s v="Wie bezahle ich am Snackautomaten?"/>
    <s v="Um am Snackautomaten im Market-Place zu bezahlen, können Sie die App nutzen._x000a__x000a_Für weitere Fragen stehen Ihnen folgende Support-Kanäle zur Verfügung:_x000a_* Headquarter contact: newhq@berenberg.com_x000a_* Technical laptop support: laptoppilot@berenberg.de_x000a_* Building or relocation issues: Monday system (link follows)_x000a_* General technical support: hotline@berenberg.de oder hotline extension -369"/>
    <x v="0"/>
    <n v="5"/>
    <n v="5"/>
    <n v="3"/>
    <n v="5"/>
    <n v="1"/>
    <n v="4.2"/>
    <x v="16"/>
    <n v="0.41053569778695181"/>
    <n v="16"/>
    <x v="1111"/>
    <b v="0"/>
    <m/>
    <m/>
    <m/>
  </r>
  <r>
    <x v="1"/>
    <s v="Was bietet das Work Café?"/>
    <s v="Das Work Café im NewHQ ist ein Treffpunkt für alle Mitarbeiter und befindet sich dreimal im Gebäude auf den Etagen 2, 4 und 6._x000a__x000a_Zur Ausstattung gehören:_x000a_*   Kühlschrank_x000a_*   Geschirrspüler_x000a_*   Mikrowelle_x000a_*   Separate Wasserstation_x000a_*   Einheitliches Geschirr + Besteck_x000a_*   Kaffeemaschine (die gleiche Maschine wie im jetzigen Bistro 1590)"/>
    <x v="0"/>
    <n v="4"/>
    <n v="5"/>
    <n v="4"/>
    <n v="5"/>
    <n v="1"/>
    <n v="4.12"/>
    <x v="16"/>
    <n v="0.14301662670887039"/>
    <n v="10"/>
    <x v="1112"/>
    <b v="0"/>
    <m/>
    <m/>
    <m/>
  </r>
  <r>
    <x v="1"/>
    <s v="Wann ist das Work Café zugänglich?"/>
    <s v="Das Work Café im NewHQ ist immer zugänglich und liegt außerhalb der Vertraulichkeitsbereiche. Es bietet den gleichen Service wie in den Teeküchen, ist aber großzügiger ausgestattet und verfügt über mehr Sitzmöglichkeiten. Du findest Work Cafés auf den Etagen 2, 4 und 6."/>
    <x v="0"/>
    <n v="5"/>
    <n v="5"/>
    <n v="4"/>
    <n v="5"/>
    <n v="1"/>
    <n v="4.3400000000000007"/>
    <x v="0"/>
    <n v="0.2337686371582047"/>
    <n v="10"/>
    <x v="1113"/>
    <b v="0"/>
    <m/>
    <m/>
    <m/>
  </r>
  <r>
    <x v="1"/>
    <s v="Wo finde ich Gefrierfächer im Gebäude?"/>
    <s v="Gefrierfächer im NewHQ finden Sie nur im Market Place. In den Teeküchen sind keine Gefrierfächer vorhanden."/>
    <x v="0"/>
    <n v="5"/>
    <n v="5"/>
    <n v="5"/>
    <n v="5"/>
    <n v="1"/>
    <n v="4.4800000000000004"/>
    <x v="3"/>
    <n v="6.4670240782295108E-2"/>
    <n v="15"/>
    <x v="1114"/>
    <b v="0"/>
    <m/>
    <m/>
    <m/>
  </r>
  <r>
    <x v="1"/>
    <s v="Welche Kaffeemaschinen stehen in den Teeküchen zur Verfügung?"/>
    <s v="In den Teeküchen im NewHQ stehen Franke Kaffeemaschinen zur Verfügung. Alle Teeküchen sind mit Franke A300 ausgestattet, während der Marketplace und die Work Cafés mit A600 ausgestattet sind. Die Qualität ist die gleiche, die A600 hat lediglich mehr Produktbezüge."/>
    <x v="0"/>
    <n v="5"/>
    <n v="5"/>
    <n v="5"/>
    <n v="5"/>
    <n v="1"/>
    <n v="4.4800000000000004"/>
    <x v="3"/>
    <n v="0.41832115016634269"/>
    <n v="12"/>
    <x v="1115"/>
    <b v="0"/>
    <m/>
    <m/>
    <m/>
  </r>
  <r>
    <x v="1"/>
    <s v="Welche Milchsorten gibt es in den Teeküchen?"/>
    <s v="In den Teeküchen im NewHQ wird es Hafermilch in den Kühlschränken geben. Aus der Kaffeemaschine kommt Kuhmilch, da es nur ein Milchfach gibt."/>
    <x v="0"/>
    <n v="5"/>
    <n v="5"/>
    <n v="5"/>
    <n v="5"/>
    <n v="1"/>
    <n v="4.4800000000000004"/>
    <x v="3"/>
    <n v="0.24762341081808911"/>
    <n v="14"/>
    <x v="1116"/>
    <b v="0"/>
    <m/>
    <m/>
    <m/>
  </r>
  <r>
    <x v="1"/>
    <s v="Wie oft werden die Teeküchen aufgefüllt und gereinigt?"/>
    <s v="Die Teeküchen im NewHQ werden einmal täglich von der Reinigungskraft gereinigt und aufgefüllt. Falls zwischendurch Nachfüllbedarf besteht, muss dies selbstständig erledigt werden. Der Vorrat befindet sich in der Küche."/>
    <x v="0"/>
    <n v="4"/>
    <n v="5"/>
    <n v="4"/>
    <n v="5"/>
    <n v="1"/>
    <n v="4.12"/>
    <x v="16"/>
    <n v="0.18028722623287169"/>
    <n v="17"/>
    <x v="1117"/>
    <b v="0"/>
    <m/>
    <m/>
    <m/>
  </r>
  <r>
    <x v="1"/>
    <s v="Wie oft wird die Spülmaschine ausgeräumt?"/>
    <s v="Die Spülmaschine in den Teeküchen wird einmal täglich ausgeräumt."/>
    <x v="0"/>
    <n v="5"/>
    <n v="5"/>
    <n v="5"/>
    <n v="5"/>
    <n v="5"/>
    <n v="5"/>
    <x v="13"/>
    <n v="0.12441224806390749"/>
    <n v="9"/>
    <x v="1118"/>
    <b v="0"/>
    <m/>
    <m/>
    <m/>
  </r>
  <r>
    <x v="1"/>
    <s v="Welche Möglichkeiten gibt es für Heißwasser in den Teeküchen?"/>
    <s v="In den Teeküchen im NewHQ gibt es zwei Optionen für Heißwasser:_x000a__x000a_*   Aus der Kaffeemaschine. Alle Teeküchen sind mit Franke Kaffeemaschinen ausgestattet._x000a_*   Über die Wasserstation (kalt, sprudelnd &amp; heiß). Es gibt keine Wasserkocher in den Küchen."/>
    <x v="0"/>
    <n v="5"/>
    <n v="5"/>
    <n v="5"/>
    <n v="5"/>
    <n v="1"/>
    <n v="4.4800000000000004"/>
    <x v="3"/>
    <n v="0.31242603069266012"/>
    <n v="13"/>
    <x v="1119"/>
    <b v="0"/>
    <m/>
    <m/>
    <m/>
  </r>
  <r>
    <x v="1"/>
    <s v="Gibt es auch Sprudelwasser?"/>
    <s v="Ja, in jeder Teeküche gibt es eine Wasserstation, die kaltes, sprudelndes und heißes Wasser bietet. Heißes Wasser ist zusätzlich auch über die Kaffeemaschinen erhältlich."/>
    <x v="0"/>
    <n v="5"/>
    <n v="5"/>
    <n v="5"/>
    <n v="5"/>
    <n v="1"/>
    <n v="4.4800000000000004"/>
    <x v="3"/>
    <n v="5.1599821746880568E-2"/>
    <n v="2"/>
    <x v="1120"/>
    <b v="0"/>
    <m/>
    <m/>
    <m/>
  </r>
  <r>
    <x v="1"/>
    <s v="Wie sind die Teeküchen ausgestattet?"/>
    <s v="Hallo,_x000a__x000a_die Teeküchen im NewHQ sind wie folgt ausgestattet:_x000a__x000a_*   **Allgemein:** Es gibt 29 Teeküchen im NewHQ, drei auf jeder Etage. Die technische Ausstattung ist auf allen Geschossen gleich, nur Farbe und Sitzkonzept sind unterschiedlich. Die Teeküchen dienen als Treffpunkt für alle Mitarbeiter._x000a_*   **Ausstattung:** Jede Teeküche verfügt über eine Kaffeemaschine (Franke, wie im jetzigen Bistro), eine separate Wasserstation (kalt, sprudelnd &amp; heiß), eine Mikrowelle und einen Kühlschrank. Außerdem gibt es einheitliches Geschirr und Besteck._x000a_*   **Kaffee:** Es gibt Kaffee- und Espressobohnen. Kuhmilch ist in der Kaffeemaschine verfügbar, Hafermilch steht in den Kühlschränken bereit._x000a_*   **Sonstiges:** Die Teeküchen sind mit Geschirr ausgestattet. Es gibt keine Gefrierfächer in den Kühlschränken._x000a__x000a_Die Teeküchen werden täglich gereinigt und die Spülmaschine wird einmal täglich ausgeräumt."/>
    <x v="0"/>
    <n v="5"/>
    <n v="5"/>
    <n v="4"/>
    <n v="5"/>
    <n v="1"/>
    <n v="4.3400000000000007"/>
    <x v="0"/>
    <n v="0.34262762699502669"/>
    <n v="14"/>
    <x v="1121"/>
    <b v="0"/>
    <m/>
    <m/>
    <m/>
  </r>
  <r>
    <x v="1"/>
    <s v="Was muss ich bei privatem Geschirr beachten?"/>
    <s v="Privates Geschirr muss selbst abgewaschen und im Locker verwahrt werden. Es ist standardisiertes Geschirr in den Teeküchen vorhanden."/>
    <x v="0"/>
    <n v="5"/>
    <n v="5"/>
    <n v="4"/>
    <n v="5"/>
    <n v="1"/>
    <n v="4.3400000000000007"/>
    <x v="0"/>
    <n v="0.1165080461116384"/>
    <n v="9"/>
    <x v="1122"/>
    <b v="0"/>
    <m/>
    <m/>
    <m/>
  </r>
  <r>
    <x v="1"/>
    <s v="Wie funktioniert das Bewirtungskonzept für interne Meetings?"/>
    <s v="Für interne Meetings gibt es im NewHQ verschiedene Bewirtungsoptionen:_x000a__x000a_*   **Lunch im 11. OG:** Für ein wohnlicheres Setup ohne Meeting-Charakter können Sie Lunch im 11. OG einnehmen. Angela Kluge ist Ihre Ansprechpartnerin für die Koordination mit Genuss &amp; Harmonie (Caterer). Eine Vorlaufzeit von 24 Stunden ist erforderlich._x000a_*   **Mitarbeiterrestaurant:** Das Mitarbeiterrestaurant bietet 199 Sitzplätze. Die Auslastung können Sie über das Ampelsystem in der App einsehen. Es ist von Montag bis Freitag von 11:30 bis 14:00 Uhr geöffnet._x000a_*   **Frühstück:** Für eine Gruppe kann Frühstück vorab über Outlook und das Bestellsystem bestellt werden._x000a_*   **Marketplace:** Hier gibt es Snack-Automaten, die über die App bezahlt werden können, sowie eine Abholstation für vorbestellte Speisen._x000a_*   **Bewirtungskonzept allgemein:** Bestellungen für Catering müssen mindestens 24 Stunden im Voraus über ein Bestellformular erfolgen._x000a__x000a_Bitte beachten Sie, dass es nicht vorgesehen ist, Essenstabletts durch das Gebäude zu tragen. Für To-Go-Gerichte wird es Tupperware mit einem Pfandsystem geben._x000a__x000a_Für weitere Fragen oder spezielle Wünsche bezüglich der Bewirtung wenden Sie sich bitte an newhq@berenberg.com."/>
    <x v="0"/>
    <n v="4"/>
    <n v="5"/>
    <n v="4"/>
    <n v="5"/>
    <n v="1"/>
    <n v="3.28"/>
    <x v="16"/>
    <n v="0.46094547196758262"/>
    <n v="14"/>
    <x v="1123"/>
    <b v="0"/>
    <m/>
    <m/>
    <m/>
  </r>
  <r>
    <x v="1"/>
    <s v="Wo kann man im wohnlichen Rahmen mit Gästen essen?"/>
    <s v="Im NewHQ können Sie im 11. OG in einem wohnlicheren Rahmen mit Gästen zu Mittag essen. Angela Kluge ist Ihre Ansprechpartnerin für die Koordination mit &quot;Genuss &amp; Harmonie&quot; (Caterer). Bitte beachten Sie, dass eine Vorlaufzeit von 24 Stunden erforderlich ist."/>
    <x v="0"/>
    <n v="4"/>
    <n v="5"/>
    <n v="4"/>
    <n v="5"/>
    <n v="1"/>
    <n v="4.12"/>
    <x v="16"/>
    <n v="0.12990741384092161"/>
    <n v="14"/>
    <x v="1124"/>
    <b v="0"/>
    <m/>
    <m/>
    <m/>
  </r>
  <r>
    <x v="1"/>
    <s v="Wofür benötige ich die Restaurant-App?"/>
    <s v="Du benötigst die Restaurant-App im NewHQ, um im Mitarbeiterrestaurant etwas zu essen und zu bezahlen. In der App findest du die aktuellen Tagesmenüs, ein Ampelsystem zur Anzeige der Auslastung, die Möglichkeit zur Vorbestellung und Bezahlung sowie eine Funktion für Bewertungen und Feedback. Du kannst die App sowohl auf deinem Firmen- als auch auf deinem Privathandy nutzen."/>
    <x v="0"/>
    <n v="5"/>
    <n v="5"/>
    <n v="4"/>
    <n v="5"/>
    <n v="1"/>
    <n v="3.5"/>
    <x v="0"/>
    <n v="0.14343330887782679"/>
    <n v="11"/>
    <x v="1125"/>
    <b v="0"/>
    <m/>
    <m/>
    <m/>
  </r>
  <r>
    <x v="1"/>
    <s v="Wie funktioniert die Bezahlung?"/>
    <s v="Die Bezahlung im Restaurant erfolgt über eine App, in die du Geld aufladen musst. Geschäftspartner können eingeladen werden oder mit einer Karte bezahlen, die am Empfang erhältlich ist._x000a__x000a_Für die Nutzung des Mobilitätsbudgets wird dir von Berenberg eine digitale Kreditkarte in der Navit-App zur Verfügung gestellt, die monatlich mit 30 Euro aufgeladen wird. Du kannst dann mit dieser Karte in der jeweiligen App dein gewünschtes Verkehrsmittel bezahlen."/>
    <x v="0"/>
    <n v="3"/>
    <n v="3"/>
    <n v="2"/>
    <n v="4"/>
    <n v="1"/>
    <n v="2.2999999999999998"/>
    <x v="5"/>
    <n v="0.1495356037151703"/>
    <n v="3"/>
    <x v="1126"/>
    <b v="0"/>
    <m/>
    <m/>
    <m/>
  </r>
  <r>
    <x v="1"/>
    <s v="Auf welchen Geräten kann ich die Restaurant-App nutzenß"/>
    <s v="Die Restaurant-App kann sowohl auf Ihrem Firmen- als auch auf Ihrem Privat-Handy genutzt werden. Sie benötigen die App, um im Restaurant zu bezahlen und zu essen."/>
    <x v="0"/>
    <n v="5"/>
    <n v="5"/>
    <n v="5"/>
    <n v="5"/>
    <n v="1"/>
    <n v="3.64"/>
    <x v="3"/>
    <n v="0.38518554565969709"/>
    <n v="20"/>
    <x v="1127"/>
    <b v="0"/>
    <m/>
    <m/>
    <m/>
  </r>
  <r>
    <x v="1"/>
    <s v="Welche Parkmöglichkeiten gibt es am neuen Standort?"/>
    <s v="Im neuen Headquarter stehen den Mitarbeitern 168 Stellplätze zur Verfügung. Davon sind 46 mit E-Wallboxen ausgestattet. Es gibt zwei behindertengerechte Stellplätze direkt neben dem Süd-Aufzugskern und vier Stellplätze für Motorräder. Die Stellplätze werden über eine App auf täglicher Basis gebucht und monatlich abgerechnet. Der genaue Preis für den Stellplatz steht noch nicht fest, soll aber maximal sieben Euro pro Tag betragen._x000a__x000a_Zusätzlich gibt es zehn farblich orange gekennzeichnete Gästestellplätze, davon sechs mit E-Wallboxen und ein behindertengerechter Stellplatz. Am Wochenende können Mitarbeiter kostenlos auf den Gästestellplätzen parken._x000a__x000a_Es gab auch die Möglichkeit, Dauerstellplätze im nahegelegenen Parkhaus Überseering 32a für 90,00 € brutto pro Monat oder interne Stellplätze in der Tiefgarage für 130,00 € brutto pro Monat zu mieten. Die restlichen ca. 110 internen Stellplätze der Tiefgarage werden über die App flexibel angeboten._x000a__x000a_Die Standardstellplätze haben eine Breite von 2,5 m und eine Tiefe/Länge von 5 m. Die Tiefgarage ist mit 2,10 m 10 cm höher als die gesetzlich vorgeschriebene Höhe für Tiefgaragen. Aus der Tiefgarage gibt es zwei Zugänge zum Gebäude: den Süd-Zugang (1), farblich in Dunkelrot, und den Nord-Zugang (2), farblich in einem hellen Orange gekennzeichnet."/>
    <x v="0"/>
    <n v="5"/>
    <n v="5"/>
    <n v="4"/>
    <n v="5"/>
    <n v="1"/>
    <n v="3.5"/>
    <x v="0"/>
    <n v="0.31332925820590701"/>
    <n v="10"/>
    <x v="1128"/>
    <b v="0"/>
    <m/>
    <m/>
    <m/>
  </r>
  <r>
    <x v="1"/>
    <s v="Wieviele Kundenparkplätze stehen zur Verfügung?"/>
    <s v="Im neuen Hauptgebäude stehen Ihnen 168 Parkplätze zur Verfügung. Davon sind 46 mit E-Ladesäulen ausgestattet. Für Gäste gibt es zusätzlich zehn farblich orange gekennzeichnete Stellplätze, von denen sechs mit E-Wallboxen und einer behindertengerecht sind."/>
    <x v="0"/>
    <n v="5"/>
    <n v="5"/>
    <n v="5"/>
    <n v="5"/>
    <n v="1"/>
    <n v="4.4800000000000004"/>
    <x v="3"/>
    <n v="0.28335415879848752"/>
    <n v="8"/>
    <x v="1129"/>
    <b v="0"/>
    <m/>
    <m/>
    <m/>
  </r>
  <r>
    <x v="1"/>
    <s v="Wie kann ich einen Parkplatz buchen?"/>
    <s v="Um einen Parkplatz im NewHQ zu buchen, laden Sie bitte die &quot;ParkHere&quot; App auf Ihr Telefon. Melden Sie sich über Single-Sign-On (SSO) mit Ihren Berenberg Log-In Daten an. Hinterlegen Sie Ihr Kennzeichen und ein SEPA-Lastschriftmandat._x000a__x000a_Sie können einen Wunsch-Stellplatz und einen Wunsch-Sektor in Ihrem Profil hinterlegen. Sie können ebenfalls hinterlegen, ob Sie einen Standard-Stellplatz, einen E-Stellplatz oder einen Behindertenstellplatz benötigen. Die Reservierung ist mit nur einem Klick in der App möglich und Sie erhalten sofort die Bestätigung. Sie können maximal 5 Tage auf einmal buchen. Am Buchungstag fahren Sie mit Ihrem Auto in die Tiefgarage, der Zugang erfolgt über Ihre allgemeine Zutrittskarte. Es gibt eine In-App-Navigationskarte, die das Finden des Stellplatzes erleichtert. Die Abrechnung der Stellplatznutzung erfolgt automatisch am Ende des Monats._x000a__x000a_Bitte beachten Sie, dass die Reservierung frühestens zwei Wochen vorher möglich ist._x000a__x000a_Es gibt auch die Möglichkeit, Dauerstellplätze anzumieten. Interne Stellplätze in der Tiefgarage des neuen Bürogebäudes kosten 130,00 € brutto pro Monat, externe Stellplätze im nahegelegenen Parkhaus Überseering 32a (ca. 3 Minuten Gehweg) kosten 90,00 € brutto pro Monat. Bei Interesse an einem Dauerstellplatz wenden Sie sich bitte an newhq@berenberg.de."/>
    <x v="0"/>
    <n v="5"/>
    <n v="5"/>
    <n v="5"/>
    <n v="5"/>
    <n v="1"/>
    <n v="4.0599999999999996"/>
    <x v="3"/>
    <n v="0.37504852309604292"/>
    <n v="12"/>
    <x v="1130"/>
    <b v="0"/>
    <m/>
    <m/>
    <m/>
  </r>
  <r>
    <x v="1"/>
    <s v="Kann ich mehrere Kennzeichen in der App hinterlegen?"/>
    <s v="Ja, Sie können in der App mehrere Kennzeichen hinterlegen._x000a__x000a_Für weitere Fragen zu der App oder zum Parken im NewHQ, können Sie sich an folgende Stellen wenden:_x000a_* Building oder Relocation issues: Monday system (Link folgt)_x000a_* Headquarter contact: newhq@berenberg.com_x000a_* General technical support: hotline@berenberg.de oder hotline extension -369"/>
    <x v="0"/>
    <n v="5"/>
    <n v="5"/>
    <n v="3"/>
    <n v="5"/>
    <n v="1"/>
    <n v="3.36"/>
    <x v="16"/>
    <n v="0.2713234960492481"/>
    <n v="16"/>
    <x v="1131"/>
    <b v="0"/>
    <m/>
    <m/>
    <m/>
  </r>
  <r>
    <x v="1"/>
    <s v="Was passiert, wenn ich ohne Buchung in die Tiefgarage fahre?"/>
    <s v="Wenn Sie ohne Buchung in die Tiefgarage fahren, werden Sie kostenpflichtig abgeschleppt."/>
    <x v="0"/>
    <n v="5"/>
    <n v="5"/>
    <n v="5"/>
    <n v="5"/>
    <n v="1"/>
    <n v="3.64"/>
    <x v="3"/>
    <n v="0.2040137574350937"/>
    <n v="12"/>
    <x v="1132"/>
    <b v="0"/>
    <m/>
    <m/>
    <m/>
  </r>
  <r>
    <x v="1"/>
    <s v="Wie komme ich in die Tiefgarage?"/>
    <s v="Die Zufahrt zur Tiefgarage ist trotz der davor liegenden Baustelle jederzeit erreichbar und zugänglich. Es gibt zwei Zugänge zum Gebäude aus der Tiefgarage: den Süd-Zugang (1), farblich in Dunkelrot, und den Nord-Zugang (2), farblich in einem hellen Orange gekennzeichnet._x000a__x000a_Für die Tiefgarage stehen Ihnen folgende Möglichkeiten zur Verfügung:_x000a_*   115 interne Parkplätze, die flexibel gebucht werden können._x000a_*   Mitarbeiter können mehrere Kennzeichen in der App hinterlegen oder mit der Mitarbeiterkarte in die Tiefgarage kommen._x000a_*   Wer ohne Buchung in die Tiefgarage fährt, wird kostenpflichtig abgeschleppt._x000a_*   Die restlichen ca. 110 internen Stellplätze der Tiefgarage werden über die App flexibel angeboten._x000a_*   Die Stellplätze werden über eine App auf täglicher Basis gebucht und monatlich abgerechnet._x000a_*   Die Reservierung ist frühestens zwei Wochen vorher möglich und auch nur für fünf Tage auf einmal._x000a_*   Am Buchungstag erfolgt der Zugang über Ihre allgemeine Zutrittskarte._x000a__x000a_Möchten Sie eine detaillierte Anleitung zur Nutzung der App oder reicht Ihnen diese Information?"/>
    <x v="0"/>
    <n v="5"/>
    <n v="5"/>
    <n v="4"/>
    <n v="5"/>
    <n v="1"/>
    <n v="3.5"/>
    <x v="0"/>
    <n v="0.54891879125512899"/>
    <n v="12"/>
    <x v="1133"/>
    <b v="0"/>
    <m/>
    <m/>
    <m/>
  </r>
  <r>
    <x v="1"/>
    <s v="Wann kann ich mein Fahrrad im Gebäude abstellen oder abholen?"/>
    <s v="Fahrräder können nur während der Öffnungszeiten in NewHQ abgestellt oder abgeholt werden. Es wird noch geprüft, ob dies angepasst werden könnte. Die generellen Öffnungszeiten des Gebäudes sind zwischen 6 und 19 Uhr._x000a__x000a_Für weitere Fragen wenden Sie sich bitte an die folgenden Support-Kanäle:_x000a_* Headquarter contact: newhq@berenberg.com_x000a_* Technical laptop support: laptoppilot@berenberg.de_x000a_* Building or relocation issues: Monday system (Link folgt)_x000a_* General technical support: hotline@berenberg.de oder hotline extension -369"/>
    <x v="0"/>
    <n v="4"/>
    <n v="5"/>
    <n v="4"/>
    <n v="5"/>
    <n v="1"/>
    <n v="3.72"/>
    <x v="16"/>
    <n v="0.33934837617736058"/>
    <n v="12"/>
    <x v="1134"/>
    <b v="0"/>
    <m/>
    <m/>
    <m/>
  </r>
  <r>
    <x v="1"/>
    <s v="Wie funktioniert die Mülltrennung im neuen Gebäude?"/>
    <s v="Im neuen Bürogebäude gibt es auf allen Etagen in jedem Arbeitsbereich eine Müllstation. Es gibt keine Mülleimer an den Arbeitsplätzen. Papier kann wie gewohnt in der Silbertonne entsorgt werden, die in jedem gut erreichbaren Druckerraum steht. Alles andere wird getrennt nach Zugehörigkeit an den Müllstationen entsorgt. Auch Pfandflaschen können hier retourniert werden._x000a__x000a_Die Müllstationen haben 2-3 verschiedene Sortierungen. Bio-/Nassmüll befindet sich unter der Spüle in den Teeküchen."/>
    <x v="0"/>
    <n v="5"/>
    <n v="5"/>
    <n v="4"/>
    <n v="5"/>
    <n v="1"/>
    <n v="4.3400000000000007"/>
    <x v="0"/>
    <n v="0.40304557916639722"/>
    <n v="13"/>
    <x v="1135"/>
    <b v="0"/>
    <m/>
    <m/>
    <m/>
  </r>
  <r>
    <x v="1"/>
    <s v="Wo befinden sich die Tonnen für Nassmüll und Biomüll?"/>
    <s v="Die Tonnen für Bio-/Nassmüll befinden sich unter der Spüle in den Teeküchen. Müllstationen für verschiedene Sortierungen gibt es in den Quadranten. In jedem Arbeitsbereich auf allen Etagen im neuen Bürogebäude gibt es eine Müllstation. Dort können Sie, getrennt nach Zugehörigkeit, Ihren Müll entsorgen."/>
    <x v="0"/>
    <n v="4"/>
    <n v="5"/>
    <n v="4"/>
    <n v="5"/>
    <n v="1"/>
    <n v="4.12"/>
    <x v="16"/>
    <n v="0.27608701087915383"/>
    <n v="14"/>
    <x v="1136"/>
    <b v="0"/>
    <m/>
    <m/>
    <m/>
  </r>
  <r>
    <x v="1"/>
    <s v="Wird es noch Papierkörbe unter den Schreibtischen geben?"/>
    <s v="Für Ihre Suchanfrage konnte keine Zusammenfassung erstellt werden. Hier sind einige Suchergebnisse."/>
    <x v="0"/>
    <n v="5"/>
    <n v="5"/>
    <n v="5"/>
    <n v="5"/>
    <n v="1"/>
    <n v="4.4800000000000004"/>
    <x v="3"/>
    <n v="4.4435508451697733E-2"/>
    <n v="11"/>
    <x v="1137"/>
    <b v="0"/>
    <m/>
    <m/>
    <m/>
  </r>
  <r>
    <x v="1"/>
    <s v="Wo stehen die Datentonnen für sensible Dokumente?"/>
    <s v="Hallo! Die Datentonnen für sensible Dokumente befinden sich in den Druckerräumen in jedem Quadranten im NewHQ."/>
    <x v="0"/>
    <n v="5"/>
    <n v="5"/>
    <n v="5"/>
    <n v="5"/>
    <n v="1"/>
    <n v="4.4800000000000004"/>
    <x v="3"/>
    <n v="0.27354157480015612"/>
    <n v="10"/>
    <x v="1138"/>
    <b v="0"/>
    <m/>
    <m/>
    <m/>
  </r>
  <r>
    <x v="1"/>
    <s v="Wann bekomme ich die neue Zutrittskarte?"/>
    <s v="Die neuen Zutrittskarten für das NewHQ werden ab Mitte August ausgegeben. Die Übergabe erfolgt persönlich durch das Property Management und den Empfang. Für die Übergabe werden feste Timeslots am 14. und 15. August vergeben. Wenn Sie die vorgeschlagenen Timeslots nicht wahrnehmen können, können die Zutrittskarten bis zum 25. August beim Empfang abgeholt werden."/>
    <x v="0"/>
    <n v="4"/>
    <n v="5"/>
    <n v="4"/>
    <n v="5"/>
    <n v="1"/>
    <n v="3.28"/>
    <x v="16"/>
    <n v="0.35764969425639209"/>
    <n v="11"/>
    <x v="1139"/>
    <b v="0"/>
    <m/>
    <m/>
    <m/>
  </r>
  <r>
    <x v="1"/>
    <s v="Was passiert mit meiner alten Zutrittskarte?"/>
    <s v="Ihre derzeitige Zutrittskarte verliert mit dem Umzug ihre Gültigkeit, muss jedoch weiterhin aufbewahrt werden. Für den Fall unerwarteter Einschränkungen im NewHQ dient der Standort Neuer Jungfernstieg als Fallback – in diesem Fall würden die alten Karten reaktiviert. Sie werden gesondert informiert, sobald die bisherigen Karten endgültig entsorgt werden können."/>
    <x v="0"/>
    <n v="5"/>
    <n v="5"/>
    <n v="5"/>
    <n v="5"/>
    <n v="1"/>
    <n v="3.64"/>
    <x v="3"/>
    <n v="0.4829146938810091"/>
    <n v="18"/>
    <x v="1140"/>
    <b v="0"/>
    <m/>
    <m/>
    <m/>
  </r>
  <r>
    <x v="1"/>
    <s v="Wie viele Zutrittsanlagen gibt es im Foyer?"/>
    <s v="Im Foyer des NewHQ gibt es 6 Vereinzelungsanlagen."/>
    <x v="0"/>
    <n v="5"/>
    <n v="5"/>
    <n v="5"/>
    <n v="5"/>
    <n v="1"/>
    <n v="4.4800000000000004"/>
    <x v="3"/>
    <n v="7.2707028271867841E-2"/>
    <n v="11"/>
    <x v="1141"/>
    <b v="0"/>
    <m/>
    <m/>
    <m/>
  </r>
  <r>
    <x v="1"/>
    <s v="Werden meine bisherigen Zutrittsrechte übernommen?"/>
    <s v="Ihre bisherigen Zutrittsrechte sollen übernommen werden. Es erfolgt jedoch noch eine detaillierte Prüfung. Die EMA wird aktuell technisch angepasst, damit dies weniger aufwändig ist._x000a__x000a_Beachten Sie, dass die neue Zutrittskarte zunächst deaktiviert ist und während der Probetage vorübergehend und ab dem offiziellen Umzug dauerhaft aktiviert wird. Ihre derzeitige Zutrittskarte verliert mit dem Umzug ihre Gültigkeit, muss aber weiterhin aufbewahrt werden."/>
    <x v="0"/>
    <n v="5"/>
    <n v="5"/>
    <n v="4"/>
    <n v="5"/>
    <n v="1"/>
    <n v="3.5"/>
    <x v="0"/>
    <n v="0.42096474140330398"/>
    <n v="13"/>
    <x v="1142"/>
    <b v="0"/>
    <m/>
    <m/>
    <m/>
  </r>
  <r>
    <x v="1"/>
    <s v="Wann ist der Zutritt zum Gebäude möglich?"/>
    <s v="Der Zutritt zum Gebäude ist grundsätzlich zwischen 6 und 19 Uhr möglich. Das Verlassen des Gebäudes nach 19 Uhr ist ebenfalls erlaubt, wobei die vorgegebenen Wege genutzt werden sollten."/>
    <x v="0"/>
    <n v="4"/>
    <n v="5"/>
    <n v="4"/>
    <n v="5"/>
    <n v="1"/>
    <n v="4.12"/>
    <x v="16"/>
    <n v="0.20858752896829769"/>
    <n v="10"/>
    <x v="1143"/>
    <b v="0"/>
    <m/>
    <m/>
    <m/>
  </r>
  <r>
    <x v="1"/>
    <s v="Wo befinden sich die Eingänge für Mitarbeiter und Gäste?"/>
    <s v="Im NewHQ gibt es folgende Eingänge:_x000a__x000a_*   Der Mitarbeitereingang befindet sich seitlich am Gebäude._x000a_*   Der Haupteingang kann mit genutzt werden._x000a_*   Gäste, die aus der Tiefgarage kommen, erreichen das Foyer mit dem Aufzug in Sichtachse des Empfangs._x000a_*   Das Mitarbeiterrestaurant ist über zwei Eingänge zugänglich: Einer führt von außen, links des Gebäudehaupteingangs, der andere vom Foyer._x000a_*   In der Tiefgarage gibt es einen Süd-Zugang (1) und einen Nord-Zugang (2) zum Gebäude."/>
    <x v="0"/>
    <n v="5"/>
    <n v="5"/>
    <n v="4"/>
    <n v="5"/>
    <n v="1"/>
    <n v="4.3400000000000007"/>
    <x v="0"/>
    <n v="0.25817609472793568"/>
    <n v="12"/>
    <x v="1144"/>
    <b v="0"/>
    <m/>
    <m/>
    <m/>
  </r>
  <r>
    <x v="1"/>
    <s v="Was muss ich in Vertraulichkeitsbereichen beachten?"/>
    <s v="In Vertraulichkeitsbereichen sind spezielle Wege einzuhalten und diese Bereiche sind zutrittsgesichert."/>
    <x v="0"/>
    <n v="4"/>
    <n v="4"/>
    <n v="2"/>
    <n v="4"/>
    <n v="1"/>
    <n v="3.54"/>
    <x v="8"/>
    <n v="3.5476502226372553E-2"/>
    <n v="6"/>
    <x v="1145"/>
    <b v="0"/>
    <m/>
    <m/>
    <m/>
  </r>
  <r>
    <x v="1"/>
    <s v="Welche Sicherheitszertifizierung hat das neue Gebäude?"/>
    <s v="Das neue Gebäude hat die höchste Sicherheitszertifizierung, die man für ein Gebäude erhalten kann."/>
    <x v="0"/>
    <n v="5"/>
    <n v="5"/>
    <n v="5"/>
    <n v="5"/>
    <n v="1"/>
    <n v="4.4800000000000004"/>
    <x v="3"/>
    <n v="0.18941384494755589"/>
    <n v="11"/>
    <x v="1146"/>
    <b v="0"/>
    <m/>
    <m/>
    <m/>
  </r>
  <r>
    <x v="1"/>
    <s v="Kann ich meine Mitarbeiterkarte mehrfach direkt hintereinander nutzen?"/>
    <s v="Nein, eine mehrfache Nutzung der Mitarbeiterkarte beim Zutritt ist nicht mehr möglich, da sie nach einer Nutzung am Hauseingang für mehrere Minuten gesperrt ist."/>
    <x v="0"/>
    <n v="5"/>
    <n v="5"/>
    <n v="5"/>
    <n v="5"/>
    <n v="1"/>
    <n v="4.4800000000000004"/>
    <x v="3"/>
    <n v="8.8633526188958575E-2"/>
    <n v="9"/>
    <x v="1147"/>
    <b v="0"/>
    <m/>
    <m/>
    <m/>
  </r>
  <r>
    <x v="1"/>
    <s v="Was muss ich beachten, wenn ich abends länger im Gebäude bin?"/>
    <s v="Wenn Sie abends länger im NewHQ bleiben, beachten Sie bitte Folgendes:_x000a__x000a_*   Der Zutritt zum Gebäude ist grundsätzlich zwischen 6 und 19 Uhr möglich._x000a_*   Das Verlassen des Gebäudes nach 19 Uhr ist ebenfalls erlaubt, wobei die vorgegebenen Wege genutzt werden sollten._x000a_*   Im gesamten Gebäude sind Bewegungsmelder installiert, die zwischen 19 Uhr und 6 Uhr auslösen können._x000a_*   Bei längeren Arbeiten außerhalb dieser Zeiten sollte rechtzeitig Kontakt mit dem Empfang aufgenommen werden, damit der Wachdienst informiert werden kann._x000a_*   Die Einbruchmeldeanlage kann erst aktiviert werden, wenn alle das Gebäude verlassen haben._x000a__x000a_Aktuell wird an einer technischen Lösung gearbeitet, um die Abläufe künftig noch einfacher und weniger aufwändig zu gestalten."/>
    <x v="0"/>
    <n v="4"/>
    <n v="5"/>
    <n v="4"/>
    <n v="5"/>
    <n v="1"/>
    <n v="3.28"/>
    <x v="16"/>
    <n v="0.23765374926618121"/>
    <n v="12"/>
    <x v="1148"/>
    <b v="0"/>
    <m/>
    <m/>
    <m/>
  </r>
  <r>
    <x v="1"/>
    <s v="Was muss ich in Vertraulichkeitsbereichen beachten?"/>
    <s v="In Vertraulichkeitsbereichen sind spezielle Wege einzuhalten und diese Bereiche sind zutrittsgesichert."/>
    <x v="0"/>
    <n v="4"/>
    <n v="4"/>
    <n v="2"/>
    <n v="4"/>
    <n v="1"/>
    <n v="3.54"/>
    <x v="8"/>
    <n v="3.5476502226372553E-2"/>
    <n v="6"/>
    <x v="1145"/>
    <b v="0"/>
    <m/>
    <m/>
    <m/>
  </r>
  <r>
    <x v="1"/>
    <s v="Was ändert sich bei der Hauspost?"/>
    <s v="Im NewHQ wird es weiterhin Hauspost geben. Das Team, das liebevoll als &quot;Poststelle&quot; betitelt wird, wird im Erdgeschoss des NewHQ einen festen Ort haben. Zu den Aufgaben gehören die Verteilung der Hauspost, die Versorgung der Datenschutz-Container und der Scan-Service für bestimmte Dokumente._x000a__x000a_Außerdem wird es eine Paketstation gegenüber des Seiteneingangs geben, an die Sie Ihre privaten Pakete schicken lassen können."/>
    <x v="0"/>
    <n v="5"/>
    <n v="5"/>
    <n v="4"/>
    <n v="5"/>
    <n v="1"/>
    <n v="4.3400000000000007"/>
    <x v="0"/>
    <n v="0.22308022421008561"/>
    <n v="10"/>
    <x v="1149"/>
    <b v="0"/>
    <m/>
    <m/>
    <m/>
  </r>
  <r>
    <x v="1"/>
    <s v="Wo befindet sich die DHL-Packstation?"/>
    <s v="Die DHL-Packstation befindet sich außen am Gebäude, am Seiteneingang. Es wird auch eine Paketstation gegenüber des Seiteneingangs geben, an die Sie in Zukunft Ihre privaten Pakete schicken lassen können."/>
    <x v="0"/>
    <n v="5"/>
    <n v="5"/>
    <n v="4"/>
    <n v="5"/>
    <n v="1"/>
    <n v="4.3400000000000007"/>
    <x v="0"/>
    <n v="0.16197931697667531"/>
    <n v="10"/>
    <x v="1150"/>
    <b v="0"/>
    <m/>
    <m/>
    <m/>
  </r>
  <r>
    <x v="1"/>
    <s v="Was ist beim Aufzug in Bezug auf Vertraulichkeit zu beachten?"/>
    <s v="In Bezug auf die Aufzüge im NewHQ ist es wichtig zu wissen, dass die Nord- und Südkernaufzüge bewusst gewählt wurden, insbesondere im Hinblick auf Vertraulichkeitsbereiche. Vertraulichkeitsbereiche sind zutrittsgesichert, und es sind spezielle Wege einzuhalten._x000a__x000a_Benötigen Sie weitere Informationen zu diesem Thema? Wenn nicht, stehen Ihnen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5"/>
    <n v="5"/>
    <n v="3"/>
    <n v="5"/>
    <n v="1"/>
    <n v="3.8"/>
    <x v="16"/>
    <n v="0.14474267956923459"/>
    <n v="11"/>
    <x v="1151"/>
    <b v="0"/>
    <m/>
    <m/>
    <m/>
  </r>
  <r>
    <x v="1"/>
    <s v="Können alternativ zu den Aufzügen auch Treppen genutzt werden?"/>
    <s v="Ja, alternativ zu den Aufzügen können die Treppenhäuser genutzt werden."/>
    <x v="0"/>
    <n v="5"/>
    <n v="5"/>
    <n v="5"/>
    <n v="5"/>
    <n v="1"/>
    <n v="4.4800000000000004"/>
    <x v="3"/>
    <n v="0.1899324710681613"/>
    <n v="10"/>
    <x v="1152"/>
    <b v="0"/>
    <m/>
    <m/>
    <m/>
  </r>
  <r>
    <x v="1"/>
    <s v="Wie und wann kann ich einen Spind im 2. Untergeschoss beantragen?"/>
    <s v="Gerne unterstütze ich Sie bei Ihrer Anfrage bezüglich der Spinde im 2. Untergeschoss des NewHQ._x000a__x000a_Mitte Juli wird es im Newsletter eine Abfrage geben, wer einen festen Spind im 2. UG benötigt. Sie können sich bei Interesse unter NewHQ@berenberg.com melden. Die Schlüssel für die Spinde werden zusammen mit den neuen Zutrittskarten Mitte August ausgegeben. Auch nach der ersten Zuteilung können Sie weiterhin einen Spind bei OS anfragen. Die Verwaltung der Spinde erfolgt künftig über die Poststelle im neuen Gebäude."/>
    <x v="0"/>
    <n v="5"/>
    <n v="5"/>
    <n v="5"/>
    <n v="5"/>
    <n v="1"/>
    <n v="3.64"/>
    <x v="3"/>
    <n v="0.24826787440178461"/>
    <n v="12"/>
    <x v="1153"/>
    <b v="0"/>
    <m/>
    <m/>
    <m/>
  </r>
  <r>
    <x v="1"/>
    <s v="Wofür sind die Spinde im 2. UG gedacht?"/>
    <s v="Die Spinde im 2. Untergeschoss (UG2) im NewHQ sind für verschiedene Zwecke gedacht._x000a__x000a_*   Sie können dort z.B. Anzüge, Sporttaschen, Motorradhelme oder Fahrradkleidung und Helme sicher aufbewahren._x000a_*   Die Spinde ergänzen die bereits vorhandenen Lockerfächer in den Arbeitsbereichen._x000a_*   Es ist maximal 1 Spind pro Person vorgesehen._x000a__x000a_Mitte Juli wird es eine Abfrage geben, wer einen festen Spind benötigt. Die Schlüssel für die Spinde werden Mitte August zusammen mit den Zutrittskarten ausgegeben. Nachträgliche Anfragen sind weiterhin möglich. Die Verwaltung der Spinde erfolgt künftig über die Poststelle im neuen Gebäude."/>
    <x v="0"/>
    <n v="5"/>
    <n v="5"/>
    <n v="4"/>
    <n v="5"/>
    <n v="1"/>
    <n v="3.5"/>
    <x v="0"/>
    <n v="0.43738084687057721"/>
    <n v="10"/>
    <x v="1154"/>
    <b v="0"/>
    <m/>
    <m/>
    <m/>
  </r>
  <r>
    <x v="1"/>
    <s v="Wie viele Spinde darf ich nutzen?"/>
    <s v="Du darfst maximal einen Spind pro Person nutzen. Mitte Juli wird es im Newsletter eine Abfrage geben, wer einen festen Spind im 2. UG benötigt. Der Bedarf kann auch später angemeldet werden. Mitte August werden die Schlüssel für den Spind zusammen mit den Zutrittskarten ausgegeben."/>
    <x v="0"/>
    <n v="4"/>
    <n v="5"/>
    <n v="4"/>
    <n v="5"/>
    <n v="1"/>
    <n v="4.12"/>
    <x v="16"/>
    <n v="0.1635608745096411"/>
    <n v="6"/>
    <x v="1155"/>
    <b v="0"/>
    <m/>
    <m/>
    <m/>
  </r>
  <r>
    <x v="1"/>
    <s v="Wann werden die Spindschlüssel ausgegeben?"/>
    <s v="Die Spindschlüssel im UG2 werden zusammen mit den Zutrittskarten am 14. und 15. August im NewHQ ausgegeben. Die Übergabe wird protokolliert. Sollten Sie die vorgeschlagenen Timeslots nicht wahrnehmen können, können die Zutrittskarten bis zum 25. August beim Empfang abgeholt werden."/>
    <x v="0"/>
    <n v="5"/>
    <n v="5"/>
    <n v="4"/>
    <n v="5"/>
    <n v="1"/>
    <n v="3.5"/>
    <x v="0"/>
    <n v="0.24840181410173931"/>
    <n v="12"/>
    <x v="1156"/>
    <b v="0"/>
    <m/>
    <m/>
    <m/>
  </r>
  <r>
    <x v="1"/>
    <s v="Darf ich meine persönlichen Sachen in den Duschen lagern?"/>
    <s v="Für Ihre Suchanfrage konnte keine Zusammenfassung erstellt werden. Hier sind einige Suchergebnisse."/>
    <x v="0"/>
    <n v="3"/>
    <n v="1"/>
    <n v="1"/>
    <n v="1"/>
    <n v="1"/>
    <n v="1.44"/>
    <x v="9"/>
    <n v="7.4690626092877438E-2"/>
    <n v="12"/>
    <x v="1157"/>
    <b v="0"/>
    <m/>
    <m/>
    <m/>
  </r>
  <r>
    <x v="1"/>
    <s v="Wieviele Duschen stehen zur Verfügung?"/>
    <s v="Im NewHQ stehen Ihnen 11 Duschen zur Verfügung. Bitte beachten Sie, dass persönliche Gegenstände in den Duschen nicht erlaubt sind und in Ihrem Spind aufbewahrt werden müssen."/>
    <x v="0"/>
    <n v="3"/>
    <n v="5"/>
    <n v="4"/>
    <n v="5"/>
    <n v="1"/>
    <n v="4.18"/>
    <x v="6"/>
    <n v="0.17455343706825799"/>
    <n v="7"/>
    <x v="1158"/>
    <b v="0"/>
    <m/>
    <m/>
    <m/>
  </r>
  <r>
    <x v="1"/>
    <s v="Wo ist der Raucherbereich?"/>
    <s v="Der Raucherbereich befindet sich außerhalb des Gebäudes gegenüber des Seiteneingangs, neben der DHL-Station. Der Bereich ist überdacht und beleuchtet."/>
    <x v="0"/>
    <n v="5"/>
    <n v="5"/>
    <n v="5"/>
    <n v="5"/>
    <n v="1"/>
    <n v="4.4800000000000004"/>
    <x v="3"/>
    <n v="0.27401766039834269"/>
    <n v="11"/>
    <x v="1159"/>
    <b v="0"/>
    <m/>
    <m/>
    <m/>
  </r>
  <r>
    <x v="1"/>
    <s v="Wie melde ich technische oder infrastrukturelle Mängel?"/>
    <s v="Um technische oder infrastrukturelle Mängel zu melden, nutze bitte das Ticketsystem über die Servicebank. Bei dringenden Anliegen ist dies besonders wichtig. Alternativ kannst du den QR-Code an den Ausstattungselementen scannen, um einen Mangel direkt zu melden._x000a__x000a_Für dringende Notfälle wie Wasserschäden oder Stromausfall rufe bitte die Gebäude-Notfallnummer unter 040 – 35060-8000 an._x000a__x000a_Damit dir schnell geholfen werden kann, gib bitte folgende Informationen an: Name/Bereich, AP-ID, Telefonnummer und eine Beschreibung des Problems (z.B. Tisch fährt nicht, Bildschirm funktioniert nicht, es fehlen 2 Umzugskartons, etc.)."/>
    <x v="0"/>
    <n v="5"/>
    <n v="5"/>
    <n v="4"/>
    <n v="5"/>
    <n v="1"/>
    <n v="4.3400000000000007"/>
    <x v="0"/>
    <n v="0.35605077016698933"/>
    <n v="9"/>
    <x v="1160"/>
    <b v="0"/>
    <m/>
    <m/>
    <m/>
  </r>
  <r>
    <x v="1"/>
    <s v="Was ist die Notfallnummer bei dringenden Problemen?"/>
    <s v="Die Notfallnummer bei dringenden Problemen lautet 8000. Alternativ können Sie in dringenden Notfällen (bei akuten Gebäudestörungen, die sofort behoben werden müssen, wie Wasserschäden, Stromausfall, Feuer etc.) die Gebäude-Notfallnummer unter 040 – 35060-8000 anrufen."/>
    <x v="0"/>
    <n v="5"/>
    <n v="5"/>
    <n v="5"/>
    <n v="5"/>
    <n v="4"/>
    <n v="4.9400000000000004"/>
    <x v="1"/>
    <n v="0.35156852960781232"/>
    <n v="11"/>
    <x v="1161"/>
    <b v="0"/>
    <m/>
    <m/>
    <m/>
  </r>
  <r>
    <x v="1"/>
    <s v="Wird es eine vereinfachte Möglichkeit zur Mängelmeldung geben?"/>
    <s v="Ja, es ist geplant, QR-Codes an den Ausstattungselementen anzubringen. Durch das Scannen dieser Codes kann ein Mangel direkt gemeldet werden."/>
    <x v="0"/>
    <n v="5"/>
    <n v="5"/>
    <n v="5"/>
    <n v="5"/>
    <n v="1"/>
    <n v="3.64"/>
    <x v="3"/>
    <n v="0.16277483532359949"/>
    <n v="10"/>
    <x v="1162"/>
    <b v="0"/>
    <m/>
    <m/>
    <m/>
  </r>
  <r>
    <x v="1"/>
    <s v="Warum ist Feedback zum Gebäude so wichtig?"/>
    <s v="Feedback zum Gebäude ist wichtig, da es hilft, den Betrieb des Gebäudes kontinuierlich zu optimieren."/>
    <x v="0"/>
    <n v="5"/>
    <n v="5"/>
    <n v="3"/>
    <n v="5"/>
    <n v="1"/>
    <n v="3.36"/>
    <x v="16"/>
    <n v="0.26073906174528788"/>
    <n v="12"/>
    <x v="1163"/>
    <b v="0"/>
    <m/>
    <m/>
    <m/>
  </r>
  <r>
    <x v="1"/>
    <s v="Wann beginnen die Umzüge in das New HQ?"/>
    <s v="Die Umzüge in das New HQ beginnen gestaffelt Mitte September 2025. Ihr Umzug startet am Donnerstag, 18. September 2025 um 16 Uhr. Am Freitag, 19. September 2025 ab 7 Uhr steht Ihnen Ihr Arbeitsplatz im neuen Headquarter zur Verfügung."/>
    <x v="0"/>
    <n v="5"/>
    <n v="5"/>
    <n v="5"/>
    <n v="5"/>
    <n v="1"/>
    <n v="4.4800000000000004"/>
    <x v="3"/>
    <n v="0.57730021770805084"/>
    <n v="16"/>
    <x v="1164"/>
    <b v="0"/>
    <m/>
    <m/>
    <m/>
  </r>
  <r>
    <x v="1"/>
    <s v="Gibt es einen Umzugsleitfaden?"/>
    <s v="Ja, es gibt einen Umzugsleitfaden. Er dient als zentrales Informationsdokument mit allen Details zum Umzug. Anfang August wird er an die Umzugsbotschafter zur Verteilung an die Teams ausgegeben."/>
    <x v="0"/>
    <n v="5"/>
    <n v="5"/>
    <n v="4"/>
    <n v="5"/>
    <n v="1"/>
    <n v="4.3400000000000007"/>
    <x v="0"/>
    <n v="0.35792340968645531"/>
    <n v="12"/>
    <x v="1165"/>
    <b v="0"/>
    <m/>
    <m/>
    <m/>
  </r>
  <r>
    <x v="1"/>
    <s v="Wie bereiten wir die Umzüge vor?"/>
    <s v="Die Umzugskartons werden grundsätzlich Ende August verteilt. Wer sie früher benötigt, kann Bescheid geben. Bei Abwesenheit können Sie sich an Ihren Umzugsbotschafter wenden, um frühzeitig Kartons zu erhalten."/>
    <x v="0"/>
    <n v="5"/>
    <n v="5"/>
    <n v="4"/>
    <n v="5"/>
    <n v="1"/>
    <n v="4.3400000000000007"/>
    <x v="0"/>
    <n v="0.35539265771226392"/>
    <n v="11"/>
    <x v="1166"/>
    <b v="0"/>
    <m/>
    <m/>
    <m/>
  </r>
  <r>
    <x v="1"/>
    <s v="Wann werden die Umzugskartons verteilt?"/>
    <s v="Gegenstände, die nicht in Kartons passen, müssen separat mit einem Aufkleber versehen werden. Alle Gegenstände, die in einen Karton passen, sind darin zu verpacken. Ausnahmen sind nur in besonderen Fällen und nach vorheriger Absprache möglich – in diesen Fällen lassen Sie den Karton bitte offen._x000a__x000a_Jeder Mitarbeiter erhält einen vorbedruckten Bogen mit jeweils 8 Aufklebern zur Beschriftung von Kartons sowie des Telefons. Wichtig ist, dass jeder Karton an der Stirn- und an der Oberseite mit jeweils einem vollständig ausgefüllten Umzugsaufkleber versehen wird."/>
    <x v="0"/>
    <n v="5"/>
    <n v="5"/>
    <n v="4"/>
    <n v="5"/>
    <n v="1"/>
    <n v="4.62"/>
    <x v="0"/>
    <n v="0.38485942014022417"/>
    <n v="10"/>
    <x v="1167"/>
    <b v="0"/>
    <m/>
    <m/>
    <m/>
  </r>
  <r>
    <x v="1"/>
    <s v="Wie gehe ich mit Dingen um, die nicht in die Kartons passen?"/>
    <s v="Ja, es werden vorgedruckte und farblich sortierte Aufkleber für die Beschriftung von Kartons zur Verfügung gestellt. Jeder Mitarbeiter erhält einen vorbedruckten Bogen mit jeweils 8 Aufklebern zur Beschriftung von Kartons sowie des Telefons. Die Aufkleber werden zusammen mit den Kartons über die Umzugsbotschafter verteilt. Jede Etage erhält eine eigene Aufkleber-Farbe. Bitte prüfen Sie die Angaben auf Ihrem persönlichen Aufkleber-Bogen sorgfältig auf Richtigkeit."/>
    <x v="0"/>
    <n v="5"/>
    <n v="5"/>
    <n v="4"/>
    <n v="5"/>
    <n v="1"/>
    <n v="4.3400000000000007"/>
    <x v="0"/>
    <n v="0.56816973763360445"/>
    <n v="10"/>
    <x v="1168"/>
    <b v="0"/>
    <m/>
    <m/>
    <m/>
  </r>
  <r>
    <x v="1"/>
    <s v="Gibt es vorgedruckte Aufkleber für die Beschriftung von Kartons?"/>
    <s v="Die Umzugsgüter werden am späten Nachmittag oder abends auf die Etagen gebracht."/>
    <x v="0"/>
    <n v="5"/>
    <n v="5"/>
    <n v="5"/>
    <n v="5"/>
    <n v="1"/>
    <n v="3.64"/>
    <x v="3"/>
    <n v="0.26977863608536728"/>
    <n v="11"/>
    <x v="1169"/>
    <b v="0"/>
    <m/>
    <m/>
    <m/>
  </r>
  <r>
    <x v="1"/>
    <s v="Wann werden die Umzugsgüter ins neue Gebäude gebracht?"/>
    <s v="Ja, alle Möbel im alten Gebäude müssen vollständig leer geräumt sein."/>
    <x v="0"/>
    <n v="5"/>
    <n v="5"/>
    <n v="5"/>
    <n v="5"/>
    <n v="1"/>
    <n v="3.64"/>
    <x v="3"/>
    <n v="0.23901726391364431"/>
    <n v="12"/>
    <x v="1170"/>
    <b v="0"/>
    <m/>
    <m/>
    <m/>
  </r>
  <r>
    <x v="1"/>
    <s v="Müssen alle Möbel im alten Gebäude leer geräumt werden?"/>
    <s v="Die Kaffeeküchen werden durch das Umzugsunternehmen geräumt."/>
    <x v="0"/>
    <n v="5"/>
    <n v="5"/>
    <n v="5"/>
    <n v="5"/>
    <n v="5"/>
    <n v="5"/>
    <x v="13"/>
    <n v="0.1943784740120649"/>
    <n v="9"/>
    <x v="1171"/>
    <b v="0"/>
    <m/>
    <m/>
    <m/>
  </r>
  <r>
    <x v="1"/>
    <s v="Wer räumt die Kaffeeküchen aus ?"/>
    <s v="Ja, das ist richtig. Bezogene Etagen werden vom Umzugsunternehmen nicht mehr betreten."/>
    <x v="0"/>
    <n v="5"/>
    <n v="5"/>
    <n v="5"/>
    <n v="5"/>
    <n v="1"/>
    <n v="3.64"/>
    <x v="3"/>
    <n v="0.1034138438494052"/>
    <n v="10"/>
    <x v="1172"/>
    <b v="0"/>
    <m/>
    <m/>
    <m/>
  </r>
  <r>
    <x v="1"/>
    <s v="Betritt das Umzugsunternehmen nach Bezug die Etagen erneut?"/>
    <s v="Für die Entsorgung von nicht mehr benötigten Unterlagen gilt folgendes:_x000a__x000a_*   Alle nicht mehr benötigten Unterlagen sind rechtzeitig vor dem Umzug zu entsorgen._x000a_*   Inhalte und persönliche Gegenstände sind aus Teeküchen und Kühlschränken zu entsorgen._x000a_*   Alte Tastaturen, Igel und andere technische Geräte, die nicht umziehen, sollen separat gesammelt werden, bspw. in einer separaten Tonne._x000a__x000a_Bitte entsorgen Sie die Unterlagen rechtzeitig vor dem Umzug in den bereitgestellten Tonnen. Datentonnen für sensible Dokumente befinden sich in den Druckerräumen."/>
    <x v="0"/>
    <n v="4"/>
    <n v="4"/>
    <n v="3"/>
    <n v="4"/>
    <n v="1"/>
    <n v="2.84"/>
    <x v="4"/>
    <n v="0.5034885651259966"/>
    <n v="11"/>
    <x v="1173"/>
    <b v="0"/>
    <m/>
    <m/>
    <m/>
  </r>
  <r>
    <x v="1"/>
    <s v="Was ist mit der Entsorgung von nicht mehr benötigten Unterlagen?"/>
    <s v="Es werden sukzessive mehr Tonnen bereitgestellt. Bei zusätzlichem Bedarf kann nach direkter Absprache mehr zur Verfügung gestellt werden."/>
    <x v="0"/>
    <n v="5"/>
    <n v="5"/>
    <n v="4"/>
    <n v="5"/>
    <n v="5"/>
    <n v="4.8599999999999994"/>
    <x v="1"/>
    <n v="0.1609527990622347"/>
    <n v="11"/>
    <x v="1174"/>
    <b v="0"/>
    <m/>
    <m/>
    <m/>
  </r>
  <r>
    <x v="1"/>
    <s v="Was passiert, wenn nicht ausreichend Tonnen für die Entsorgung bereitgestellt werden?"/>
    <s v="Alte Tastaturen, Igel und andere technische Geräte, die nicht mit umgezogen werden, sollen separat gesammelt werden, beispielsweise in einer separaten Tonne."/>
    <x v="0"/>
    <n v="4"/>
    <n v="5"/>
    <n v="3"/>
    <n v="4"/>
    <n v="1"/>
    <n v="3.02"/>
    <x v="17"/>
    <n v="0.19701398401709649"/>
    <n v="12"/>
    <x v="1175"/>
    <b v="0"/>
    <m/>
    <m/>
    <m/>
  </r>
  <r>
    <x v="1"/>
    <s v="Was passiert mit alter Technik, die nicht umzieht?"/>
    <s v="Altmöbel werden nicht an Mitarbeiter abgegeben. Sie werden nach dem Auszug durch einen beauftragten Verwerter fachgerecht entsorgt. Einzelne, neuere Möbel werden mit umgezogen."/>
    <x v="0"/>
    <n v="5"/>
    <n v="5"/>
    <n v="4"/>
    <n v="5"/>
    <n v="4"/>
    <n v="4.8"/>
    <x v="2"/>
    <n v="0.27069791184413972"/>
    <n v="10"/>
    <x v="1176"/>
    <b v="0"/>
    <m/>
    <m/>
    <m/>
  </r>
  <r>
    <x v="1"/>
    <s v="Was passiert mit den alten Möbeln?"/>
    <s v="Die alten Bilder aus dem Bestand werden an die Berenberg Stiftung übergeben."/>
    <x v="0"/>
    <n v="5"/>
    <n v="5"/>
    <n v="5"/>
    <n v="5"/>
    <n v="5"/>
    <n v="5"/>
    <x v="13"/>
    <n v="0.21161845095123899"/>
    <n v="10"/>
    <x v="1177"/>
    <b v="0"/>
    <m/>
    <m/>
    <m/>
  </r>
  <r>
    <x v="1"/>
    <s v="Was geschieht mit den alten Bildern aus dem Bestand?"/>
    <s v="Nicht zuordenbare Schlüssel sollen separat gesammelt und anschließend geprüft werden."/>
    <x v="0"/>
    <n v="5"/>
    <n v="5"/>
    <n v="4"/>
    <n v="5"/>
    <n v="1"/>
    <n v="3.5"/>
    <x v="0"/>
    <n v="0.16315881458242729"/>
    <n v="10"/>
    <x v="1178"/>
    <b v="0"/>
    <m/>
    <m/>
    <m/>
  </r>
  <r>
    <x v="1"/>
    <s v="Was mache ich mit nicht zuordenbaren Schlüsseln?"/>
    <s v="Inhalte von Tresoren müssen vor dem Umzug geleert und im NewHQ wieder eingeräumt werden, um Transportschäden zu vermeiden. Tresore werden am Umzugstag des jeweiligen Bereichs mitgenommen, und die Schlüsselübergabe erfolgt entsprechend."/>
    <x v="0"/>
    <n v="5"/>
    <n v="5"/>
    <n v="4"/>
    <n v="5"/>
    <n v="1"/>
    <n v="4.3400000000000007"/>
    <x v="0"/>
    <n v="0.24598962082885331"/>
    <n v="10"/>
    <x v="1179"/>
    <b v="0"/>
    <m/>
    <m/>
    <m/>
  </r>
  <r>
    <x v="1"/>
    <s v="Was gilt für Tresorinhalte beim Umzug?"/>
    <s v="Tresore werden am Umzugstag des jeweiligen Bereichs mitgenommen. Die Schlüsselübergabe erfolgt entsprechend._x000a__x000a_Welcher Bereich betrifft Ihre Frage? Dies könnte hilfreich sein, um Ihnen spezifischere Informationen zu geben."/>
    <x v="0"/>
    <n v="5"/>
    <n v="5"/>
    <n v="4"/>
    <n v="5"/>
    <n v="1"/>
    <n v="4.3400000000000007"/>
    <x v="0"/>
    <n v="0.27998339575703401"/>
    <n v="10"/>
    <x v="1180"/>
    <b v="0"/>
    <m/>
    <m/>
    <m/>
  </r>
  <r>
    <x v="1"/>
    <s v="Wann ziehen Tresore um?"/>
    <s v="Alle Mitarbeiter sollen vorab mindestens einmal im NewHQ gearbeitet haben. Die Probearbeitstage helfen, technische und organisatorische Fragen frühzeitig zu klären und die Arbeitsfähigkeit ab dem ersten Tag sicherzustellen. Sie bieten zudem eine erste Einarbeitung in die neue Arbeitsumgebung."/>
    <x v="0"/>
    <n v="5"/>
    <n v="5"/>
    <n v="5"/>
    <n v="5"/>
    <n v="1"/>
    <n v="4.76"/>
    <x v="3"/>
    <n v="0.22020840714902201"/>
    <n v="10"/>
    <x v="1181"/>
    <b v="0"/>
    <m/>
    <m/>
    <m/>
  </r>
  <r>
    <x v="1"/>
    <s v="Wer soll vor dem Umzug im neuen Gebäude ein Probearbeiten absolviert haben?"/>
    <s v="Ja, es ist möglich, auch ein zweites Mal Probearbeiten zu absolvieren."/>
    <x v="0"/>
    <n v="5"/>
    <n v="5"/>
    <n v="5"/>
    <n v="5"/>
    <n v="5"/>
    <n v="5"/>
    <x v="13"/>
    <n v="0.1564736292081518"/>
    <n v="9"/>
    <x v="1182"/>
    <b v="0"/>
    <m/>
    <m/>
    <m/>
  </r>
  <r>
    <x v="1"/>
    <s v="Darf ich mehr als einmal probearbeiten?"/>
    <s v="Die Zutrittskontrolle beim Probearbeiten funktioniert mit deiner persönlichen Zutrittskarte. Weitere Informationen zur Kartenausgabe folgen."/>
    <x v="0"/>
    <n v="5"/>
    <n v="5"/>
    <n v="4"/>
    <n v="5"/>
    <n v="1"/>
    <n v="4.3400000000000007"/>
    <x v="0"/>
    <n v="0.28439533836291042"/>
    <n v="10"/>
    <x v="1183"/>
    <b v="0"/>
    <m/>
    <m/>
    <m/>
  </r>
  <r>
    <x v="1"/>
    <s v="Wie läuft die Zutrittskontrolle beim Probearbeiten?"/>
    <s v="Auszubildende oder temporäre Mitarbeiter können auch probearbeiten. Falls dies nicht möglich ist, muss das Team sie informieren und inhaltlich abholen."/>
    <x v="0"/>
    <n v="4"/>
    <n v="4"/>
    <n v="2"/>
    <n v="4"/>
    <n v="1"/>
    <n v="3.120000000000001"/>
    <x v="8"/>
    <n v="0.326185401774156"/>
    <n v="10"/>
    <x v="1184"/>
    <b v="0"/>
    <m/>
    <m/>
    <m/>
  </r>
  <r>
    <x v="1"/>
    <s v="Was gilt für Auszubildende oder temporäre Mitarbeiter beim Probearbeiten?"/>
    <s v="Ja, es werden zwei Gebäudeführungen zum Probearbeiten angeboten. Freiwillige Gebäudeführungen mit Anmeldung werden angeboten. Eine Einladung dazu erhalten Sie demnächst per Mail."/>
    <x v="0"/>
    <n v="5"/>
    <n v="5"/>
    <n v="4"/>
    <n v="5"/>
    <n v="1"/>
    <n v="3.5"/>
    <x v="0"/>
    <n v="0.2088314514152316"/>
    <n v="14"/>
    <x v="1185"/>
    <b v="0"/>
    <m/>
    <m/>
    <m/>
  </r>
  <r>
    <x v="1"/>
    <s v="Gibt es Gebäudeführungen im Rahmen des Probearbeitens?"/>
    <s v="Probearbeiten im NewHQ sind ab 7 Uhr morgens möglich. Jede Etage hat einen eigenen Slot zum Probearbeiten zugewiesen bekommen."/>
    <x v="0"/>
    <n v="5"/>
    <n v="5"/>
    <n v="4"/>
    <n v="5"/>
    <n v="1"/>
    <n v="4.3400000000000007"/>
    <x v="0"/>
    <n v="0.1295658421738736"/>
    <n v="12"/>
    <x v="1186"/>
    <b v="0"/>
    <m/>
    <m/>
    <m/>
  </r>
  <r>
    <x v="1"/>
    <s v="Ab wann ist Probearbeiten möglich?"/>
    <s v="Ja, während des Probearbeitens gibt es technische Unterstützung. Ein IT-Spezialist ist vor Ort, und Floorwalker unterstützen Sie gerne und nehmen Feedback entgegen. Außerdem stehen Kollegen und Kolleginnen als &quot;Floor Walker&quot; zum Support auf der Fläche bereit._x000a__x000a_Zusätzlich gibt es Schulungsangebote zur Nutzung der Laptops."/>
    <x v="0"/>
    <n v="5"/>
    <n v="5"/>
    <n v="4"/>
    <n v="5"/>
    <n v="1"/>
    <n v="4.3400000000000007"/>
    <x v="0"/>
    <n v="0.41855042620667621"/>
    <n v="12"/>
    <x v="1187"/>
    <b v="0"/>
    <m/>
    <m/>
    <m/>
  </r>
  <r>
    <x v="1"/>
    <s v="Gibt es technische Unterstützung während des Probearbeitens?"/>
    <s v="Jede Etage hat einen eigenen Slot zum Probearbeiten zugewiesen bekommen."/>
    <x v="0"/>
    <n v="5"/>
    <n v="5"/>
    <n v="5"/>
    <n v="5"/>
    <n v="1"/>
    <n v="4.4800000000000004"/>
    <x v="3"/>
    <n v="0.2056482346401701"/>
    <n v="9"/>
    <x v="1188"/>
    <b v="0"/>
    <m/>
    <m/>
    <m/>
  </r>
  <r>
    <x v="1"/>
    <s v="Wie erfahre ich, wann meine Etage Probearbeiten darf?"/>
    <s v="Ja, die Anmeldung für das Probearbeiten erfolgt verbindlich über die Plattform guestoo. Du erhältst Einladungen per Mail."/>
    <x v="0"/>
    <n v="4"/>
    <n v="5"/>
    <n v="3"/>
    <n v="4"/>
    <n v="1"/>
    <n v="3.02"/>
    <x v="17"/>
    <n v="0.17330858107436839"/>
    <n v="10"/>
    <x v="1189"/>
    <b v="0"/>
    <m/>
    <m/>
    <m/>
  </r>
  <r>
    <x v="1"/>
    <s v="Ist eine Anmeldung für das Probearbeiten erforderlich?"/>
    <s v="Beim Probearbeiten steht Ihnen folgende technische Ausstattung zur Verfügung:_x000a__x000a_*   Laptop (wird vor dem Probearbeiten ausgegeben, technisches Onboarding ist abgeschlossen)_x000a_*   Telefon am Arbeitsplatz_x000a_*   Kaffeemaschinen und Wasserspender_x000a_*   Teeküchen mit Geschirr_x000a__x000a_Außerdem wird ein Schulungsangebot zur Nutzung der Laptops angeboten."/>
    <x v="0"/>
    <n v="5"/>
    <n v="5"/>
    <n v="4"/>
    <n v="5"/>
    <n v="1"/>
    <n v="4.3400000000000007"/>
    <x v="0"/>
    <n v="0.34739200752690041"/>
    <n v="12"/>
    <x v="1190"/>
    <b v="0"/>
    <m/>
    <m/>
    <m/>
  </r>
  <r>
    <x v="1"/>
    <s v="Welche technische Ausstattung steht beim Probearbeiten zur Verfügung?"/>
    <s v="Ja, es wird ein Schulungsangebot zur Laptop-Nutzung während des Probearbeitens im NewHQ angeboten. Die Einladungen dazu erfolgen per E-Mail. Außerdem gibt es Schulungen zur Nutzung des Laptops und der sonstigen Hardware am Arbeitsplatz (Monitor, Tastatur, Maus, Telefon) sowie zu Meeting-Räumen und Videokonferenz-Technik."/>
    <x v="0"/>
    <n v="5"/>
    <n v="5"/>
    <n v="4"/>
    <n v="5"/>
    <n v="1"/>
    <n v="3.5"/>
    <x v="0"/>
    <n v="0.16086772446687059"/>
    <n v="10"/>
    <x v="1191"/>
    <b v="0"/>
    <m/>
    <m/>
    <m/>
  </r>
  <r>
    <x v="1"/>
    <s v="Gibt es Schulungen zur Techniknutzung?"/>
    <s v="Beim Probearbeiten stehen Ihnen folgende Infrastruktur zur Verfügung:_x000a__x000a_*   Zutrittskontrolle mit Ihrer persönlichen Karte_x000a_*   Laptops, die vor dem Probearbeiten ausgegeben werden_x000a_*   Das Telefon am Arbeitsplatz_x000a_*   Schulungsangebote zur Nutzung der Laptops_x000a_*   Kaffeemaschinen und Wasserspender_x000a_*   Teeküchen mit Geschirr_x000a_*   Raumbuchung über Outlook_x000a_*   Tiefgarage (kostenloses Parken ohne Anmeldung)_x000a_*   Fahrradkeller_x000a_*   Locker (Vergabe im Bereich)_x000a_*   Spinde im UG2_x000a_*   Gebäudeführungen_x000a_*   Floorwalker für Unterstützung_x000a__x000a_Nicht verfügbar sind:_x000a__x000a_*   Mitarbeiterrestaurant_x000a_*   Empfang_x000a_*   Postservice_x000a_*   Arbeitsmöglichkeit abweichend von den geplanten Probearbeitstagen_x000a_*   Headset am Telefon_x000a_*   Duschen_x000a_*   Büromaterial_x000a_*   Drucker"/>
    <x v="0"/>
    <n v="4"/>
    <n v="5"/>
    <n v="4"/>
    <n v="5"/>
    <n v="1"/>
    <n v="4.12"/>
    <x v="16"/>
    <n v="0.2109945070509486"/>
    <n v="9"/>
    <x v="1192"/>
    <b v="0"/>
    <m/>
    <m/>
    <m/>
  </r>
  <r>
    <x v="1"/>
    <s v="Welche Infrastruktur ist beim Probearbeiten nutzbar?"/>
    <s v="Ja, Daniel, die Tiefgarage und der Fahrradkeller sind während des Probearbeitens nutzbar. Der Zugang zur Tiefgarage erfolgt mit Ihrer Mitarbeiterkarte. Das Parken ist während des Probearbeitens kostenlos und ohne Anmeldung möglich."/>
    <x v="0"/>
    <n v="5"/>
    <n v="5"/>
    <n v="5"/>
    <n v="5"/>
    <n v="1"/>
    <n v="4.4800000000000004"/>
    <x v="3"/>
    <n v="0.28667429544041378"/>
    <n v="11"/>
    <x v="1193"/>
    <b v="0"/>
    <m/>
    <m/>
    <m/>
  </r>
  <r>
    <x v="1"/>
    <s v="Sind die Tiefgarage und die Fahrradstellplätze beim Probearbeiten zugänglich?"/>
    <s v="Ja, Feedback ist ausdrücklich erwünscht und kann direkt an die Floorwalker gegeben werden."/>
    <x v="0"/>
    <n v="5"/>
    <n v="5"/>
    <n v="5"/>
    <n v="5"/>
    <n v="1"/>
    <n v="4.4800000000000004"/>
    <x v="3"/>
    <n v="0.40012877680271008"/>
    <n v="6"/>
    <x v="1012"/>
    <b v="0"/>
    <m/>
    <m/>
    <m/>
  </r>
  <r>
    <x v="1"/>
    <s v="Kann beim Probearbeiten Feedback gegeben werden?"/>
    <s v="Die Aufgabe des Umzugsbotschafters ist es, den Umzugsprozess im Team zu unterstützen und zu begleiten. Er koordiniert die Vorbereitung, passt bereitgestellte Informationen an das Team an und leitet Fragen oder Bedarfe an das Projektteam weiter. Er fungiert als Bindeglied zwischen dem Projektteam und dem eigenen Bereich."/>
    <x v="0"/>
    <n v="5"/>
    <n v="5"/>
    <n v="4"/>
    <n v="5"/>
    <n v="1"/>
    <n v="3.5"/>
    <x v="0"/>
    <n v="0.3018276265491906"/>
    <n v="12"/>
    <x v="1194"/>
    <b v="0"/>
    <m/>
    <m/>
    <m/>
  </r>
  <r>
    <x v="1"/>
    <s v="Was ist Aufgabe des Umzugsbotschafters?"/>
    <s v="Ihr erster Ansprechpartner bei Fragen zum Ablauf des Umzugs ist der Umzugsbotschafter. Er unterstützt bei Fragen und organisiert die Abstimmung._x000a__x000a_Sollten Sie nach dem Umzug Mängel oder Probleme feststellen, wenden Sie sich bitte ebenfalls an Ihren Umzugsbotschafter. In dringenden Notfällen (bei akuten Gebäudestörungen, die sofort behoben werden müssen, wie Wasserschäden, Stromausfall, Feuer etc.) rufen Sie bitte die Gebäude-Notfallnummer unter 040 – 35060-8000 an. Bei allgemeinen Fragen schreiben Sie bitte eine E-Mail an newhq@berenberg.com. Bei kleineren Problemen oder Mängeln erstellen Sie bitte ein Ticket über das Property Self Service Portal in der Servicebank. Bei dringendem IT-Handlungsbedarf (bspw. Meetingraum nicht nutzbar oder etagenweise kein Netzwerk) senden Sie bitte eine E-Mail an cs@berenberg.com. Bei generellen technischen IT-Störungen / Einschränkungen eröffnen Sie bitte ein Ticket über die Hotline hotline@berenberg.de oder kontaktieren Sie bitte direkt die IT-Hotline unter 040 - 35060 -369."/>
    <x v="0"/>
    <n v="5"/>
    <n v="5"/>
    <n v="5"/>
    <n v="5"/>
    <n v="1"/>
    <n v="4.4800000000000004"/>
    <x v="3"/>
    <n v="0.25271385910456767"/>
    <n v="10"/>
    <x v="1195"/>
    <b v="0"/>
    <m/>
    <m/>
    <m/>
  </r>
  <r>
    <x v="1"/>
    <s v="Wer ist mein Ansprechpartner, wenn ich Fragen zum Ablauf des Umzugs habe?"/>
    <s v="Die Laptops werden kurz vor dem Umzug ausgegeben. Du bist für die Mitnahme deines Laptops beim Umzug verantwortlich. Du wirst in den kommenden Tagen individuell zur Aushändigung der Laptops ab August eingeladen."/>
    <x v="0"/>
    <n v="5"/>
    <n v="5"/>
    <n v="4"/>
    <n v="5"/>
    <n v="1"/>
    <n v="3.5"/>
    <x v="0"/>
    <n v="0.27456612933656871"/>
    <n v="10"/>
    <x v="1196"/>
    <b v="0"/>
    <m/>
    <m/>
    <m/>
  </r>
  <r>
    <x v="1"/>
    <s v="Wann und wie erhalte ich meinen neuen Laptop?"/>
    <s v="Bitte melden Sie spezielle Keyboards oder Mäuse direkt an die IT, damit sie vollständig umgezogen werden. Geben Sie den Namen des Mitarbeiters und das entsprechende Equipment an._x000a__x000a_Ergonomische Tastaturen und Mäuse werden von der Spedition mit umgezogen. Wenn Sie uns dies über den Survey mitgeteilt haben, werden ergonomische Tastaturen / Mäuse mit umgezogen._x000a__x000a_Für weitere Fragen wenden Sie sich bitte an:_x000a_* Technische Laptop Unterstützung: laptoppilot@berenberg.de_x000a_* Allgemeine technische Unterstützung: hotline@berenberg.de oder Hotline-Durchwahl -369 [siehe allgemeine Informationen]."/>
    <x v="0"/>
    <n v="5"/>
    <n v="5"/>
    <n v="4"/>
    <n v="5"/>
    <n v="1"/>
    <n v="3.94"/>
    <x v="0"/>
    <n v="0.27085340585945678"/>
    <n v="10"/>
    <x v="1197"/>
    <b v="0"/>
    <m/>
    <m/>
    <m/>
  </r>
  <r>
    <x v="1"/>
    <s v="Was muss ich bei Sonder-Equipment wie speziellen Keyboards oder Mäusen beachten?"/>
    <s v="In Teams, in denen noch nicht alle Mitarbeiter über einen eigenen Laptop verfügen, werden Team-Laptops zur Verfügung gestellt, um die Meeting-Infrastruktur zu nutzen."/>
    <x v="0"/>
    <n v="4"/>
    <n v="5"/>
    <n v="3"/>
    <n v="4"/>
    <n v="3"/>
    <n v="4.26"/>
    <x v="16"/>
    <n v="0.33126249606667568"/>
    <n v="10"/>
    <x v="1198"/>
    <b v="0"/>
    <m/>
    <m/>
    <m/>
  </r>
  <r>
    <x v="1"/>
    <s v="Was passiert, wenn in meinem Team nicht alle Mitarbeiter einen Laptop haben?"/>
    <s v="iPhones werden generell nicht ausgetauscht. Nur Geräte, die sich am Ende des Lifecycles befinden, werden ersetzt."/>
    <x v="0"/>
    <n v="5"/>
    <n v="5"/>
    <n v="5"/>
    <n v="5"/>
    <n v="5"/>
    <n v="5"/>
    <x v="13"/>
    <n v="0.30676769328001557"/>
    <n v="10"/>
    <x v="1182"/>
    <b v="0"/>
    <m/>
    <m/>
    <m/>
  </r>
  <r>
    <x v="1"/>
    <s v="Werden iPhones im Zuge des Umzugs ausgetauscht?"/>
    <s v="Nein, iPads sind im Standard-Setup nicht vorgesehen. Das Yoga-Laptop deckt alle notwendigen Funktionen ab."/>
    <x v="0"/>
    <n v="5"/>
    <n v="5"/>
    <n v="5"/>
    <n v="5"/>
    <n v="5"/>
    <n v="5"/>
    <x v="13"/>
    <n v="0.1232652538902539"/>
    <n v="10"/>
    <x v="1199"/>
    <b v="0"/>
    <m/>
    <m/>
    <m/>
  </r>
  <r>
    <x v="1"/>
    <s v="Werden iPads zur Verfügung gestellt?"/>
    <s v="Um Inhalte in den neuen Meetingräumen zu teilen, ist ein Laptop erforderlich. Reine Videokonferenzen funktionieren auch ohne Laptop. Die Meetingräume sind alle über Outlook buchbar und verfügen über eine Cisco Video-Anlage. Es gibt Räume für 6 bis 24 Personen, und für größere Veranstaltungen gibt es weitere Räume. Think-Tanks, die stunden- oder tageweise per Outlook buchbar sind und mit Cisco-Videoausstattung ausgestattet sind, finden Sie auf allen Etagen. Sie sind für zwei bis drei Personen ausgelegt und ermöglichen konzentriertes oder vertrauliches Arbeiten."/>
    <x v="0"/>
    <n v="4"/>
    <n v="4"/>
    <n v="3"/>
    <n v="4"/>
    <n v="1"/>
    <n v="3.96"/>
    <x v="4"/>
    <n v="0.43133670718380002"/>
    <n v="10"/>
    <x v="1200"/>
    <b v="0"/>
    <m/>
    <m/>
    <m/>
  </r>
  <r>
    <x v="1"/>
    <s v="Welche IT Ausstattung wird für die Nutzung der Meetingräume benötigt?"/>
    <s v="Nein, die Softphone-Telefonie wird nicht direkt mit dem Umzug eingeführt, sondern erst zu einem späteren Zeitpunkt. Die neuen Headsets sind jedoch bereits für die zukünftige Softphone-Technologie vorbereitet._x000a__x000a_Für die Telefonie im neuen Gebäude gibt es drei Möglichkeiten:_x000a_*   Über das klassische Telefon_x000a_*   Über den Laptop via Headset_x000a_*   Via Bluetooth, in dem das Telefon direkt mit dem Headset verbunden ist."/>
    <x v="0"/>
    <n v="5"/>
    <n v="5"/>
    <n v="5"/>
    <n v="5"/>
    <n v="1"/>
    <n v="4.4800000000000004"/>
    <x v="3"/>
    <n v="0.2882381110994931"/>
    <n v="10"/>
    <x v="1201"/>
    <b v="0"/>
    <m/>
    <m/>
    <m/>
  </r>
  <r>
    <x v="1"/>
    <s v="Wird die Softphone- Telefonie direkt mit dem Umzug eingeführt?"/>
    <s v="Es gibt drei Möglichkeiten, im neuen Gebäude zu telefonieren:_x000a__x000a_*   Über das klassische Telefon_x000a_*   Über den Laptop via Headset_x000a_*   Via Bluetooth, indem das Telefon direkt mit dem Headset verbunden ist._x000a__x000a_WLAN-Telefonie sollte auf dem iPhone freigeschaltet sein, damit die Telefonie und die Park-App auch in der Tiefgarage funktionieren, da es dort sonst keine Netzabdeckung gibt._x000a__x000a_Im neuen Bürogebäude wird es auf allen Etagen viele Telefonboxen geben, in denen Sie kurzfristig vertrauliche Gespräche führen oder kurze persönliche Besprechungen abhalten können. Die Boxen gibt es in unterschiedlichen Größen für bis zu vier Personen. Beim Betreten der Box schalten sich automatisch das Licht und die Lüftung ein, und die Belegung der Kabine wird außen durch ein rotes Lichtsignal angezeigt."/>
    <x v="0"/>
    <n v="4"/>
    <n v="5"/>
    <n v="4"/>
    <n v="5"/>
    <n v="1"/>
    <n v="3.28"/>
    <x v="16"/>
    <n v="0.30748280660432359"/>
    <n v="11"/>
    <x v="1202"/>
    <b v="0"/>
    <m/>
    <m/>
    <m/>
  </r>
  <r>
    <x v="1"/>
    <s v="Wie kann ich im neuen Gebäude telefonieren?"/>
    <s v="Ja, Sie können weiterhin ohne Laptop telefonieren. Sobald das Softphone später eingeführt wird, ist ein Login am Laptop für das Telefonieren erforderlich."/>
    <x v="0"/>
    <n v="5"/>
    <n v="5"/>
    <n v="4"/>
    <n v="5"/>
    <n v="1"/>
    <n v="3.5"/>
    <x v="0"/>
    <n v="0.32951832506619949"/>
    <n v="8"/>
    <x v="1203"/>
    <b v="0"/>
    <m/>
    <m/>
    <m/>
  </r>
  <r>
    <x v="1"/>
    <s v="Kann ich weiterhin ohne Laptop telefonieren?"/>
    <s v="Für Ihre Suchanfrage konnte keine Zusammenfassung erstellt werden. Hier sind einige Suchergebnisse."/>
    <x v="0"/>
    <n v="3"/>
    <n v="1"/>
    <n v="1"/>
    <n v="1"/>
    <n v="1"/>
    <n v="1.44"/>
    <x v="9"/>
    <n v="4.1375536499872419E-2"/>
    <n v="10"/>
    <x v="1204"/>
    <b v="0"/>
    <m/>
    <m/>
    <m/>
  </r>
  <r>
    <x v="1"/>
    <s v="Was muss ich für die Telefonie in der Tiefgarage beachten?"/>
    <s v="Ja, Microsoft Teams ist auf den Laptops integriert. Sie können damit problemlos Meetings aufsetzen. Beachten Sie jedoch, dass Teams nicht in der Citrix Umgebung funktioniert."/>
    <x v="0"/>
    <n v="5"/>
    <n v="5"/>
    <n v="4"/>
    <n v="5"/>
    <n v="1"/>
    <n v="3.5"/>
    <x v="0"/>
    <n v="0.31120015756544511"/>
    <n v="11"/>
    <x v="1205"/>
    <b v="0"/>
    <m/>
    <m/>
    <m/>
  </r>
  <r>
    <x v="1"/>
    <s v="Ist Microsoft Teams auf den Laptops verfügbar?"/>
    <s v="Nein, der Rollout von Microsoft Teams erfolgt sukzessive."/>
    <x v="0"/>
    <n v="5"/>
    <n v="5"/>
    <n v="5"/>
    <n v="5"/>
    <n v="5"/>
    <n v="5"/>
    <x v="13"/>
    <n v="0.22429371178438801"/>
    <n v="14"/>
    <x v="1182"/>
    <b v="0"/>
    <m/>
    <m/>
    <m/>
  </r>
  <r>
    <x v="1"/>
    <s v="Ist Microsoft bereits an allen Standorten nutzbar?"/>
    <s v="Ja, über die Notebookumgebung können Sie problemlos an externen Teams-Einladungen teilnehmen."/>
    <x v="0"/>
    <n v="5"/>
    <n v="5"/>
    <n v="5"/>
    <n v="5"/>
    <n v="1"/>
    <n v="4.4800000000000004"/>
    <x v="3"/>
    <n v="0.26894000299335669"/>
    <n v="8"/>
    <x v="1081"/>
    <b v="0"/>
    <m/>
    <m/>
    <m/>
  </r>
  <r>
    <x v="1"/>
    <s v="Kann ich an externen Team-Meetings teilnehmen?"/>
    <s v="Die Firma Datagroup unterstützt uns extern bei der Umsetzung der IT-Ausstattung."/>
    <x v="0"/>
    <n v="5"/>
    <n v="5"/>
    <n v="5"/>
    <n v="5"/>
    <n v="1"/>
    <n v="4.4800000000000004"/>
    <x v="3"/>
    <n v="0.2778108663817932"/>
    <n v="12"/>
    <x v="1206"/>
    <b v="0"/>
    <m/>
    <m/>
    <m/>
  </r>
  <r>
    <x v="1"/>
    <s v="Wer unterstützt uns extern bei der Umsetzung der IT-Ausstattung?"/>
    <s v="Für Kollegen, die sich bereits in der Betaphase befinden, wird geprüft, ob die Ausstattung einheitlich ist. Falls erforderlich, wird diese angepasst."/>
    <x v="0"/>
    <n v="5"/>
    <n v="5"/>
    <n v="4"/>
    <n v="5"/>
    <n v="1"/>
    <n v="3.5"/>
    <x v="0"/>
    <n v="0.1610097750361747"/>
    <n v="10"/>
    <x v="1207"/>
    <b v="0"/>
    <m/>
    <m/>
    <m/>
  </r>
  <r>
    <x v="1"/>
    <s v="Was ist mit der IT-Ausstattung der Kollegen in der Betaphase?"/>
    <s v="Für neue Mitarbeiter muss die IT-Ausstattung im Rahmen des Onboardings mitbestellt werden. Die Laptops werden kurz vor dem Umzug ausgegeben. Jeder Mitarbeiter ist für die Mitnahme seines Laptops beim Umzug verantwortlich._x000a__x000a_Vor dem Einzug ins NewHQ haben Sie die Gelegenheit, sich mit der neuen Technik vertraut zu machen. User Guides für die Technik werden Ihnen im Vorwege zur Verfügung gestellt. Am Tag Ihres Probearbeitens werden Schulungen angeboten: Nutzung des Laptops und der sonstigen Hardware am Arbeitsplatz (Monitor, Tastatur, Mouse, Telefon)."/>
    <x v="0"/>
    <n v="5"/>
    <n v="5"/>
    <n v="4"/>
    <n v="5"/>
    <n v="1"/>
    <n v="4.3400000000000007"/>
    <x v="0"/>
    <n v="0.43851762303674502"/>
    <n v="10"/>
    <x v="1208"/>
    <b v="0"/>
    <m/>
    <m/>
    <m/>
  </r>
  <r>
    <x v="1"/>
    <s v="Was gilt für neue Mitarbeiter im Hinblick auf die IT-Ausstattung?"/>
    <s v="Es ziehen nur arbeitsrelevante Unterlagen um, die künftig benötigt werden. Alles andere wird geprüft, ob es ggf. digitalisiert, archiviert oder entsorgt wird. Laptops werden nicht von der Spedition umgezogen, sondern müssen selbst mitgenommen werden. Private Gegenstände und persönliche Wertgegenstände werden grundsätzlich nicht umgezogen."/>
    <x v="0"/>
    <n v="5"/>
    <n v="5"/>
    <n v="4"/>
    <n v="5"/>
    <n v="1"/>
    <n v="4.3400000000000007"/>
    <x v="0"/>
    <n v="0.12144613243819841"/>
    <n v="10"/>
    <x v="1209"/>
    <b v="0"/>
    <m/>
    <m/>
    <m/>
  </r>
  <r>
    <x v="1"/>
    <s v="Was darf mit an den neuen Standort umziehen?"/>
    <s v="Ja, es wird künftig noch persönliche Ablageplätze geben. Jeder Mitarbeiter erhält ein persönlich abschließbares Schließfach. Darüber hinaus kann zusätzlicher persönlicher Ablagebedarf in einem Spind im UG2 untergebracht werden, der zugeordnet werden kann. Für Arbeitsmaterialien gibt es zentrale Teamablagen in den Schränken auf der Fläche oder digitale Alternativen. Mitte Juli erfolgt eine Abfrage per Newsletter, um den Bedarf an Spinden zu melden, dies kann aber auch später noch erfolgen."/>
    <x v="0"/>
    <n v="5"/>
    <n v="5"/>
    <n v="4"/>
    <n v="5"/>
    <n v="1"/>
    <n v="3.5"/>
    <x v="0"/>
    <n v="0.41156449211147622"/>
    <n v="10"/>
    <x v="1210"/>
    <b v="0"/>
    <m/>
    <m/>
    <m/>
  </r>
  <r>
    <x v="1"/>
    <s v="Gibt es künftig noch persönliche Ablageplätze?"/>
    <s v="Bitte nutzen Sie die bereitgestellten Umzugskartons und halten Sie sich an das Beschriftungssystem (z.B. Bereich, Abteilung, Inhalt, Zielzone). Jeder Mitarbeiter erhält einen vorbedruckten Bogen mit jeweils 8 Aufklebern zur Beschriftung von Kartons sowie des Telefons. Jeder Karton ist an der Stirn- und an der Oberseite mit jeweils einem vollständig ausgefüllten Umzugsaufkleber zu versehen. Sichern Sie den Aufkleber bei Bedarf mit Tesafilm."/>
    <x v="0"/>
    <n v="4"/>
    <n v="5"/>
    <n v="4"/>
    <n v="5"/>
    <n v="1"/>
    <n v="3.28"/>
    <x v="16"/>
    <n v="0.40587417055369379"/>
    <n v="11"/>
    <x v="1211"/>
    <b v="0"/>
    <m/>
    <m/>
    <m/>
  </r>
  <r>
    <x v="1"/>
    <s v="Wie soll ich meine Unterlagen verpacken und beschriften?"/>
    <s v="Bei der Entscheidung, was mitgenommen werden soll, hilft Ihnen das Projektteam mit einer Checkliste. Bei Unsicherheiten können Sie sich an Ihre Projekt-Ansprechperson oder Ihre Führungskraft wenden. Zusätzlich können Sie sich an Ihren Umzugsbotschafter wenden, der Sie bei Fragen unterstützt und die Abstimmung organisiert."/>
    <x v="0"/>
    <n v="5"/>
    <n v="5"/>
    <n v="4"/>
    <n v="5"/>
    <n v="1"/>
    <n v="4.3400000000000007"/>
    <x v="0"/>
    <n v="0.2570174569815718"/>
    <n v="11"/>
    <x v="1212"/>
    <b v="0"/>
    <m/>
    <m/>
    <m/>
  </r>
  <r>
    <x v="1"/>
    <s v="Wer hilft mir bei der Entscheidung, was mitgenommen werden soll?"/>
    <s v="Relevante Dokumente mit gesetzlicher Aufbewahrungsfrist (z. B. Rechnungen, Verträge) müssen aufbewahrt werden, meist 6 oder 10 Jahre."/>
    <x v="0"/>
    <n v="5"/>
    <n v="5"/>
    <n v="4"/>
    <n v="5"/>
    <n v="1"/>
    <n v="3.5"/>
    <x v="0"/>
    <n v="0.30112088017316579"/>
    <n v="10"/>
    <x v="1213"/>
    <b v="0"/>
    <m/>
    <m/>
    <m/>
  </r>
  <r>
    <x v="1"/>
    <s v="Was muss aufbewahrt werden und wie lange?"/>
    <s v="Das Archiv wird zentral oder ausgelagert sein. Der Zugang erfolgt über Archivverantwortliche oder digitale Systeme."/>
    <x v="0"/>
    <n v="5"/>
    <n v="5"/>
    <n v="5"/>
    <n v="5"/>
    <n v="1"/>
    <n v="3.64"/>
    <x v="3"/>
    <n v="0.15872824946099001"/>
    <n v="10"/>
    <x v="1214"/>
    <b v="0"/>
    <m/>
    <m/>
    <m/>
  </r>
  <r>
    <x v="1"/>
    <s v="Wo kommt das Archiv hin – und wie komme ich später ran?"/>
    <s v="Der Unterschied zwischen Archivierung und Ablage ist folgender: Ablage bezieht sich auf laufende Unterlagen, die kurzfristig zugänglich sein müssen, während Archivierung die Langzeitaufbewahrung von selten benötigten Unterlagen betrifft."/>
    <x v="0"/>
    <n v="5"/>
    <n v="5"/>
    <n v="4"/>
    <n v="5"/>
    <n v="1"/>
    <n v="4.3400000000000007"/>
    <x v="0"/>
    <n v="0.23361689277869441"/>
    <n v="10"/>
    <x v="1215"/>
    <b v="0"/>
    <m/>
    <m/>
    <m/>
  </r>
  <r>
    <x v="1"/>
    <s v="Was ist der Unterschied zwischen Archivierung und Ablage?"/>
    <s v="Nein, Sie müssen Unterlagen nicht selbst ins Archiv bringen. Es gibt ein geordnetes Übergabeverfahren mit Infos zur Abgabe und ggf. Abholung."/>
    <x v="0"/>
    <n v="5"/>
    <n v="5"/>
    <n v="5"/>
    <n v="5"/>
    <n v="1"/>
    <n v="4.4800000000000004"/>
    <x v="3"/>
    <n v="0.17513732502034879"/>
    <n v="9"/>
    <x v="1216"/>
    <b v="0"/>
    <m/>
    <m/>
    <m/>
  </r>
  <r>
    <x v="1"/>
    <s v="Muss ich Unterlagen selbst ins Archiv bringen?"/>
    <s v="Alles, was nicht physisch benötigt wird und keine rechtlichen Hürden hat, soll digitalisiert werden. Zum Beispiel Projektunterlagen._x000a__x000a_Für die Ablage digitaler Dokumente stehen SharePoint, Teams, Netzlaufwerke oder spezielle DMS zur Verfügung. Das Projektteam legt hierfür Standards fest._x000a__x000a_Scanner stehen für die Digitalisierung bereit, und teilweise gibt es Scandienste."/>
    <x v="0"/>
    <n v="5"/>
    <n v="5"/>
    <n v="4"/>
    <n v="5"/>
    <n v="1"/>
    <n v="3.5"/>
    <x v="0"/>
    <n v="0.36630837300924618"/>
    <n v="10"/>
    <x v="1217"/>
    <b v="0"/>
    <m/>
    <m/>
    <m/>
  </r>
  <r>
    <x v="1"/>
    <s v="Was kann oder soll digitalisiert werden?"/>
    <s v="Für die Ablage digitaler Dokumente stehen Ihnen SharePoint, Teams, Netzlaufwerke oder spezielle DMS zur Verfügung. Die Standards hierfür werden vom Projektteam vorgegeben._x000a__x000a_Für weitere Fragen wenden Sie sich bitte an die folgenden Support-Kanäle:_x000a_* Headquarter contact: newhq@berenberg.com_x000a_* Technical laptop support: laptoppilot@berenberg.de_x000a_* Building or relocation issues: Monday system (link follows)_x000a_* General technical support: hotline@berenberg.de or hotline extension -369"/>
    <x v="0"/>
    <n v="4"/>
    <n v="4"/>
    <n v="3"/>
    <n v="5"/>
    <n v="1"/>
    <n v="3.8"/>
    <x v="17"/>
    <n v="0.25506679331134219"/>
    <n v="11"/>
    <x v="1218"/>
    <b v="0"/>
    <m/>
    <m/>
    <m/>
  </r>
  <r>
    <x v="1"/>
    <s v="Welche Tools stehen für die Ablage digitaler Dokumente zur Verfügung?"/>
    <s v="Bei der Digitalisierung unterstützen Sie Scanner, die bereitstehen. Teilweise gibt es auch Scandienste. Für weitere Unterstützung bei der Digitalisierung wenden Sie sich bitte an die folgenden Support-Kanäle:_x000a_* Headquarter contact: newhq@berenberg.com_x000a_* Technical laptop support: laptoppilot@berenberg.de_x000a_* Building or relocation issues: Monday system (link follows)_x000a_* General technical support: hotline@berenberg.de oder hotline extension -369"/>
    <x v="0"/>
    <n v="3"/>
    <n v="3"/>
    <n v="2"/>
    <n v="4"/>
    <n v="1"/>
    <n v="2.2999999999999998"/>
    <x v="5"/>
    <n v="0.15908043405074249"/>
    <n v="9"/>
    <x v="1219"/>
    <b v="0"/>
    <m/>
    <m/>
    <m/>
  </r>
  <r>
    <x v="1"/>
    <s v="Wer unterstützt bei der Digitalisierung?"/>
    <s v="Die offizielle Raumbuchung beginnt Ende August. Die Räume werden nach und nach in Outlook hinterlegt. Wenn Sie schon vorher einen Raum benötigen, wenden Sie sich bitte an das Event-Team."/>
    <x v="0"/>
    <n v="5"/>
    <n v="5"/>
    <n v="4"/>
    <n v="5"/>
    <n v="1"/>
    <n v="4.3400000000000007"/>
    <x v="0"/>
    <n v="0.34443461945963599"/>
    <n v="10"/>
    <x v="1220"/>
    <b v="0"/>
    <m/>
    <m/>
    <m/>
  </r>
  <r>
    <x v="1"/>
    <s v="Ab wann können Räume offiziell gebucht werden?"/>
    <s v="Für frühzeitige Buchungen wichtiger Termine wenden Sie sich bitte an das Event-Team._x000a__x000a_Für alle anderen Anliegen stehen Ihnen folgende Support-Kanäle zur Verfügung:_x000a_* Headquarter contact: newhq@berenberg.com_x000a_* Technical laptop support: laptoppilot@berenberg.de_x000a_* Building or relocation issues: Monday system (link follows)_x000a_* General technical support: hotline@berenberg.de or hotline extension -369"/>
    <x v="0"/>
    <n v="5"/>
    <n v="5"/>
    <n v="5"/>
    <n v="5"/>
    <n v="1"/>
    <n v="3.64"/>
    <x v="3"/>
    <n v="0.17386577345278631"/>
    <n v="10"/>
    <x v="1221"/>
    <b v="0"/>
    <m/>
    <m/>
    <m/>
  </r>
  <r>
    <x v="1"/>
    <s v="Was tun, wenn ich schon vorher einen Raum benötige?"/>
    <s v="Ja, im Multifunktionsraum wird es ein Sportangebot geben. Der Raum ist über Outlook buchbar und wird von HR koordiniert. Im neuen Hauptgebäude wird es einen extra Raum geben, der passend zu den Kursen mit verschiedenen Kleingeräten, wie Matten, KettleBalls und Kleinhanteln ausgestattet sein wird. Es wird auch ein größeres Betriebssportangebot geben."/>
    <x v="0"/>
    <n v="5"/>
    <n v="5"/>
    <n v="4"/>
    <n v="5"/>
    <n v="1"/>
    <n v="4.3400000000000007"/>
    <x v="0"/>
    <n v="0.27440668811712438"/>
    <n v="10"/>
    <x v="1222"/>
    <b v="0"/>
    <m/>
    <m/>
    <m/>
  </r>
  <r>
    <x v="1"/>
    <s v="Wird es ein Sportangebot geben?"/>
    <s v="Den Multifunktionsraum können Sie über Outlook buchen. Die Koordination erfolgt durch HR."/>
    <x v="0"/>
    <n v="5"/>
    <n v="5"/>
    <n v="4"/>
    <n v="5"/>
    <n v="1"/>
    <n v="4.3400000000000007"/>
    <x v="0"/>
    <n v="0.15294083938269981"/>
    <n v="10"/>
    <x v="1223"/>
    <b v="0"/>
    <m/>
    <m/>
    <m/>
  </r>
  <r>
    <x v="1"/>
    <s v="Wie kann ich den Multifunktionsraum buchen?"/>
    <s v="Ja, im NewHQ wird es einen Arzt-Raum geben, der auch als Ruheraum genutzt werden kann. Daneben befindet sich ein weiterer Ruheraum. Der Arzt-Raum wird sich im Erdgeschoss befinden."/>
    <x v="0"/>
    <n v="5"/>
    <n v="5"/>
    <n v="5"/>
    <n v="5"/>
    <n v="1"/>
    <n v="4.4800000000000004"/>
    <x v="3"/>
    <n v="0.27209807006950482"/>
    <n v="12"/>
    <x v="1224"/>
    <b v="0"/>
    <m/>
    <m/>
    <m/>
  </r>
  <r>
    <x v="1"/>
    <s v="Wird es einen Ruheraum und Arzt-Raum geben?"/>
    <s v="Der Zugang zum Mitarbeiterrestaurant ist mit der Mitarbeiterkarte gesichert. Der zweite Eingang erfolgt vom Foyer des neuen Bürogebäudes (NewHQ) und bietet einen direkten Zugang zum Buffetbereich."/>
    <x v="0"/>
    <n v="4"/>
    <n v="5"/>
    <n v="3"/>
    <n v="4"/>
    <n v="1"/>
    <n v="3.86"/>
    <x v="17"/>
    <n v="7.7197684114582027E-2"/>
    <n v="13"/>
    <x v="1225"/>
    <b v="0"/>
    <m/>
    <m/>
    <m/>
  </r>
  <r>
    <x v="1"/>
    <s v="Wie gelange ich ins Mitarbeiterrestaurant?"/>
    <s v="Im Mitarbeiterrestaurant stehen 199 Sitzplätze zur Verfügung."/>
    <x v="0"/>
    <n v="5"/>
    <n v="5"/>
    <n v="5"/>
    <n v="5"/>
    <n v="5"/>
    <n v="5"/>
    <x v="13"/>
    <n v="0.1012045532498714"/>
    <n v="12"/>
    <x v="1226"/>
    <b v="0"/>
    <m/>
    <m/>
    <m/>
  </r>
  <r>
    <x v="1"/>
    <s v="Wie viele Sitzplätze gibt es im Mitarbeiterrestaurant?"/>
    <s v="In der Restaurant-App gibt es ein Ampelsystem, das die aktuelle Auslastung im Restaurant anzeigt."/>
    <x v="0"/>
    <n v="5"/>
    <n v="5"/>
    <n v="5"/>
    <n v="5"/>
    <n v="1"/>
    <n v="3.64"/>
    <x v="3"/>
    <n v="0.16320698528624811"/>
    <n v="13"/>
    <x v="1227"/>
    <b v="0"/>
    <m/>
    <m/>
    <m/>
  </r>
  <r>
    <x v="1"/>
    <s v="Wie erfahre ich, wie voll es im Restaurant ist?"/>
    <s v="Ja, im Mitarbeiterrestaurant ist eine Vorbestellung von Gerichten möglich. Vorbestellte Gerichte können im Marketplace abgeholt und auch mit nach Hause genommen werden. Über die &quot;Pre Order&quot;-Funktion in der Restaurant-App können Sie Speisen bestellen, die Ihnen in einem Frische-Automat bereitgestellt werden."/>
    <x v="0"/>
    <n v="5"/>
    <n v="5"/>
    <n v="4"/>
    <n v="5"/>
    <n v="1"/>
    <n v="4.3400000000000007"/>
    <x v="0"/>
    <n v="0.29732980580715229"/>
    <n v="10"/>
    <x v="1228"/>
    <b v="0"/>
    <m/>
    <m/>
    <m/>
  </r>
  <r>
    <x v="1"/>
    <s v="Ist eine Vorbestellung von Gerichten möglich?"/>
    <s v="Ja, Geschäftspartner und Kunden können eingeladen werden, im Mitarbeiterrestaurant zu essen. Alternativ kann am Empfang eine Karte abgeholt werden, mit der sie selbst zahlen."/>
    <x v="0"/>
    <n v="4"/>
    <n v="5"/>
    <n v="3"/>
    <n v="5"/>
    <n v="1"/>
    <n v="3.98"/>
    <x v="6"/>
    <n v="0.17139618020961411"/>
    <n v="13"/>
    <x v="1229"/>
    <b v="0"/>
    <m/>
    <m/>
    <m/>
  </r>
  <r>
    <x v="1"/>
    <s v="Können Geschäftspartner und Kunden im Restaurant essen?"/>
    <s v="Nein, es ist nicht vorgesehen, dass Freunde oder Bekannte Zutritt zum Mitarbeiterrestaurant erhalten."/>
    <x v="0"/>
    <n v="5"/>
    <n v="5"/>
    <n v="5"/>
    <n v="5"/>
    <n v="5"/>
    <n v="5"/>
    <x v="13"/>
    <n v="0.2024148993966072"/>
    <n v="12"/>
    <x v="1230"/>
    <b v="0"/>
    <m/>
    <m/>
    <m/>
  </r>
  <r>
    <x v="1"/>
    <s v="Dürfen Familie, Freunde und Bekannte zum Mittagessen mitgebracht werden?"/>
    <s v="Nein, es ist nicht vorgesehen, mit Ihrem Tablett durch das Gebäude zu gehen. Für To-Go-Gerichte gibt es ein Pfandsystem mit wiederverwendbarer Tupperware."/>
    <x v="0"/>
    <n v="5"/>
    <n v="5"/>
    <n v="5"/>
    <n v="5"/>
    <n v="5"/>
    <n v="5"/>
    <x v="13"/>
    <n v="0.212436087030965"/>
    <n v="10"/>
    <x v="1231"/>
    <b v="0"/>
    <m/>
    <m/>
    <m/>
  </r>
  <r>
    <x v="1"/>
    <s v="Darf ich mit meinem Tablett durch das Gebäude gehen?"/>
    <s v="Nein, es ist keine Außenbestuhlung beim Restaurant vorgesehen."/>
    <x v="0"/>
    <n v="5"/>
    <n v="5"/>
    <n v="5"/>
    <n v="5"/>
    <n v="5"/>
    <n v="5"/>
    <x v="13"/>
    <n v="0.14028566498011141"/>
    <n v="12"/>
    <x v="1232"/>
    <b v="0"/>
    <m/>
    <m/>
    <m/>
  </r>
  <r>
    <x v="1"/>
    <s v="Wird es eine Außenbestuhlung beim Restaurant geben?"/>
    <s v="Der Marketplace im NewHQ ist ein reiner Self-Service-Bereich ohne Personal. Er bietet einen Treffpunkt zum Austauschen, für individuelle Lunchbreaks oder zum Arbeiten mit dem eigenen Laptop. Es gibt große Kühlschränke mit Getränken und hochwertige Küchen, in denen Sie mitgebrachte Speisen erwärmen und sich mit Kaffeespezialitäten versorgen können._x000a__x000a_Die Bezahlung am Snackautomaten erfolgt über die Restaurant-App."/>
    <x v="0"/>
    <n v="4"/>
    <n v="5"/>
    <n v="4"/>
    <n v="5"/>
    <n v="1"/>
    <n v="4.12"/>
    <x v="16"/>
    <n v="0.22585404290255681"/>
    <n v="14"/>
    <x v="1233"/>
    <b v="0"/>
    <m/>
    <m/>
    <m/>
  </r>
  <r>
    <x v="1"/>
    <s v="Wie funktioniert der Marketplace?"/>
    <s v="Pre-Order-Gerichte können im Marketplace abgeholt werden."/>
    <x v="0"/>
    <n v="5"/>
    <n v="5"/>
    <n v="5"/>
    <n v="5"/>
    <n v="1"/>
    <n v="4.4800000000000004"/>
    <x v="3"/>
    <n v="9.1329225352112658E-2"/>
    <n v="2"/>
    <x v="1234"/>
    <b v="0"/>
    <m/>
    <m/>
    <m/>
  </r>
  <r>
    <x v="1"/>
    <s v="Wo hole ich Pre-Order-Essen ab?"/>
    <s v="Die Bezahlung am Snackautomaten erfolgt über die Restaurant-App. Hierfür muss vorher Guthaben aufgeladen werden."/>
    <x v="0"/>
    <n v="5"/>
    <n v="5"/>
    <n v="5"/>
    <n v="5"/>
    <n v="1"/>
    <n v="3.64"/>
    <x v="3"/>
    <n v="0.2024937679101671"/>
    <n v="12"/>
    <x v="1235"/>
    <b v="0"/>
    <m/>
    <m/>
    <m/>
  </r>
  <r>
    <x v="1"/>
    <s v="Wie bezahle ich am Snackautomaten?"/>
    <s v="Das Work Café ist ein Treffpunkt für alle Mitarbeiter und befindet sich 3x im Gebäude auf den Etagen 2, 4 und 6. Es bietet folgende Ausstattung:_x000a__x000a_*   Kühlschrank_x000a_*   Geschirrspüler_x000a_*   Mikrowelle_x000a_*   Separate Wasserstation_x000a_*   Einheitliches Geschirr + Besteck_x000a_*   Kaffeemaschine (die gleiche Maschine wie im jetzigen Bistro 1590)"/>
    <x v="0"/>
    <n v="5"/>
    <n v="5"/>
    <n v="5"/>
    <n v="5"/>
    <n v="1"/>
    <n v="4.76"/>
    <x v="3"/>
    <n v="0.17015606195695129"/>
    <n v="11"/>
    <x v="1236"/>
    <b v="0"/>
    <m/>
    <m/>
    <m/>
  </r>
  <r>
    <x v="1"/>
    <s v="Was bietet das Work Café?"/>
    <s v="Das Work Café ist dauerhaft zugänglich und liegt außerhalb der Vertraulichkeitsbereiche. Es befindet sich 3x im Gebäude auf den Etagen 2, 4 und 6."/>
    <x v="0"/>
    <n v="5"/>
    <n v="5"/>
    <n v="4"/>
    <n v="5"/>
    <n v="1"/>
    <n v="3.5"/>
    <x v="0"/>
    <n v="0.30512707331687261"/>
    <n v="13"/>
    <x v="1237"/>
    <b v="0"/>
    <m/>
    <m/>
    <m/>
  </r>
  <r>
    <x v="1"/>
    <s v="Wann ist das Work Café zugänglich?"/>
    <s v="Gefrierfächer gibt es ausschließlich im Work Café. Die Work Cafés befinden sich im Gebäude auf den Etagen 2, 4 und 6 und sind Treffpunkte für alle Mitarbeiter."/>
    <x v="0"/>
    <n v="5"/>
    <n v="5"/>
    <n v="5"/>
    <n v="5"/>
    <n v="1"/>
    <n v="4.4800000000000004"/>
    <x v="3"/>
    <n v="0.26388509115410069"/>
    <n v="11"/>
    <x v="1238"/>
    <b v="0"/>
    <m/>
    <m/>
    <m/>
  </r>
  <r>
    <x v="1"/>
    <s v="Wo finde ich Gefrierfächer im Gebäude?"/>
    <s v="In allen Teeküchen stehen Franke-Kaffeemaschinen zur Verfügung. Es wird Kaffee- und Espressobohnen geben. Die Kaffeemaschinen in den Teeküchen sind die gleichen wie im jetzigen Bistro. Im Marketplace und Workcafés gibt es A600, in den Teeküchen A300 (Qualität die gleiche - A600 lediglich mehr Produktbezüge)."/>
    <x v="0"/>
    <n v="5"/>
    <n v="5"/>
    <n v="4"/>
    <n v="5"/>
    <n v="1"/>
    <n v="3.94"/>
    <x v="0"/>
    <n v="0.37463977386446118"/>
    <n v="11"/>
    <x v="1239"/>
    <b v="0"/>
    <m/>
    <m/>
    <m/>
  </r>
  <r>
    <x v="1"/>
    <s v="Welche Kaffeemaschinen stehen in den Teeküchen zur Verfügung?"/>
    <s v="In den Teeküchen stehen Hafermilch in den Kühlschränken und Kuhmilch aus der Kaffeemaschine zur Verfügung."/>
    <x v="0"/>
    <n v="5"/>
    <n v="5"/>
    <n v="5"/>
    <n v="5"/>
    <n v="1"/>
    <n v="4.4800000000000004"/>
    <x v="3"/>
    <n v="0.21654493593880089"/>
    <n v="12"/>
    <x v="1240"/>
    <b v="0"/>
    <m/>
    <m/>
    <m/>
  </r>
  <r>
    <x v="1"/>
    <s v="Welche Milchsorten gibt es in den Teeküchen?"/>
    <s v="Die Teeküchen werden einmal täglich von einer Reinigungskraft aufgeräumt und aufgefüllt. Sollte zwischendurch Nachfüllbedarf bestehen, muss dies selbstständig erledigt werden. Der Vorrat liegt in der Teeküche."/>
    <x v="0"/>
    <n v="5"/>
    <n v="5"/>
    <n v="5"/>
    <n v="5"/>
    <n v="1"/>
    <n v="4.4800000000000004"/>
    <x v="3"/>
    <n v="0.21754637636393651"/>
    <n v="13"/>
    <x v="1241"/>
    <b v="0"/>
    <m/>
    <m/>
    <m/>
  </r>
  <r>
    <x v="1"/>
    <s v="Wie oft werden die Teeküchen aufgefüllt und gereinigt?"/>
    <s v="Die Spülmaschine in den Teeküchen wird einmal täglich ausgeräumt."/>
    <x v="0"/>
    <n v="5"/>
    <n v="5"/>
    <n v="5"/>
    <n v="5"/>
    <n v="5"/>
    <n v="5"/>
    <x v="13"/>
    <n v="0.2294985887795957"/>
    <n v="9"/>
    <x v="895"/>
    <b v="0"/>
    <m/>
    <m/>
    <m/>
  </r>
  <r>
    <x v="1"/>
    <s v="Wie oft wird die Spülmaschine ausgeräumt?"/>
    <s v="In den Teeküchen im NewHQ gibt es keinen Wasserkocher. Heißwasser steht über den Wasserspendern oder über die Kaffeemaschine zur Verfügung. Die Wasserspender bieten heißes, stilles und sprudelndes Wasser an."/>
    <x v="0"/>
    <n v="5"/>
    <n v="5"/>
    <n v="4"/>
    <n v="5"/>
    <n v="1"/>
    <n v="4.3400000000000007"/>
    <x v="0"/>
    <n v="0.28591987506092242"/>
    <n v="11"/>
    <x v="1242"/>
    <b v="0"/>
    <m/>
    <m/>
    <m/>
  </r>
  <r>
    <x v="1"/>
    <s v="Welche Möglichkeiten gibt es für Heißwasser in den Teeküchen?"/>
    <s v="Ja, die Wasserspender in den Teeküchen bieten Heißwasser, stilles und sprudelndes Wasser an."/>
    <x v="0"/>
    <n v="5"/>
    <n v="5"/>
    <n v="5"/>
    <n v="5"/>
    <n v="1"/>
    <n v="4.4800000000000004"/>
    <x v="3"/>
    <n v="0.13394868585732159"/>
    <n v="2"/>
    <x v="1012"/>
    <b v="0"/>
    <m/>
    <m/>
    <m/>
  </r>
  <r>
    <x v="1"/>
    <s v="Gibt es auch Sprudelwasser?"/>
    <s v="Die Teeküchen sind alle gleich ausgestattet mit standardisiertem Geschirr. Außerdem bieten sie allen Berenbergern Gelegenheit, sich in unmittelbarer Nähe mit Kaffee (Kaffeevollautomat wie im jetzigen Bistro), Tee oder Wasser zu versorgen. Durch die Ausstattung mit Mikrowelle und Kühlschrank können Sie mitgebrachtes Essen lagern, aufwärmen und Ihre Pausen mit Kollegen dort verbringen. Die technische Ausstattung ist auf allen Geschossen gleich, nur Farbe und Sitzkonzept sind unterschiedlich. Jede Teeküche hat eine Wasserstation (kalt, sprudelnd &amp; heiß)._x000a__x000a_Gibt es noch weitere Fragen zur Ausstattung der Teeküchen?"/>
    <x v="0"/>
    <n v="5"/>
    <n v="5"/>
    <n v="4"/>
    <n v="5"/>
    <n v="1"/>
    <n v="4.3400000000000007"/>
    <x v="0"/>
    <n v="0.45454831355606812"/>
    <n v="13"/>
    <x v="1243"/>
    <b v="0"/>
    <m/>
    <m/>
    <m/>
  </r>
  <r>
    <x v="1"/>
    <s v="Wie sind die Teeküchen ausgestattet?"/>
    <s v="Privates Geschirr muss selbst abgewaschen und im persönlichen Locker aufbewahrt werden."/>
    <x v="0"/>
    <n v="5"/>
    <n v="5"/>
    <n v="4"/>
    <n v="5"/>
    <n v="1"/>
    <n v="4.3400000000000007"/>
    <x v="0"/>
    <n v="0.1212222711210566"/>
    <n v="9"/>
    <x v="1244"/>
    <b v="0"/>
    <m/>
    <m/>
    <m/>
  </r>
  <r>
    <x v="1"/>
    <s v="Was muss ich bei privatem Geschirr beachten?"/>
    <s v="Für die Bewirtung, beispielsweise Frühstück oder Lunch, ist ein Vorlauf von 24 Stunden erforderlich. Die Bestellung erfolgt über ein Formular. Für ein Catering ist die Angabe von Kostenstelle, Raum, Datum &amp; Zeit, persönliche Angaben, Wünsche (Getränke/Speisen/Gebäck etc.), Anzahl und Unterschrift des Auftraggebers erforderlich._x000a__x000a_Möchten Sie detaillierte Anweisungen oder reicht Ihnen diese Information?"/>
    <x v="0"/>
    <n v="4"/>
    <n v="4"/>
    <n v="3"/>
    <n v="5"/>
    <n v="1"/>
    <n v="3.8"/>
    <x v="17"/>
    <n v="0.39263607907785519"/>
    <n v="13"/>
    <x v="1245"/>
    <b v="0"/>
    <m/>
    <m/>
    <m/>
  </r>
  <r>
    <x v="1"/>
    <s v="Wie funktioniert das Bewirtungskonzept für interne Meetings?"/>
    <s v="Im NewHQ gibt es mehrere Optionen, um in einem wohnlichen Rahmen mit Gästen zu essen:_x000a__x000a_*   **Marketplace:** Der Marketplace ist ein Treffpunkt mit schönen Ausblicken über Hamburg, der zum Austausch, für individuelle Lunchbreaks oder zum Arbeiten mit dem Laptop einlädt. Hier gibt es verschiedene Sitzbereiche, von loungig-lässig bis zu erhöhtem Sitzen._x000a_*   **Mitarbeiterrestaurant:** Geschäftspartner und Kunden können hier eingeladen werden. Alternativ kann am Empfang eine Karte abgeholt werden, mit der sie selbst zahlen. Das Restaurant bietet verschiedene Sitzgruppen und Sitzhöhen für ein entspanntes Mittagessen._x000a_*   **Work Café:** Das Work Café bietet denselben Service wie die Teeküchen, ist aber großzügiger ausgestattet und verfügt über mehr Sitzplätze."/>
    <x v="0"/>
    <n v="4"/>
    <n v="5"/>
    <n v="4"/>
    <n v="5"/>
    <n v="1"/>
    <n v="4.12"/>
    <x v="16"/>
    <n v="0.40327012253854788"/>
    <n v="15"/>
    <x v="1246"/>
    <b v="0"/>
    <m/>
    <m/>
    <m/>
  </r>
  <r>
    <x v="1"/>
    <s v="Wo kann man im wohnlichen Rahmen mit Gästen essen?"/>
    <s v="Die Restaurant-App ist notwendig, um im Mitarbeiterrestaurant zu essen und zu bezahlen. Ohne die App ist kein Zugang zum Angebot möglich. Gleichzeitig können Sie in der App über ein Ampelsystem die aktuelle Auslastung des Restaurants einsehen."/>
    <x v="0"/>
    <n v="5"/>
    <n v="5"/>
    <n v="4"/>
    <n v="5"/>
    <n v="1"/>
    <n v="3.5"/>
    <x v="0"/>
    <n v="0.28668223873047238"/>
    <n v="8"/>
    <x v="1247"/>
    <b v="0"/>
    <m/>
    <m/>
    <m/>
  </r>
  <r>
    <x v="1"/>
    <s v="Wofür benötige ich die Restaurant-App?"/>
    <s v="Die Bezahlung im Restaurant oder an den Snackautomaten erfolgt über die Restaurant-App. Hierfür muss vorher Guthaben aufgeladen werden."/>
    <x v="0"/>
    <n v="4"/>
    <n v="5"/>
    <n v="3"/>
    <n v="4"/>
    <n v="1"/>
    <n v="3.02"/>
    <x v="17"/>
    <n v="0.22099898063200821"/>
    <n v="3"/>
    <x v="1248"/>
    <b v="0"/>
    <m/>
    <m/>
    <m/>
  </r>
  <r>
    <x v="1"/>
    <s v="Wie funktioniert die Bezahlung?"/>
    <s v="Die Restaurant-App, genannt &quot;GenussAPP&quot;, kann auf Ihrem Smartphone genutzt werden."/>
    <x v="0"/>
    <n v="5"/>
    <n v="5"/>
    <n v="4"/>
    <n v="5"/>
    <n v="1"/>
    <n v="3.5"/>
    <x v="0"/>
    <n v="0.18277449192929571"/>
    <n v="13"/>
    <x v="1249"/>
    <b v="0"/>
    <m/>
    <m/>
    <m/>
  </r>
  <r>
    <x v="1"/>
    <s v="Auf welchen Geräten kann ich die Restaurant-App nutzenß"/>
    <s v="Am neuen Standort (NewHQ) gibt es 168 Parkplätze, davon 72 mit E-Ladesäulen. Außerdem stehen 157 Indoor-Fahrradstellplätze zur Verfügung, 12 davon mit E-Ladesäule. Für Kunden gibt es insgesamt 10 Parkplätze._x000a__x000a_Es gibt auch die Möglichkeit, Dauerstellplätze im nahegelegenen Parkhaus Überseering 32a für 90,00 € brutto pro Monat oder interne Stellplätze in der Tiefgarage des neuen Bürogebäudes für 130,00 € brutto pro Monat zu mieten. Die restlichen ca. 110 internen Stellplätze der Tiefgarage werden über eine App flexibel angeboten._x000a__x000a_Die Stellplätze werden über eine App auf täglicher Basis gebucht und monatlich abgerechnet. Die Reservierung ist frühestens zwei Wochen vorher möglich und auch nur für fünf Tage auf einmal._x000a__x000a_Der Zutritt zur Tiefgarage erfolgt entweder mit der App oder der Mitarbeiter-Zutrittskarte. Wer ohne Buchung in die Tiefgarage fährt, kann sich spontan einen Parkplatz in der App buchen. Ansonsten wird kostenpflichtig abgeschleppt._x000a__x000a_Bitte beachte, dass Fahrräder nur während der Öffnungszeiten ins Gebäude gebracht oder abgeholt werden können."/>
    <x v="0"/>
    <n v="5"/>
    <n v="5"/>
    <n v="4"/>
    <n v="5"/>
    <n v="1"/>
    <n v="3.5"/>
    <x v="0"/>
    <n v="0.43473370280773083"/>
    <n v="13"/>
    <x v="1250"/>
    <b v="0"/>
    <m/>
    <m/>
    <m/>
  </r>
  <r>
    <x v="1"/>
    <s v="Welche Parkmöglichkeiten gibt es am neuen Standort?"/>
    <s v="Es stehen insgesamt 10 Kundenparkplätze zur Verfügung."/>
    <x v="0"/>
    <n v="5"/>
    <n v="5"/>
    <n v="5"/>
    <n v="5"/>
    <n v="1"/>
    <n v="4.4800000000000004"/>
    <x v="3"/>
    <n v="0.16858080138848339"/>
    <n v="8"/>
    <x v="1251"/>
    <b v="0"/>
    <m/>
    <m/>
    <m/>
  </r>
  <r>
    <x v="1"/>
    <s v="Wieviele Kundenparkplätze stehen zur Verfügung?"/>
    <s v="Die Buchung eines Parkplatzes erfolgt über eine zentrale Park-App._x000a__x000a_Um welche Art von Parkplatzbuchung geht es Ihnen?_x000a__x000a_*   **Tageweise Buchung:** Diese erfolgt über die &quot;ParkHere&quot; App._x000a_*   **Dauerstellplatz (extern oder intern):** Hierfür war eine vorherige Anmeldung per E-Mail an newhq@berenberg.de erforderlich. Die Vergabe erfolgte nach dem Windhundprinzip._x000a__x000a_Bitte beachten Sie, dass die restlichen ca. 110 internen Stellplätze der Tiefgarage flexibel über die App angeboten werden."/>
    <x v="0"/>
    <n v="5"/>
    <n v="5"/>
    <n v="4"/>
    <n v="5"/>
    <n v="1"/>
    <n v="3.5"/>
    <x v="0"/>
    <n v="0.22853656673090339"/>
    <n v="12"/>
    <x v="1252"/>
    <b v="0"/>
    <m/>
    <m/>
    <m/>
  </r>
  <r>
    <x v="1"/>
    <s v="Wie kann ich einen Parkplatz buchen?"/>
    <s v="Ja, in der App können mehrere Kennzeichen hinterlegt werden. Die Buchung der Parkplätze erfolgt über eine zentrale Park-App."/>
    <x v="0"/>
    <n v="5"/>
    <n v="5"/>
    <n v="5"/>
    <n v="5"/>
    <n v="1"/>
    <n v="3.64"/>
    <x v="3"/>
    <n v="0.30164001768198329"/>
    <n v="13"/>
    <x v="1253"/>
    <b v="0"/>
    <m/>
    <m/>
    <m/>
  </r>
  <r>
    <x v="1"/>
    <s v="Kann ich mehrere Kennzeichen in der App hinterlegen?"/>
    <s v="Wenn Sie ohne Buchung in die Tiefgarage fahren, können Sie spontan einen Parkplatz in der App buchen. Ansonsten wird Ihr Fahrzeug kostenpflichtig abgeschleppt."/>
    <x v="0"/>
    <n v="4"/>
    <n v="5"/>
    <n v="4"/>
    <n v="5"/>
    <n v="1"/>
    <n v="3.28"/>
    <x v="16"/>
    <n v="0.31527780899527591"/>
    <n v="11"/>
    <x v="1254"/>
    <b v="0"/>
    <m/>
    <m/>
    <m/>
  </r>
  <r>
    <x v="1"/>
    <s v="Was passiert, wenn ich ohne Buchung in die Tiefgarage fahre?"/>
    <s v="Der Zutritt zur Tiefgarage im NewHQ erfolgt entweder mit der App oder der Mitarbeiter-Zutrittskarte."/>
    <x v="0"/>
    <n v="5"/>
    <n v="5"/>
    <n v="4"/>
    <n v="5"/>
    <n v="1"/>
    <n v="3.5"/>
    <x v="0"/>
    <n v="0.16935642454267841"/>
    <n v="11"/>
    <x v="1255"/>
    <b v="0"/>
    <m/>
    <m/>
    <m/>
  </r>
  <r>
    <x v="1"/>
    <s v="Wie komme ich in die Tiefgarage?"/>
    <s v="Fahrräder können nur während der Öffnungszeiten ins Gebäude gebracht oder abgeholt werden._x000a__x000a_Die Öffnungszeiten des Gebäudes sind von 6 bis 19 Uhr."/>
    <x v="0"/>
    <n v="5"/>
    <n v="5"/>
    <n v="5"/>
    <n v="5"/>
    <n v="2"/>
    <n v="3.7"/>
    <x v="7"/>
    <n v="0.33597734014218289"/>
    <n v="11"/>
    <x v="1256"/>
    <b v="0"/>
    <m/>
    <m/>
    <m/>
  </r>
  <r>
    <x v="1"/>
    <s v="Wann kann ich mein Fahrrad im Gebäude abstellen oder abholen?"/>
    <s v="Im neuen Bürogebäude erfolgt die Mülltrennung zentralisiert auf den Etagen. Die Sammelstellen sind entsprechend beschriftet. Es gibt Müllstationen in jedem Arbeitsbereich auf allen Etagen. Unter den Schreibtischen wird es keine Papierkörbe mehr geben. Papiere entsorgen Sie in der Silbertonne, die in jedem gut erreichbaren Druckerraum steht. Alles andere wird getrennt nach Zugehörigkeit an den Stationen entsorgt. Nassmüll und Biomüll werden in den Teeküchen zentral gesammelt. Datentonnen für sensible Dokumente befinden sich in den Druckerräumen."/>
    <x v="0"/>
    <n v="4"/>
    <n v="5"/>
    <n v="4"/>
    <n v="5"/>
    <n v="1"/>
    <n v="4.12"/>
    <x v="16"/>
    <n v="0.31254722618434178"/>
    <n v="14"/>
    <x v="1257"/>
    <b v="0"/>
    <m/>
    <m/>
    <m/>
  </r>
  <r>
    <x v="1"/>
    <s v="Wie funktioniert die Mülltrennung im neuen Gebäude?"/>
    <s v="Nassmüll und Biomüll werden in den Teeküchen zentral gesammelt."/>
    <x v="0"/>
    <n v="5"/>
    <n v="5"/>
    <n v="5"/>
    <n v="5"/>
    <n v="1"/>
    <n v="4.76"/>
    <x v="3"/>
    <n v="0.2082102643594281"/>
    <n v="11"/>
    <x v="1258"/>
    <b v="0"/>
    <m/>
    <m/>
    <m/>
  </r>
  <r>
    <x v="1"/>
    <s v="Wo befinden sich die Tonnen für Nassmüll und Biomüll?"/>
    <s v="Nein, unter den Schreibtischen wird es keine Papierkörbe mehr geben. Die Mülltrennung erfolgt zentralisiert auf den Etagen. Die Sammelstellen sind entsprechend beschriftet._x000a__x000a_Sollten Sie weitere Fragen zum Thema Umzug oder NewHQ haben, stehen Ihnen folgende Kontaktmöglichkeiten zur Verfügung:_x000a_* Headquarter contact: newhq@berenberg.com_x000a_* Building or relocation issues: Monday system (link follows)_x000a_* General technical support: hotline@berenberg.de oder hotline extension -369"/>
    <x v="0"/>
    <n v="5"/>
    <n v="5"/>
    <n v="5"/>
    <n v="5"/>
    <n v="1"/>
    <n v="4.4800000000000004"/>
    <x v="3"/>
    <n v="0.33083025476111921"/>
    <n v="10"/>
    <x v="1259"/>
    <b v="0"/>
    <m/>
    <m/>
    <m/>
  </r>
  <r>
    <x v="1"/>
    <s v="Wird es noch Papierkörbe unter den Schreibtischen geben?"/>
    <s v="Die Datentonnen für sensible Dokumente befinden sich in den Druckerräumen."/>
    <x v="0"/>
    <n v="5"/>
    <n v="5"/>
    <n v="5"/>
    <n v="5"/>
    <n v="1"/>
    <n v="3.64"/>
    <x v="3"/>
    <n v="0.29618304966174552"/>
    <n v="10"/>
    <x v="1260"/>
    <b v="0"/>
    <m/>
    <m/>
    <m/>
  </r>
  <r>
    <x v="1"/>
    <s v="Wo stehen die Datentonnen für sensible Dokumente?"/>
    <s v="Die neue Zutrittskarte wird Mitte August persönlich vom Property Management und dem Empfang ausgegeben. Es werden feste Timeslots am 14. und 15. August vergeben, in denen die Aushändigung dokumentiert wird. Sollten Sie die vorgeschlagenen Timeslots nicht wahrnehmen können, können die Zutrittskarten bis zum 25. August beim Empfang abgeholt werden."/>
    <x v="0"/>
    <n v="5"/>
    <n v="5"/>
    <n v="5"/>
    <n v="5"/>
    <n v="1"/>
    <n v="4.4800000000000004"/>
    <x v="3"/>
    <n v="0.19440607882829239"/>
    <n v="10"/>
    <x v="1261"/>
    <b v="0"/>
    <m/>
    <m/>
    <m/>
  </r>
  <r>
    <x v="1"/>
    <s v="Wann bekomme ich die neue Zutrittskarte?"/>
    <s v="Hallo!_x000a__x000a_Ihre alte Zutrittskarte wird ab dem Umzugsdatum deaktiviert. Sie soll aber als Fallback für die anderen Standorte aufbewahrt werden. Wir informieren Sie gesondert, sobald die bisherigen Karten endgültig entsorgt werden können."/>
    <x v="0"/>
    <n v="5"/>
    <n v="5"/>
    <n v="5"/>
    <n v="5"/>
    <n v="1"/>
    <n v="3.64"/>
    <x v="3"/>
    <n v="0.37596080780006902"/>
    <n v="14"/>
    <x v="1262"/>
    <b v="0"/>
    <m/>
    <m/>
    <m/>
  </r>
  <r>
    <x v="1"/>
    <s v="Was passiert mit meiner alten Zutrittskarte?"/>
    <s v="Es gibt 6 Vereinzelungsanlagen im Foyer."/>
    <x v="0"/>
    <n v="5"/>
    <n v="5"/>
    <n v="5"/>
    <n v="5"/>
    <n v="5"/>
    <n v="5"/>
    <x v="13"/>
    <n v="8.2041410354442387E-2"/>
    <n v="11"/>
    <x v="1263"/>
    <b v="0"/>
    <m/>
    <m/>
    <m/>
  </r>
  <r>
    <x v="1"/>
    <s v="Wie viele Zutrittsanlagen gibt es im Foyer?"/>
    <s v="Ja, Ihre bisherigen Zutrittsrechte sollen übernommen werden."/>
    <x v="0"/>
    <n v="5"/>
    <n v="5"/>
    <n v="5"/>
    <n v="5"/>
    <n v="1"/>
    <n v="3.64"/>
    <x v="3"/>
    <n v="0.147484380325834"/>
    <n v="11"/>
    <x v="1264"/>
    <b v="0"/>
    <m/>
    <m/>
    <m/>
  </r>
  <r>
    <x v="1"/>
    <s v="Werden meine bisherigen Zutrittsrechte übernommen?"/>
    <s v="Der Zutritt zum Gebäude ist zwischen 6 und 19 Uhr möglich. Nach 19 Uhr kann das Gebäude über definierte Wege verlassen werden."/>
    <x v="0"/>
    <n v="5"/>
    <n v="5"/>
    <n v="5"/>
    <n v="5"/>
    <n v="1"/>
    <n v="4.4800000000000004"/>
    <x v="3"/>
    <n v="0.4391632074280899"/>
    <n v="12"/>
    <x v="1265"/>
    <b v="0"/>
    <m/>
    <m/>
    <m/>
  </r>
  <r>
    <x v="1"/>
    <s v="Wann ist der Zutritt zum Gebäude möglich?"/>
    <s v="Die Eingänge für Mitarbeiter und Gäste im NewHQ sind wie folgt:_x000a__x000a_*   **Mitarbeitereingang:** Seitlich am Gebäude._x000a_*   **Gäste:** Über die Tiefgarage ins Foyer._x000a_*   **Haupteingang:** Kann von Mitarbeitern genutzt werden, wobei während der Öffnungszeiten angemessene Kleidung getragen werden sollte._x000a__x000a_Zusätzlich gibt es einen direkten Zugang zum Mitarbeiterrestaurant links des Gebäudehaupteingangs und einen weiteren vom Foyer. Aus der Tiefgarage gibt es zwei Zugänge zum Gebäude: den Süd-Zugang (1), farblich in Dunkelrot, und den Nord-Zugang (2), farblich in einem hellen Orange gekennzeichnet."/>
    <x v="0"/>
    <n v="5"/>
    <n v="5"/>
    <n v="4"/>
    <n v="5"/>
    <n v="1"/>
    <n v="4.62"/>
    <x v="0"/>
    <n v="0.36913640034819378"/>
    <n v="11"/>
    <x v="1266"/>
    <b v="0"/>
    <m/>
    <m/>
    <m/>
  </r>
  <r>
    <x v="1"/>
    <s v="Wo befinden sich die Eingänge für Mitarbeiter und Gäste?"/>
    <s v="In Vertraulichkeitsbereichen gelten besondere Zutrittsregelungen und Wegeführungen, die einzuhalten sind. Bitte wählen Sie die Nord- und Südkern-Aufzüge bewusst aus, insbesondere mit Blick auf Vertraulichkeitsbereiche."/>
    <x v="0"/>
    <n v="5"/>
    <n v="5"/>
    <n v="4"/>
    <n v="5"/>
    <n v="1"/>
    <n v="3.5"/>
    <x v="0"/>
    <n v="0.29245293686040091"/>
    <n v="8"/>
    <x v="1267"/>
    <b v="0"/>
    <m/>
    <m/>
    <m/>
  </r>
  <r>
    <x v="1"/>
    <s v="Was muss ich in Vertraulichkeitsbereichen beachten?"/>
    <s v="Das Gebäude verfügt über die höchste Sicherheitszertifizierung, die möglich ist."/>
    <x v="0"/>
    <n v="5"/>
    <n v="5"/>
    <n v="5"/>
    <n v="5"/>
    <n v="1"/>
    <n v="4.4800000000000004"/>
    <x v="3"/>
    <n v="0.2183809772528813"/>
    <n v="11"/>
    <x v="1268"/>
    <b v="0"/>
    <m/>
    <m/>
    <m/>
  </r>
  <r>
    <x v="1"/>
    <s v="Welche Sicherheitszertifizierung hat das neue Gebäude?"/>
    <s v="Nein, nach einer Nutzung am Haupteingang ist die Karte für einige Minuten gesperrt. Eine Mehrfachnutzung wie früher ist nicht mehr möglich."/>
    <x v="0"/>
    <n v="5"/>
    <n v="5"/>
    <n v="5"/>
    <n v="5"/>
    <n v="5"/>
    <n v="5"/>
    <x v="13"/>
    <n v="0.2758327722370858"/>
    <n v="10"/>
    <x v="1269"/>
    <b v="0"/>
    <m/>
    <m/>
    <m/>
  </r>
  <r>
    <x v="1"/>
    <s v="Kann ich meine Mitarbeiterkarte mehrfach direkt hintereinander nutzen?"/>
    <s v="Für Ihre Suchanfrage konnte keine Zusammenfassung erstellt werden. Hier sind einige Suchergebnisse."/>
    <x v="0"/>
    <n v="3"/>
    <n v="1"/>
    <n v="1"/>
    <n v="1"/>
    <n v="1"/>
    <n v="1.44"/>
    <x v="9"/>
    <n v="3.3227328227328233E-2"/>
    <n v="10"/>
    <x v="1270"/>
    <b v="0"/>
    <m/>
    <m/>
    <m/>
  </r>
  <r>
    <x v="1"/>
    <s v="Was muss ich beachten, wenn ich abends länger im Gebäude bin?"/>
    <s v="In Vertraulichkeitsbereichen gelten besondere Zutrittsregelungen und Wegeführungen, die einzuhalten sind._x000a__x000a_Für weitere Fragen zu diesem Thema wenden Sie sich bitte an newhq@berenberg.com, Monday System (Link folgt), hotline@berenberg.de oder die Hotline-Durchwahl -369."/>
    <x v="0"/>
    <n v="5"/>
    <n v="5"/>
    <n v="3"/>
    <n v="5"/>
    <n v="1"/>
    <n v="3.36"/>
    <x v="16"/>
    <n v="0.29140441501499609"/>
    <n v="8"/>
    <x v="1271"/>
    <b v="0"/>
    <m/>
    <m/>
    <m/>
  </r>
  <r>
    <x v="1"/>
    <s v="Was muss ich in Vertraulichkeitsbereichen beachten?"/>
    <s v="Die Hauspost wird es weiterhin geben. Im NewHQ wird das Team, das sich liebevoll &quot;Poststelle&quot; nennt, wieder einen festen Ort im Erdgeschoss haben. Zu den Aufgaben gehören u.a. die Verteilung der Hauspost. Zusätzlich wird es eine Paketstation gegenüber des Seiteneingangs geben, an die Sie Ihre privaten Pakete schicken lassen können."/>
    <x v="0"/>
    <n v="5"/>
    <n v="5"/>
    <n v="4"/>
    <n v="5"/>
    <n v="1"/>
    <n v="3.5"/>
    <x v="0"/>
    <n v="0.19677600300854309"/>
    <n v="10"/>
    <x v="1272"/>
    <b v="0"/>
    <m/>
    <m/>
    <m/>
  </r>
  <r>
    <x v="1"/>
    <s v="Was ändert sich bei der Hauspost?"/>
    <s v="Für Ihre Suchanfrage konnte keine Zusammenfassung erstellt werden. Hier sind einige Suchergebnisse."/>
    <x v="0"/>
    <n v="1"/>
    <n v="1"/>
    <n v="1"/>
    <n v="1"/>
    <n v="1"/>
    <n v="1"/>
    <x v="18"/>
    <n v="3.7791710080495922E-2"/>
    <n v="13"/>
    <x v="1273"/>
    <b v="0"/>
    <m/>
    <m/>
    <m/>
  </r>
  <r>
    <x v="1"/>
    <s v="Wo befindet sich die DHL-Packstation?"/>
    <s v="Bei der Nutzung der Aufzüge im NewHQ ist zu beachten, dass die Nord- und Südkern-Aufzüge bewusst gewählt werden sollten, insbesondere im Hinblick auf Vertraulichkeitsbereiche. Alternativ können auch die Treppenhäuser genutzt werden."/>
    <x v="0"/>
    <n v="4"/>
    <n v="4"/>
    <n v="3"/>
    <n v="5"/>
    <n v="1"/>
    <n v="2.96"/>
    <x v="17"/>
    <n v="0.14043155231303739"/>
    <n v="10"/>
    <x v="1274"/>
    <b v="0"/>
    <m/>
    <m/>
    <m/>
  </r>
  <r>
    <x v="1"/>
    <s v="Was ist beim Aufzug in Bezug auf Vertraulichkeit zu beachten?"/>
    <s v="Ja, Treppenhäuser können als Alternative zu den Aufzügen genutzt werden."/>
    <x v="0"/>
    <n v="5"/>
    <n v="5"/>
    <n v="5"/>
    <n v="5"/>
    <n v="5"/>
    <n v="5"/>
    <x v="13"/>
    <n v="0.29649287482102987"/>
    <n v="10"/>
    <x v="1275"/>
    <b v="0"/>
    <m/>
    <m/>
    <m/>
  </r>
  <r>
    <x v="1"/>
    <s v="Können alternativ zu den Aufzügen auch Treppen genutzt werden?"/>
    <s v="Sie können einen Spind im 2. Untergeschoss (UG2) beantragen, indem Sie Mitte Juli auf den entsprechenden Newsletter achten. In diesem Newsletter wird eine Abfrage zum Bedarf an Spinden erfolgen. Sie können Ihren Bedarf aber auch später noch melden. Alternativ können Sie sich bei Interesse unter NewHQ@berenberg.com melden. Auch nachträgliche Anfragen sind möglich: Wer sich erst später für einen Spind entscheidet, kann diesen künftig über das Team Office Services Hamburg beantragen. Die Schlüssel werden voraussichtlich Mitte August zusammen mit den Zutrittskarten ausgegeben."/>
    <x v="0"/>
    <n v="5"/>
    <n v="5"/>
    <n v="4"/>
    <n v="5"/>
    <n v="1"/>
    <n v="4.3400000000000007"/>
    <x v="0"/>
    <n v="0.2306758236498147"/>
    <n v="12"/>
    <x v="1276"/>
    <b v="0"/>
    <m/>
    <m/>
    <m/>
  </r>
  <r>
    <x v="1"/>
    <s v="Wie und wann kann ich einen Spind im 2. Untergeschoss beantragen?"/>
    <s v="Die Spinde im 2. Untergeschoss (UG2) sind z.B. zur Aufbewahrung von Anzügen, Sporttaschen oder Motorradhelmen gedacht. Jeder Mitarbeiter kann maximal einen Spind nutzen. Bei Bedarf können Sie sich unter NewHQ@berenberg.com melden. Nachträgliche Anfragen sind ebenfalls möglich; diese können künftig über das Team Office Services Hamburg beantragt werden. Die Verwaltung der Spinde erfolgt künftig über die Poststelle im neuen Gebäude."/>
    <x v="0"/>
    <n v="5"/>
    <n v="5"/>
    <n v="4"/>
    <n v="5"/>
    <n v="1"/>
    <n v="3.5"/>
    <x v="0"/>
    <n v="0.29930959105881699"/>
    <n v="10"/>
    <x v="1277"/>
    <b v="0"/>
    <m/>
    <m/>
    <m/>
  </r>
  <r>
    <x v="1"/>
    <s v="Wofür sind die Spinde im 2. UG gedacht?"/>
    <s v="Du darfst maximal einen Spind pro Person nutzen."/>
    <x v="0"/>
    <n v="5"/>
    <n v="5"/>
    <n v="5"/>
    <n v="5"/>
    <n v="1"/>
    <n v="4.4800000000000004"/>
    <x v="3"/>
    <n v="4.6531595379040711E-2"/>
    <n v="9"/>
    <x v="1278"/>
    <b v="0"/>
    <m/>
    <m/>
    <m/>
  </r>
  <r>
    <x v="1"/>
    <s v="Wie viele Spinde darf ich nutzen?"/>
    <s v="Hallo,_x000a__x000a_die Spindschlüssel werden Mitte August zusammen mit den Zutrittskarten persönlich ausgegeben. Die Ausgabe erfolgt am 14. und 15. August. Solltest du die vorgeschlagenen Timeslots nicht wahrnehmen können, können die Zutrittskarten bis zum 25. August beim Empfang abgeholt werden."/>
    <x v="0"/>
    <n v="5"/>
    <n v="5"/>
    <n v="4"/>
    <n v="5"/>
    <n v="1"/>
    <n v="4.3400000000000007"/>
    <x v="0"/>
    <n v="0.3796774145926658"/>
    <n v="11"/>
    <x v="1279"/>
    <b v="0"/>
    <m/>
    <m/>
    <m/>
  </r>
  <r>
    <x v="1"/>
    <s v="Wann werden die Spindschlüssel ausgegeben?"/>
    <s v="Nein, es ist nicht erlaubt, persönliche Sachen in den Duschen zu lagern. Die Duschen sind in Zukunft frei von persönlichen Gegenständen zu halten. Handtücher und andere Gegenstände gehören in den Spind."/>
    <x v="0"/>
    <n v="5"/>
    <n v="5"/>
    <n v="5"/>
    <n v="5"/>
    <n v="5"/>
    <n v="3.88"/>
    <x v="13"/>
    <n v="0.32077863094891651"/>
    <n v="11"/>
    <x v="1280"/>
    <b v="0"/>
    <m/>
    <m/>
    <m/>
  </r>
  <r>
    <x v="1"/>
    <s v="Darf ich meine persönlichen Sachen in den Duschen lagern?"/>
    <s v="Im NewHQ stehen insgesamt 11 Unisex-Duschen mit temporären Spinden zur Verfügung."/>
    <x v="0"/>
    <n v="5"/>
    <n v="5"/>
    <n v="5"/>
    <n v="5"/>
    <n v="4"/>
    <n v="4.9400000000000004"/>
    <x v="1"/>
    <n v="0.1918432030407122"/>
    <n v="8"/>
    <x v="1281"/>
    <b v="0"/>
    <m/>
    <m/>
    <m/>
  </r>
  <r>
    <x v="1"/>
    <s v="Wieviele Duschen stehen zur Verfügung?"/>
    <s v="Der Raucherbereich befindet sich außerhalb des Geländes, gegenüber des Seiteneingangs bei der DHL-Station. Er ist überdacht und beleuchtet."/>
    <x v="0"/>
    <n v="5"/>
    <n v="5"/>
    <n v="5"/>
    <n v="5"/>
    <n v="1"/>
    <n v="4.4800000000000004"/>
    <x v="3"/>
    <n v="0.28930618660414448"/>
    <n v="11"/>
    <x v="1282"/>
    <b v="0"/>
    <m/>
    <m/>
    <m/>
  </r>
  <r>
    <x v="1"/>
    <s v="What are the standard procedures for data backup in our company?"/>
    <s v="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_x000a__x000a_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_x000a__x000a_The procedure for data backups should be described, including the scope, methods, period, duration, and location of data backups._x000a__x000a_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_x000a__x000a_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_x000a__x000a_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_x000a__x000a_Backup data must be protected with access controls to prevent unauthorized access. Regularly test the restoration process to ensure that backups can be reliably restored when needed."/>
    <x v="0"/>
    <n v="4"/>
    <n v="5"/>
    <n v="4"/>
    <n v="4"/>
    <n v="2"/>
    <n v="3.78"/>
    <x v="16"/>
    <n v="0.4495100402349067"/>
    <n v="6"/>
    <x v="1283"/>
    <b v="0"/>
    <m/>
    <m/>
    <m/>
  </r>
  <r>
    <x v="1"/>
    <s v="How often are backups performed and where are they stored?"/>
    <s v="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_x000a__x000a_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quot;offsite&quot; to the primary backup._x000a__x000a_The storage media and backed-up data are protected against unauthorised access and against malicious, technical and natural threats. The standard retention period at Berenberg Bank is one month. Different retention periods must be requested when setting up the data backup."/>
    <x v="0"/>
    <n v="4"/>
    <n v="4"/>
    <n v="3"/>
    <n v="4"/>
    <n v="1"/>
    <n v="3.4"/>
    <x v="4"/>
    <n v="0.2327153069383133"/>
    <n v="8"/>
    <x v="1284"/>
    <b v="0"/>
    <m/>
    <m/>
    <m/>
  </r>
  <r>
    <x v="1"/>
    <s v="What steps should I follow to recover a lost or corrupted file?"/>
    <s v="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
    <x v="0"/>
    <n v="2"/>
    <n v="1"/>
    <n v="1"/>
    <n v="3"/>
    <n v="1"/>
    <n v="1.46"/>
    <x v="15"/>
    <n v="0.45840872762148338"/>
    <n v="2"/>
    <x v="1285"/>
    <b v="0"/>
    <m/>
    <m/>
    <m/>
  </r>
  <r>
    <x v="1"/>
    <s v="Who should I contact if a system recovery is needed?"/>
    <s v="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
    <x v="0"/>
    <n v="4"/>
    <n v="5"/>
    <n v="3"/>
    <n v="4"/>
    <n v="2"/>
    <n v="3.08"/>
    <x v="6"/>
    <n v="0.46343695644098087"/>
    <n v="5"/>
    <x v="1286"/>
    <b v="0"/>
    <m/>
    <m/>
    <m/>
  </r>
  <r>
    <x v="1"/>
    <s v="What is the retention period for backup data?"/>
    <s v="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_x000a__x000a_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_x000a__x000a_Berenberg applies the &quot;3-2-1 policy&quot;.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quot;offsite&quot; to the primary backup._x000a__x000a_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
    <x v="0"/>
    <n v="4"/>
    <n v="5"/>
    <n v="4"/>
    <n v="4"/>
    <n v="2"/>
    <n v="3.78"/>
    <x v="16"/>
    <n v="0.42910322050240779"/>
    <n v="7"/>
    <x v="1287"/>
    <b v="0"/>
    <m/>
    <m/>
    <m/>
  </r>
  <r>
    <x v="1"/>
    <s v="How should I handle suspicious emails from unknown senders?"/>
    <s v="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_x000a__x000a_Consider whether the email has meaningful content. Be cautious of subjects like &quot;Invoice&quot; or &quot;Last reminder,&quot;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_x000a__x000a_Check the sender to see if you recognize them and if it is plausible. Pay attention to discrepancies in the domain used (everything after the @ sign)."/>
    <x v="0"/>
    <n v="5"/>
    <n v="5"/>
    <n v="4"/>
    <n v="5"/>
    <n v="1"/>
    <n v="4.3400000000000007"/>
    <x v="0"/>
    <n v="0.24898798228968999"/>
    <n v="2"/>
    <x v="1288"/>
    <b v="0"/>
    <m/>
    <m/>
    <m/>
  </r>
  <r>
    <x v="1"/>
    <s v="What are common signs of social engineering attacks I should be aware of?"/>
    <s v="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_x000a__x000a_When providing information, reverse the information channel. Ask the caller for their name and call them back via known channels. Even seemingly useless information should not be disclosed to unknown persons._x000a__x000a_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
    <x v="0"/>
    <n v="4"/>
    <n v="5"/>
    <n v="4"/>
    <n v="5"/>
    <n v="2"/>
    <n v="4.46"/>
    <x v="0"/>
    <n v="0.14441792114836341"/>
    <n v="3"/>
    <x v="1289"/>
    <b v="0"/>
    <m/>
    <m/>
    <m/>
  </r>
  <r>
    <x v="1"/>
    <s v="What should I do if I suspect I clicked on a malicious link?"/>
    <s v="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
    <x v="0"/>
    <n v="5"/>
    <n v="5"/>
    <n v="4"/>
    <n v="5"/>
    <n v="1"/>
    <n v="3.5"/>
    <x v="0"/>
    <n v="0.1503938669832271"/>
    <n v="2"/>
    <x v="1290"/>
    <b v="0"/>
    <m/>
    <m/>
    <m/>
  </r>
  <r>
    <x v="1"/>
    <s v="Are there mandatory security trainings for employees?"/>
    <s v="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_x000a__x000a_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_x000a__x000a_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_x000a__x000a_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_x000a__x000a_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_x000a__x000a_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
    <x v="0"/>
    <n v="5"/>
    <n v="5"/>
    <n v="5"/>
    <n v="5"/>
    <n v="1"/>
    <n v="4.2699999999999996"/>
    <x v="3"/>
    <n v="0.30176323470626831"/>
    <n v="5"/>
    <x v="1291"/>
    <b v="0"/>
    <m/>
    <m/>
    <m/>
  </r>
  <r>
    <x v="1"/>
    <s v="How should confidential data be shared securely with colleagues or partners?"/>
    <s v="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_x000a__x000a_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_x000a__x000a_The theft of documents and data carriers by insiders is one of the most frequent causes of security incidents in companies. All confidential information (sensitive personal data, bank secrets, credit card information or similar) as well as access cards or keys must be locked away._x000a__x000a_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_x000a__x000a_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_x000a__x000a_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_x000a__x000a_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_x000a__x000a_Encryption protocols must be applied to all sensitive data, both in transit and at rest."/>
    <x v="0"/>
    <n v="4"/>
    <n v="5"/>
    <n v="4"/>
    <n v="4"/>
    <n v="2"/>
    <n v="3.89"/>
    <x v="16"/>
    <n v="0.46851891420389868"/>
    <n v="6"/>
    <x v="1292"/>
    <b v="0"/>
    <m/>
    <m/>
    <m/>
  </r>
  <r>
    <x v="1"/>
    <s v="What are the official emergency communication channels during a crisis?"/>
    <s v="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_x000a__x000a_Specific emergency communication channels include:_x000a__x000a_*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_x000a_*   **Office Hours Escalation**: Available Monday to Friday, 18:00/19:00 to 07:00, and all day on Saturdays and Sundays for power outages and failure of urgently needed ICT assets._x000a_*   **Berenberg IT-Hotline (040-35060-369)**: Available Monday to Friday, 07:00 to 19:00 for IT problems at the workplace and failure of ICT services/systems._x000a_*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_x000a__x000a_Other communication methods include press releases, press conferences, the company website, a &quot;dark site,&quot; the intranet (ServiceBank), WAM-Newsfeed, e-mail, landline, smartphone, video conference, and social media. The ServiceBank is a centralized information medium for internal communication. Initial internal information may be sent via e-mail from the crisis management team to all employees._x000a__x000a_In the event of an emergency, employees should immediately apply the rules stored in the Service Bank under &quot;Emergency information&quot;. External emergency calls should be made immediately if necessary (e.g., telephone 110/112)."/>
    <x v="0"/>
    <n v="5"/>
    <n v="5"/>
    <n v="5"/>
    <n v="5"/>
    <n v="1"/>
    <n v="3.64"/>
    <x v="3"/>
    <n v="0.26266655663457988"/>
    <n v="9"/>
    <x v="1293"/>
    <b v="0"/>
    <m/>
    <m/>
    <m/>
  </r>
  <r>
    <x v="1"/>
    <s v="Who communicates instructions to employees in case of an IT outage?"/>
    <s v="In the event of an IT outage, Facility Management and the IT hotline communicate any necessary information directly to the employees concerned. IT malfunctions are transmitted to the responsible colleagues from Global Technology (GT)."/>
    <x v="0"/>
    <n v="3"/>
    <n v="4"/>
    <n v="2"/>
    <n v="4"/>
    <n v="1"/>
    <n v="2.48"/>
    <x v="19"/>
    <n v="0.14469857679914069"/>
    <n v="7"/>
    <x v="1294"/>
    <b v="0"/>
    <m/>
    <m/>
    <m/>
  </r>
  <r>
    <x v="1"/>
    <s v="What is the escalation process during a major cyber incident?"/>
    <s v="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_x000a__x000a_The Major Incident Manager indicates possible emergencies or IT emergencies to the Head of Global Technology (or their deputy), who then consults with members of the central crisis management team (emergency) or IT Emergency Staff (IT emergency) on the declaration of an (IT) emergency._x000a__x000a_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_x000a__x000a_Anyone involved in the Incident Management process can initiate escalation of an incident to a high-priority incident by involving the Major Incident Manager, who is authorized to officially declare a high-priority incident and initiate the related processes._x000a__x000a_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_x000a__x000a_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
    <x v="0"/>
    <n v="4"/>
    <n v="5"/>
    <n v="4"/>
    <n v="4"/>
    <n v="2"/>
    <n v="3.78"/>
    <x v="16"/>
    <n v="0.37659444739859171"/>
    <n v="7"/>
    <x v="1295"/>
    <b v="0"/>
    <m/>
    <m/>
    <m/>
  </r>
  <r>
    <x v="1"/>
    <s v="What is Privileged Access Management (PAM) and why is it important?"/>
    <s v="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_x000a__x000a_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_x000a__x000a_Berenberg is introducing the principle of &quot;need-to-have&quot; access, where users request access to an account only when needed, rather than having permanent access. The introduction of a PAM solution aims to achieve a higher level of security and reduce the risks associated with the use of privileged authorizations."/>
    <x v="0"/>
    <n v="5"/>
    <n v="5"/>
    <n v="4"/>
    <n v="5"/>
    <n v="2"/>
    <n v="4.12"/>
    <x v="3"/>
    <n v="0.43470263357332323"/>
    <n v="5"/>
    <x v="1296"/>
    <b v="0"/>
    <m/>
    <m/>
    <m/>
  </r>
  <r>
    <x v="1"/>
    <s v="How can I request or revoke privileged access to systems?"/>
    <s v="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_x000a__x000a_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
    <x v="0"/>
    <n v="4"/>
    <n v="5"/>
    <n v="4"/>
    <n v="4"/>
    <n v="1"/>
    <n v="3.16"/>
    <x v="6"/>
    <n v="0.38552838212552659"/>
    <n v="5"/>
    <x v="1297"/>
    <b v="0"/>
    <m/>
    <m/>
    <m/>
  </r>
  <r>
    <x v="1"/>
    <s v="What is the purpose of the general test guideline (Signavio #50172)?"/>
    <s v="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quot;the process consisting of all activities (static as well as dynamic) in the life cycle of a software that deals with the planning, preparation and evaluation of a software product (and the work products related to this product)&quo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
    <x v="0"/>
    <n v="4"/>
    <n v="5"/>
    <n v="4"/>
    <n v="4"/>
    <n v="2"/>
    <n v="4.34"/>
    <x v="16"/>
    <n v="0.2493992541712933"/>
    <n v="6"/>
    <x v="1298"/>
    <b v="0"/>
    <m/>
    <m/>
    <m/>
  </r>
  <r>
    <x v="1"/>
    <s v="How are IT Security tests defined and conducted according to Berenberg’s IT Security Management requirements?"/>
    <s v="IT security tests at Berenberg are conducted in accordance with predefined test types and scenarios that align with regulatory requirements. The responsibilities of the involved teams and departments are precisely delineated to ensure the seamless execution of the tests._x000a__x000a_Here's a breakdown of how IT security tests are defined and conducted:_x000a__x000a_*   **Test Planning and Setup:**_x000a_    *   Defining exact test objectives is essential to determine the scope and focus of test activities._x000a_    *   Tests are conducted in strict accordance with predefined test types and scenarios that align with regulatory requirements._x000a_    *   The responsibilities of the involved teams and departments are precisely delineated to ensure the seamless execution of the tests._x000a__x000a_*   **Security Controls:**_x000a_    *   Security controls are technical and organizational measures that ensure the confidentiality, integrity, and availability of Berenberg's data, IT systems, and operations._x000a_    *   They are based on security requirements defined by the OU Information Security within the 2nd line of defense and are a concretization of these requirements._x000a_    *   Security Controls should generally be based on established industry standards, best practices, or vendor recommendations and adapted to the specific conditions at Berenberg._x000a_    *   Security controls are a subpart of configuration management._x000a_    *   Security controls are documented in a central system such as ServiceNow._x000a__x000a_*   **Penetration Testing:**_x000a_    *   Applications reachable from public networks and operated by Berenberg must be assessed through penetration tests performed by an independent third-party._x000a_    *   These tests are performed on certain occasions and regularly._x000a_    *   The Application Owner is responsible for planning and executing penetration tests in accordance with requirements._x000a_    *   The IT Security Manager centrally supports in planning and coordinating penetration tests and will hire the service provider._x000a_    *   The Application Owner must announce penetration tests to the Change Advisory Board._x000a_    *   A test matrix systematically represents assets, their potential threats, and corresponding testing methods._x000a_    *   Penetration testing simulates an attack on a system to identify vulnerabilities._x000a_    *   Requirements include annual tests for internal infrastructure and bi-annual tests for exposed assets, with additional tests after significant changes._x000a_    *   Penetration tests are required before significant changes are put into production and before initially commencing productive operations._x000a_    *   Regular penetration tests are conducted annually for very high protection requirements, every 3 years for high protection requirements, and every 5 years for normal protection requirements._x000a_    *   If development and operations are outsourced to cloud providers, the execution of penetration tests can be delegated to the service provider._x000a__x000a_*   **Independent Security Inspections:**_x000a_    *   A process is in place for independent security inspections that include at least the scoping and initiation of inspections, the documentation and reporting of results as well as process- integrated quality controls._x000a_    *   Security inspections are conducted by the second line of defense (Information Security)._x000a_    *   Security inspections are scoped to cover requirements from the Guideline by chapter for a defined subset of the assets, based on the overall threat analysis._x000a_    *   Security inspections are either conducted ad hoc, based on current events, or planned as part of the inspection planning._x000a_    *   The inspection plan is defined so that each chapter from the Guideline is covered between every year and every three years, based on the overall threat analysis._x000a_    *   Results from security inspections are handled in the IT Risk Management._x000a__x000a_*   **Threat Analysis:**_x000a_    *   A process for an annual threat analysis is defined within the second line of defense (Information Security)._x000a_    *   The threat analysis process covers general information security threats and institute-specific threats._x000a_    *   The scope for the threat landscape must include evaluating the current threat landscape and prioritizing tests accordingly._x000a_    *   The process owner should regularly review and assess threats identified through threat monitoring and decide on appropriate actions._x000a__x000a_*   **Types of Security Tests:**_x000a_    *   Manual security tests by independent third parties (penetration tests) and automatic vulnerability scans._x000a__x000a_*   **Combination of Questionnaire and Gap-Analysis:**_x000a_    *   Questionnaires are used to analyze the protection requirements (PRA) for all applications._x000a_    *   The results from the questionnaires are then used to conduct a Gap-Analysis, which identifies discrepancies between the current security posture and the defined security standards._x000a__x000a_*   **Infrastructure Testing:**_x000a_    *   The test requirements to ensure technical IT security are governed by the Berenberg IT security guideline and must also be taken into account._x000a_    *   During the development of IT processes or in the event of adjustments /changes of IT processes, all components need to be tested which are required for execution, administration and operation._x000a_    *   The scope of the tests must be adequately aligned with the degree of the change to the respective IT process and documented."/>
    <x v="0"/>
    <n v="4"/>
    <n v="5"/>
    <n v="4"/>
    <n v="4"/>
    <n v="1"/>
    <n v="3.16"/>
    <x v="6"/>
    <n v="0.42582965067340067"/>
    <n v="6"/>
    <x v="1299"/>
    <b v="0"/>
    <m/>
    <m/>
    <m/>
  </r>
  <r>
    <x v="1"/>
    <s v="What types of tests are covered in the Digital Operational Resilience (DOR) Testing Policy, and how are they different?"/>
    <s v="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_x000a__x000a_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_x000a__x000a_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
    <x v="0"/>
    <n v="4"/>
    <n v="4"/>
    <n v="3"/>
    <n v="4"/>
    <n v="2"/>
    <n v="2.9"/>
    <x v="17"/>
    <n v="0.28089392059553348"/>
    <n v="5"/>
    <x v="1300"/>
    <b v="0"/>
    <m/>
    <m/>
    <m/>
  </r>
  <r>
    <x v="1"/>
    <s v="How does the BCM test and exercise concept ensure preparedness for emergencies?"/>
    <s v="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_x000a__x000a_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
    <x v="0"/>
    <n v="4"/>
    <n v="5"/>
    <n v="4"/>
    <n v="4"/>
    <n v="2"/>
    <n v="3.78"/>
    <x v="16"/>
    <n v="0.35805196317774929"/>
    <n v="9"/>
    <x v="1301"/>
    <b v="0"/>
    <m/>
    <m/>
    <m/>
  </r>
  <r>
    <x v="1"/>
    <s v="What test variants are required when developing and operating robotics processes with UiPath?"/>
    <s v="When developing and operating robotics processes with UiPath, several test variants are required. These include:_x000a__x000a_*   **Unit Tests:** After each component is built, a unit test should be carried out to ensure thorough testing, which makes integration smoother and reduces debugging. The REFramework includes a &quot;Test\_Framework&quot; folder for test files, and &quot;RunAllTests.xaml&quot;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_x000a_*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_x000a_*   **GUI Tests:** Testing is provided by interacting with a component or a system on the respective graphical user interface._x000a_*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
    <x v="0"/>
    <n v="4"/>
    <n v="5"/>
    <n v="4"/>
    <n v="4"/>
    <n v="2"/>
    <n v="3.22"/>
    <x v="16"/>
    <n v="0.37490040461231838"/>
    <n v="7"/>
    <x v="1302"/>
    <b v="0"/>
    <m/>
    <m/>
    <m/>
  </r>
  <r>
    <x v="1"/>
    <s v="What is the role of the Robotic Centre of Competence (RCC) at Berenberg?"/>
    <s v="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_x000a__x000a_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_x000a__x000a_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_x000a__x000a_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
    <x v="0"/>
    <n v="5"/>
    <n v="5"/>
    <n v="4"/>
    <n v="5"/>
    <n v="1"/>
    <n v="3.5"/>
    <x v="0"/>
    <n v="0.36653674403518421"/>
    <n v="11"/>
    <x v="1303"/>
    <b v="0"/>
    <m/>
    <m/>
    <m/>
  </r>
  <r>
    <x v="1"/>
    <s v="How does the RCC support employees in developing RPA processes with UiPath?"/>
    <s v="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
    <x v="0"/>
    <n v="5"/>
    <n v="5"/>
    <n v="4"/>
    <n v="5"/>
    <n v="2"/>
    <n v="4.12"/>
    <x v="3"/>
    <n v="0.29688225044793348"/>
    <n v="4"/>
    <x v="1304"/>
    <b v="0"/>
    <m/>
    <m/>
    <m/>
  </r>
  <r>
    <x v="1"/>
    <s v="Who can I contact if I have problems or questions about RPA?"/>
    <s v="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
    <x v="0"/>
    <n v="4"/>
    <n v="5"/>
    <n v="4"/>
    <n v="5"/>
    <n v="2"/>
    <n v="3.34"/>
    <x v="0"/>
    <n v="0.42576423576423578"/>
    <n v="8"/>
    <x v="1305"/>
    <b v="0"/>
    <m/>
    <m/>
    <m/>
  </r>
  <r>
    <x v="1"/>
    <s v="What organizational framework does the RCC provide for using UiPath?"/>
    <s v="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
    <x v="0"/>
    <n v="5"/>
    <n v="5"/>
    <n v="4"/>
    <n v="5"/>
    <n v="1"/>
    <n v="3.5"/>
    <x v="0"/>
    <n v="0.2456204235822462"/>
    <n v="7"/>
    <x v="1306"/>
    <b v="0"/>
    <m/>
    <m/>
    <m/>
  </r>
  <r>
    <x v="1"/>
    <s v="How does RPA help Berenberg automate processes quickly and efficiently?"/>
    <s v="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
    <x v="0"/>
    <n v="4"/>
    <n v="5"/>
    <n v="4"/>
    <n v="5"/>
    <n v="1"/>
    <n v="3.28"/>
    <x v="16"/>
    <n v="0.36544149067769682"/>
    <n v="5"/>
    <x v="1307"/>
    <b v="0"/>
    <m/>
    <m/>
    <m/>
  </r>
  <r>
    <x v="1"/>
    <s v="Am I allowed to accept a gift from a client worth €15?"/>
    <s v="Based on my search of the Gifts &amp; Entertainment database for 'Am I allowed to accept a gift from a client worth €15?':_x000a__x000a_Yes, you are allowed to accept a gift from a client worth €15, as it is below the permissible limit of €20 (gross) for gifts from clients, provided the client is not a public official._x000a__x000a_Sources:_x000a_1. #50228 Guidelines for the prevention of all forms of corruption.pdf_x000a_2. #50228 Guidelines for the prevention of all forms of corruption.pdf_x000a_3. #50228 Attachment 05 London Branch Anti-Bribery and Corruption Policy.pdf"/>
    <x v="1"/>
    <n v="4"/>
    <n v="5"/>
    <n v="4"/>
    <n v="5"/>
    <n v="3"/>
    <n v="4.5199999999999996"/>
    <x v="3"/>
    <n v="0.27829787234042552"/>
    <n v="1"/>
    <x v="1308"/>
    <b v="0"/>
    <m/>
    <m/>
    <m/>
  </r>
  <r>
    <x v="1"/>
    <s v="Can I give a gift to a client worth €20 exactly?"/>
    <s v="Based on my search of the Gifts &amp; Entertainment database for 'Can I give a gift to a client worth €20 exactly?':_x000a__x000a_Yes, you can give a gift to a client worth €20 exactly, as gifts to or from clients of up to EUR 20 (gross) are permissible, provided the client is not a public official._x000a__x000a_Sources:_x000a_1. #50228 Guidelines for the prevention of all forms of corruption.pdf_x000a_2. #50228 Attachment 05 London Branch Anti-Bribery and Corruption Policy.pdf_x000a_3. #50228 Attachment 05 London Branch Anti-Bribery and Corruption Policy.pdf"/>
    <x v="1"/>
    <n v="5"/>
    <n v="5"/>
    <n v="5"/>
    <n v="5"/>
    <n v="3"/>
    <n v="4.88"/>
    <x v="2"/>
    <n v="0.27956043956043952"/>
    <n v="1"/>
    <x v="1309"/>
    <b v="0"/>
    <m/>
    <m/>
    <m/>
  </r>
  <r>
    <x v="1"/>
    <s v="What should I do if I receive a gift worth €30 from a business partner?"/>
    <s v="Based on my search of the Gifts &amp; Entertainment database for 'What should I do if I receive a gift worth €30 from a business partner?':_x000a__x000a_According to the guidelines, you should decline the gift since it exceeds the permissible limit of EUR 20 from a (potential) client/business partner. You can inform the giver that all employees of Berenberg Group are subject to highly restrictive regulations regarding the acceptance of gifts._x000a__x000a_Sources:_x000a_1. #50228 Guidelines for the prevention of all forms of corruption.pdf_x000a_2. #50228 Attachment 05 London Branch Anti-Bribery and Corruption Policy.pdf_x000a_3. #50228 Guidelines for the prevention of all forms of corruption.pdf"/>
    <x v="1"/>
    <n v="3"/>
    <n v="4"/>
    <n v="3"/>
    <n v="4"/>
    <n v="2"/>
    <n v="2.68"/>
    <x v="4"/>
    <n v="0.26812499999999989"/>
    <n v="1"/>
    <x v="1310"/>
    <b v="0"/>
    <m/>
    <m/>
    <m/>
  </r>
  <r>
    <x v="1"/>
    <s v="Are cash or gift vouchers ever acceptable as gifts?"/>
    <s v="Based on my search of the Gifts &amp; Entertainment database for 'Are cash or gift vouchers ever acceptable as gifts?':_x000a__x000a_No, accepting and giving gifts in the form of cash or cash equivalents, such as vouchers for cash payment, is prohibited in all cases and without exception._x000a__x000a_Sources:_x000a_1. #50228 Guidelines for the prevention of all forms of corruption.pdf_x000a_2. #50228 Guidelines for the prevention of all forms of corruption.pdf_x000a_3. #50228 Attachment 07 London Branch_GE_Guidance and Practical Scenarios.pdf"/>
    <x v="1"/>
    <n v="4"/>
    <n v="5"/>
    <n v="4"/>
    <n v="5"/>
    <n v="3"/>
    <n v="4.5199999999999996"/>
    <x v="3"/>
    <n v="0.27870967741935482"/>
    <n v="1"/>
    <x v="1311"/>
    <b v="0"/>
    <m/>
    <m/>
    <m/>
  </r>
  <r>
    <x v="1"/>
    <s v="Can I accept a bottle of wine from a client if it is under €20?"/>
    <s v="Based on my search of the Gifts &amp; Entertainment database for 'Can I accept a bottle of wine from a client if it is under €20?':_x000a__x000a_Yes, you can accept a bottle of wine from a client if it is under €20 (gross), provided the client is not a public official._x000a__x000a_Sources:_x000a_1. #50228 Guidelines for the prevention of all forms of corruption.pdf_x000a_2. #50228 Attachment 07 London Branch_GE_Guidance and Practical Scenarios.pdf_x000a_3. #50228 Attachment 07 London Branch_GE_Guidance and Practical Scenarios.pdf"/>
    <x v="1"/>
    <n v="4"/>
    <n v="5"/>
    <n v="4"/>
    <n v="5"/>
    <n v="3"/>
    <n v="4.5199999999999996"/>
    <x v="3"/>
    <n v="0.28444444444444439"/>
    <n v="1"/>
    <x v="1312"/>
    <b v="0"/>
    <m/>
    <m/>
    <m/>
  </r>
  <r>
    <x v="1"/>
    <s v="Do I need to record a gift of €10 received from a client?"/>
    <s v="Based on my search of the Gifts &amp; Entertainment database for 'Do I need to record a gift of €10 received from a client?':_x000a__x000a_Yes, you are required to keep a written record of all gifts received, including a gift of €10 from a client, in accordance with the guidelines provided._x000a__x000a_Sources:_x000a_1. #50228 Guidelines for the prevention of all forms of corruption.pdf_x000a_2. #50228 Attachment 05 London Branch Anti-Bribery and Corruption Policy.pdf_x000a_3. #50228 Guidelines for the prevention of all forms of corruption.pdf"/>
    <x v="1"/>
    <n v="4"/>
    <n v="5"/>
    <n v="3"/>
    <n v="4"/>
    <n v="2"/>
    <n v="4.0599999999999996"/>
    <x v="6"/>
    <n v="0.27956043956043952"/>
    <n v="1"/>
    <x v="1313"/>
    <b v="0"/>
    <m/>
    <m/>
    <m/>
  </r>
  <r>
    <x v="1"/>
    <s v="Where do I log gifts or hospitality that I give or receive?"/>
    <s v="Based on my search of the Gifts &amp; Entertainment database for 'Where do I log gifts or hospitality that I give or receive?':_x000a__x000a_You are required to keep a written record of all hospitality and gifts given or received, so that this can be reviewed by AFC Compliance. Additionally, you must submit all expenses claims relating to hospitality, gifts, or payments to third parties and record the reason for the expenditure, in accordance with your expenses policy._x000a__x000a_Sources:_x000a_1. #50228 Attachment 05 London Branch Anti-Bribery and Corruption Policy.pdf_x000a_2. #50228 Guidelines for the prevention of all forms of corruption.pdf_x000a_3. #50228 Attachment 05 London Branch Anti-Bribery and Corruption Policy.pdf"/>
    <x v="1"/>
    <n v="4"/>
    <n v="5"/>
    <n v="4"/>
    <n v="5"/>
    <n v="3"/>
    <n v="3.4"/>
    <x v="3"/>
    <n v="0.26706766917293229"/>
    <n v="1"/>
    <x v="1314"/>
    <b v="0"/>
    <m/>
    <m/>
    <m/>
  </r>
  <r>
    <x v="1"/>
    <s v="Do business meals with clients count as hospitality that must be recorded?"/>
    <s v="Based on my search of the Gifts &amp; Entertainment database for 'Do business meals with clients count as hospitality that must be recorded?':_x000a__x000a_Yes, business meals with clients are considered hospitality and must be recorded. The guidelines specify that hospitality, including business meals, should be assessed for appropriateness and may require internal coordination with AFC Compliance and the Legal department, especially if costs exceed certain thresholds._x000a__x000a_Sources:_x000a_1. #50228 Guidelines for the prevention of all forms of corruption.pdf_x000a_2. #50228 Guidelines for the prevention of all forms of corruption.pdf_x000a_3. #50228 Attachment 05 London Branch Anti-Bribery and Corruption Policy.pdf"/>
    <x v="1"/>
    <n v="4"/>
    <n v="5"/>
    <n v="3"/>
    <n v="4"/>
    <n v="2"/>
    <n v="4.1999999999999993"/>
    <x v="6"/>
    <n v="0.26879999999999998"/>
    <n v="1"/>
    <x v="1315"/>
    <b v="0"/>
    <m/>
    <m/>
    <m/>
  </r>
  <r>
    <x v="1"/>
    <s v="Can I accept hospitality during a tender process?"/>
    <s v="Based on my search of the Gifts &amp; Entertainment database for 'Can I accept hospitality during a tender process?':_x000a__x000a_No, you cannot accept hospitality during any commercial negotiations or tender process if it could be perceived as intending or likely to influence the outcome._x000a__x000a_Sources:_x000a_1. #50228 Attachment 05 London Branch Anti-Bribery and Corruption Policy.pdf_x000a_2. #50228 Attachment 05 London Branch Anti-Bribery and Corruption Policy.pdf_x000a_3. #50228 Attachment 05 London Branch Anti-Bribery and Corruption Policy.pdf"/>
    <x v="1"/>
    <n v="4"/>
    <n v="5"/>
    <n v="4"/>
    <n v="5"/>
    <n v="2"/>
    <n v="3.9"/>
    <x v="0"/>
    <n v="0.28736842105263161"/>
    <n v="1"/>
    <x v="1316"/>
    <b v="0"/>
    <m/>
    <m/>
    <m/>
  </r>
  <r>
    <x v="1"/>
    <s v="Is it okay to offer a gift if I do not expect anything in return?"/>
    <s v="Based on my search of the Gifts &amp; Entertainment database for 'Is it okay to offer a gift if I do not expect anything in return?':_x000a__x000a_In principle, you are not allowed to give gifts to clients. Gifts should have no expectation of consideration or value in return, and there should be no intention to influence the recipient. However, the guidelines specify that gifts may only be given or accepted under very specific, narrowly defined conditions. Therefore, it is important to consider the context and ensure that the gift does not violate any policies or create an appearance of impropriety._x000a__x000a_Sources:_x000a_1. #50228 Guidelines for the prevention of all forms of corruption.pdf_x000a_2. #50228 Attachment 07 London Branch_GE_Guidance and Practical Scenarios.pdf_x000a_3. #50228 Attachment 05 London Branch Anti-Bribery and Corruption Policy.pdf"/>
    <x v="1"/>
    <n v="4"/>
    <n v="5"/>
    <n v="4"/>
    <n v="4"/>
    <n v="4"/>
    <n v="3.339999999999999"/>
    <x v="3"/>
    <n v="0.26130177514792902"/>
    <n v="1"/>
    <x v="1317"/>
    <b v="0"/>
    <m/>
    <m/>
    <m/>
  </r>
  <r>
    <x v="1"/>
    <s v="What if a gift could be seen as influencing business decisions?"/>
    <s v="Based on my search of the Gifts &amp; Entertainment database for 'What if a gift could be seen as influencing business decisions?':_x000a__x000a_If a gift could be seen as influencing business decisions, it is important to consider the surrounding circumstances and the intention behind the gift. According to the guidelines, gifts, entertainment, or hospitality must not be designed to influence the recipient and should be reasonable and proportionate in light of the recipient's role and the individual circumstances. If there is any doubt about whether a gift may be improper or could create an appearance of impropriety, it should be discussed with AFC Compliance in advance. Ultimately, gifts that could be perceived as influencing business decisions should be declined to avoid any potential issues with compliance and integrity._x000a__x000a_Sources:_x000a_1. #50228 Attachment 05 London Branch Anti-Bribery and Corruption Policy.pdf_x000a_2. #50228 Guidelines for the prevention of all forms of corruption.pdf_x000a_3. #50228 Attachment 07 London Branch_GE_Guidance and Practical Scenarios.pdf"/>
    <x v="1"/>
    <n v="5"/>
    <n v="5"/>
    <n v="4"/>
    <n v="5"/>
    <n v="4"/>
    <n v="4.8"/>
    <x v="2"/>
    <n v="0.25967213114754101"/>
    <n v="1"/>
    <x v="1318"/>
    <b v="0"/>
    <m/>
    <m/>
    <m/>
  </r>
  <r>
    <x v="1"/>
    <s v="Can I pay for a client’s travel or hotel as hospitality?"/>
    <s v="Based on my search of the Gifts &amp; Entertainment database for 'Can I pay for a client’s travel or hotel as hospitality?':_x000a__x000a_No, third party expenses for pure client entertainment, such as travel and accommodation, should not be paid by the Bank as such costs are not considered to be necessary, reasonable, or proportionate. Exceptions may be approved by AFC Compliance on a case-by-case basis._x000a__x000a_Sources:_x000a_1. #50228 Attachment 05 London Branch Anti-Bribery and Corruption Policy.pdf_x000a_2. #50228 Attachment 05 London Branch Anti-Bribery and Corruption Policy.pdf_x000a_3. #50228 Attachment 05 London Branch Anti-Bribery and Corruption Policy.pdf"/>
    <x v="1"/>
    <n v="4"/>
    <n v="5"/>
    <n v="4"/>
    <n v="5"/>
    <n v="2"/>
    <n v="3.34"/>
    <x v="0"/>
    <n v="0.27396226415094338"/>
    <n v="1"/>
    <x v="1319"/>
    <b v="0"/>
    <m/>
    <m/>
    <m/>
  </r>
  <r>
    <x v="1"/>
    <s v="Are government officials treated differently from other clients regarding gifts?"/>
    <s v="Based on my search of the Gifts &amp; Entertainment database for 'Are government officials treated differently from other clients regarding gifts?':_x000a__x000a_Yes, special rules of conduct apply when dealing with public officials and elected officials, which indicates that they are treated differently from other clients regarding gifts._x000a__x000a_Sources:_x000a_1. #50228 Attachment 05 London Branch Anti-Bribery and Corruption Policy.pdf_x000a_2. #50228 Guidelines for the prevention of all forms of corruption.pdf_x000a_3. #50228 Guidelines for the prevention of all forms of corruption.pdf"/>
    <x v="1"/>
    <n v="5"/>
    <n v="5"/>
    <n v="4"/>
    <n v="5"/>
    <n v="3"/>
    <n v="4.74"/>
    <x v="7"/>
    <n v="0.27495145631067958"/>
    <n v="1"/>
    <x v="1320"/>
    <b v="0"/>
    <m/>
    <m/>
    <m/>
  </r>
  <r>
    <x v="1"/>
    <s v="Can I invite a public official to lunch and pay for it?"/>
    <s v="Based on my search of the Gifts &amp; Entertainment database for 'Can I invite a public official to lunch and pay for it?':_x000a__x000a_No, you cannot invite a public official to lunch and pay for it, as it is prohibited to give gifts or accept gifts from government or public officials, which includes paying for accommodation and/or travel expenses._x000a__x000a_Sources:_x000a_1. #50228 Attachment 05 London Branch Anti-Bribery and Corruption Policy.pdf_x000a_2. #50228 Attachment 07 London Branch_GE_Guidance and Practical Scenarios.pdf_x000a_3. #50228 Guidelines for the prevention of all forms of corruption.pdf"/>
    <x v="1"/>
    <n v="3"/>
    <n v="4"/>
    <n v="2"/>
    <n v="4"/>
    <n v="3"/>
    <n v="3.72"/>
    <x v="4"/>
    <n v="0.27364485981308412"/>
    <n v="1"/>
    <x v="1321"/>
    <b v="0"/>
    <m/>
    <m/>
    <m/>
  </r>
  <r>
    <x v="1"/>
    <s v="What is considered “unduly lavish” hospitality?"/>
    <s v="Based on web search results for 'What is considered “unduly lavish” hospitality?':_x000a_1. Corporate Governance Framework - Gifts and hospitality: Oct 29, 2021·You are not permitted to accept hospitality that might generally be regarded as unduly lavish, such as preferential access to cultural or_x000a_2. Global Anti-bribery and Corruption Policy - The CFO Center: accept hospitality from a third party that is unduly lavish or extravagant under the circumstances; or. e. threaten or retaliate against another individual_x000a_3. Anti-Corruption - The Global Goals: A gift or hospitality will not be appropriate if it is unduly lavish or extravagant, or could be seen as an inducement or reward for any preferential"/>
    <x v="1"/>
    <n v="3"/>
    <n v="4"/>
    <n v="2"/>
    <n v="4"/>
    <n v="2"/>
    <n v="2.54"/>
    <x v="8"/>
    <n v="0.21231015187849719"/>
    <n v="1"/>
    <x v="1322"/>
    <b v="1"/>
    <b v="1"/>
    <n v="393"/>
    <n v="700"/>
  </r>
  <r>
    <x v="1"/>
    <s v="Who should I contact if I am unsure whether a gift is permissible?"/>
    <s v="Based on my search of the Gifts &amp; Entertainment database for 'Who should I contact if I am unsure whether a gift is permissible?':_x000a__x000a_If you are unsure whether a gift is permissible, you should contact Compliance at ComplianceAML@berenberg.de._x000a__x000a_Sources:_x000a_1. #50228 Attachment 05 London Branch Anti-Bribery and Corruption Policy.pdf_x000a_2. #50228 Attachment 07 London Branch_GE_Guidance and Practical Scenarios.pdf_x000a_3. #50228 Guidelines for the prevention of all forms of corruption.pdf"/>
    <x v="1"/>
    <n v="4"/>
    <n v="5"/>
    <n v="4"/>
    <n v="5"/>
    <n v="3"/>
    <n v="3.4"/>
    <x v="3"/>
    <n v="0.28235294117647058"/>
    <n v="1"/>
    <x v="1323"/>
    <b v="0"/>
    <m/>
    <m/>
    <m/>
  </r>
  <r>
    <x v="1"/>
    <s v="What happens if I cannot politely refuse a gift that is not allowed?"/>
    <s v="Based on my search of the Gifts &amp; Entertainment database for 'What happens if I cannot politely refuse a gift that is not allowed?':_x000a__x000a_If you cannot politely refuse a gift that is not allowed, you may accept it, but you should then consult with AFC Compliance and donate the gift without delay, for instance to a charity of the Bank’s choosing or put it to another use in the Bank’s interests. Additionally, you must notify your line manager appropriately. Cases of doubt must always be agreed with AFC Compliance in advance._x000a__x000a_Sources:_x000a_1. #50228 Guidelines for the prevention of all forms of corruption.pdf_x000a_2. #50228 Attachment 05 London Branch Anti-Bribery and Corruption Policy.pdf_x000a_3. #50228 Guidelines for the prevention of all forms of corruption.pdf"/>
    <x v="1"/>
    <n v="4"/>
    <n v="5"/>
    <n v="4"/>
    <n v="5"/>
    <n v="4"/>
    <n v="3.46"/>
    <x v="7"/>
    <n v="0.26465753424657529"/>
    <n v="1"/>
    <x v="1324"/>
    <b v="0"/>
    <m/>
    <m/>
    <m/>
  </r>
  <r>
    <x v="1"/>
    <s v="What if refusing a gift could damage the client relationship?"/>
    <s v="Based on my search of the Gifts &amp; Entertainment database for 'What if refusing a gift could damage the client relationship?':_x000a__x000a_In exceptional circumstances where refusing a gift may cause significant offense or embarrassment, the gift may be accepted. However, it should then be donated without delay, for instance to a charity of the Bank’s choosing or put to another use in the Bank’s interests. If you accept a gift, you must notify your line manager appropriately. Cases of doubt must always be agreed with AFC Compliance in advance but without delay._x000a__x000a_Sources:_x000a_1. #50228 Guidelines for the prevention of all forms of corruption.pdf_x000a_2. #50228 Attachment 05 London Branch Anti-Bribery and Corruption Policy.pdf_x000a_3. #50228 Guidelines for the prevention of all forms of corruption.pdf"/>
    <x v="1"/>
    <n v="4"/>
    <n v="5"/>
    <n v="4"/>
    <n v="5"/>
    <n v="3"/>
    <n v="4.5199999999999996"/>
    <x v="3"/>
    <n v="0.2630769230769231"/>
    <n v="1"/>
    <x v="1325"/>
    <b v="0"/>
    <m/>
    <m/>
    <m/>
  </r>
  <r>
    <x v="1"/>
    <s v="Do small promotional items (e.g., pens, calendars) count as gifts?"/>
    <s v="Based on my search of the Gifts &amp; Entertainment database for 'Do small promotional items (e.g., pens, calendars) count as gifts?':_x000a__x000a_Yes, small promotional items such as pens and calendars are considered gifts. However, gifts of nominal value, like Berenberg-themed items, are generally not deemed to have any influence over the recipient and are typically permitted, provided they comply with the applicable rules._x000a__x000a_Sources:_x000a_1. #50228 Guidelines for the prevention of all forms of corruption.pdf_x000a_2. #50228 Guidelines for the prevention of all forms of corruption.pdf_x000a_3. #50228 Attachment 07 London Branch_GE_Guidance and Practical Scenarios.pdf"/>
    <x v="1"/>
    <n v="4"/>
    <n v="5"/>
    <n v="4"/>
    <n v="5"/>
    <n v="3"/>
    <n v="3.4"/>
    <x v="3"/>
    <n v="0.26879999999999998"/>
    <n v="1"/>
    <x v="1326"/>
    <b v="0"/>
    <m/>
    <m/>
    <m/>
  </r>
  <r>
    <x v="1"/>
    <s v="Are gifts between employees covered by this policy?"/>
    <s v="Based on web search results for 'Are gifts between employees covered by this policy?':_x000a_1. 5 CFR Part 2635 Subpart C -- Gifts Between Employees - eCFR: This subpart contains standards that prohibit an employee from giving or contributing to a gift to an official superior._x000a_2. [PDF] Ethics Guidance on Gifts Between Employees in Times of Crisis: While some solicitations (such as for an employee making less pay) are not restricted by the Standards, subpart C generally prohibits an employee from soliciting donations for their supervisor in the Federal workplace.23 Employees may solicit for voluntary contributions for their superiors for events that qualify as special, infrequent occasions, as long as they work closely with their ethics officials to address the ethics issues that are specific to the Federal workplace, as discussed above.24 Notably, however, if the affected individual is not the receiving employee (such as when a group of employees would like to collect donations for a supervisor’s sick relative), the employee and ethics official must look to the relationship between the receiving employee and the affected individual to determine first (if the gift was given to the employee’s loved one) if it is restricted by subpart C,25 and second, if the occasion is of sufficient personal significance to the employee to qualify as a special, infrequent occasion.26 For example, if the colleagues of a higher-paid employee whose spouse or child was just diagnosed with a serious illness wish to solicit donations to help with medical expenses, such a solicitation would be appropriate under the special, infrequent occasion exception, as it is an indirect gift that has a clearly significant impact on the employee._x000a_3. Gifts, Honoraria, Travel Payments, and Loans - FPPC: Public officials and employees are subject to certain restrictions related to receiving gifts, honoraria, travel payments, and loans."/>
    <x v="1"/>
    <n v="4"/>
    <n v="4"/>
    <n v="3"/>
    <n v="4"/>
    <n v="3"/>
    <n v="4.08"/>
    <x v="6"/>
    <n v="0.19169082125603859"/>
    <n v="1"/>
    <x v="1327"/>
    <b v="1"/>
    <b v="1"/>
    <n v="390"/>
    <n v="1921"/>
  </r>
  <r>
    <x v="1"/>
    <s v="Can I accept tickets to a sporting event from a business partner?"/>
    <s v="Based on my search of the Gifts &amp; Entertainment database for 'Can I accept tickets to a sporting event from a business partner?':_x000a__x000a_It depends on the circumstances. Invitations to external events from third parties must be sent to your business address, and you should not accept invitations that extend to family members or close associates if the third party will not be attending. Additionally, the value of the tickets and the frequency of invitations in a calendar year should be considered. If in doubt, you should consult AFC Compliance._x000a__x000a_Sources:_x000a_1. #50228 Attachment 07 London Branch_GE_Guidance and Practical Scenarios.pdf_x000a_2. #50228 Attachment 07 London Branch_GE_Guidance and Practical Scenarios.pdf_x000a_3. #50228 Attachment 05 London Branch Anti-Bribery and Corruption Policy.pdf"/>
    <x v="1"/>
    <n v="4"/>
    <n v="4"/>
    <n v="3"/>
    <n v="4"/>
    <n v="3"/>
    <n v="4.08"/>
    <x v="6"/>
    <n v="0.26465753424657529"/>
    <n v="1"/>
    <x v="1328"/>
    <b v="0"/>
    <m/>
    <m/>
    <m/>
  </r>
  <r>
    <x v="1"/>
    <s v="What is the rule if hospitality is offered during ongoing negotiations?"/>
    <s v="Based on my search of the Gifts &amp; Entertainment database for 'What is the rule if hospitality is offered during ongoing negotiations?':_x000a__x000a_It is not acceptable to give or accept a gift or hospitality during any commercial negotiations or tender process if this could be perceived as intending or likely to influence the outcome._x000a__x000a_Sources:_x000a_1. #50228 Attachment 05 London Branch Anti-Bribery and Corruption Policy.pdf_x000a_2. #50228 Attachment 07 London Branch_GE_Guidance and Practical Scenarios.pdf_x000a_3. #50228 Guidelines for the prevention of all forms of corruption.pdf"/>
    <x v="1"/>
    <n v="5"/>
    <n v="5"/>
    <n v="4"/>
    <n v="5"/>
    <n v="4"/>
    <n v="4.8"/>
    <x v="2"/>
    <n v="0.27272727272727271"/>
    <n v="1"/>
    <x v="1329"/>
    <b v="0"/>
    <m/>
    <m/>
    <m/>
  </r>
  <r>
    <x v="1"/>
    <s v="What are the consequences if I violate the gifts and hospitality policy?"/>
    <s v="Based on web search results for 'What are the consequences if I violate the gifts and hospitality policy?':_x000a_1. Limitations and Restrictions on Gifts, Honoraria, Travel and Loans: Limitations and Restrictions on Gifts, Honoraria, Travel and Loans A Fact Sheet For • Elected State Officers and Candidates for Elective State Office • Members of State Boards and Commissions • Designated Employees of State Government Agencies • State Officials Who Manage Public Investments California Fair Political Practices Commission Toll-free advice line: 1 (866) ASK-FPPC Email advice: advice@fppc.ca.gov Web site: www.fppc.ca.gov February 2019 Introduction The Political Reform Act1 (the “Act”) imposes limits on gifts, prohibits honoraria payments2 , and imposes limits and other restrictions on the receipt of travel payments and personal loans by the following state officials: • Elected state officers, candidates for elective state office, and other state officials specified in Section 87200;3 • Members of state boards and commissions; and • Designated employees of state agencies (i.e., officials and employees of state agencies who file statements of economic interests (Form 700) under their agency’s conflict of interest code)._x000a_2. The Ethics of Gifts &amp; Hospitality | Institute of Business Ethics - IBE: The Ethics of Gifts &amp; Hospitality | Institute of Business Ethics - IBE The Act does recognise that corporate gifts and hospitality play an important part in business, and provides guidance for organisations as to what is considered appropriate and what may be construed as a bribe when giving or accepting gifts/hospitality. Companies help prevent their employees giving or accepting inappropriate gifts/hospitality by providing guidance, usually in the company code of ethics (or equivalent document). There are a number of principles for organisations to consider when developing guidance for employees on giving and accepting gifts/hospitality. Business Ethics, Gift and Hospitality Policy – WSP Group They can be included in the code of ethics guidance and/or gifts and hospitality policy._x000a_3. 9. Gifts &amp; Hospitality - Anti-Bribery Guidance: Gifts and hospitality and travel expenses (together called ‘promotional expenses’ in this section) are a high-risk area for bribery and have figured in a large number of FCPA cases. The authorities are unlikely to be interested in nominal value, reasonable gifts, hospitality and expense but guidance from the authorities on what is appropriate under bribery law is broad and does not give the certainty which companies seek. * Promotional expenses are given to public officials and contravene laws such as the UK Bribery Act or the FCPA. The continuing prosecutions of companies for abusing gifts and hospitality shows the risk that local employees may transgress policies in order to win contracts and this may lead to wider bribery and other corruption."/>
    <x v="1"/>
    <n v="2"/>
    <n v="3"/>
    <n v="1"/>
    <n v="3"/>
    <n v="2"/>
    <n v="1.88"/>
    <x v="14"/>
    <n v="0.18777777777777779"/>
    <n v="1"/>
    <x v="1330"/>
    <b v="1"/>
    <b v="1"/>
    <n v="412"/>
    <n v="2902"/>
  </r>
  <r>
    <x v="1"/>
    <s v="Is pre-approval required for giving gifts to clients?"/>
    <s v="Based on my search of the Gifts &amp; Entertainment database for 'Is pre-approval required for giving gifts to clients?':_x000a__x000a_Yes, pre-approval is required for giving gifts to clients as per the Policy. If you are unclear or need pre-approval, you should contact Compliance at ComplianceAML@berenberg.de._x000a__x000a_Sources:_x000a_1. #50228 Attachment 07 London Branch_GE_Guidance and Practical Scenarios.pdf_x000a_2. #50228 Guidelines for the prevention of all forms of corruption.pdf_x000a_3. #50228 Guidelines for the prevention of all forms of corruption.pdf"/>
    <x v="1"/>
    <n v="4"/>
    <n v="5"/>
    <n v="3"/>
    <n v="4"/>
    <n v="2"/>
    <n v="3.64"/>
    <x v="6"/>
    <n v="0.28090909090909089"/>
    <n v="1"/>
    <x v="1331"/>
    <b v="0"/>
    <m/>
    <m/>
    <m/>
  </r>
  <r>
    <x v="1"/>
    <s v="Can I reimburse a client for hospitality they provided to me?"/>
    <s v="Web search did not return relevant results."/>
    <x v="1"/>
    <n v="1"/>
    <n v="1"/>
    <n v="1"/>
    <n v="1"/>
    <n v="1"/>
    <n v="1"/>
    <x v="18"/>
    <n v="0.29696969696969699"/>
    <n v="1"/>
    <x v="1332"/>
    <b v="1"/>
    <b v="1"/>
    <n v="400"/>
    <n v="43"/>
  </r>
  <r>
    <x v="1"/>
    <s v="What are the standard procedures for data backup in our company?"/>
    <s v="Based on my search of the IT Governance database for 'What are the standard procedures for data backup in our company?':_x000a__x000a_The standard procedures for data backup in your company include the following:_x000a__x000a_1. Copies of data, software, or system images of applications and IT systems are backed up in accordance with availability requirements._x000a_2. The backup method, scope, frequency, and retention period of the data backup are defined._x000a_3. The execution of the data backup is logged and monitored, with any anomalies and deviations followed up in a timely manner._x000a_4. The storage media and backed-up data are protected against unauthorized access and against malicious, technical, and natural threats._x000a_5. Standard operating procedures for restoring backed-up data are defined._x000a_6. The completeness and readability of the storage media and restoration of the backed-up data are tested regularly and on a case-by-case basis._x000a__x000a_Sources:_x000a_1. #50091 Data Backup and Recovery.pdf_x000a_2. #50091 Data Backup and Recovery.pdf_x000a_3. #50091 Data Backup and Recovery.pdf"/>
    <x v="1"/>
    <n v="4"/>
    <n v="5"/>
    <n v="4"/>
    <n v="5"/>
    <n v="3"/>
    <n v="3.96"/>
    <x v="3"/>
    <n v="0.1401904761904762"/>
    <n v="1"/>
    <x v="1333"/>
    <b v="0"/>
    <m/>
    <m/>
    <m/>
  </r>
  <r>
    <x v="1"/>
    <s v="How often are backups performed and where are they stored?"/>
    <s v="Based on my search of the IT Governance database for 'How often are backups performed and where are they stored?':_x000a__x000a_Backups can be performed daily, weekly, monthly, or at other intervals, depending on the requirements of the system and the company. The storage location for backups is specified in the backup job, ensuring that the backup is saved in a secure storage location. Additionally, the 3-2-1 data backup policy states that at least 3 copies of the data should be kept, with at least 2 copies saved on different media or storage types, and 1 backup copy should be kept at an external storage location (offsite)._x000a__x000a_Sources:_x000a_1. #50091 Data Backup and Recovery.pdf_x000a_2. #50091 Data Backup and Recovery.pdf_x000a_3. #50091 Data Backup and Recovery.pdf"/>
    <x v="1"/>
    <n v="4"/>
    <n v="5"/>
    <n v="4"/>
    <n v="5"/>
    <n v="2"/>
    <n v="3.34"/>
    <x v="0"/>
    <n v="0.14196642685851321"/>
    <n v="1"/>
    <x v="1334"/>
    <b v="0"/>
    <m/>
    <m/>
    <m/>
  </r>
  <r>
    <x v="1"/>
    <s v="What steps should I follow to recover a lost or corrupted file?"/>
    <s v="Based on web search results for 'What steps should I follow to recover a lost or corrupted file?':_x000a_1. What steps can I take to recover a corrupted file? - Quora: Jun 27, 2023·Then the best hope of an answer is to restore from a backup. I.e. get hold of another copy of the file. Then overwrite the corrupted one with ...How to fix corrupted files on my computer - QuoraWhat steps should I take if I discover corrupted files on my PC/Mac?More results from www.quora.com_x000a_2. Understanding Corrupted Files: Complete Recovery Methods Guide: What Is A Corrupted File? How Does A File Become Corrupted? Certain software issues may also corrupt a file. This may corrupt the file on which you were currently working. For example, an operating system may only corrupt the text files of a specific extension.Related:Use Of VPN At Work (With Benefits And Steps On Using It) Ways To Recover A File That Is Corrupted If a file gets corrupted, you might be able to change the file format by changing its extension and recover its content. With the advancement in software development, there are many programs available over the internet that can help you restore your files. Tips To Prevent Files From Getting Corrupted Here are some tips you can follow to prevent your files from getting corrupted:_x000a_3. Corrupted Files on Windows? Try these 7 Best Fixes - Fortect: Click “System Restore” and follow the prompts to revert your system to a previous state where the file was not corrupted. Perform a Check Disk on the Hard Drive."/>
    <x v="1"/>
    <n v="3"/>
    <n v="4"/>
    <n v="2"/>
    <n v="4"/>
    <n v="2"/>
    <n v="2.54"/>
    <x v="8"/>
    <n v="0.1827138378862517"/>
    <n v="1"/>
    <x v="1335"/>
    <b v="1"/>
    <b v="1"/>
    <n v="284"/>
    <n v="1511"/>
  </r>
  <r>
    <x v="1"/>
    <s v="Who should I contact if a system recovery is needed?"/>
    <s v="Based on my search of the Confluence database for 'Who should I contact if a system recovery is needed?':_x000a__x000a_You should contact the Digital Transformation team for assistance with system recovery._x000a__x000a_Sources:_x000a_1. https://confluence.berenberg.io/spaces/WIA/pages/313361931/3.10+RPA+Support_x000a_2. https://confluence.berenberg.io/spaces/WIA/pages/313361931/3.10+RPA+Support_x000a_3. https://confluence.berenberg.io/spaces/WIA/pages/313361931/3.10+RPA+Support"/>
    <x v="1"/>
    <n v="3"/>
    <n v="4"/>
    <n v="3"/>
    <n v="4"/>
    <n v="2"/>
    <n v="3.8"/>
    <x v="4"/>
    <n v="0.15238095238095239"/>
    <n v="1"/>
    <x v="1336"/>
    <b v="0"/>
    <m/>
    <m/>
    <m/>
  </r>
  <r>
    <x v="1"/>
    <s v="What is the retention period for backup data?"/>
    <s v="Based on my search of the IT Governance database for 'What is the retention period for backup data?':_x000a__x000a_The standard retention period at Berenberg Bank is one month. However, different retention periods must be requested when setting up the data backup._x000a__x000a_Sources:_x000a_1. #50091 Data Backup and Recovery.pdf_x000a_2. #50091 Data Backup and Recovery.pdf_x000a_3. #50048 General Application Documentation Policy.pdf"/>
    <x v="1"/>
    <n v="3"/>
    <n v="4"/>
    <n v="2"/>
    <n v="4"/>
    <n v="3"/>
    <n v="3.16"/>
    <x v="4"/>
    <n v="0.14833333333333329"/>
    <n v="1"/>
    <x v="1337"/>
    <b v="0"/>
    <m/>
    <m/>
    <m/>
  </r>
  <r>
    <x v="1"/>
    <s v="How should I handle suspicious emails from unknown senders?"/>
    <s v="Based on my search of the IT Governance database for 'How should I handle suspicious emails from unknown senders?':_x000a__x000a_You should critically scrutinise every email that comes from an unknown sender. Here are some steps to follow:_x000a__x000a_1. Check the sender to see if you recognize them and look for any discrepancies in the email address or domain._x000a_2. Evaluate the content of the email. Be cautious of vague subjects like &quot;Invoice&quot; or &quot;Last reminder,&quot; impersonal salutations, or obvious spelling mistakes._x000a_3. If the email contains attachments or web links, verify whether you were expecting them from the sender and whether clicking on them is necessary._x000a_4. If you have doubts, ask the sender in person (using a previously known telephone number) whether they actually sent the email._x000a_5. You can also forward suspicious emails with attachments or web links to malware@berenberg.de for analysis by the Information Security team._x000a__x000a_Always stay calm and critically question the legitimacy of the email, especially if it has an urgent subject line._x000a__x000a_Sources:_x000a_1. #50062 Attachment 01 Security advice for employees.pdf_x000a_2. #50062 Attachment 01 Security advice for employees.pdf_x000a_3. #50062 Attachment 01 Security advice for employees.pdf"/>
    <x v="1"/>
    <n v="5"/>
    <n v="5"/>
    <n v="4"/>
    <n v="5"/>
    <n v="1"/>
    <n v="4.62"/>
    <x v="0"/>
    <n v="0.13846153846153841"/>
    <n v="1"/>
    <x v="1338"/>
    <b v="0"/>
    <m/>
    <m/>
    <m/>
  </r>
  <r>
    <x v="1"/>
    <s v="What are common signs of social engineering attacks I should be aware of?"/>
    <s v="Based on web search results for 'What are common signs of social engineering attacks I should be aware of?':_x000a_1. Understanding Social Engineering Tactics: 8 Attacks to Watch Out For: Here are the most common types of social engineering attacks in 2024 and real-world examples to highlight their impact. Phishing is one of the most common social engineering attacks. By establishing trust, the attacker increases the likelihood that the target will comply with requests for sensitive information, believing them to be legitimate. Deepfakes, which use artificial intelligence (AI) to create realistic but fake audio, video, or images that impersonate real people, are increasingly used in various social engineering attacks to create compelling but fraudulent scenarios. Another type of social engineering is quid pro quo attacks, which involve offering a service or benefit in exchange for information. By understanding the common types of social engineering attacks and recognizing their real-world implications, individuals and organizations can better protect themselves from these pervasive threats._x000a_2. 5 Signs of Social Engineering - Citynet: Jul 21, 2024·1. Message Arrives Unexpectedly · 2. Sender Asks Something Out of the Ordinary · 3. Requested Action is Potentially Harmful · 4. Attacker Attaches_x000a_3. Signs that a hacker is attempting to use social engineering ... - Brainly: Oct 4, 2024·Signs that a hacker is attempting to use social engineering could include: (Select all that apply.) Asking for a password, Refusing to give a call-back number."/>
    <x v="1"/>
    <n v="4"/>
    <n v="5"/>
    <n v="3"/>
    <n v="4"/>
    <n v="3"/>
    <n v="3.14"/>
    <x v="16"/>
    <n v="0.18397212543554009"/>
    <n v="1"/>
    <x v="1339"/>
    <b v="1"/>
    <b v="1"/>
    <n v="353"/>
    <n v="1555"/>
  </r>
  <r>
    <x v="1"/>
    <s v="What should I do if I suspect I clicked on a malicious link?"/>
    <s v="Based on my search of the IT Governance database for 'What should I do if I suspect I clicked on a malicious link?':_x000a__x000a_If you suspect you clicked on a malicious link, it is important to stay calm and take the right steps. You should contact the hotline colleagues immediately, describe the case, and follow their instructions. Additionally, you can report the incident to the Information Security team, who will investigate the event._x000a__x000a_Sources:_x000a_1. #50062 Attachment 01 Security advice for employees.pdf_x000a_2. #50062 Attachment 01 Security advice for employees.pdf_x000a_3. #50062 Attachment 01 Security advice for employees.pdf"/>
    <x v="1"/>
    <n v="4"/>
    <n v="5"/>
    <n v="3"/>
    <n v="4"/>
    <n v="2"/>
    <n v="3.08"/>
    <x v="6"/>
    <n v="0.1442424242424242"/>
    <n v="1"/>
    <x v="1340"/>
    <b v="0"/>
    <m/>
    <m/>
    <m/>
  </r>
  <r>
    <x v="1"/>
    <s v="Are there mandatory security trainings for employees?"/>
    <s v="Based on my search of the IT Governance database for 'Are there mandatory security trainings for employees?':_x000a__x000a_Yes, all BERENBERG employees are regularly sensitized and trained on information security, and necessary training and awareness measures are identified, regularly carried out, and documented for employees and external staff._x000a__x000a_Sources:_x000a_1. #50082 Information Security Strategy.pdf_x000a_2. #50203 Information Security Guideline.pdf_x000a_3. #50062 Security advice for employees.pdf"/>
    <x v="1"/>
    <n v="4"/>
    <n v="5"/>
    <n v="4"/>
    <n v="5"/>
    <n v="4"/>
    <n v="4.0199999999999996"/>
    <x v="7"/>
    <n v="0.14596491228070169"/>
    <n v="1"/>
    <x v="1341"/>
    <b v="0"/>
    <m/>
    <m/>
    <m/>
  </r>
  <r>
    <x v="1"/>
    <s v="How should confidential data be shared securely with colleagues or partners?"/>
    <s v="Based on web search results for 'How should confidential data be shared securely with colleagues or partners?':_x000a_1. How to Securely Share Files: Best Practices and Tips for Keeping ...: Methods for Secure File Sharing_x000a_2. 5 Best Practices for Secure Data Sharing | Immuta: * 5 Best Practices for Secure Data Sharing # 5 Best Practices for Secure Data Sharing Organizations must thoroughly assess their unique risks, both internally and externally, and implement the appropriate controls to close privacy gaps and enable secure data sharing. ## 5 Best Practices for Secure Data Sharing This is a critical step in establishing the governance and access control frameworks required to enable secure data sharing. Regular audits further reinforce data security efforts by providing a comprehensive assessment of data sharing practices and access controls. By working collaboratively, these teams can establish efficient processes, collectively identify potential risks, and align data security and sharing efforts to business objectives. Read how Immuta secures data sharing for Snowflake._x000a_3. 5 Ways to Ensure Confidential Documents Are Shared Securely: Jul 8, 2021·5 Ways to Ensure Confidential Documents Are Shared Securely · 1. Strengthen Application Security · 2. Design Applications with Segregated Access."/>
    <x v="1"/>
    <n v="3"/>
    <n v="3"/>
    <n v="2"/>
    <n v="3"/>
    <n v="2"/>
    <n v="2.2400000000000002"/>
    <x v="5"/>
    <n v="0.25009609224855861"/>
    <n v="1"/>
    <x v="1342"/>
    <b v="1"/>
    <b v="1"/>
    <n v="338"/>
    <n v="1305"/>
  </r>
  <r>
    <x v="1"/>
    <s v="What are the official emergency communication channels during a crisis?"/>
    <s v="Based on my search of the IT Governance database for 'What are the official emergency communication channels during a crisis?':_x000a__x000a_The official emergency communication channels during a crisis include telephone, smartphone, e-mail, SMS, ServiceBank, internal web pages, WAM Newsfeed, emergency communication tool Fact 24, and personal verbal communication, depending on the cause of the emergency._x000a__x000a_Sources:_x000a_1. #50033 Emergency and Crisis Communication Manual.pdf_x000a_2. #50033 Emergency and Crisis Communication Manual.pdf_x000a_3. #50033 Emergency and Crisis Communication Manual.pdf"/>
    <x v="1"/>
    <n v="4"/>
    <n v="5"/>
    <n v="3"/>
    <n v="4"/>
    <n v="1"/>
    <n v="3.02"/>
    <x v="17"/>
    <n v="0.14728682170542631"/>
    <n v="1"/>
    <x v="1343"/>
    <b v="0"/>
    <m/>
    <m/>
    <m/>
  </r>
  <r>
    <x v="1"/>
    <s v="Who communicates instructions to employees in case of an IT outage?"/>
    <s v="Based on my search of the IT Governance database for 'Who communicates instructions to employees in case of an IT outage?':_x000a__x000a_The IT hotline (369) and Facility Management communicate any necessary information directly to the employees concerned in case of an IT outage._x000a__x000a_Sources:_x000a_1. #50033 Emergency and Crisis Communication Manual.pdf_x000a_2. #50033 Emergency and Crisis Communication Manual.pdf_x000a_3. #50033 Emergency and Crisis Communication Manual.pdf"/>
    <x v="1"/>
    <n v="2"/>
    <n v="4"/>
    <n v="2"/>
    <n v="4"/>
    <n v="1"/>
    <n v="3.38"/>
    <x v="5"/>
    <n v="0.15098039215686271"/>
    <n v="1"/>
    <x v="1344"/>
    <b v="0"/>
    <m/>
    <m/>
    <m/>
  </r>
  <r>
    <x v="1"/>
    <s v="What is the escalation process during a major cyber incident?"/>
    <s v="Based on my search of the IT Governance database for 'What is the escalation process during a major cyber incident?':_x000a__x000a_The escalation process during a major cyber incident involves the following steps:_x000a__x000a_1. **Incident Management Process**: When an incident occurs, it is initially handled within the framework of the incident management process._x000a__x000a_2. **Escalation to Major Incident**: According to the defined escalation rules, an incident can be escalated to a major incident based on specific criteria._x000a__x000a_3. **Declaration of IT Emergency**: Once it is classified as a major incident, it can (or must) be escalated to an IT emergency, but this requires involvement from the major incident manager._x000a__x000a_4. **Crisis Team Assembly**: An interdisciplinary team is assembled, consisting of IT personnel, a security officer, and an information security officer._x000a__x000a_5. **Incident Report Creation**: A detailed report is created that outlines the findings, potential impacts, and recommended immediate actions._x000a__x000a_6. **Immediate Actions**: Temporary protective measures are implemented, such as disabling vulnerable systems or functions._x000a__x000a_7. **Detailed Analysis and Fix**: A permanent solution is developed and implemented._x000a__x000a_8. **Follow-up**: After the emergency is terminated, follow-up actions are taken to ensure that the incident is fully resolved and to prevent future occurrences._x000a__x000a_This process ensures that incidents are managed effectively and that appropriate actions are taken to mitigate risks and restore normal operations._x000a__x000a_Sources:_x000a_1. #50046 IT Service Continuity Management.pdf_x000a_2. #50065 Digital Operational Resilience Testing Policy.pdf_x000a_3. #50193 Incident Management (1).pdf"/>
    <x v="1"/>
    <n v="4"/>
    <n v="5"/>
    <n v="4"/>
    <n v="4"/>
    <n v="3"/>
    <n v="3.28"/>
    <x v="0"/>
    <n v="0.1376654632972322"/>
    <n v="1"/>
    <x v="1345"/>
    <b v="0"/>
    <m/>
    <m/>
    <m/>
  </r>
  <r>
    <x v="1"/>
    <s v="What is Privileged Access Management (PAM) and why is it important?"/>
    <s v="Based on my search of the IT Governance database for 'What is Privileged Access Management (PAM) and why is it important?':_x000a__x000a_Privileged Access Management (PAM) is a strategy for controlling access to privileged accounts within an organization. It involves implementing various controls to manage and monitor these accounts, which have elevated permissions compared to regular user accounts. PAM is important because it helps protect institutions from unauthorized access and potential threats, particularly in cases where user identities may have been compromised. By adding an additional security layer, PAM mitigates risks associated with the misuse of privileged accounts, ensuring compliance with regulatory requirements and safeguarding both the organization and its users._x000a__x000a_Sources:_x000a_1. #50264 Privileged Access Management.pdf_x000a_2. #50264 Privileged Access Management.pdf_x000a_3. #50264 Privileged Access Management.pdf"/>
    <x v="1"/>
    <n v="5"/>
    <n v="5"/>
    <n v="4"/>
    <n v="5"/>
    <n v="1"/>
    <n v="4.3400000000000007"/>
    <x v="0"/>
    <n v="0.14078674948240161"/>
    <n v="1"/>
    <x v="1346"/>
    <b v="0"/>
    <m/>
    <m/>
    <m/>
  </r>
  <r>
    <x v="1"/>
    <s v="How can I request or revoke privileged access to systems?"/>
    <s v="Based on web search results for 'How can I request or revoke privileged access to systems?':_x000a_1. What is your process for Privilege Change Requests? : r/sysadmin: Jun 18, 2021·Submit a Privileged Access Request for the system in question to the system's Information System Security Officer for adjudication and if approved a ticket is_x000a_2. Get started with privileged access management - Microsoft Learn: Before you start using privileged access, determine who needs approval authority for incoming requests for access to elevated and privileged tasks. * Step 4: Submit/approve privileged access requests Once enabled, privileged access requires approvals for any task that has an associated approval policy defined. To enable privileged access and assign the approver group, run the following command in Exchange Online PowerShell: 3. Select **Manage access policies and requests**. ## Step 4: Submit/approve privileged access requests 3. Select **Manage access policies and requests**. 3. Select **Manage access policies and requests**. 3. Select **Manage access policies and requests**. 3. Select **Manage access policies and requests**. Disabling privileged access doesn't delete any associated approval policies or approver groups."/>
    <x v="1"/>
    <n v="4"/>
    <n v="4"/>
    <n v="3"/>
    <n v="4"/>
    <n v="2"/>
    <n v="2.9"/>
    <x v="17"/>
    <n v="0.18925035360678921"/>
    <n v="1"/>
    <x v="1347"/>
    <b v="1"/>
    <b v="1"/>
    <n v="279"/>
    <n v="1233"/>
  </r>
  <r>
    <x v="1"/>
    <s v="What is the purpose of the general test guideline (Signavio #50172)?"/>
    <s v="Based on my search of the IT Governance database for 'What is the purpose of the general test guideline (Signavio #50172)?':_x000a__x000a_The purpose of the general test guideline (Signavio #50172) is to ensure software quality by checking whether the software has the desired properties and does not have undesirable properties that could lead to bugs. It aims to reduce the risk of bugs occurring during operation through suitable test measures and to fulfill regulatory requirements, as tests are mandatory by law (e.g., MaRisk, BAIT). Additionally, it provides a framework for documenting the test approach of individual product teams/projects within a test concept._x000a__x000a_Sources:_x000a_1. #50172 Test guideline.pdf_x000a_2. #50172 Test guideline.pdf_x000a_3. #50172 Test guideline.pdf"/>
    <x v="1"/>
    <n v="4"/>
    <n v="5"/>
    <n v="4"/>
    <n v="5"/>
    <n v="3"/>
    <n v="3.4"/>
    <x v="3"/>
    <n v="0.14178403755868541"/>
    <n v="1"/>
    <x v="1348"/>
    <b v="0"/>
    <m/>
    <m/>
    <m/>
  </r>
  <r>
    <x v="1"/>
    <s v="How are IT Security tests defined and conducted according to Berenberg’s IT Security Management requirements?"/>
    <s v="Based on my search of the IT Governance database for 'How are IT Security tests defined and conducted according to Berenberg’s IT Security Management requirements?':_x000a__x000a_IT Security tests at Berenberg are defined and conducted based on the requirements outlined in the DOR Testing Guideline &quot;#50065 Digital Operational Resilience Testing Guideline.&quot; The process involves several key steps:_x000a__x000a_1. **Test Planning**: This includes defining the overall requirements for the tests, which must align with Berenberg's IT security guidelines._x000a__x000a_2. **Security Controls**: Security controls, which are a collection of technical and organizational measures (TOMs), are established to ensure the confidentiality, integrity, and availability of Berenberg’s data and IT systems. These controls are based on the security requirements defined by the OU Information Security within the second line of defense._x000a__x000a_3. **Monitoring and Assessment**: The IT Security Management team monitors and identifies relevant threats to Berenberg’s IT security, assesses the potential impact of these threats, and initiates appropriate measures._x000a__x000a_4. **Execution of Tests**: The IT Security Officer oversees the execution of security testing activities, develops and manages the test matrix and multi-year test plan, and coordinates testing methods with testing leads._x000a__x000a_5. **Documentation and Reporting**: All deviations from the defined processes must be documented, and the IT Security Officer reports on testing progress and results to relevant stakeholders, including the steering committee._x000a__x000a_6. **Continuous Improvement**: The process includes regular reviews of security testing processes and outcomes to continually test and improve the operational security of Berenberg’s IT systems._x000a__x000a_Overall, the testing activities are conducted in a controlled and secure manner, ensuring compliance with security policies and regulatory requirements._x000a__x000a_Sources:_x000a_1. #50190 IT Security Management.pdf_x000a_2. #50190 IT Security Management.pdf_x000a_3. #50065 Digital Operational Resilience Testing Policy.pdf"/>
    <x v="1"/>
    <n v="3"/>
    <n v="4"/>
    <n v="3"/>
    <n v="4"/>
    <n v="2"/>
    <n v="2.68"/>
    <x v="4"/>
    <n v="0.13696969696969699"/>
    <n v="1"/>
    <x v="1349"/>
    <b v="0"/>
    <m/>
    <m/>
    <m/>
  </r>
  <r>
    <x v="1"/>
    <s v="What types of tests are covered in the Digital Operational Resilience (DOR) Testing Policy, and how are they different?"/>
    <s v="Based on my search of the IT Governance database for 'What types of tests are covered in the Digital Operational Resilience (DOR) Testing Policy, and how are they different?':_x000a__x000a_The Digital Operational Resilience (DOR) Testing Policy covers several types of tests, which can be categorized as follows:_x000a__x000a_1. **Security Tests**: These include both automatic and manual checks for security vulnerabilities. They are integrated into the development lifecycle, such as penetration tests before initial go-live or regular vulnerability scans before each deployment._x000a__x000a_2. **Vulnerability Management Activities**: This involves regular penetration tests and vulnerability scans on defined parts of the infrastructure to identify and address potential security weaknesses._x000a__x000a_3. **Independent Manual Security Inspections**: These inspections are conducted by the second line of defense to ensure compliance of assets with information security requirements. They are separate from the automated tests and focus on manual checks._x000a__x000a_The main difference between these types of tests lies in their approach and purpose. Security tests are generally more automated and integrated into the development process, while vulnerability management activities focus on ongoing assessments of the infrastructure. Independent manual inspections provide a compliance check that is not reliant on automated processes, ensuring a thorough evaluation of security measures._x000a__x000a_Sources:_x000a_1. #50065 Digital Operational Resilience Testing Policy.pdf_x000a_2. #50065 Digital Operational Resilience Testing Policy.pdf_x000a_3. #50065 Digital Operational Resilience Testing Policy.pdf"/>
    <x v="1"/>
    <n v="3"/>
    <n v="4"/>
    <n v="3"/>
    <n v="4"/>
    <n v="2"/>
    <n v="3.8"/>
    <x v="4"/>
    <n v="0.13800259403372239"/>
    <n v="1"/>
    <x v="1350"/>
    <b v="0"/>
    <m/>
    <m/>
    <m/>
  </r>
  <r>
    <x v="1"/>
    <s v="How does the BCM test and exercise concept ensure preparedness for emergencies?"/>
    <s v="Based on my search of the IT Governance database for 'How does the BCM test and exercise concept ensure preparedness for emergencies?':_x000a__x000a_The BCM test and exercise concept ensures preparedness for emergencies through several key components:_x000a__x000a_1. **Detailed Planning and Coordination**: The BC Manager coordinates the detailed planning of tests and exercises with BCM coordinators from various departments, ensuring that all relevant roles and responsibilities are defined and understood._x000a__x000a_2. **Test and Exercise Framework**: A structured test and exercise framework is established for a three-year period, which outlines the types of tests and exercises to be conducted. This framework is drafted by the BC Manager and requires approval from the responsible partner for BCM._x000a__x000a_3. **Realistic Scenarios**: Exercises are based on realistic scenarios that simulate potential emergencies, allowing participants to execute Business Continuity Plans (BCPs) and emergency procedures under conditions that mimic real-life situations._x000a__x000a_4. **Verification of Operational Capability**: The exercises aim to verify the operational capability and functionality of BCPs and emergency preparedness measures, ensuring that they are effective and can be executed when needed._x000a__x000a_5. **Training and Role Preparation**: The exercises provide training for role leaders in emergency procedures, enhancing their readiness to respond effectively during actual emergencies._x000a__x000a_6. **Regular Testing and Evaluation**: The restoration plans, including Recovery and Restoration Plans (RRPs), are tested regularly, at least annually, to assess their appropriateness, effectiveness, and completeness. This ongoing evaluation helps to adapt to changing risks and improve preparedness._x000a__x000a_7. **Documentation and Learning**: Emergencies and crises that occur are documented and evaluated, contributing to the continuous improvement of the BCM test and exercise concept._x000a__x000a_Overall, the concept is designed to be a &quot;living&quot; document that is regularly updated based on previous test results and evolving risks, ensuring that the organization remains resilient to potential damage events._x000a__x000a_Sources:_x000a_1. #50157 BCM test and exercise concept.pdf_x000a_2. #50157 BCM test and exercise concept.pdf_x000a_3. #50052 BCM Policy.pdf"/>
    <x v="1"/>
    <n v="4"/>
    <n v="5"/>
    <n v="4"/>
    <n v="4"/>
    <n v="3"/>
    <n v="3.28"/>
    <x v="0"/>
    <n v="0.13647469458987779"/>
    <n v="1"/>
    <x v="1351"/>
    <b v="0"/>
    <m/>
    <m/>
    <m/>
  </r>
  <r>
    <x v="1"/>
    <s v="What test variants are required when developing and operating robotics processes with UiPath?"/>
    <s v="Based on my search of the Confluence database for 'What test variants are required when developing and operating robotics processes with UiPath?':_x000a__x000a_The required test variants when developing and operating robotics processes with UiPath include:_x000a__x000a_1. **System Testing**: This involves running end-to-end tests of the complete process, executing both attended and unattended runs on the INT environment._x000a__x000a_2. **User Acceptance Testing (UAT)**: Conduct UAT on the INT or potentially PROD environment to ensure business readiness._x000a__x000a_3. **Code Review**: This is performed after system testing and before UAT, and must be conducted by a different person than the developer._x000a__x000a_4. **Publishing Test Version**: The test version should be published via UiPath Studio to UiPath Orchestrator (INT) and marked as a prerelease (e.g., version 2.1.5.alpha.0)._x000a__x000a_These testing phases ensure that the process complies with end-user requirements and is ready for deployment._x000a__x000a_Sources:_x000a_1. https://confluence.berenberg.io/spaces/WIA/pages/294697433/3.2+Automation+Development+Best+Practices_x000a_2. https://confluence.berenberg.io/spaces/WIA/pages/294697433/3.2+Automation+Development+Best+Practices_x000a_3. https://confluence.berenberg.io/spaces/WIA/pages/294697433/3.2+Automation+Development+Best+Practices"/>
    <x v="1"/>
    <n v="4"/>
    <n v="4"/>
    <n v="3"/>
    <n v="4"/>
    <n v="1"/>
    <n v="3.96"/>
    <x v="4"/>
    <n v="0.1391304347826087"/>
    <n v="1"/>
    <x v="1352"/>
    <b v="0"/>
    <m/>
    <m/>
    <m/>
  </r>
  <r>
    <x v="1"/>
    <s v="What is the role of the Robotic Centre of Competence (RCC) at Berenberg?"/>
    <s v="Web search did not return relevant results."/>
    <x v="1"/>
    <n v="1"/>
    <n v="1"/>
    <n v="1"/>
    <n v="1"/>
    <n v="1"/>
    <n v="2.12"/>
    <x v="18"/>
    <n v="0.35142857142857142"/>
    <n v="1"/>
    <x v="1353"/>
    <b v="1"/>
    <b v="1"/>
    <n v="448"/>
    <n v="43"/>
  </r>
  <r>
    <x v="1"/>
    <s v="How does the RCC support employees in developing RPA processes with UiPath?"/>
    <s v="Based on web search results for 'How does the RCC support employees in developing RPA processes with UiPath?':_x000a_1. UiPath RPA: Steps to implementation - Rootstack: Employee Empowerment: RPA allows employees to focus on more strategic, high-value tasks that require human judgment and creativity, thereby increasing job_x000a_2. RPA Integration with UiPath: Best Practices in Training Workforce: RPA, at its core, involves the use of software bots to automate repetitive, rule-based digital tasks, thereby streamlining business processes, reducing errors, and increasing efficiency. By following these steps and best practices, you can effectively set up your UiPath development environment, laying a strong foundation for successful and efficient RPA bot development. As you dive deeper into the world of UiPath, you’ll discover a range of advanced features and techniques that can elevate your RPA bots to handle more complex automation tasks. As we have navigated through the intricacies of RPA integration of bots with UiPath, it becomes increasingly clear that RPA is not just a technological tool, but a pivotal element in the digital transformation journey of any business."/>
    <x v="1"/>
    <n v="3"/>
    <n v="2"/>
    <n v="1"/>
    <n v="3"/>
    <n v="1"/>
    <n v="2.2799999999999998"/>
    <x v="20"/>
    <n v="0.1858285714285714"/>
    <n v="1"/>
    <x v="1354"/>
    <b v="1"/>
    <b v="1"/>
    <n v="490"/>
    <n v="1172"/>
  </r>
  <r>
    <x v="1"/>
    <s v="Who can I contact if I have problems or questions about RPA?"/>
    <s v="Based on my search of the Confluence database for 'Who can I contact if I have problems or questions about RPA?':_x000a__x000a_You can contact the Digital Transformation team for technical advice, code review, or complex issues related to RPA. If the issue persists or is critical, you may also open a Jira ticket to document the issue and escalate it to platform support._x000a__x000a_Sources:_x000a_1. https://confluence.berenberg.io/spaces/WIA/pages/279489629/4.1+Project+Pipeline_x000a_2. https://confluence.berenberg.io/spaces/WIA/pages/279489629/4.1+Project+Pipeline_x000a_3. https://confluence.berenberg.io/spaces/WIA/pages/279489629/4.1+Project+Pipeline"/>
    <x v="1"/>
    <n v="4"/>
    <n v="5"/>
    <n v="4"/>
    <n v="5"/>
    <n v="1"/>
    <n v="4.3999999999999986"/>
    <x v="16"/>
    <n v="0.14465408805031449"/>
    <n v="1"/>
    <x v="1355"/>
    <b v="0"/>
    <m/>
    <m/>
    <m/>
  </r>
  <r>
    <x v="1"/>
    <s v="What organizational framework does the RCC provide for using UiPath?"/>
    <s v="Based on web search results for 'What organizational framework does the RCC provide for using UiPath?':_x000a_1. Studio - Project Organization - UiPath Documentation: The Robotic Enterprise Framework Template proposes a flexible high-level overview of a repetitive process and includes a good set of practices described in this_x000a_2. RE Framework can be implemented in all projects? - UiPath Forum: Jan 8, 2024·The RE Framework (Robotic Enterprise Framework) in UiPath is like a template or structure for building larger and more organized automation projects._x000a_3. UiPath framework: UiPath framework is designed to help developers create automation workflows that are easy to manage, maintain, and scale over time."/>
    <x v="1"/>
    <n v="4"/>
    <n v="4"/>
    <n v="3"/>
    <n v="4"/>
    <n v="2"/>
    <n v="4.0199999999999996"/>
    <x v="17"/>
    <n v="0.19591836734693879"/>
    <n v="1"/>
    <x v="1356"/>
    <b v="1"/>
    <b v="1"/>
    <n v="402"/>
    <n v="704"/>
  </r>
  <r>
    <x v="1"/>
    <s v="How does RPA help Berenberg automate processes quickly and efficiently?"/>
    <s v="Based on web search results for 'How does RPA help Berenberg automate processes quickly and efficiently?':_x000a_1. What is Robotic Process Automation - RPA Software - UiPath: What is robotic process automation (RPA)? # What is robotic process automation (RPA)? Robotic process automation (RPA) uses software robots to automate repetitive, rule-based tasks like data entry and system integration. In robotic process automation (RPA), software robots handle repetitive, rule-based tasks like entering data, moving files, or processing transactions—quickly and accurately. Working alongside AI agents, RPA robots play a complementary role in the execution stack, delivering tasks quickly, efficiently, predictably, and securely while maintaining their own distinct value and capabilities. RPA delivers measurable benefits across every layer of an organization—from streamlining day-to-day tasks to enabling business process automation to accelerating strategic transformation. **A:** Robotic process automation (RPA) uses software robots to automate repetitive, rule-based tasks like data entry, form processing, and system integration across enterprise systems."/>
    <x v="1"/>
    <n v="4"/>
    <n v="3"/>
    <n v="2"/>
    <n v="4"/>
    <n v="1"/>
    <n v="2.52"/>
    <x v="19"/>
    <n v="0.1912087912087912"/>
    <n v="1"/>
    <x v="1357"/>
    <b v="1"/>
    <b v="1"/>
    <n v="507"/>
    <n v="1154"/>
  </r>
  <r>
    <x v="1"/>
    <s v="Wie melde ich technische oder infrastrukturelle Mängel?"/>
    <s v="Based on my search of the Confluence database for 'Wie melde ich technische oder infrastrukturelle Mängel?':_x000a__x000a_Ich weiß nicht, wie man technische oder infrastrukturelle Mängel meldet.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5"/>
    <n v="5"/>
    <n v="5"/>
    <n v="5"/>
    <n v="1"/>
    <n v="4.76"/>
    <x v="3"/>
    <n v="0.15300546448087429"/>
    <n v="1"/>
    <x v="1358"/>
    <b v="0"/>
    <m/>
    <m/>
    <m/>
  </r>
  <r>
    <x v="1"/>
    <s v="Was ist die Notfallnummer bei dringenden Problemen?"/>
    <s v="Internal knowledge base: Based on my search of the Confluence database for 'Was ist die Notfallnummer bei dringenden Problemen?':_x000a__x000a_Ich weiß es nicht._x000a__x000a_Sources:_x000a_1. https://confluence.berenberg.io/spaces/WIA/pages/273805635/03.+Know+How_x000a_2. https://confluence.berenberg.io/spaces/WIA/pages/273805635/03.+Know+How_x000a_3. https://confluence.berenberg.io/spaces/WIA/pages/273805635/03.+Know+How_x000a__x000a__x000a_--- Web Search Fallback ---_x000a_Based on web search results for 'Was ist die Notfallnummer bei dringenden Problemen?':_x000a_1. Gesundheitsversorgung Nummern für den Notfall - gesund.bund.de: Jun 8, 2022·Die 116 117 hilft bei dringenden medizinischen Problemen außerhalb der regulären Sprechzeiten, bei denen keine ... Der ärztliche_x000a_2. Polizeiruf, aber wann? - Polizei dein Partner: Die „normale“ Nummer der Polizei. Wer ein akutes Problem hat oder in einer Notsituation steckt, sollte die 110 anrufen. Ist es weniger dringend, kann man auch"/>
    <x v="1"/>
    <n v="5"/>
    <n v="5"/>
    <n v="5"/>
    <n v="5"/>
    <n v="5"/>
    <n v="5"/>
    <x v="13"/>
    <n v="0.25569007263922522"/>
    <n v="1"/>
    <x v="1359"/>
    <b v="0"/>
    <m/>
    <m/>
    <m/>
  </r>
  <r>
    <x v="1"/>
    <s v="Wird es eine vereinfachte Möglichkeit zur Mängelmeldung geben?"/>
    <s v="Based on my search of the NewHQ database for 'Wird es eine vereinfachte Möglichkeit zur Mängelmeldung geben?':_x000a__x000a_Ja, es ist geplant, QR-Codes an den Ausstattungselementen anzubringen. Über das Scannen dieser QR-Codes kann ein Mangel direkt gemeldet werden._x000a__x000a_Sources:_x000a_1. Confluence New HQ\20253007_CONFLUENCE_Gebäude.pdf_x000a_2. Confluence New HQ\20253007_CONFLUENCE_Gebäude.pdf_x000a_3. Yoga User Manuals\20250729_MANUAL-LENOVO-THINKPAD-YOGA_Telefon-&amp;-Headset-verbinden.pdf"/>
    <x v="1"/>
    <n v="4"/>
    <n v="5"/>
    <n v="4"/>
    <n v="5"/>
    <n v="2"/>
    <n v="4.46"/>
    <x v="0"/>
    <n v="0.14779116465863451"/>
    <n v="1"/>
    <x v="1360"/>
    <b v="0"/>
    <m/>
    <m/>
    <m/>
  </r>
  <r>
    <x v="1"/>
    <s v="Warum ist Feedback zum Gebäude so wichtig?"/>
    <s v="Based on my search of the NewHQ database for 'Warum ist Feedback zum Gebäude so wichtig?':_x000a__x000a_Feedback hilft, den Betrieb des Gebäudes kontinuierlich zu optimieren._x000a__x000a_Sources:_x000a_1. Confluence New HQ\20253007_CONFLUENCE_Gebäude.pdf_x000a_2. Confluence New HQ\20253007_CONFLUENCE_Gebäude.pdf_x000a_3. Newsletter\20241001_NEWSLETTER_Sport.pdf"/>
    <x v="1"/>
    <n v="4"/>
    <n v="4"/>
    <n v="2"/>
    <n v="4"/>
    <n v="2"/>
    <n v="3.88"/>
    <x v="4"/>
    <n v="0.15438596491228071"/>
    <n v="1"/>
    <x v="1361"/>
    <b v="0"/>
    <m/>
    <m/>
    <m/>
  </r>
  <r>
    <x v="1"/>
    <s v="Wann beginnen die Umzüge in das New HQ?"/>
    <s v="Based on my search of the NewHQ database for 'Wann beginnen die Umzüge in das New HQ?':_x000a__x000a_Die Umzüge beginnen gestaffelt Mitte September 2025._x000a__x000a_Sources:_x000a_1. Newsletter\20250701_NEWSLETTER_Umzuginfos.pdf_x000a_2. Newsletter\20250701_NEWSLETTER_Umzuginfos.pdf_x000a_3. Confluence New HQ\20252807_CONFLUENCE_Umzug.pdf"/>
    <x v="1"/>
    <n v="5"/>
    <n v="5"/>
    <n v="5"/>
    <n v="5"/>
    <n v="4"/>
    <n v="4.9400000000000004"/>
    <x v="1"/>
    <n v="0.15686274509803921"/>
    <n v="1"/>
    <x v="1362"/>
    <b v="0"/>
    <m/>
    <m/>
    <m/>
  </r>
  <r>
    <x v="1"/>
    <s v="Gibt es einen Umzugsleitfaden?"/>
    <s v="Based on my search of the NewHQ database for 'Gibt es einen Umzugsleitfaden?':_x000a__x000a_Ja, es gibt einen Umzugsleitfaden, der Anfang August verteilt wird. Er dient als zentrales Informationsdokument mit allen Details zum Umzug._x000a__x000a_Sources:_x000a_1. Confluence New HQ\20252807_CONFLUENCE_Umzug.pdf_x000a_2. Confluence New HQ\20252807_CONFLUENCE_Umzug.pdf_x000a_3. Umzugsbotschafter\20250710_UB_Umzugsleitfaden.pdf"/>
    <x v="1"/>
    <n v="4"/>
    <n v="5"/>
    <n v="3"/>
    <n v="4"/>
    <n v="4"/>
    <n v="4.3199999999999994"/>
    <x v="0"/>
    <n v="0.15179487179487181"/>
    <n v="1"/>
    <x v="1363"/>
    <b v="0"/>
    <m/>
    <m/>
    <m/>
  </r>
  <r>
    <x v="1"/>
    <s v="Wie bereiten wir die Umzüge vor?"/>
    <s v="Based on my search of the NewHQ database for 'Wie bereiten wir die Umzüge vor?':_x000a__x000a_Um die Umzüge vorzubereiten, sollten Sie rechtzeitig alle Schrankinhalte, Materialien usw. verpacken. Es stehen ausreichend Umzugskartons zur Verfügung._x000a__x000a_Sources:_x000a_1. Yoga User Manuals\20250729_MANUAL-LENOVO-THINKPAD-YOGA_Telefon-&amp;-Headset-verbinden.pdf_x000a_2. Yoga User Manuals\20250729_MANUAL-LENOVO-THINKPAD-YOGA_Telefon-&amp;-Headset-verbinden.pdf_x000a_3. Confluence New HQ\20252807_CONFLUENCE_Umzug.pdf"/>
    <x v="1"/>
    <n v="4"/>
    <n v="4"/>
    <n v="3"/>
    <n v="4"/>
    <n v="1"/>
    <n v="3.96"/>
    <x v="4"/>
    <n v="0.14891774891774889"/>
    <n v="1"/>
    <x v="1364"/>
    <b v="0"/>
    <m/>
    <m/>
    <m/>
  </r>
  <r>
    <x v="1"/>
    <s v="Wann werden die Umzugskartons verteilt?"/>
    <s v="Based on my search of the NewHQ database for 'Wann werden die Umzugskartons verteilt?':_x000a__x000a_Die Umzugskartons werden grundsätzlich Ende August verteilt. Wer sie früher benötigt, kann Bescheid geben._x000a__x000a_Sources:_x000a_1. Confluence New HQ\20252807_CONFLUENCE_Umzug.pdf_x000a_2. Confluence New HQ\20252807_CONFLUENCE_Umzug.pdf_x000a_3. Umzugsbotschafter\20250710_UB_Umzugsleitfaden.pdf"/>
    <x v="1"/>
    <n v="4"/>
    <n v="5"/>
    <n v="4"/>
    <n v="5"/>
    <n v="3"/>
    <n v="4.5199999999999996"/>
    <x v="3"/>
    <n v="0.15238095238095239"/>
    <n v="1"/>
    <x v="1365"/>
    <b v="0"/>
    <m/>
    <m/>
    <m/>
  </r>
  <r>
    <x v="1"/>
    <s v="Wie gehe ich mit Dingen um, die nicht in die Kartons passen?"/>
    <s v="Internal knowledge base: Based on my search of the Confluence database for 'Wie gehe ich mit Dingen um, die nicht in die Kartons passen?':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ie gehe ich mit Dingen um, die nicht in die Kartons passen?':_x000a_1. Was machst du mit den großen Gegenständen, die nicht in Kartons ...: Jun 26, 2022·Sie können Gartengeräte, Besen, Ventilatoren usw. in Kleiderschrankkartons mit offener Oberseite verstauen. Je nachdem, wie viel Zeug es gibt, ...Was mache ich mit dem Zeug das nicht in einen Umzugskarton passt?Leere Kartons lagern : r/lifehacks - RedditMore results from www.reddit.com"/>
    <x v="1"/>
    <n v="5"/>
    <n v="5"/>
    <n v="5"/>
    <n v="5"/>
    <n v="3"/>
    <n v="4.88"/>
    <x v="2"/>
    <n v="0.25876010781671149"/>
    <n v="1"/>
    <x v="1366"/>
    <b v="0"/>
    <m/>
    <m/>
    <m/>
  </r>
  <r>
    <x v="1"/>
    <s v="Gibt es vorgedruckte Aufkleber für die Beschriftung von Kartons?"/>
    <s v="Internal knowledge base: Based on my search of the Confluence database for 'Gibt es vorgedruckte Aufkleber für die Beschriftung von Kartons?':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Gibt es vorgedruckte Aufkleber für die Beschriftung von Kartons?':_x000a_1. Sticker für gebrauchte Kartons - personalisiert (ab 1000 Stück) - co: In stockAb 1000 Stück kann dein Logo in meine Entwürfe eingefügt werden. Die Aufkleber werden dann bei der Druckerei im Digitaldruck auf Recyclingpapier gedruckt. (_x000a_2. Umzugskartons - Etiketten, Register &amp; Stempel - Amazon.de: 4.578·30-day returnsUniversal Klebeetiketten XL-Format - farbige Umzugsaufkleber zum Beschriften von Umzugskartons oder Kartons Verstauen, Beschriftung Aufkleber Umzug bunt,_x000a_3. Aufkleber für Kartonagen - AufkleberDealer.de: In stockAufkleber für Kartons online kaufen · selbstklebend, wasserabweisend, rückstandsfrei entfernbar · für Beklebungen an Fahrzeugen und Booten geeignet · extrem"/>
    <x v="1"/>
    <n v="5"/>
    <n v="5"/>
    <n v="5"/>
    <n v="5"/>
    <n v="3"/>
    <n v="4.88"/>
    <x v="2"/>
    <n v="0.25257142857142861"/>
    <n v="1"/>
    <x v="1367"/>
    <b v="0"/>
    <m/>
    <m/>
    <m/>
  </r>
  <r>
    <x v="1"/>
    <s v="Wann werden die Umzugsgüter ins neue Gebäude gebracht?"/>
    <s v="Based on my search of the NewHQ database for 'Wann werden die Umzugsgüter ins neue Gebäude gebracht?':_x000a__x000a_Das genaue Datum für den Umzug der Umzugsgüter ins neue Gebäude wird in dem bereitgestellten Kontext nicht erwähnt._x000a__x000a_Sources:_x000a_1. Newsletter\20250701_NEWSLETTER_Umzuginfos.pdf_x000a_2. Newsletter\20250701_NEWSLETTER_Umzuginfos.pdf_x000a_3. Umzugsbotschafter\20250710_UB_Probearbeiten.pdf"/>
    <x v="1"/>
    <n v="5"/>
    <n v="5"/>
    <n v="5"/>
    <n v="5"/>
    <n v="4"/>
    <n v="4.9400000000000004"/>
    <x v="1"/>
    <n v="0.15023474178403751"/>
    <n v="1"/>
    <x v="1368"/>
    <b v="0"/>
    <m/>
    <m/>
    <m/>
  </r>
  <r>
    <x v="1"/>
    <s v="Müssen alle Möbel im alten Gebäude leer geräumt werden?"/>
    <s v="Based on my search of the NewHQ database for 'Müssen alle Möbel im alten Gebäude leer geräumt werden?':_x000a__x000a_Ja, alle Möbel im alten Gebäude müssen leer geräumt werden, da einige neuere Möbel mit umgezogen werden._x000a__x000a_Sources:_x000a_1. Confluence New HQ\20252807_CONFLUENCE_Umzug.pdf_x000a_2. Confluence New HQ\20252807_CONFLUENCE_Umzug.pdf_x000a_3. Newsletter\20250401_NEWSLETTER_Müllstationen.pdf"/>
    <x v="1"/>
    <n v="4"/>
    <n v="5"/>
    <n v="4"/>
    <n v="5"/>
    <n v="3"/>
    <n v="4.5199999999999996"/>
    <x v="3"/>
    <n v="0.1536723163841808"/>
    <n v="1"/>
    <x v="1369"/>
    <b v="0"/>
    <m/>
    <m/>
    <m/>
  </r>
  <r>
    <x v="1"/>
    <s v="Wer räumt die Kaffeeküchen aus ?"/>
    <s v="Based on my search of the NewHQ database for 'Wer räumt die Kaffeeküchen aus ?':_x000a__x000a_Die Spülmaschine in den Teeküchen wird einmal täglich ausgeräumt._x000a__x000a_Sources:_x000a_1. OneDrive\20250730_FAQ_OneDrive_DE.pdf_x000a_2. OneDrive\20250730_FAQ_OneDrive_Labeling_DE.pdf_x000a_3. OneDrive\20250730_FAQ_OneDrive_DE.pdf"/>
    <x v="1"/>
    <n v="2"/>
    <n v="2"/>
    <n v="1"/>
    <n v="4"/>
    <n v="2"/>
    <n v="2.94"/>
    <x v="14"/>
    <n v="0.15686274509803921"/>
    <n v="1"/>
    <x v="1370"/>
    <b v="0"/>
    <m/>
    <m/>
    <m/>
  </r>
  <r>
    <x v="1"/>
    <s v="Betritt das Umzugsunternehmen nach Bezug die Etagen erneut?"/>
    <s v="Internal knowledge base: Based on my search of the NewHQ database for 'Betritt das Umzugsunternehmen nach Bezug die Etagen erneut?':_x000a__x000a_Ich weiß es nicht._x000a__x000a_Sources:_x000a_1. Umzugsbotschafter\20250710_UB_Umzugsleitfaden.pdf_x000a_2. Umzugsbotschafter\20250710_UB_Umzugsleitfaden.pdf_x000a_3. Newsletter\20250701_NEWSLETTER_Umzuginfos.pdf_x000a__x000a__x000a_--- Web Search Fallback ---_x000a_Web search did not return relevant results."/>
    <x v="1"/>
    <n v="5"/>
    <n v="5"/>
    <n v="5"/>
    <n v="5"/>
    <n v="1"/>
    <n v="4.76"/>
    <x v="3"/>
    <n v="0.29010989010989008"/>
    <n v="1"/>
    <x v="1371"/>
    <b v="0"/>
    <m/>
    <m/>
    <m/>
  </r>
  <r>
    <x v="1"/>
    <s v="Was ist mit der Entsorgung von nicht mehr benötigten Unterlagen?"/>
    <s v="Internal knowledge base: Based on my search of the IT Governance database for 'Was ist mit der Entsorgung von nicht mehr benötigten Unterlagen?':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Based on web search results for 'Was ist mit der Entsorgung von nicht mehr benötigten Unterlagen?':_x000a_1. Ablauf von Aufbewahrungsfristen und Entsorgung von Unterlagen ...: Ab dem 1.1.2025 dürfen entsprechende Aufzeichnungen und Unterlagen aus dem Jahr 2018 und früher vernichtet werden, wenn diese für laufende Verfahren nicht mehr_x000a_2. Aufbewahrungspflichten: Welche Unterlagen muss ich wie lange ...: * Unterlagen, die Sie niemals wegwerfen sollten, sind solche, die Ihre Abstammung oder Identität nachweisen, wie etwa Geburtsurkunden oder gültige Ausweise. Die Unterlagen, die Sie dauerhaft aufbewahren sollten, sind: Ist dies nicht möglich, sollten Sie zumindest alle anderen relevanten Unterlagen zu dieser Tätigkeit, wie etwa Kontoauszüge, **bis zum Renteneintritt aufheben**. Grundsätzlich können Sie **Entwürfe von Schreiben oder Tabellen**, etwa Bewerbungsbriefe und Haushaltsrechnungen, vernichten, sobald die Reinschrift vorliegt. Ist die Aufbewahrungspflicht von privaten Unterlagen vorbei und brauchen Sie sie nicht mehr, können Sie sie vernichten. Sie sollten alle analogen Unterlagen, die persönliche Angaben enthalten könnten, schreddern und anschließend im Papiermüll entsorgen. Wenn Sie Ihren Rechner, Ihr Smartphone oder einen Datenträger entsorgen möchten, sollten Sie die **Daten löschen und die Geräte anschließend physikalisch vernichten**._x000a_3. Verstöße und Folgen bei unsachgemäßer Entsorgung von Akten: Die illegale Entsorgung von Akten bedeutet das Entsorgen von Dokumenten auf eine Weise, die gegen gesetzliche Bestimmungen oder Richtlinien verstößt. Dazu kann"/>
    <x v="1"/>
    <n v="3"/>
    <n v="3"/>
    <n v="2"/>
    <n v="4"/>
    <n v="2"/>
    <n v="2.92"/>
    <x v="19"/>
    <n v="0.2417582417582417"/>
    <n v="1"/>
    <x v="1372"/>
    <b v="0"/>
    <m/>
    <m/>
    <m/>
  </r>
  <r>
    <x v="1"/>
    <s v="Was passiert, wenn nicht ausreichend Tonnen für die Entsorgung bereitgestellt werden?"/>
    <s v="Internal knowledge base: Based on my search of the IT Governance database for 'Was passiert, wenn nicht ausreichend Tonnen für die Entsorgung bereitgestellt werden?':_x000a__x000a_Ich weiß es nicht._x000a__x000a_Sources:_x000a_1. #50062 Anlage 01 Sicherheitshinweise für Mitarbeiter.pdf_x000a_2. #50086 Outsourcing und TPRM-Strategie.pdf_x000a_3. #50062 Anlage 01 Sicherheitshinweise für Mitarbeiter.pdf_x000a__x000a__x000a_--- Web Search Fallback ---_x000a_Based on web search results for 'Was passiert, wenn nicht ausreichend Tonnen für die Entsorgung bereitgestellt werden?':_x000a_1. Müllentsorgung: Diese Regeln gelten für Mieter und Vermieter: Sollten deutlich zu viele Mülltonnen für die Müllentsorgung vorhanden sein, kann der Vermieter die nicht genutzten Behälter bei den meisten Gemeinden wieder"/>
    <x v="1"/>
    <n v="3"/>
    <n v="3"/>
    <n v="2"/>
    <n v="4"/>
    <n v="3"/>
    <n v="2.98"/>
    <x v="8"/>
    <n v="0.26386554621848729"/>
    <n v="1"/>
    <x v="1373"/>
    <b v="0"/>
    <m/>
    <m/>
    <m/>
  </r>
  <r>
    <x v="1"/>
    <s v="Was passiert mit alter Technik, die nicht umzieht?"/>
    <s v="Internal knowledge base: Based on my search of the IT Governance database for 'Was passiert mit alter Technik, die nicht umzieht?':_x000a__x000a_Ich weiß es nicht._x000a__x000a_Sources:_x000a_1. #50016 Sicherheitsrichtlinie Identitäts- und Berechtigungsmanagement.pdf_x000a_2. #50062 Anlage 01 Sicherheitshinweise für Mitarbeiter.pdf_x000a_3. #50016 Sicherheitsrichtlinie Identitäts- und Berechtigungsmanagement.pdf_x000a__x000a__x000a_--- Web Search Fallback ---_x000a_Web search did not return relevant results."/>
    <x v="1"/>
    <n v="5"/>
    <n v="5"/>
    <n v="5"/>
    <n v="5"/>
    <n v="1"/>
    <n v="4.76"/>
    <x v="3"/>
    <n v="0.28250401284109139"/>
    <n v="1"/>
    <x v="1374"/>
    <b v="0"/>
    <m/>
    <m/>
    <m/>
  </r>
  <r>
    <x v="1"/>
    <s v="Was passiert mit den alten Möbeln?"/>
    <s v="Based on my search of the NewHQ database for 'Was passiert mit den alten Möbeln?':_x000a__x000a_Altmöbel werden nicht an Mitarbeiter abgegeben. Sie werden nach dem Auszug durch einen beauftragten Verwerter fachgerecht entsorgt. Einzelne, neuere Möbel werden mit umgezogen._x000a__x000a_Sources:_x000a_1. Confluence New HQ\20252807_CONFLUENCE_Umzug.pdf_x000a_2. Confluence New HQ\20252807_CONFLUENCE_Umzug.pdf_x000a_3. Confluence New HQ\20252807_CONFLUENCE_Umzug.pdf"/>
    <x v="1"/>
    <n v="5"/>
    <n v="5"/>
    <n v="4"/>
    <n v="5"/>
    <n v="3"/>
    <n v="4.74"/>
    <x v="7"/>
    <n v="0.14871794871794869"/>
    <n v="1"/>
    <x v="1375"/>
    <b v="0"/>
    <m/>
    <m/>
    <m/>
  </r>
  <r>
    <x v="1"/>
    <s v="Was geschieht mit den alten Bildern aus dem Bestand?"/>
    <s v="Based on my search of the Confluence database for 'Was geschieht mit den alten Bildern aus dem Bestand?':_x000a__x000a_Ich weiß nicht, was mit den alten Bildern aus dem Bestand geschieht._x000a__x000a_Sources:_x000a_1. https://confluence.berenberg.io/spaces/WIA/pages/296700767/Systemhandbuch_x000a_2. https://confluence.berenberg.io/spaces/WIA/pages/296700767/Systemhandbuch_x000a_3. https://confluence.berenberg.io/spaces/WIA/pages/296700767/Systemhandbuch"/>
    <x v="1"/>
    <n v="5"/>
    <n v="5"/>
    <n v="5"/>
    <n v="5"/>
    <n v="1"/>
    <n v="4.76"/>
    <x v="3"/>
    <n v="0.1536723163841808"/>
    <n v="1"/>
    <x v="1376"/>
    <b v="0"/>
    <m/>
    <m/>
    <m/>
  </r>
  <r>
    <x v="1"/>
    <s v="Was mache ich mit nicht zuordenbaren Schlüsseln?"/>
    <s v="Internal knowledge base: Based on my search of the IT Governance database for 'Was mache ich mit nicht zuordenbaren Schlüsseln?':_x000a__x000a_Ich weiß es nicht._x000a__x000a_Sources:_x000a_1. #50204 Sicherheitsrichtlinie IDV.pdf_x000a_2. #50033 Handbuch Notfall- und Krisenkommunikation (1).pdf_x000a_3. #50276 Digitale Operationale Resilienz (DOR) - Strategie (1).pdf_x000a__x000a__x000a_--- Web Search Fallback ---_x000a_Based on web search results for 'Was mache ich mit nicht zuordenbaren Schlüsseln?':_x000a_1. Schlüssel wegwerfen in den Restmüll? - gutefrage: Jul 1, 2024·Nummerierten, jahrelang nicht gebrauchten, von mir nicht mehr zuordenbaren Schlüssel wegwerfen in den Restmüll?"/>
    <x v="1"/>
    <n v="3"/>
    <n v="3"/>
    <n v="1"/>
    <n v="5"/>
    <n v="3"/>
    <n v="3.5200000000000009"/>
    <x v="8"/>
    <n v="0.26890756302521007"/>
    <n v="1"/>
    <x v="1377"/>
    <b v="0"/>
    <m/>
    <m/>
    <m/>
  </r>
  <r>
    <x v="1"/>
    <s v="Was gilt für Tresorinhalte beim Umzug?"/>
    <s v="Internal knowledge base: Based on my search of the IT Governance database for 'Was gilt für Tresorinhalte beim Umzug?':_x000a__x000a_Ich weiß es nicht._x000a__x000a_Sources:_x000a_1. #50013 Projektmanagement-Richtlinie (1).pdf_x000a_2. #50024 Aufsichtsrechtliche Steuerung von Dienstleistern.pdf_x000a_3. #50018 Prozess- und Regelungsmanagement (2).pdf_x000a__x000a__x000a_--- Web Search Fallback ---_x000a_Based on web search results for 'Was gilt für Tresorinhalte beim Umzug?':_x000a_1. Tresortransport: Das ist beim Umzug mit Tresor wichtig Tresor transportieren - Das müssen Sie beachten | Rental Portal Tresor transportieren: Das sollten Sie beachten | FOCUS.de Das sollten Sie vor dem Umzug Ihrer Wertsachen beachten Wertgegenstände und wichtige Dokumente sicher beim Umzug ... Tresor transportieren: Das sollten Sie beachten | FOCUS.de Tresor transportieren: Ein Fall für den Profi? - umziehen.de Tresor transportieren: Ein Fall für den Profi? - umziehen.de Tresor transportieren: Das sollten Sie beachten | FOCUS.de Tresor transportieren: Ein Fall für den Profi? - umziehen.de Tresor transportieren: Ein Fall für den Profi? - umziehen.de Tresor transportieren - Diese Möglichkeiten kommen infrage: Die größte Herausforderung liegt beim Tresortransportnatürlich im Gewicht. Tresore wiegen deshalb so viel, damit sie nicht einfach von Einbrechern und Dieben fortgetragen werden können. Stellen Sie also vorher fest, wie schwer der Safe ist und wie viele helfende Hände für den Transport vonnöten sind. See full list on movinga.com Kleinere Tresore sind zum Schutz oft zusätzlich in Boden oder Wänden verankert. Überprüfen Sie, ob und wie Sie diese Verankerung selbst lösen können und ob Sie das nötige Werkzeug zur Verfügung haben. Für den Transport sollten Sie sichere Hilfsmittel wie rutschfeste Handschuhe, Spanngurte und feste Schuhe verwenden. Mit einer normalen Sackkarre kom... See full list on movinga.com Wie viele Stufen und Treppen müssen auf dem Weg zum Transporter überwunden werden? Sind Türen und Gänge breit genug und bieten genug Raum zum rangieren? Gibt es einen Aufzug und wenn ja, hält er genug Gewicht aus? Alle diese Fragen sollten gründlich geklärt werden, bevor Sie mit dem Tresorumzugüberhaupt beginnen. See full list on movinga.com Ein Transport eines Tresors sollte unter keinen Umständen unterschätzt werden. Das hohe Gewicht stellt ein erhebliches Sicherheitsrisiko für Laien dar. Vor allem dann, wenn Sie nicht über die richtige Ausrüstung und Erfahrung verfügen und den Tresor über Treppenstufen hinweg transportieren müssen. Beim Heben und Tragen von schweren Lasten können Si... See full list on movinga.com Und zwar so gut, dass Sie vor einer Herausforderung stehen, wenn Sie den Tresor, etwa bei einem Umzug , transportieren müssen. Wir fassen für Sie zusammen, worauf Sie dabei achten sollten und wie der Transport ohne Schäden klappt! Sep 13, 2023 · Einen Tresor von A nach B zu transportieren ist grundsätzlich nicht einfach. Schließlich soll es Einbrechern möglichst schwer gemacht werden, einen Safe mitzunehmen. Besonders die großen... Feb 19, 2018 · Doch nun haben Sie sich entschlossen, endlich mehr für die Sicherheit Ihrer Güter zu tun. Geld, Gold, Schmuck, Dokumente oder Kunstgegenstände sollen einem Bankschließfach oder dem Tresorraum eines unabhängigen Anbieters anvertraut werden. Feb 18, 2025 · Wertgegenstände und wichtige Dokumente erfordern beim Umzug besondere Sorgfalt. Eine gute Vorbereitung und sichere Verpackung sind entscheidend, um Schäden oder Verluste zu vermeiden. Wie schütze ich meinen Tresor vor dem Umzug? Sie gelten bei Versicherungen als besonders sicher und bilden die Grundlage für einen höheren Versicherungsschutz. Leeren Sie Ihren Tresor vor dem Umzug vollständig. Entnehmen Sie auch innenliegende Regale und Einbauten. Jedes zusätzliche Gewicht belastet Sie und Ihre Helfer und macht den Transport schwieriger. Wie transportiere ich einen Tresor? Wenn Ihr Tresor verhältnismäßig wenig wiegt, sollten Sie probieren, ob Sie die Tür ausbauen können, um das Gewicht weiter zu reduzieren. In Einzelteile zerlegt , können Sie Ihren Tresor dann eventuell selbst transportieren. Achten Sie beim Tresortransport unbedingt auf das Maximalgewicht Ihrer Transporthilfe! Wie gefährlich ist ein Tresor? Bedenken Sie zudem, dass Sie beim Transport in Eigenregie aufgrund des hohen Gewichts ein erhebliches Sicherheitsrisiko eingehen. Das gilt insbesondere dann, wenn Sie den Tresor über Treppenstufen bewegen müssen. Leichtere Tresore sind zudem häufig im Boden oder Mauerwerk verankert, damit sie nicht einfach so mitgenommen werden können. Wie schwer ist die Tür eines Tresors? Mit rund 30 Prozent des Gesamtgewichts gehört die Tür eines Tresors zu den schwersten Einzelteilen. Meist lässt sie sich ausbauen und damit reduzieren Sie das Gewicht. Am Bestimmungsort können Sie die Tür wieder einbauen. Besonders schwierig gestaltet sich der Transport über Treppenstufen, Podeste und Absätze. Was muss ich beim Umzug beachten? Holen Sie vor dem Umzug am besten mehrere Angebote ein. Je nach Spedition werden unter anderem diese Kostenpunkte berücksichtigt: Zudem sollten Sie dem Unternehmen die Situation genau beschreiben. So verhindern Sie unangenehme Überraschungen am Umzugstag. Teilen Sie dem Profi deshalb vorab Gewicht und Größe des Tresors mit. Wann muss ein Tresor verankert werden? Das gilt insbesondere dann, wenn Sie den Tresor über Treppenstufen bewegen müssen . Leichtere Tresore sind zudem häufig im Boden oder Mauerwerk verankert, damit sie nicht einfach so mitgenommen werden können. Prüfen Sie deshalb vorab, ob Sie Verankerungen lösen müssen. Apr 20, 2020 · In dem fall müssen Sie entweder eine andere Spedition für den gesamten Umzug suchen oder aber Sie lassen den Tresor gesondert mithilfe eines speziellen Unternehmens zum neuen Standort bringen."/>
    <x v="1"/>
    <n v="4"/>
    <n v="4"/>
    <n v="3"/>
    <n v="4"/>
    <n v="3"/>
    <n v="4.08"/>
    <x v="6"/>
    <n v="0.23351988217967601"/>
    <n v="1"/>
    <x v="1378"/>
    <b v="0"/>
    <m/>
    <m/>
    <m/>
  </r>
  <r>
    <x v="1"/>
    <s v="Wann ziehen Tresore um?"/>
    <s v="Based on my search of the NewHQ database for 'Wann ziehen Tresore um?':_x000a__x000a_Tresore werden am Umzugstag des jeweiligen Bereichs mitgenommen. Die Schlüsselübergabe erfolgt entsprechend._x000a__x000a_Sources:_x000a_1. Yoga User Manuals\20250729_MANUAL-LENOVO-THINKPAD-YOGA_Telefon-&amp;-Headset-verbinden.pdf_x000a_2. Yoga User Manuals\20250729_MANUAL-LENOVO-THINKPAD-YOGA_Telefon-&amp;-Headset-verbinden.pdf_x000a_3. Confluence New HQ\20252807_CONFLUENCE_Umzug.pdf"/>
    <x v="1"/>
    <n v="4"/>
    <n v="5"/>
    <n v="4"/>
    <n v="5"/>
    <n v="1"/>
    <n v="4.12"/>
    <x v="16"/>
    <n v="0.15238095238095239"/>
    <n v="1"/>
    <x v="1379"/>
    <b v="0"/>
    <m/>
    <m/>
    <m/>
  </r>
  <r>
    <x v="1"/>
    <s v="Wer soll vor dem Umzug im neuen Gebäude ein Probearbeiten absolviert haben?"/>
    <s v="Based on my search of the NewHQ database for 'Wer soll vor dem Umzug im neuen Gebäude ein Probearbeiten absolviert haben?':_x000a__x000a_Alle Mitarbeiter sollen vorab mindestens einmal im New HQ gearbeitet haben. Die Probearbeitstage helfen, technische und organisatorische Fragen frühzeitig zu klären und die Arbeitsfähigkeit ab dem ersten Tag sicherzustellen. Sie bieten zudem eine erste Einarbeitung in die neue Arbeitsumgebung._x000a__x000a_Sources:_x000a_1. Umzugsbotschafter\20250710_UB_Probearbeiten.pdf_x000a_2. Umzugsbotschafter\20250710_UB_Probearbeiten.pdf_x000a_3. Confluence New HQ\20252807_CONFLUENCE_Umzug.pdf"/>
    <x v="1"/>
    <n v="5"/>
    <n v="5"/>
    <n v="5"/>
    <n v="5"/>
    <n v="4"/>
    <n v="4.9400000000000004"/>
    <x v="1"/>
    <n v="0.14385964912280699"/>
    <n v="1"/>
    <x v="1380"/>
    <b v="0"/>
    <m/>
    <m/>
    <m/>
  </r>
  <r>
    <x v="1"/>
    <s v="Darf ich mehr als einmal probearbeiten?"/>
    <s v="Internal knowledge base: Based on my search of the IT Governance database for 'Darf ich mehr als einmal probearbeiten?':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Based on web search results for 'Darf ich mehr als einmal probearbeiten?':_x000a_1. Probearbeiten: Was Personaler unbedingt wissen müssen - Personio: Der Gesetzgeber gibt für das Probearbeiten keine Höchstgrenze vor. Mehr als eine Woche sollten Sie Bewerber jedoch nicht zum Probearbeiten bitten. Kürzere_x000a_2. Wieviel Probearbeit ist zu viel? : r/arbeitsleben - Reddit: Oct 15, 2024·Wenns gepasst, lädt man zu 1/2 bis 1 Tag Probearbeiten ein, um zu schauen, wie es im Team und ob die Arbeitsweise passt. Da gab es dann zwar_x000a_3. Probearbeiten: Regelungen im Arbeitsrecht - Anwalt.org: Hier finden Sie eine Erklärung, was es mit dem Probearbeiten auf sich hat und wie sich dieses von der Probezeit abgrenzt. Dies kann der Fall sein, wenn Ihnen das **Bewerbungsgespräch nicht zugesagt** hat oder wenn Sie in der Zwischenzeit ein Angebot bekommen haben, dass Ihrer Meinung nach besser zu Ihnen passt – Sie können das Probearbeiten immer absagen, wenn Sie das möchten. Auf der sicheren Seite sind Sie – und das ist auch die häufigste Variante – wenn der Bewerber nur **für einige Stunden an einem Tag** in die Firma kommt. Wenn der Chef sich **nicht genau an die Punkte hält** und den Kandidaten Aufgaben erledigen lässt, die ein Probearbeiten vom Arbeitsverhältnis unterscheiden, kann unter Umständen ein **stillschweigender Arbeitsvertrag geschlossen** werden."/>
    <x v="1"/>
    <n v="4"/>
    <n v="4"/>
    <n v="3"/>
    <n v="4"/>
    <n v="3"/>
    <n v="4.08"/>
    <x v="6"/>
    <n v="0.2419047619047619"/>
    <n v="1"/>
    <x v="1381"/>
    <b v="0"/>
    <m/>
    <m/>
    <m/>
  </r>
  <r>
    <x v="1"/>
    <s v="Wie läuft die Zutrittskontrolle beim Probearbeiten?"/>
    <s v="Based on my search of the NewHQ database for 'Wie läuft die Zutrittskontrolle beim Probearbeiten?':_x000a__x000a_Die Zutrittskontrolle beim Probearbeiten funktioniert mit der persönlichen Zutrittskarte. Weitere Informationen zur Kartenausgabe folgen._x000a__x000a_Sources:_x000a_1. Confluence New HQ\20252807_CONFLUENCE_Umzug.pdf_x000a_2. Confluence New HQ\20252807_CONFLUENCE_Umzug.pdf_x000a_3. Confluence New HQ\20252807_CONFLUENCE_Umzug.pdf"/>
    <x v="1"/>
    <n v="4"/>
    <n v="4"/>
    <n v="2"/>
    <n v="4"/>
    <n v="2"/>
    <n v="3.32"/>
    <x v="4"/>
    <n v="0.15402298850574711"/>
    <n v="1"/>
    <x v="1382"/>
    <b v="0"/>
    <m/>
    <m/>
    <m/>
  </r>
  <r>
    <x v="1"/>
    <s v="Was gilt für Auszubildende oder temporäre Mitarbeiter beim Probearbeiten?"/>
    <s v="Internal knowledge base: Based on my search of the IT Governance database for 'Was gilt für Auszubildende oder temporäre Mitarbeiter beim Probearbeiten?':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Based on web search results for 'Was gilt für Auszubildende oder temporäre Mitarbeiter beim Probearbeiten?':_x000a_1. Probearbeiten: Ablauf, Rechte &amp; Pflichten - HRworks: Solange das Probearbeiten als Einfühlungsverhältnis gilt und kein Arbeitsvertrag zustande kommt, besteht keine Meldepflicht beim Finanzamt und den_x000a_2. Probearbeiten: Regelungen im Arbeitsrecht - Anwalt.org: Rating4.0·Sascha MünchDie angehenden Azubis sollten nur Acht geben, wenn der potentielle neue Arbeitgeber daraufhin noch ein längeres Probearbeiten oder ein Auswahlpraktikum fordern._x000a_3. Probearbeiten: Was arbeitsrechtlich gilt | Personal - Haufe: Jun 3, 2014·Der Bewerber übernimmt keine Arbeitnehmerpflichten, verspricht also nicht eine konkrete Arbeitsleistung zu erbringen."/>
    <x v="1"/>
    <n v="1"/>
    <n v="1"/>
    <n v="1"/>
    <n v="5"/>
    <n v="1"/>
    <n v="2.6"/>
    <x v="11"/>
    <n v="0.25142857142857139"/>
    <n v="1"/>
    <x v="1383"/>
    <b v="0"/>
    <m/>
    <m/>
    <m/>
  </r>
  <r>
    <x v="1"/>
    <s v="Gibt es Gebäudeführungen im Rahmen des Probearbeitens?"/>
    <s v="Based on my search of the NewHQ database for 'Gibt es Gebäudeführungen im Rahmen des Probearbeitens?':_x000a__x000a_Ja, es werden zwei Gebäudeführungen zum Probearbeiten angeboten._x000a__x000a_Sources:_x000a_1. Confluence New HQ\20252807_CONFLUENCE_Umzug.pdf_x000a_2. Confluence New HQ\20252807_CONFLUENCE_Umzug.pdf_x000a_3. Confluence New HQ\20252807_CONFLUENCE_Umzug.pdf"/>
    <x v="1"/>
    <n v="3"/>
    <n v="5"/>
    <n v="3"/>
    <n v="5"/>
    <n v="1"/>
    <n v="3.76"/>
    <x v="17"/>
    <n v="0.15942028985507251"/>
    <n v="1"/>
    <x v="1384"/>
    <b v="0"/>
    <m/>
    <m/>
    <m/>
  </r>
  <r>
    <x v="1"/>
    <s v="Ab wann ist Probearbeiten möglich?"/>
    <s v="Internal knowledge base: Based on my search of the Confluence database for 'Ab wann ist Probearbeiten möglich?':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Ab wann ist Probearbeiten möglich?':_x000a_1. Wie lange geht Probearbeiten? (Arbeit) - gutefrage: Jul 14, 2021·Die Probezeit dauert normalerweise maximal 4 Monate (Azubivertrag) bzw. 6 Monate (&quot;richtiger&quot; Arbeitsvertrag). Eine Probezeit kann, muss aber_x000a_2. Probearbeit: Das müssen Arbeitgeber und Bewerber wissen - Deurag: Jan 22, 2024·die Probearbeit beschränkt sich auf einen Zeitraum von maximal einer Woche · die Höchstarbeitszeit liegt bei 8 Stunden pro Probearbeitstag._x000a_3. Probearbeiten: Was Personaler unbedingt wissen müssen - Personio: Der Gesetzgeber gibt für das Probearbeiten keine Höchstgrenze vor. Mehr als eine Woche sollten Sie Bewerber jedoch nicht zum Probearbeiten bitten. Kürzere"/>
    <x v="1"/>
    <n v="3"/>
    <n v="3"/>
    <n v="2"/>
    <n v="4"/>
    <n v="3"/>
    <n v="3.54"/>
    <x v="8"/>
    <n v="0.25058977719528169"/>
    <n v="1"/>
    <x v="1385"/>
    <b v="0"/>
    <m/>
    <m/>
    <m/>
  </r>
  <r>
    <x v="1"/>
    <s v="Gibt es technische Unterstützung während des Probearbeitens?"/>
    <s v="Internal knowledge base: Based on my search of the Confluence database for 'Gibt es technische Unterstützung während des Probearbeitens?':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Gibt es technische Unterstützung während des Probearbeitens?':_x000a_1. 20 Stunden Probearbeiten, aber keine Vergütung?! : r/arbeitsleben: Nov 22, 2024·Meine Aufgaben umfassten Aufbau/Abbau, Gästebetreuung und technische Unterstützung. Der Job habe ich leider nicht bekommen. Nun weigert sich"/>
    <x v="1"/>
    <n v="3"/>
    <n v="3"/>
    <n v="1"/>
    <n v="5"/>
    <n v="1"/>
    <n v="2.2799999999999998"/>
    <x v="5"/>
    <n v="0.26791569086651051"/>
    <n v="1"/>
    <x v="1386"/>
    <b v="0"/>
    <m/>
    <m/>
    <m/>
  </r>
  <r>
    <x v="1"/>
    <s v="Wie erfahre ich, wann meine Etage Probearbeiten darf?"/>
    <s v="Based on my search of the NewHQ database for 'Wie erfahre ich, wann meine Etage Probearbeiten darf?':_x000a__x000a_Jede Etage hat einen eigenen Slot zum Probearbeiten zugewiesen bekommen._x000a__x000a_Sources:_x000a_1. Umzugsbotschafter\20250710_UB_Probearbeiten.pdf_x000a_2. Umzugsbotschafter\20250710_UB_Probearbeiten.pdf_x000a_3. Confluence New HQ\20252807_CONFLUENCE_Umzug.pdf"/>
    <x v="1"/>
    <n v="4"/>
    <n v="4"/>
    <n v="3"/>
    <n v="5"/>
    <n v="3"/>
    <n v="4.2"/>
    <x v="16"/>
    <n v="0.15208333333333329"/>
    <n v="1"/>
    <x v="1387"/>
    <b v="0"/>
    <m/>
    <m/>
    <m/>
  </r>
  <r>
    <x v="1"/>
    <s v="Ist eine Anmeldung für das Probearbeiten erforderlich?"/>
    <s v="Based on my search of the NewHQ database for 'Ist eine Anmeldung für das Probearbeiten erforderlich?':_x000a__x000a_Ja, die Anmeldung erfolgt verbindlich über die Plattform guestoo._x000a__x000a_Sources:_x000a_1. Confluence New HQ\20252807_CONFLUENCE_Umzug.pdf_x000a_2. Confluence New HQ\20252807_CONFLUENCE_Umzug.pdf_x000a_3. Confluence New HQ\20252807_CONFLUENCE_Umzug.pdf"/>
    <x v="1"/>
    <n v="4"/>
    <n v="5"/>
    <n v="4"/>
    <n v="5"/>
    <n v="2"/>
    <n v="3.9"/>
    <x v="0"/>
    <n v="0.15597484276729559"/>
    <n v="1"/>
    <x v="1388"/>
    <b v="0"/>
    <m/>
    <m/>
    <m/>
  </r>
  <r>
    <x v="1"/>
    <s v="Welche technische Ausstattung steht beim Probearbeiten zur Verfügung?"/>
    <s v="Based on my search of the NewHQ database for 'Welche technische Ausstattung steht beim Probearbeiten zur Verfügung?':_x000a__x000a_Die Laptops werden vor dem Probearbeiten ausgegeben und das technische Onboarding ist abgeschlossen. Auch das Telefon am Arbeitsplatz ist verfügbar._x000a__x000a_Sources:_x000a_1. Confluence New HQ\20252807_CONFLUENCE_Umzug.pdf_x000a_2. Confluence New HQ\20252807_CONFLUENCE_Umzug.pdf_x000a_3. Confluence New HQ\20252807_CONFLUENCE_Umzug.pdf"/>
    <x v="1"/>
    <n v="4"/>
    <n v="4"/>
    <n v="3"/>
    <n v="5"/>
    <n v="2"/>
    <n v="4.1399999999999997"/>
    <x v="6"/>
    <n v="0.14933333333333329"/>
    <n v="1"/>
    <x v="1389"/>
    <b v="0"/>
    <m/>
    <m/>
    <m/>
  </r>
  <r>
    <x v="1"/>
    <s v="Gibt es Schulungen zur Techniknutzung?"/>
    <s v="Based on my search of the Confluence database for 'Gibt es Schulungen zur Techniknutzung? ':_x000a__x000a_Ich weiß nicht, ob es Schulungen zur Techniknutzung gibt._x000a__x000a_Sources:_x000a_1. https://confluence.berenberg.io/spaces/WIA/pages/296700767/Systemhandbuch_x000a_2. https://confluence.berenberg.io/spaces/WIA/pages/296700767/Systemhandbuch_x000a_3. https://confluence.berenberg.io/spaces/WIA/pages/296700767/Systemhandbuch"/>
    <x v="1"/>
    <n v="3"/>
    <n v="3"/>
    <n v="1"/>
    <n v="5"/>
    <n v="1"/>
    <n v="3.4000000000000008"/>
    <x v="5"/>
    <n v="0.1583333333333333"/>
    <n v="1"/>
    <x v="1390"/>
    <b v="0"/>
    <m/>
    <m/>
    <m/>
  </r>
  <r>
    <x v="1"/>
    <s v="Welche Infrastruktur ist beim Probearbeiten nutzbar?"/>
    <s v="Based on my search of the NewHQ database for 'Welche Infrastruktur ist beim Probearbeiten nutzbar?':_x000a__x000a_Beim Probearbeiten sind die Kaffeemaschinen, Wasserspender und Teeküchen funktionsfähig. Geschirr ist vorhanden. Der Fahrradraum ist nutzbar, und das Parken in der Tiefgarage ist kostenlos und bedarf keiner Anmeldung. Allerdings sind das Mitarbeiterrestaurant, der Empfang, der Postservice, Duschen, Büromaterial und Drucker während des Probearbeitens noch nicht verfügbar._x000a__x000a_Sources:_x000a_1. Confluence New HQ\20252807_CONFLUENCE_Umzug.pdf_x000a_2. Confluence New HQ\20252807_CONFLUENCE_Umzug.pdf_x000a_3. Newsletter\20250701_NEWSLETTER_Probearbeiten.pdf"/>
    <x v="1"/>
    <n v="4"/>
    <n v="5"/>
    <n v="4"/>
    <n v="5"/>
    <n v="4"/>
    <n v="4.5799999999999992"/>
    <x v="7"/>
    <n v="0.14358974358974361"/>
    <n v="1"/>
    <x v="1391"/>
    <b v="0"/>
    <m/>
    <m/>
    <m/>
  </r>
  <r>
    <x v="1"/>
    <s v="Sind die Tiefgarage und die Fahrradstellplätze beim Probearbeiten zugänglich?"/>
    <s v="Based on my search of the NewHQ database for 'Sind die Tiefgarage und die Fahrradstellplätze beim Probearbeiten zugänglich?':_x000a__x000a_Ja, die Tiefgarage ist während des Probearbeitens kostenlos zugänglich, es bedarf keiner Anmeldung, und der Zugang erfolgt über die Zutrittskarte. Der Fahrradraum ist ebenfalls nutzbar._x000a__x000a_Sources:_x000a_1. Confluence New HQ\20252807_CONFLUENCE_Umzug.pdf_x000a_2. Confluence New HQ\20252807_CONFLUENCE_Umzug.pdf_x000a_3. Confluence New HQ\20252807_CONFLUENCE_Parken.pdf"/>
    <x v="1"/>
    <n v="4"/>
    <n v="5"/>
    <n v="4"/>
    <n v="5"/>
    <n v="3"/>
    <n v="4.5199999999999996"/>
    <x v="3"/>
    <n v="0.14779116465863451"/>
    <n v="1"/>
    <x v="1392"/>
    <b v="0"/>
    <m/>
    <m/>
    <m/>
  </r>
  <r>
    <x v="1"/>
    <s v="Kann beim Probearbeiten Feedback gegeben werden?"/>
    <s v="Based on my search of the NewHQ database for 'Kann beim Probearbeiten Feedback gegeben werden?':_x000a__x000a_Ja, Feedback ist ausdrücklich erwünscht und kann direkt an die Floorwalker gegeben werden._x000a__x000a_Sources:_x000a_1. Confluence New HQ\20252807_CONFLUENCE_Umzug.pdf_x000a_2. Confluence New HQ\20252807_CONFLUENCE_Umzug.pdf_x000a_3. Newsletter\20241001_NEWSLETTER_Sport.pdf"/>
    <x v="1"/>
    <n v="4"/>
    <n v="5"/>
    <n v="3"/>
    <n v="5"/>
    <n v="1"/>
    <n v="3.98"/>
    <x v="6"/>
    <n v="0.1536723163841808"/>
    <n v="1"/>
    <x v="1393"/>
    <b v="0"/>
    <m/>
    <m/>
    <m/>
  </r>
  <r>
    <x v="1"/>
    <s v="Was ist Aufgabe des Umzugsbotschafters?"/>
    <s v="Internal knowledge base: Based on my search of the Confluence database for 'Was ist Aufgabe des Umzugsbotschafters?':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as ist Aufgabe des Umzugsbotschafters?':_x000a_1. Botschaft (Diplomatie) - Wikipedia: Aufgabe der Botschaft   Aufgabe des Botschafters ist es, seinen Staat dem Gastland gegenüber zu vertreten, über die Verhältnisse des Gastlandes seiner Regierung"/>
    <x v="1"/>
    <n v="4"/>
    <n v="4"/>
    <n v="3"/>
    <n v="5"/>
    <n v="4"/>
    <n v="4.26"/>
    <x v="0"/>
    <n v="0.27220779220779218"/>
    <n v="1"/>
    <x v="1394"/>
    <b v="0"/>
    <m/>
    <m/>
    <m/>
  </r>
  <r>
    <x v="1"/>
    <s v="Wer ist mein Ansprechpartner, wenn ich Fragen zum Ablauf des Umzugs habe?"/>
    <s v="Based on my search of the NewHQ database for 'Wer ist mein Ansprechpartner, wenn ich Fragen zum Ablauf des Umzugs habe?':_x000a__x000a_Der Umzugsbotschafter ist der erste Ansprechpartner, er unterstützt bei Fragen und organisiert die Abstimmung._x000a__x000a_Sources:_x000a_1. Confluence New HQ\20252807_CONFLUENCE_Umzug.pdf_x000a_2. Confluence New HQ\20252807_CONFLUENCE_Umzug.pdf_x000a_3. Newsletter\20250701_NEWSLETTER_Umzuginfos.pdf"/>
    <x v="1"/>
    <n v="4"/>
    <n v="5"/>
    <n v="3"/>
    <n v="5"/>
    <n v="4"/>
    <n v="4.4400000000000004"/>
    <x v="3"/>
    <n v="0.14912280701754391"/>
    <n v="1"/>
    <x v="1395"/>
    <b v="0"/>
    <m/>
    <m/>
    <m/>
  </r>
  <r>
    <x v="1"/>
    <s v="Wann und wie erhalte ich meinen neuen Laptop?"/>
    <s v="Based on my search of the NewHQ database for 'Wann und wie erhalte ich meinen neuen Laptop?':_x000a__x000a_Die Laptops werden kurz vor dem Umzug ausgegeben. Jeder Mitarbeiter ist für die Mitnahme seines Laptops beim Umzug verantwortlich._x000a__x000a_Sources:_x000a_1. Newsletter\20250701_NEWSLETTER_Laptops.pdf_x000a_2. Newsletter\20250701_NEWSLETTER_Laptops.pdf_x000a_3. Newsletter\20250701_NEWSLETTER_Laptops.pdf"/>
    <x v="1"/>
    <n v="4"/>
    <n v="4"/>
    <n v="3"/>
    <n v="4"/>
    <n v="2"/>
    <n v="4.0199999999999996"/>
    <x v="17"/>
    <n v="0.14954954954954949"/>
    <n v="1"/>
    <x v="1396"/>
    <b v="0"/>
    <m/>
    <m/>
    <m/>
  </r>
  <r>
    <x v="1"/>
    <s v="Was muss ich bei Sonder-Equipment wie speziellen Keyboards oder Mäusen beachten?"/>
    <s v="Internal knowledge base: Based on my search of the Confluence database for 'Was muss ich bei Sonder-Equipment wie speziellen Keyboards oder Mäusen beacht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5"/>
    <n v="5"/>
    <n v="5"/>
    <n v="5"/>
    <n v="1"/>
    <n v="4.76"/>
    <x v="3"/>
    <n v="0.28131868131868132"/>
    <n v="1"/>
    <x v="1397"/>
    <b v="0"/>
    <m/>
    <m/>
    <m/>
  </r>
  <r>
    <x v="1"/>
    <s v="Was passiert, wenn in meinem Team nicht alle Mitarbeiter einen Laptop haben?"/>
    <s v="Based on my search of the NewHQ database for 'Was passiert, wenn in meinem Team nicht alle Mitarbeiter einen Laptop haben?':_x000a__x000a_In Teams, in denen noch nicht alle Mitarbeiter über einen eigenen Laptop verfügen, werden Team-Laptops zur Verfügung gestellt, um die Meeting-Infrastruktur zu nutzen._x000a__x000a_Sources:_x000a_1. Confluence New HQ\20252807_CONFLUENCE_IT-Ausstattung.pdf_x000a_2. Confluence New HQ\20252807_CONFLUENCE_IT-Ausstattung.pdf_x000a_3. Newsletter\20250701_NEWSLETTER_Laptops.pdf"/>
    <x v="1"/>
    <n v="4"/>
    <n v="4"/>
    <n v="3"/>
    <n v="4"/>
    <n v="3"/>
    <n v="4.08"/>
    <x v="6"/>
    <n v="0.14779116465863451"/>
    <n v="1"/>
    <x v="1398"/>
    <b v="0"/>
    <m/>
    <m/>
    <m/>
  </r>
  <r>
    <x v="1"/>
    <s v="Werden iPhones im Zuge des Umzugs ausgetauscht?"/>
    <s v="Internal knowledge base: Based on my search of the Confluence database for 'Werden iPhones im Zuge des Umzugs ausgetauscht?':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Werden iPhones im Zuge des Umzugs ausgetauscht?':_x000a_1. iPhone wechseln: An diese Punkte müssen Sie bei der ... - Heise: Aug 23, 2024·Für den Umzug auf ein neues iPhone sollten Sie sicherheitshalber ein paar Stunden Zeit einplanen, in der Sie ohne das Gerät auskommen. · Sie_x000a_2. Was beim iPhone-Wechsel zu beachten ist | Mac &amp; i-Podcast: Sep 8, 2023·Ein neues iPhone sorgt meist für Freude, der Umzug vom alten Gerät hingegen weniger. Zwar hat Apple den Wechsel von iPhone zu iPhone"/>
    <x v="1"/>
    <n v="5"/>
    <n v="5"/>
    <n v="5"/>
    <n v="5"/>
    <n v="2"/>
    <n v="4.82"/>
    <x v="7"/>
    <n v="0.25423987776928952"/>
    <n v="1"/>
    <x v="1399"/>
    <b v="0"/>
    <m/>
    <m/>
    <m/>
  </r>
  <r>
    <x v="1"/>
    <s v="Werden iPads zur Verfügung gestellt?"/>
    <s v="Based on my search of the NewHQ database for 'Werden iPads zur Verfügung gestellt?':_x000a__x000a_Nein, iPads sind im Standard-Setup nicht vorgesehen. Das Yoga-Laptop deckt alle notwendigen Funktionen ab._x000a__x000a_Sources:_x000a_1. Confluence New HQ\20252807_CONFLUENCE_IT-Ausstattung.pdf_x000a_2. Confluence New HQ\20252807_CONFLUENCE_IT-Ausstattung.pdf_x000a_3. Newsletter\20250701_NEWSLETTER_Laptops.pdf"/>
    <x v="1"/>
    <n v="5"/>
    <n v="5"/>
    <n v="5"/>
    <n v="5"/>
    <n v="2"/>
    <n v="4.82"/>
    <x v="7"/>
    <n v="0.15238095238095239"/>
    <n v="1"/>
    <x v="1400"/>
    <b v="0"/>
    <m/>
    <m/>
    <m/>
  </r>
  <r>
    <x v="1"/>
    <s v="Welche IT Ausstattung wird für die Nutzung der Meetingräume benötigt?"/>
    <s v="Based on my search of the NewHQ database for 'Welche IT Ausstattung wird für die Nutzung der Meetingräume benötigt?':_x000a__x000a_Um Inhalte in den neuen Meetingräumen zu teilen, ist ein Laptop erforderlich. Reine Videokonferenzen funktionieren auch ohne Laptop._x000a__x000a_Sources:_x000a_1. Confluence New HQ\20252807_CONFLUENCE_IT-Ausstattung.pdf_x000a_2. Confluence New HQ\20252807_CONFLUENCE_IT-Ausstattung.pdf_x000a_3. Newsletter\20241001_NEWSLETTER_Meetingräume.pdf"/>
    <x v="1"/>
    <n v="4"/>
    <n v="4"/>
    <n v="2"/>
    <n v="4"/>
    <n v="3"/>
    <n v="3.9400000000000008"/>
    <x v="17"/>
    <n v="0.14891774891774889"/>
    <n v="1"/>
    <x v="1401"/>
    <b v="0"/>
    <m/>
    <m/>
    <m/>
  </r>
  <r>
    <x v="1"/>
    <s v="Wird die Softphone- Telefonie direkt mit dem Umzug eingeführt?"/>
    <s v="Internal knowledge base: Based on my search of the Confluence database for 'Wird die Softphone- Telefonie direkt mit dem Umzug eingeführt?':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5"/>
    <n v="5"/>
    <n v="5"/>
    <n v="5"/>
    <n v="1"/>
    <n v="4.76"/>
    <x v="3"/>
    <n v="0.2831168831168831"/>
    <n v="1"/>
    <x v="1402"/>
    <b v="0"/>
    <m/>
    <m/>
    <m/>
  </r>
  <r>
    <x v="1"/>
    <s v="Wie kann ich im neuen Gebäude telefonieren?"/>
    <s v="Based on my search of the NewHQ database for 'Wie kann ich im neuen Gebäude telefonieren?':_x000a__x000a_Es gibt 3 Möglichkeiten, im neuen Gebäude zu telefonieren:_x000a__x000a_1. über das klassische Telefon_x000a_2. über den Laptop via Headset_x000a_3. via Bluetooth, indem das Telefon direkt mit dem Headset verbunden ist._x000a__x000a_Sources:_x000a_1. Yoga User Manuals\20250729_MANUAL-LENOVO-THINKPAD-YOGA_Telefon-&amp;-Headset-verbinden.pdf_x000a_2. Yoga User Manuals\20250729_MANUAL-LENOVO-THINKPAD-YOGA_Telefon-&amp;-Headset-verbinden.pdf_x000a_3. Yoga User Manuals\20250729_MANUAL-LENOVO-THINKPAD-YOGA_Telefon-&amp;-Headset-verbinden.pdf"/>
    <x v="1"/>
    <n v="4"/>
    <n v="5"/>
    <n v="4"/>
    <n v="5"/>
    <n v="1"/>
    <n v="4.3999999999999986"/>
    <x v="16"/>
    <n v="0.14814814814814811"/>
    <n v="1"/>
    <x v="1403"/>
    <b v="0"/>
    <m/>
    <m/>
    <m/>
  </r>
  <r>
    <x v="1"/>
    <s v="Kann ich weiterhin ohne Laptop telefonieren?"/>
    <s v="Internal knowledge base: Based on my search of the Confluence database for 'Kann ich weiterhin ohne Laptop telefonier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Kann ich weiterhin ohne Laptop telefonieren?':_x000a_1. Mit Google Voice über das Internet telefonieren - Android: Sie können mit Google Voice von einem Computer oder Mobilgerät aus telefonieren. Bei Anrufen werden ungefähr 0,2 MB Daten pro Minute verbraucht._x000a_2. Telefonieren über den PC: So funktionieren Softphone und Co.: Jan 8, 2025·Das Telefonieren über den PC bietet eine flexible und kosteneffiziente Alternative zu herkömmlichen Telefonanlagen._x000a_3. Telefonieren Sie doch einfach mit Ihrem Computer – mit Softphones: May 9, 2018·Überall, wo ein Computer mit Netzwerkzugang und Internetverbindung steht, kann ich auch telefonieren – nicht mal das Handy muss ich dafür aus"/>
    <x v="1"/>
    <n v="4"/>
    <n v="4"/>
    <n v="3"/>
    <n v="5"/>
    <n v="3"/>
    <n v="4.2"/>
    <x v="16"/>
    <n v="0.25245202558635388"/>
    <n v="1"/>
    <x v="1404"/>
    <b v="0"/>
    <m/>
    <m/>
    <m/>
  </r>
  <r>
    <x v="1"/>
    <s v="Was muss ich für die Telefonie in der Tiefgarage beachten?"/>
    <s v="Based on my search of the NewHQ database for 'Was muss ich für die Telefonie in der Tiefgarage beachten?':_x000a__x000a_Damit Telefonie und die Park-App auch in der Tiefgarage funktionieren, sollte Wifi-Telefonie auf dem iPhone freigeschaltet sein - sonst gibt es dort keine Netzabdeckung._x000a__x000a_Sources:_x000a_1. Confluence New HQ\20252807_CONFLUENCE_IT-Ausstattung.pdf_x000a_2. Confluence New HQ\20252807_CONFLUENCE_IT-Ausstattung.pdf_x000a_3. Confluence New HQ\20252807_CONFLUENCE_Zutritt-Infrastruktur.pdf"/>
    <x v="1"/>
    <n v="5"/>
    <n v="5"/>
    <n v="4"/>
    <n v="5"/>
    <n v="2"/>
    <n v="4.4000000000000004"/>
    <x v="3"/>
    <n v="0.14761904761904759"/>
    <n v="1"/>
    <x v="1405"/>
    <b v="0"/>
    <m/>
    <m/>
    <m/>
  </r>
  <r>
    <x v="1"/>
    <s v="Ist Microsoft Teams auf den Laptops verfügbar?"/>
    <s v="Internal knowledge base: Based on my search of the Confluence database for 'Ist Microsoft Teams auf den Laptops verfügbar?':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Ist Microsoft Teams auf den Laptops verfügbar?':_x000a_1. Personal Teams accounts now available on new Teams desktop app: Aug 21, 2024·The new unified Teams experience is now available for personal accounts on Windows 11, Windows 10 and Mac, bringing all your Teams accounts, whether personal,"/>
    <x v="1"/>
    <n v="3"/>
    <n v="3"/>
    <n v="2"/>
    <n v="4"/>
    <n v="2"/>
    <n v="2.92"/>
    <x v="19"/>
    <n v="0.26728110599078342"/>
    <n v="1"/>
    <x v="1406"/>
    <b v="0"/>
    <m/>
    <m/>
    <m/>
  </r>
  <r>
    <x v="1"/>
    <s v="Ist Microsoft bereits an allen Standorten nutzbar?"/>
    <s v="Internal knowledge base: Based on my search of the Confluence database for 'Ist Microsoft bereits an allen Standorten nutzbar?':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Web search did not return relevant results."/>
    <x v="1"/>
    <n v="5"/>
    <n v="5"/>
    <n v="5"/>
    <n v="5"/>
    <n v="1"/>
    <n v="4.76"/>
    <x v="3"/>
    <n v="0.29010989010989008"/>
    <n v="1"/>
    <x v="1407"/>
    <b v="0"/>
    <m/>
    <m/>
    <m/>
  </r>
  <r>
    <x v="1"/>
    <s v="Kann ich an externen Team-Meetings teilnehmen?"/>
    <s v="Based on my search of the NewHQ database for 'Kann ich an externen Team-Meetings teilnehmen?':_x000a__x000a_Ja, über die Notebookumgebung können Sie problemlos an externen Teams-Einladungen teilnehmen._x000a__x000a_Sources:_x000a_1. Confluence New HQ\20252807_CONFLUENCE_IT-Ausstattung.pdf_x000a_2. Confluence New HQ\20252807_CONFLUENCE_IT-Ausstattung.pdf_x000a_3. Newsletter\20250601_NEWSLETTER_Alsterufer.pdf"/>
    <x v="1"/>
    <n v="4"/>
    <n v="5"/>
    <n v="3"/>
    <n v="5"/>
    <n v="2"/>
    <n v="3.2"/>
    <x v="16"/>
    <n v="0.15476190476190471"/>
    <n v="1"/>
    <x v="1408"/>
    <b v="0"/>
    <m/>
    <m/>
    <m/>
  </r>
  <r>
    <x v="1"/>
    <s v="Wer unterstützt uns extern bei der Umsetzung der IT-Ausstattung?"/>
    <s v="Internal knowledge base: Based on my search of the Confluence database for 'Wer unterstützt uns extern bei der Umsetzung der IT-Ausstattung?':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er unterstützt uns extern bei der Umsetzung der IT-Ausstattung?':_x000a_1. IT-Ausstattung für Ihr Büro - büroorganisation eisele: Dabei übernimmt ein externer Anbieter die Verantwortung über die gesamte IT-Infrastruktur und sorgt durch regelmäßige Updates sowie Backups dafür, dass sich"/>
    <x v="1"/>
    <n v="3"/>
    <n v="3"/>
    <n v="2"/>
    <n v="4"/>
    <n v="3"/>
    <n v="3.54"/>
    <x v="8"/>
    <n v="0.26549450549450548"/>
    <n v="1"/>
    <x v="1409"/>
    <b v="0"/>
    <m/>
    <m/>
    <m/>
  </r>
  <r>
    <x v="1"/>
    <s v="Was ist mit der IT-Ausstattung der Kollegen in der Betaphase?"/>
    <s v="Based on my search of the NewHQ database for 'Was ist mit der IT-Ausstattung der Kollegen in der Betaphase?':_x000a__x000a_Für Kollegen, die sich bereits in der Betaphase befinden, wird geprüft, ob die Ausstattung einheitlich ist. Falls erforderlich, wird diese angepasst._x000a__x000a_Sources:_x000a_1. OneDrive\20250730_FAQ_OneDrive_DE.pdf_x000a_2. OneDrive\20250730_FAQ_OneDrive_Labeling_DE.pdf_x000a_3. OneDrive\20250730_FAQ_OneDrive_DE.pdf"/>
    <x v="1"/>
    <n v="4"/>
    <n v="4"/>
    <n v="3"/>
    <n v="5"/>
    <n v="3"/>
    <n v="4.2"/>
    <x v="16"/>
    <n v="0.14977168949771691"/>
    <n v="1"/>
    <x v="1410"/>
    <b v="0"/>
    <m/>
    <m/>
    <m/>
  </r>
  <r>
    <x v="1"/>
    <s v="Was gilt für neue Mitarbeiter im Hinblick auf die IT-Ausstattung?"/>
    <s v="Internal knowledge base: Based on my search of the IT Governance database for 'Was gilt für neue Mitarbeiter im Hinblick auf die IT-Ausstattung?':_x000a__x000a_Ich weiß es nicht._x000a__x000a_Sources:_x000a_1. #50239 Anlage 01 Interne Meldewege für die Mitarbeiterinnen und Mitarbeiter (Hinweisgeber).pdf_x000a_2. #50239 Anlage 01 Interne Meldewege für die Mitarbeiterinnen und Mitarbeiter (Hinweisgeber).pdf_x000a_3. #50239 Anlage 01 Interne Meldewege für die Mitarbeiterinnen und Mitarbeiter (Hinweisgeber).pdf_x000a__x000a__x000a_--- Web Search Fallback ---_x000a_Web search did not return relevant results."/>
    <x v="1"/>
    <n v="1"/>
    <n v="1"/>
    <n v="1"/>
    <n v="1"/>
    <n v="1"/>
    <n v="1"/>
    <x v="18"/>
    <n v="0.2831168831168831"/>
    <n v="1"/>
    <x v="1411"/>
    <b v="0"/>
    <m/>
    <m/>
    <m/>
  </r>
  <r>
    <x v="1"/>
    <s v="Was darf mit an den neuen Standort umziehen?"/>
    <s v="Internal knowledge base: Based on my search of the NewHQ database for 'Was darf mit an den neuen Standort umziehen?':_x000a__x000a_Ich weiß es nicht._x000a__x000a_Sources:_x000a_1. Newsletter\20240901_NEWSLETTER_Fahrrad.pdf_x000a_2. Newsletter\20240901_NEWSLETTER_Fahrrad.pdf_x000a_3. Confluence New HQ\20252807_CONFLUENCE_IT-Ausstattung.pdf_x000a__x000a__x000a_--- Web Search Fallback ---_x000a_Based on web search results for 'Was darf mit an den neuen Standort umziehen?':_x000a_1. Standortwechsel: Meine Firma zieht um – muss ich mit? - Karriere.de: Das dürfte die Frage für die meisten Beschäftigten geklärt haben, denn 64 Prozent der Unternehmen ziehen innerhalb von fünf Kilometern um, zeigt die ZEW-Auswertung. Ist der Arbeitsort dort konkret festgelegt, muss der Beschäftigte auch nur am bisherigen Ort arbeiten – der Chef kann ihn dann nicht einfach gegen seinen Wunsch versetzen. „Damit hat der Arbeitgeber das Recht, die Mitarbeiter auch an einen anderen Ort zu versetzen – wobei jeder Umzug auch zumutbar sein muss“, sagt Jurist Schröder. Und wenn im Vertrag die Versetzungsklausel fehlt und auch der Ort nicht festgelegt ist? Dann wird aus der Änderungskündigung eine Beendigungskündigung – der Mitarbeiter muss die Firma verlassen, wenn am bisherigen Standort nicht weitergearbeitet wird. Es folgt eine Liste der Service-Gruppen, für die eine Einwilligung erteilt werden kann."/>
    <x v="1"/>
    <n v="1"/>
    <n v="1"/>
    <n v="1"/>
    <n v="5"/>
    <n v="1"/>
    <n v="1.48"/>
    <x v="11"/>
    <n v="0.246089676746611"/>
    <n v="1"/>
    <x v="1412"/>
    <b v="0"/>
    <m/>
    <m/>
    <m/>
  </r>
  <r>
    <x v="1"/>
    <s v="Gibt es künftig noch persönliche Ablageplätze?"/>
    <s v="Based on my search of the NewHQ database for 'Gibt es künftig noch persönliche Ablageplätze?':_x000a__x000a_Ja, jeder wird ein persönlich abschließbares Schließfach haben. Darüber hinaus gehender persönlicher Ablagebedarf kann in einem Spint im UG2 untergebracht werden. Für Arbeitsmaterialien gibt es zentrale Teamablagen in den Schränken auf der Fläche oder digitale Alternativen._x000a__x000a_Sources:_x000a_1. Confluence New HQ\20252807_CONFLUENCE_Ablagesystematik.pdf_x000a_2. Confluence New HQ\20252807_CONFLUENCE_Ablagesystematik.pdf_x000a_3. Newsletter\20240901_NEWSLETTER_Fahrrad.pdf"/>
    <x v="1"/>
    <n v="5"/>
    <n v="5"/>
    <n v="5"/>
    <n v="5"/>
    <n v="2"/>
    <n v="4.82"/>
    <x v="7"/>
    <n v="0.1452145214521452"/>
    <n v="1"/>
    <x v="1413"/>
    <b v="0"/>
    <m/>
    <m/>
    <m/>
  </r>
  <r>
    <x v="1"/>
    <s v="Wie soll ich meine Unterlagen verpacken und beschriften?"/>
    <s v="Based on my search of the NewHQ database for 'Wie soll ich meine Unterlagen verpacken und beschriften?':_x000a__x000a_Bitte nutzen Sie die bereitgestellten Umzugskartons und halten Sie sich an das Beschriftungssystem (z.B. Bereich, Abteilung, Inhalt, Zielzone)._x000a__x000a_Sources:_x000a_1. Confluence New HQ\20252807_CONFLUENCE_Ablagesystematik.pdf_x000a_2. Confluence New HQ\20252807_CONFLUENCE_Ablagesystematik.pdf_x000a_3. Umzugsbotschafter\20250710_UB_Umzugsleitfaden.pdf"/>
    <x v="1"/>
    <n v="4"/>
    <n v="4"/>
    <n v="3"/>
    <n v="4"/>
    <n v="4"/>
    <n v="4.1399999999999997"/>
    <x v="16"/>
    <n v="0.14912280701754391"/>
    <n v="1"/>
    <x v="1414"/>
    <b v="0"/>
    <m/>
    <m/>
    <m/>
  </r>
  <r>
    <x v="1"/>
    <s v="Wer hilft mir bei der Entscheidung, was mitgenommen werden soll?"/>
    <s v="Based on my search of the Confluence database for 'Wer hilft mir bei der Entscheidung, was mitgenommen werden soll?':_x000a__x000a_Ich weiß nicht, wer Ihnen bei dieser Entscheidung helfen kann.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5"/>
    <n v="5"/>
    <n v="5"/>
    <n v="5"/>
    <n v="1"/>
    <n v="4.76"/>
    <x v="3"/>
    <n v="0.14977168949771691"/>
    <n v="1"/>
    <x v="1415"/>
    <b v="0"/>
    <m/>
    <m/>
    <m/>
  </r>
  <r>
    <x v="1"/>
    <s v="Was muss aufbewahrt werden und wie lange?"/>
    <s v="Based on my search of the IT Governance database for 'Was muss aufbewahrt werden und wie lange?':_x000a__x000a_Ich weiß nicht, was aufbewahrt werden muss und wie lange._x000a__x000a_Sources:_x000a_1. #50033 Handbuch Notfall- und Krisenkommunikation (1).pdf_x000a_2. #50013 Projektmanagement-Richtlinie (1).pdf_x000a_3. #50283 Leitfaden zur physischen Sicherheit.pdf"/>
    <x v="1"/>
    <n v="1"/>
    <n v="1"/>
    <n v="1"/>
    <n v="5"/>
    <n v="1"/>
    <n v="1.48"/>
    <x v="11"/>
    <n v="0.15124378109452741"/>
    <n v="1"/>
    <x v="1416"/>
    <b v="0"/>
    <m/>
    <m/>
    <m/>
  </r>
  <r>
    <x v="1"/>
    <s v="Wo kommt das Archiv hin – und wie komme ich später ran?"/>
    <s v="Based on my search of the NewHQ database for 'Wo kommt das Archiv hin – und wie komme ich später ran?':_x000a__x000a_Es gibt zentrale oder ausgelagerte Archive. Der Zugang erfolgt über Archivverantwortliche oder digitale Systeme._x000a__x000a_Sources:_x000a_1. Confluence New HQ\20252807_CONFLUENCE_Ablagesystematik.pdf_x000a_2. Confluence New HQ\20252807_CONFLUENCE_Ablagesystematik.pdf_x000a_3. Newsletter\20241001_NEWSLETTER_Sport.pdf"/>
    <x v="1"/>
    <n v="4"/>
    <n v="4"/>
    <n v="3"/>
    <n v="4"/>
    <n v="2"/>
    <n v="4.0199999999999996"/>
    <x v="17"/>
    <n v="0.14933333333333329"/>
    <n v="1"/>
    <x v="1417"/>
    <b v="0"/>
    <m/>
    <m/>
    <m/>
  </r>
  <r>
    <x v="1"/>
    <s v="Was ist der Unterschied zwischen Archivierung und Ablage?"/>
    <s v="Based on my search of the Confluence database for 'Was ist der Unterschied zwischen Archivierung und Ablage?':_x000a__x000a_Der Unterschied zwischen Archivierung und Ablage liegt in der Art und Weise, wie Informationen gespeichert und verwaltet werden:_x000a__x000a_1. **Ablage**: Dies bezieht sich auf die kurzfristige Speicherung von Dokumenten oder Informationen, die regelmäßig genutzt werden. Ablage ist oft organisiert und strukturiert, um einen schnellen Zugriff auf aktuelle oder häufig benötigte Informationen zu ermöglichen. Beispiele sind Ordner in einem Büro, in denen laufende Projekte oder aktuelle Dokumente aufbewahrt werden._x000a__x000a_2. **Archivierung**: Dies bezieht sich auf die langfristige Speicherung von Informationen, die nicht mehr regelmäßig benötigt werden, aber aus rechtlichen, historischen oder anderen Gründen aufbewahrt werden müssen. Archivierte Dokumente sind oft weniger zugänglich und werden in der Regel in speziellen Archiven oder Datenbanken aufbewahrt, wo sie sicher gelagert und bei Bedarf wieder abgerufen werden können._x000a__x000a_Zusammengefasst: Ablage dient der schnellen und einfachen Zugänglichkeit von aktuellen Informationen, während Archivierung der langfristigen Aufbewahrung von weniger häufig benötigten Informationen dient._x000a__x000a_Sources:_x000a_1. https://confluence.berenberg.io/spaces/WIA/pages/285085147/01.+Product+Vision_x000a_2. https://confluence.berenberg.io/spaces/WIA/pages/285085147/01.+Product+Vision_x000a_3. https://confluence.berenberg.io/spaces/WIA/pages/285085147/01.+Product+Vision"/>
    <x v="1"/>
    <n v="5"/>
    <n v="5"/>
    <n v="5"/>
    <n v="5"/>
    <n v="1"/>
    <n v="4.76"/>
    <x v="3"/>
    <n v="0.138191632928475"/>
    <n v="1"/>
    <x v="1418"/>
    <b v="0"/>
    <m/>
    <m/>
    <m/>
  </r>
  <r>
    <x v="1"/>
    <s v="Muss ich Unterlagen selbst ins Archiv bringen?"/>
    <s v="Based on my search of the NewHQ database for 'Muss ich Unterlagen selbst ins Archiv bringen?':_x000a__x000a_Nein, es gibt ein geordnetes Übergabeverfahren mit Infos zur Abgabe und ggf. Abholung._x000a__x000a_Sources:_x000a_1. Confluence New HQ\20252807_CONFLUENCE_Ablagesystematik.pdf_x000a_2. Confluence New HQ\20252807_CONFLUENCE_Ablagesystematik.pdf_x000a_3. Yoga User Manuals\20250729_MANUAL-LENOVO-THINKPAD-YOGA_Telefon-&amp;-Headset-verbinden.pdf"/>
    <x v="1"/>
    <n v="4"/>
    <n v="5"/>
    <n v="4"/>
    <n v="5"/>
    <n v="2"/>
    <n v="4.46"/>
    <x v="0"/>
    <n v="0.14954954954954949"/>
    <n v="1"/>
    <x v="1419"/>
    <b v="0"/>
    <m/>
    <m/>
    <m/>
  </r>
  <r>
    <x v="1"/>
    <s v="Was kann oder soll digitalisiert werden?"/>
    <s v="Internal knowledge base: Based on my search of the Confluence database for 'Was kann oder soll digitalisiert werden?':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as kann oder soll digitalisiert werden?':_x000a_1. Was kann digitalisiert werden? - Handwerk wird digital: Digitalisierung soll im Handwerk vor allem dabei unterstützen, die Leistung schnell, gut und zuverlässig zu erbringen. Dabei geht es um die systematische_x000a_2. 5 wichtige Schritte auf dem Weg der digitalen Transformation: Durch eine Digitalisierung werden Ihre Dokumente leichter zugänglich, es kann effizienter gearbeitet werden. Was sollte zuerst digitalisiert werden? Hier_x000a_3. Digitalisierung - 10 Dinge die wohl (weiter) digitalisiert werden: 10 Dinge, die wohl (weiter) digitalisiert werden · 1. Die Sicherheit · 2. Das Autofahren · 3. Die Musik · 4. Das Smartphone · 5. Die künstliche Intelligenz · 6. Die"/>
    <x v="1"/>
    <n v="1"/>
    <n v="1"/>
    <n v="1"/>
    <n v="5"/>
    <n v="1"/>
    <n v="2.6"/>
    <x v="11"/>
    <n v="0.2545173745173745"/>
    <n v="1"/>
    <x v="1420"/>
    <b v="0"/>
    <m/>
    <m/>
    <m/>
  </r>
  <r>
    <x v="1"/>
    <s v="Welche Tools stehen für die Ablage digitaler Dokumente zur Verfügung?"/>
    <s v="Based on my search of the Confluence database for 'Welche Tools stehen für die Ablage digitaler Dokumente zur Verfügung?':_x000a__x000a_Ich weiß nicht, welche spezifischen Tools für die Ablage digitaler Dokumente zur Verfügung stehen._x000a__x000a_Sources:_x000a_1. https://confluence.berenberg.io/spaces/WIA/pages/296700767/Systemhandbuch_x000a_2. https://confluence.berenberg.io/spaces/WIA/pages/296700767/Systemhandbuch_x000a_3. https://confluence.berenberg.io/spaces/WIA/pages/296700767/Systemhandbuch"/>
    <x v="1"/>
    <n v="1"/>
    <n v="1"/>
    <n v="1"/>
    <n v="5"/>
    <n v="1"/>
    <n v="2.6"/>
    <x v="11"/>
    <n v="0.15208333333333329"/>
    <n v="1"/>
    <x v="1421"/>
    <b v="0"/>
    <m/>
    <m/>
    <m/>
  </r>
  <r>
    <x v="1"/>
    <s v="Wer unterstützt bei der Digitalisierung?"/>
    <s v="Internal knowledge base: Based on my search of the Confluence database for 'Wer unterstützt bei der Digitalisierung?':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er unterstützt bei der Digitalisierung?':_x000a_1. Fördermöglichkeiten für die Digitalisierung Ihres Unternehmens: Wer hilft mir bei der Digitalisierung meines Unternehmens? In erster Linie hilft Ihnen Ihre Sparkasse oder Bank vor Ort. Sie unterstützt und fördert Sie"/>
    <x v="1"/>
    <n v="4"/>
    <n v="4"/>
    <n v="3"/>
    <n v="4"/>
    <n v="4"/>
    <n v="4.1399999999999997"/>
    <x v="16"/>
    <n v="0.26924939467312348"/>
    <n v="1"/>
    <x v="1422"/>
    <b v="0"/>
    <m/>
    <m/>
    <m/>
  </r>
  <r>
    <x v="1"/>
    <s v="Ab wann können Räume offiziell gebucht werden?"/>
    <s v="Internal knowledge base: Based on my search of the NewHQ database for 'Ab wann können Räume offiziell gebucht werden?':_x000a__x000a_Ich weiß es nicht._x000a__x000a_Sources:_x000a_1. Yoga User Manuals\20250729_MANUAL-LENOVO-THINKPAD-YOGA_Telefon-&amp;-Headset-verbinden.pdf_x000a_2. Yoga User Manuals\20250729_MANUAL-LENOVO-THINKPAD-YOGA_Telefon-&amp;-Headset-verbinden.pdf_x000a_3. Newsletter\20240901_NEWSLETTER_Fahrrad.pdf_x000a__x000a__x000a_--- Web Search Fallback ---_x000a_Based on web search results for 'Ab wann können Räume offiziell gebucht werden?':_x000a_1. Raum-Buchung - Berlin Global Village: Für Veranstaltungen können diese aber auch offizielle gebucht werden. Dann ist die freie Nutzung durch die Organisationen/Mitarbeitenden im Haus"/>
    <x v="1"/>
    <n v="3"/>
    <n v="3"/>
    <n v="2"/>
    <n v="4"/>
    <n v="3"/>
    <n v="3.54"/>
    <x v="8"/>
    <n v="0.26995073891625609"/>
    <n v="1"/>
    <x v="1423"/>
    <b v="0"/>
    <m/>
    <m/>
    <m/>
  </r>
  <r>
    <x v="1"/>
    <s v="Was tun, wenn ich schon vorher einen Raum benötige?"/>
    <s v="Based on my search of the NewHQ database for 'Was tun, wenn ich schon vorher einen Raum benötige?':_x000a__x000a_Für frühzeitige Buchungen wichtiger Termine bitte an das Event-Team wenden._x000a__x000a_Sources:_x000a_1. Confluence New HQ\20252807_CONFLUENCE_Raumtypen.pdf_x000a_2. Confluence New HQ\20252807_CONFLUENCE_Raumtypen.pdf_x000a_3. Newsletter\20241001_NEWSLETTER_Meetingräume.pdf"/>
    <x v="1"/>
    <n v="4"/>
    <n v="4"/>
    <n v="3"/>
    <n v="5"/>
    <n v="4"/>
    <n v="4.26"/>
    <x v="0"/>
    <n v="0.15151515151515149"/>
    <n v="1"/>
    <x v="1424"/>
    <b v="0"/>
    <m/>
    <m/>
    <m/>
  </r>
  <r>
    <x v="1"/>
    <s v="Wird es ein Sportangebot geben?"/>
    <s v="Internal knowledge base: Based on my search of the Confluence database for 'Wird es ein Sportangebot geb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Based on web search results for 'Wird es ein Sportangebot geben?':_x000a_1. Betriebssport anbieten – für ein verbessertes Arbeitsklima: Wir zeigen alle wichtigen Fakten zum Thema Betriebssport sowie Vorteile durch die Einführung von Sport für Unternehmen und Mitarbeitende._x000a_2. Es muss ein Recht auf Sport geben - Prof. Dr. Thomas Rieger: May 7, 2021·News Center ▷ COVID-Management: Es muss ein Recht auf Sport geben ▷ Informieren Sie sich und seien Sie vorbereitet!_x000a_3. Sportangebote für die Mitarbeiter – ein echter „Game-Changer“ | BGM: Gleiches gilt aber auch für den Arbeitgeber, bedenkt man die sinkenden Fehlzeiten und die gesteigerte Konzentrationsfähigkeit der Mitarbeiter. Es ist der Klassiker unter den Firmen-Sportangeboten: Unternehmen schließen mit Fitnesscenter, Yoga-Studio, Golfplatz, Kletterhalle oder anderen Sportstätten einen Kooperationsvertrag ab, damit die Mitarbeiter entsprechend trainieren können. Grundsätzlich ist es wichtig, dass die Sportstätte flexible Öffnungszeiten hat und sich bestenfalls in der Nähe des Arbeitsplatzes befindet. Der Clou: Mitarbeiter sind nicht auf die eine Sportstätte angewiesen, was das Angebot gerade für Firmen mit mehreren Standorten oder einem großen Einzugsgebiet interessant macht. Sollte es in Ihrem Unternehmen noch keine Sportangebot geben, heißt das für Sie als Betriebsrat aktiv zu werden – und Impulse zu setzen."/>
    <x v="1"/>
    <n v="3"/>
    <n v="3"/>
    <n v="2"/>
    <n v="4"/>
    <n v="2"/>
    <n v="3.48"/>
    <x v="19"/>
    <n v="0.2426065162907268"/>
    <n v="1"/>
    <x v="1425"/>
    <b v="0"/>
    <m/>
    <m/>
    <m/>
  </r>
  <r>
    <x v="1"/>
    <s v="Wie kann ich den Multifunktionsraum buchen?"/>
    <s v="Based on my search of the NewHQ database for 'Wie kann ich den Multifunktionsraum buchen?':_x000a__x000a_Der Multifunktionsraum ist über Outlook buchbar und wird von HR koordiniert._x000a__x000a_Sources:_x000a_1. Umzugsbotschafter\20250710_UB_Work-cafe.pdf_x000a_2. Umzugsbotschafter\20250710_UB_Work-cafe.pdf_x000a_3. Confluence New HQ\20252807_CONFLUENCE_Raumtypen.pdf"/>
    <x v="1"/>
    <n v="4"/>
    <n v="4"/>
    <n v="3"/>
    <n v="5"/>
    <n v="3"/>
    <n v="4.2"/>
    <x v="16"/>
    <n v="0.15300546448087429"/>
    <n v="1"/>
    <x v="1426"/>
    <b v="0"/>
    <m/>
    <m/>
    <m/>
  </r>
  <r>
    <x v="1"/>
    <s v="Wird es einen Ruheraum und Arzt-Raum geben?"/>
    <s v="Based on my search of the NewHQ database for 'Wird es einen Ruheraum und Arzt-Raum geben?':_x000a__x000a_Ja, es gibt einen Arzt-Raum, der auch als Ruheraum genutzt werden kann. Daneben befindet sich ein weiterer Ruheraum._x000a__x000a_Sources:_x000a_1. Confluence New HQ\20252807_CONFLUENCE_Raumtypen.pdf_x000a_2. Confluence New HQ\20252807_CONFLUENCE_Raumtypen.pdf_x000a_3. Newsletter\20241001_NEWSLETTER_Meetingräume.pdf"/>
    <x v="1"/>
    <n v="4"/>
    <n v="5"/>
    <n v="4"/>
    <n v="5"/>
    <n v="2"/>
    <n v="4.46"/>
    <x v="0"/>
    <n v="0.15047619047619051"/>
    <n v="1"/>
    <x v="1427"/>
    <b v="0"/>
    <m/>
    <m/>
    <m/>
  </r>
  <r>
    <x v="1"/>
    <s v="Wie gelange ich ins Mitarbeiterrestaurant?"/>
    <s v="Based on my search of the NewHQ database for 'Wie gelange ich ins Mitarbeiterrestaurant?':_x000a__x000a_Der Zugang zum Mitarbeiterrestaurant ist mit der Mitarbeiterkarte gesichert._x000a__x000a_Sources:_x000a_1. Confluence New HQ\20252807_CONFLUENCE_IT-Ausstattung.pdf_x000a_2. Confluence New HQ\20252807_CONFLUENCE_IT-Ausstattung.pdf_x000a_3. Confluence New HQ\20252807_CONFLUENCE_Gastro.pdf"/>
    <x v="1"/>
    <n v="4"/>
    <n v="5"/>
    <n v="3"/>
    <n v="5"/>
    <n v="3"/>
    <n v="4.38"/>
    <x v="0"/>
    <n v="0.1555555555555555"/>
    <n v="1"/>
    <x v="1428"/>
    <b v="0"/>
    <m/>
    <m/>
    <m/>
  </r>
  <r>
    <x v="1"/>
    <s v="Wie viele Sitzplätze gibt es im Mitarbeiterrestaurant?"/>
    <s v="Based on my search of the NewHQ database for 'Wie viele Sitzplätze gibt es im Mitarbeiterrestaurant?':_x000a__x000a_Es stehen 199 Sitzplätze im Mitarbeiterrestaurant zur Verfügung._x000a__x000a_Sources:_x000a_1. Confluence New HQ\20252807_CONFLUENCE_Gastro.pdf_x000a_2. Confluence New HQ\20252807_CONFLUENCE_Gastro.pdf_x000a_3. Umzugsbotschafter\20250710_UB_Probearbeiten.pdf"/>
    <x v="1"/>
    <n v="5"/>
    <n v="5"/>
    <n v="5"/>
    <n v="5"/>
    <n v="3"/>
    <n v="4.88"/>
    <x v="2"/>
    <n v="0.1573333333333333"/>
    <n v="1"/>
    <x v="1429"/>
    <b v="0"/>
    <m/>
    <m/>
    <m/>
  </r>
  <r>
    <x v="1"/>
    <s v="Wie erfahre ich, wie voll es im Restaurant ist?"/>
    <s v="Internal knowledge base: Based on my search of the Confluence database for 'Wie erfahre ich, wie voll es im Restaurant ist?':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ie erfahre ich, wie voll es im Restaurant ist?':_x000a_1. Restaurant: 10 Anzeichen, woran Sie ein gutes Lokal erkennen - Stern: Gutes Zeichen: Wenn es montags im Restaurant voll ist, der Tag, an dem normalerweise in der Woche, am wenigsten los ist."/>
    <x v="1"/>
    <n v="3"/>
    <n v="3"/>
    <n v="2"/>
    <n v="4"/>
    <n v="3"/>
    <n v="3.54"/>
    <x v="8"/>
    <n v="0.26995073891625609"/>
    <n v="1"/>
    <x v="1430"/>
    <b v="0"/>
    <m/>
    <m/>
    <m/>
  </r>
  <r>
    <x v="1"/>
    <s v="Ist eine Vorbestellung von Gerichten möglich?"/>
    <s v="Internal knowledge base: Based on my search of the Confluence database for 'Ist eine Vorbestellung von Gerichten möglich?':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5"/>
    <n v="5"/>
    <n v="5"/>
    <n v="5"/>
    <n v="1"/>
    <n v="4.76"/>
    <x v="3"/>
    <n v="0.28710801393728219"/>
    <n v="1"/>
    <x v="1431"/>
    <b v="0"/>
    <m/>
    <m/>
    <m/>
  </r>
  <r>
    <x v="1"/>
    <s v="Können Geschäftspartner und Kunden im Restaurant essen?"/>
    <s v="Based on my search of the Gifts &amp; Entertainment database for 'Können Geschäftspartner und Kunden im Restaurant essen?':_x000a__x000a_Ja, Geschäftspartner und Kunden können im Restaurant essen, solange das Geschäftsessen einen bankbezogenen, geschäftlichen Anlass hat und die Kosten der Bewirtung innerhalb eines üblichen und angemessenen Rahmens liegen._x000a__x000a_Sources:_x000a_1. #50228 Anlage 04 Entscheidungspfade (1).pdf_x000a_2. #50228 Anlage 04 Entscheidungspfade (1).pdf_x000a_3. #50228 Anlage 04 Entscheidungspfade (1).pdf"/>
    <x v="1"/>
    <n v="4"/>
    <n v="5"/>
    <n v="4"/>
    <n v="5"/>
    <n v="2"/>
    <n v="3.34"/>
    <x v="0"/>
    <n v="0.28390243902439027"/>
    <n v="1"/>
    <x v="1432"/>
    <b v="0"/>
    <m/>
    <m/>
    <m/>
  </r>
  <r>
    <x v="1"/>
    <s v="Dürfen Familie, Freunde und Bekannte zum Mittagessen mitgebracht werden?"/>
    <s v="Internal knowledge base: Based on my search of the Gifts &amp; Entertainment database for 'Dürfen Familie, Freunde und Bekannte zum Mittagessen mitgebracht werden?':_x000a__x000a_Ich weiß es nicht._x000a__x000a_Sources:_x000a_1. #50228 Anlage 04 Entscheidungspfade (1).pdf_x000a_2. #50228 Anlage 04 Entscheidungspfade (1).pdf_x000a_3. #50228 Leitsätze zur Verhinderung aller Formen von Korruption.pdf_x000a__x000a__x000a_--- Web Search Fallback ---_x000a_Based on web search results for 'Dürfen Familie, Freunde und Bekannte zum Mittagessen mitgebracht werden?':_x000a_1. Genuss im Alltag &amp; kulinarische Begleitung | Downtown Residence: Ja, wir freuen uns sehr, wenn Sie Familie, Freunde oder Bekannte mitbringen und wir diese bewirten dürfen. Gerne reservieren wir auch einen eigenen Tisch"/>
    <x v="1"/>
    <n v="4"/>
    <n v="4"/>
    <n v="4"/>
    <n v="5"/>
    <n v="4"/>
    <n v="4.3999999999999986"/>
    <x v="3"/>
    <n v="0.31773049645390072"/>
    <n v="1"/>
    <x v="1433"/>
    <b v="0"/>
    <m/>
    <m/>
    <m/>
  </r>
  <r>
    <x v="1"/>
    <s v="Darf ich mit meinem Tablett durch das Gebäude gehen?"/>
    <s v="Based on my search of the NewHQ database for 'Darf ich mit meinem Tablett durch das Gebäude gehen?':_x000a__x000a_Nein, das ist nicht vorgesehen. Für To-Go-Gerichte gibt es ein Pfandsystem mit wiederverwendbarer Tupperware._x000a__x000a_Sources:_x000a_1. Umzugsbotschafter\20250710_UB_Probearbeiten.pdf_x000a_2. Umzugsbotschafter\20250710_UB_Probearbeiten.pdf_x000a_3. Confluence New HQ\20252807_CONFLUENCE_Gastro.pdf"/>
    <x v="1"/>
    <n v="2"/>
    <n v="3"/>
    <n v="1"/>
    <n v="5"/>
    <n v="1"/>
    <n v="2.9"/>
    <x v="10"/>
    <n v="0.15"/>
    <n v="1"/>
    <x v="1434"/>
    <b v="0"/>
    <m/>
    <m/>
    <m/>
  </r>
  <r>
    <x v="1"/>
    <s v="Wird es eine Außenbestuhlung beim Restaurant geben?"/>
    <s v="Internal knowledge base: Based on my search of the NewHQ database for 'Wird es eine Außenbestuhlung beim Restaurant geben?':_x000a__x000a_Ich weiß es nicht._x000a__x000a_Sources:_x000a_1. Confluence New HQ\20252807_CONFLUENCE_Gastro.pdf_x000a_2. Confluence New HQ\20252807_CONFLUENCE_Gastro.pdf_x000a_3. Umzugsbotschafter\20250710_UB_Mitarbeiterrestaurant.pdf_x000a__x000a__x000a_--- Web Search Fallback ---_x000a_Web search did not return relevant results."/>
    <x v="1"/>
    <n v="3"/>
    <n v="3"/>
    <n v="1"/>
    <n v="5"/>
    <n v="3"/>
    <n v="3.5200000000000009"/>
    <x v="8"/>
    <n v="0.29172932330827062"/>
    <n v="1"/>
    <x v="1435"/>
    <b v="0"/>
    <m/>
    <m/>
    <m/>
  </r>
  <r>
    <x v="1"/>
    <s v="Wie funktioniert der Marketplace?"/>
    <s v="Internal knowledge base: Based on my search of the Confluence database for 'Wie funktioniert der Marketplace?':_x000a__x000a_Ich weiß es nicht._x000a__x000a_Sources:_x000a_1. https://confluence.berenberg.io/spaces/WIA/pages/285085147/01.+Product+Vision_x000a_2. https://confluence.berenberg.io/spaces/WIA/pages/285085147/01.+Product+Vision_x000a_3. https://confluence.berenberg.io/spaces/WIA/pages/285085147/01.+Product+Vision_x000a__x000a__x000a_--- Web Search Fallback ---_x000a_Based on web search results for 'Wie funktioniert der Marketplace?':_x000a_1. Was ist Marketplace und wie funktioniert er? - Raise Your Sales: Jan 9, 2025·Marketplace funktioniert nach dem Prinzip eines virtuellen Einkaufszentrums. Jeder Verkäufer kann ein Konto erstellen, seine Produkte auflisten_x000a_2. Amazon Seller Marketplace: Was ist es, wie funktioniert es und ...: Der Amazon Marketplace ist ein Online-Shopping-Netzwerk, das in Amazon.de integriert ist. Über die Plattform können Drittanbieter neue oder gebrauchte Produkte auflisten und direkt an die Kunden von Amazon verkaufen . Der Marketplace beherbergt 1.9 Millionen aktive Verkäufer und verkauft 4000 Produkte pro Minute._x000a_3. Was ist ein Marketplace? Definition, Vorteile und Best Practices: Mar 9, 2025·Wie funktioniert ein Marketplace? Verkäufer registrieren sich &amp; listen ihre Produkte Kunden kaufen direkt auf der Plattform Der"/>
    <x v="1"/>
    <n v="3"/>
    <n v="3"/>
    <n v="2"/>
    <n v="4"/>
    <n v="3"/>
    <n v="3.54"/>
    <x v="8"/>
    <n v="0.25019305019305021"/>
    <n v="1"/>
    <x v="1436"/>
    <b v="0"/>
    <m/>
    <m/>
    <m/>
  </r>
  <r>
    <x v="1"/>
    <s v="Wo hole ich Pre-Order-Essen ab?"/>
    <s v="Internal knowledge base: Based on my search of the Confluence database for 'Wo hole ich Pre-Order-Essen ab?':_x000a__x000a_Ich weiß es nicht._x000a__x000a_Sources:_x000a_1. https://confluence.berenberg.io/spaces/WIA/pages/273805635/03.+Know+How_x000a_2. https://confluence.berenberg.io/spaces/WIA/pages/273805635/03.+Know+How_x000a_3. https://confluence.berenberg.io/spaces/WIA/pages/273805635/03.+Know+How_x000a__x000a__x000a_--- Web Search Fallback ---_x000a_Web search did not return relevant results."/>
    <x v="1"/>
    <n v="5"/>
    <n v="5"/>
    <n v="5"/>
    <n v="5"/>
    <n v="3"/>
    <n v="4.88"/>
    <x v="2"/>
    <n v="0.29432485322896279"/>
    <n v="1"/>
    <x v="1437"/>
    <b v="0"/>
    <m/>
    <m/>
    <m/>
  </r>
  <r>
    <x v="1"/>
    <s v="Wie bezahle ich am Snackautomaten?"/>
    <s v="Based on my search of the NewHQ database for 'Wie bezahle ich am Snackautomaten?':_x000a__x000a_Das Essen an den Snackautomaten wird über die Restaurant-App bezahlt. Hierfür muss vorher Guthaben aufgeladen werden._x000a__x000a_Sources:_x000a_1. Confluence New HQ\20252807_CONFLUENCE_Gastro.pdf_x000a_2. Confluence New HQ\20252807_CONFLUENCE_Gastro.pdf_x000a_3. Umzugsbotschafter\20250710_UB_Mitarbeiterrestaurant.pdf"/>
    <x v="1"/>
    <n v="5"/>
    <n v="5"/>
    <n v="4"/>
    <n v="5"/>
    <n v="4"/>
    <n v="4.8"/>
    <x v="2"/>
    <n v="0.15098039215686271"/>
    <n v="1"/>
    <x v="1438"/>
    <b v="0"/>
    <m/>
    <m/>
    <m/>
  </r>
  <r>
    <x v="1"/>
    <s v="Was bietet das Work Café?"/>
    <s v="Based on my search of the NewHQ database for 'Was bietet das Work Café?':_x000a__x000a_Das Work Café bietet denselben Service wie die Teeküchen, ist aber großzügiger ausgestattet und verfügt über mehr Sitzplätze._x000a__x000a_Sources:_x000a_1. Confluence New HQ\20252807_CONFLUENCE_Gastro.pdf_x000a_2. Confluence New HQ\20252807_CONFLUENCE_Gastro.pdf_x000a_3. Umzugsbotschafter\20250710_UB_Work-cafe.pdf"/>
    <x v="1"/>
    <n v="3"/>
    <n v="4"/>
    <n v="2"/>
    <n v="4"/>
    <n v="3"/>
    <n v="2.6"/>
    <x v="4"/>
    <n v="0.15023474178403751"/>
    <n v="1"/>
    <x v="1439"/>
    <b v="0"/>
    <m/>
    <m/>
    <m/>
  </r>
  <r>
    <x v="1"/>
    <s v="Wann ist das Work Café zugänglich?"/>
    <s v="Based on my search of the NewHQ database for 'Wann ist das Work Café zugänglich?':_x000a__x000a_Das Work Café ist dauerhaft zugänglich und liegt außerhalb der Vertraulichkeitsbereiche._x000a__x000a_Sources:_x000a_1. Confluence New HQ\20252807_CONFLUENCE_Gastro.pdf_x000a_2. Confluence New HQ\20252807_CONFLUENCE_Gastro.pdf_x000a_3. Umzugsbotschafter\20250710_UB_Work-cafe.pdf"/>
    <x v="1"/>
    <n v="5"/>
    <n v="5"/>
    <n v="5"/>
    <n v="5"/>
    <n v="3"/>
    <n v="4.88"/>
    <x v="2"/>
    <n v="0.15438596491228071"/>
    <n v="1"/>
    <x v="1440"/>
    <b v="0"/>
    <m/>
    <m/>
    <m/>
  </r>
  <r>
    <x v="1"/>
    <s v="Wo finde ich Gefrierfächer im Gebäude?"/>
    <s v="Internal knowledge base: Based on my search of the NewHQ database for 'Wo finde ich Gefrierfächer im Gebäude?':_x000a__x000a_Ich weiß es nicht._x000a__x000a_Sources:_x000a_1. Umzugsbotschafter\20250710_UB_Probearbeiten.pdf_x000a_2. Umzugsbotschafter\20250710_UB_Probearbeiten.pdf_x000a_3. Yoga User Manuals\20250729_MANUAL-LENOVO-THINKPAD-YOGA_Telefon-&amp;-Headset-verbinden.pdf_x000a__x000a__x000a_--- Web Search Fallback ---_x000a_Web search did not return relevant results."/>
    <x v="1"/>
    <n v="5"/>
    <n v="5"/>
    <n v="5"/>
    <n v="5"/>
    <n v="1"/>
    <n v="4.76"/>
    <x v="3"/>
    <n v="0.29257142857142848"/>
    <n v="1"/>
    <x v="1441"/>
    <b v="0"/>
    <m/>
    <m/>
    <m/>
  </r>
  <r>
    <x v="1"/>
    <s v="Welche Kaffeemaschinen stehen in den Teeküchen zur Verfügung?"/>
    <s v="Based on my search of the NewHQ database for 'Welche Kaffeemaschinen stehen in den Teeküchen zur Verfügung?':_x000a__x000a_In allen Teeküchen stehen Franke-Kaffeemaschinen zur Verfügung. Es wird Kaffee- und Espressobohnen geben._x000a__x000a_Sources:_x000a_1. Confluence New HQ\20252807_CONFLUENCE_Gastro.pdf_x000a_2. Confluence New HQ\20252807_CONFLUENCE_Gastro.pdf_x000a_3. Newsletter\20241101_NEWSLETTER_Teeküchen.pdf"/>
    <x v="1"/>
    <n v="4"/>
    <n v="5"/>
    <n v="4"/>
    <n v="5"/>
    <n v="3"/>
    <n v="3.4"/>
    <x v="3"/>
    <n v="0.15300546448087429"/>
    <n v="1"/>
    <x v="1442"/>
    <b v="0"/>
    <m/>
    <m/>
    <m/>
  </r>
  <r>
    <x v="1"/>
    <s v="Welche Milchsorten gibt es in den Teeküchen?"/>
    <s v="Based on my search of the NewHQ database for 'Welche Milchsorten gibt es in den Teeküchen?':_x000a__x000a_In den Kühlschränken steht Hafermilch zur Verfügung. Aus der Kaffeemaschine kommt Kuhmilch._x000a__x000a_Sources:_x000a_1. Umzugsbotschafter\20250710_UB_Reinigungskonzept.pdf_x000a_2. Umzugsbotschafter\20250710_UB_Reinigungskonzept.pdf_x000a_3. Confluence New HQ\20252807_CONFLUENCE_Gastro.pdf"/>
    <x v="1"/>
    <n v="4"/>
    <n v="5"/>
    <n v="4"/>
    <n v="5"/>
    <n v="3"/>
    <n v="4.5199999999999996"/>
    <x v="3"/>
    <n v="0.15300546448087429"/>
    <n v="1"/>
    <x v="1443"/>
    <b v="0"/>
    <m/>
    <m/>
    <m/>
  </r>
  <r>
    <x v="1"/>
    <s v="Wie oft werden die Teeküchen aufgefüllt und gereinigt?"/>
    <s v="Based on my search of the NewHQ database for 'Wie oft werden die Teeküchen aufgefüllt und gereinigt?':_x000a__x000a_Die Teeküchen werden einmal täglich von einer Reinigungskraft aufgefüllt und gereinigt. Sollte zwischendurch Nachfülbedarf bestehen, muss dies eigenständig erledigt werden. Der Vorrat liegt in der Teeküche._x000a__x000a_Sources:_x000a_1. Confluence New HQ\20252807_CONFLUENCE_Gastro.pdf_x000a_2. Confluence New HQ\20252807_CONFLUENCE_Gastro.pdf_x000a_3. Newsletter\20241101_NEWSLETTER_Teeküchen.pdf"/>
    <x v="1"/>
    <n v="4"/>
    <n v="5"/>
    <n v="4"/>
    <n v="5"/>
    <n v="3"/>
    <n v="4.5199999999999996"/>
    <x v="3"/>
    <n v="0.14745098039215679"/>
    <n v="1"/>
    <x v="1444"/>
    <b v="0"/>
    <m/>
    <m/>
    <m/>
  </r>
  <r>
    <x v="1"/>
    <s v="Wie oft wird die Spülmaschine ausgeräumt?"/>
    <s v="Internal knowledge base: Based on my search of the NewHQ database for 'Wie oft wird die Spülmaschine ausgeräumt?':_x000a__x000a_Ich weiß es nicht._x000a__x000a_Sources:_x000a_1. Yoga User Manuals\20250729_MANUAL-LENOVO-THINKPAD-YOGA_Telefon-&amp;-Headset-verbinden.pdf_x000a_2. Yoga User Manuals\20250729_MANUAL-LENOVO-THINKPAD-YOGA_Telefon-&amp;-Headset-verbinden.pdf_x000a_3. OneDrive\20250730_FAQ_OneDrive_DE.pdf_x000a__x000a__x000a_--- Web Search Fallback ---_x000a_Based on web search results for 'Wie oft wird die Spülmaschine ausgeräumt?':_x000a_1. Spülmaschine ein- und ausräumen: Diese Fehler machen wir alle!: Jul 12, 2021·In fast jedem Haushalt gibt es heute eine Spülmaschine. Sie wird häufig jeden Tag ein- und ausgeräumt. Doch dabei passieren oft Fehler, die Sie_x000a_2. Spülmaschine ausräumen: So geht es richtig - Somat: Stattdessen ist es sinnvoll, etwa 20 bis 30 Minuten zu warten, bevor Sie die Spülmaschine ausräumen. So bleibt genug Zeit, um den Wasserdampf zu verringern und_x000a_3. Wie oft lassen Sie Ihre Spülmaschine laufen, wenn Sie eine besitzen?: Jun 6, 2024·Wahrscheinlich im Durchschnitt jeden zweiten Tag, wenn sie voll oder fast voll ist. Wir spülen große Dinge wie Töpfe von Hand. Wir sind 4"/>
    <x v="1"/>
    <n v="3"/>
    <n v="3"/>
    <n v="2"/>
    <n v="4"/>
    <n v="1"/>
    <n v="2.2999999999999998"/>
    <x v="5"/>
    <n v="0.25029088558500318"/>
    <n v="1"/>
    <x v="1445"/>
    <b v="0"/>
    <m/>
    <m/>
    <m/>
  </r>
  <r>
    <x v="1"/>
    <s v="Welche Möglichkeiten gibt es für Heißwasser in den Teeküchen?"/>
    <s v="Based on my search of the NewHQ database for 'Welche Möglichkeiten gibt es für Heißwasser in den Teeküchen?':_x000a__x000a_Heißwasser steht in den Teeküchen über den Wasserspender oder über die Kaffeemaschine zur Verfügung._x000a__x000a_Sources:_x000a_1. Confluence New HQ\20252807_CONFLUENCE_Gastro.pdf_x000a_2. Confluence New HQ\20252807_CONFLUENCE_Gastro.pdf_x000a_3. Newsletter\20241101_NEWSLETTER_Teeküchen.pdf"/>
    <x v="1"/>
    <n v="4"/>
    <n v="5"/>
    <n v="3"/>
    <n v="4"/>
    <n v="3"/>
    <n v="4.26"/>
    <x v="16"/>
    <n v="0.15208333333333329"/>
    <n v="1"/>
    <x v="1446"/>
    <b v="0"/>
    <m/>
    <m/>
    <m/>
  </r>
  <r>
    <x v="1"/>
    <s v="Gibt es auch Sprudelwasser?"/>
    <s v="Based on my search of the NewHQ database for 'Gibt es auch Sprudelwasser?':_x000a__x000a_Ich weiß nicht, ob es Sprudelwasser gibt._x000a__x000a_Sources:_x000a_1. Yoga User Manuals\20250729_MANUAL-LENOVO-THINKPAD-YOGA_Telefon-&amp;-Headset-verbinden.pdf_x000a_2. Yoga User Manuals\20250729_MANUAL-LENOVO-THINKPAD-YOGA_Telefon-&amp;-Headset-verbinden.pdf_x000a_3. OneDrive\20250730_FAQ_OneDrive_DE.pdf"/>
    <x v="1"/>
    <n v="5"/>
    <n v="5"/>
    <n v="5"/>
    <n v="5"/>
    <n v="1"/>
    <n v="4.76"/>
    <x v="3"/>
    <n v="0.1583333333333333"/>
    <n v="1"/>
    <x v="1447"/>
    <b v="0"/>
    <m/>
    <m/>
    <m/>
  </r>
  <r>
    <x v="1"/>
    <s v="Wie sind die Teeküchen ausgestattet?"/>
    <s v="Based on my search of the NewHQ database for 'Wie sind die Teeküchen ausgestattet?':_x000a__x000a_Die Teeküchen sind mit Franke-Kaffeemaschinen ausgestattet, die Kaffee- und Espressobohnen verwenden. Außerdem gibt es in den Kühlschränken Hafermilch und aus der Kaffeemaschine kommt Kuhmilch. Die Teeküchen verfügen über Mikrowellen und Kühlschränke, um mitgebrachtes Essen zu lagern und aufzuwärmen. Die technische Ausstattung ist auf allen Geschossen gleich, jedoch sind Farbe und Sitzkonzept unterschiedlich. Die Teeküchen werden einmal täglich gereinigt und aufgefüllt._x000a__x000a_Sources:_x000a_1. Newsletter\20241101_NEWSLETTER_Teeküchen.pdf_x000a_2. Newsletter\20241101_NEWSLETTER_Teeküchen.pdf_x000a_3. Confluence New HQ\20252807_CONFLUENCE_Gastro.pdf"/>
    <x v="1"/>
    <n v="4"/>
    <n v="5"/>
    <n v="4"/>
    <n v="5"/>
    <n v="3"/>
    <n v="4.5199999999999996"/>
    <x v="3"/>
    <n v="0.1424242424242424"/>
    <n v="1"/>
    <x v="1448"/>
    <b v="0"/>
    <m/>
    <m/>
    <m/>
  </r>
  <r>
    <x v="1"/>
    <s v="Was muss ich bei privatem Geschirr beachten?"/>
    <s v="Internal knowledge base: Based on my search of the Confluence database for 'Was muss ich bei privatem Geschirr beachten?':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Was muss ich bei privatem Geschirr beachten?':_x000a_1. Was Sie beim Kaufen von Geschirr beachten sollten - T-Online: Sie sollten die Teller und Schalen auf Makel untersuchen, bevor Sie das Geschirr kaufen. Es gilt, nicht zu geizig zu sein. Geschirr ist nämlich der tägliche"/>
    <x v="1"/>
    <n v="2"/>
    <n v="2"/>
    <n v="1"/>
    <n v="4"/>
    <n v="2"/>
    <n v="2.38"/>
    <x v="14"/>
    <n v="0.26636670416197972"/>
    <n v="1"/>
    <x v="1449"/>
    <b v="0"/>
    <m/>
    <m/>
    <m/>
  </r>
  <r>
    <x v="1"/>
    <s v="Wie funktioniert das Bewirtungskonzept für interne Meetings?"/>
    <s v="Based on my search of the Gifts &amp; Entertainment database for 'Wie funktioniert das Bewirtungskonzept für interne Meetings?':_x000a__x000a_Ich weiß nicht, wie das Bewirtungskonzept für interne Meetings funktioniert._x000a__x000a_Sources:_x000a_1. #50228 Leitsätze zur Verhinderung aller Formen von Korruption.pdf_x000a_2. #50228 Anlage 04 Entscheidungspfade (1).pdf_x000a_3. #50228 Anlage 01 Executive Summary.pdf"/>
    <x v="1"/>
    <n v="5"/>
    <n v="5"/>
    <n v="5"/>
    <n v="5"/>
    <n v="1"/>
    <n v="4.76"/>
    <x v="3"/>
    <n v="0.28999999999999998"/>
    <n v="1"/>
    <x v="1450"/>
    <b v="0"/>
    <m/>
    <m/>
    <m/>
  </r>
  <r>
    <x v="1"/>
    <s v="Wo kann man im wohnlichen Rahmen mit Gästen essen?"/>
    <s v="Internal knowledge base: Based on my search of the Confluence database for 'Wo kann man im wohnlichen Rahmen mit Gästen essen?':_x000a__x000a_Ich weiß es nicht._x000a__x000a_Sources:_x000a_1. https://confluence.berenberg.io/spaces/WIA/pages/296685007/Benutzerhandbuch+User+manual_x000a_2. https://confluence.berenberg.io/spaces/WIA/pages/296685007/Benutzerhandbuch+User+manual_x000a_3. https://confluence.berenberg.io/spaces/WIA/pages/296685007/Benutzerhandbuch+User+manual_x000a__x000a__x000a_--- Web Search Fallback ---_x000a_Web search did not return relevant results."/>
    <x v="1"/>
    <n v="5"/>
    <n v="5"/>
    <n v="5"/>
    <n v="5"/>
    <n v="1"/>
    <n v="4.76"/>
    <x v="3"/>
    <n v="0.2857142857142857"/>
    <n v="1"/>
    <x v="1451"/>
    <b v="0"/>
    <m/>
    <m/>
    <m/>
  </r>
  <r>
    <x v="1"/>
    <s v="Wofür benötige ich die Restaurant-App?"/>
    <s v="Based on my search of the Confluence database for 'Wofür benötige ich die Restaurant-App?':_x000a__x000a_Ich weiß nicht, wofür Sie die Restaurant-App benötigen.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5"/>
    <n v="5"/>
    <n v="5"/>
    <n v="5"/>
    <n v="1"/>
    <n v="4.76"/>
    <x v="3"/>
    <n v="0.15402298850574711"/>
    <n v="1"/>
    <x v="1452"/>
    <b v="0"/>
    <m/>
    <m/>
    <m/>
  </r>
  <r>
    <x v="1"/>
    <s v="Wie funktioniert die Bezahlung?"/>
    <s v="Based on my search of the Confluence database for 'Wie funktioniert die Bezahlung?':_x000a__x000a_Ich weiß nicht, wie die Bezahlung funktioniert.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5"/>
    <n v="5"/>
    <n v="5"/>
    <n v="5"/>
    <n v="1"/>
    <n v="4.76"/>
    <x v="3"/>
    <n v="0.15597484276729559"/>
    <n v="1"/>
    <x v="1453"/>
    <b v="0"/>
    <m/>
    <m/>
    <m/>
  </r>
  <r>
    <x v="1"/>
    <s v="Auf welchen Geräten kann ich die Restaurant-App nutzenß"/>
    <s v="Internal knowledge base: Based on my search of the Confluence database for 'Auf welchen Geräten kann ich die Restaurant-App nutzenß':_x000a__x000a_Ich weiß es nicht._x000a__x000a_Sources:_x000a_1. https://confluence.berenberg.io/spaces/WIA/pages/296700767/Systemhandbuch_x000a_2. https://confluence.berenberg.io/spaces/WIA/pages/296700767/Systemhandbuch_x000a_3. https://confluence.berenberg.io/spaces/WIA/pages/296700767/Systemhandbuch_x000a__x000a__x000a_--- Web Search Fallback ---_x000a_Based on web search results for 'Auf welchen Geräten kann ich die Restaurant-App nutzenß':_x000a_1. ExpertOrder - Professionelle Kassensoftware für Restaurant: Die App ist sowohl für Android- als auch für Apple-Geräte verfügbar und somit auf den meisten gängigen mobilen Geräten einsetzbar. Und das Beste: Es ist kein_x000a_2. Wie richtet man eine Cloud-Restaurant-App ein und welche Formen ...: ... Restaurant-Cloud-App mit den Geräten Ihrer Server, beispielsweise Smartwatches oder Smartphones. 2. Installieren Sie das System an einem Ort, der für den_x000a_3. Kostenlose Restaurant-App für Android und iOS - GloriaFood: Installieren Sie das Gastro-Bestellsystem auf Ihrem iOS oder Android-Gerät, um Bestellungen über Ihre Website und Ihre Facebook-Seite anzunehmen."/>
    <x v="1"/>
    <n v="4"/>
    <n v="4"/>
    <n v="3"/>
    <n v="5"/>
    <n v="4"/>
    <n v="3.14"/>
    <x v="0"/>
    <n v="0.25079365079365079"/>
    <n v="1"/>
    <x v="1454"/>
    <b v="0"/>
    <m/>
    <m/>
    <m/>
  </r>
  <r>
    <x v="1"/>
    <s v="Welche Parkmöglichkeiten gibt es am neuen Standort?"/>
    <s v="Based on my search of the NewHQ database for 'Welche Parkmöglichkeiten gibt es am neuen Standort?':_x000a__x000a_Am neuen Standort gibt es 168 Parkplätze, davon 72 mit E-Ladesäulen. Zudem stehen 157 Indoor-Fahrradstellplätze zur Verfügung, von denen 12 ebenfalls mit E-Ladesäulen ausgestattet sind._x000a__x000a_Sources:_x000a_1. Confluence New HQ\20252807_CONFLUENCE_Parken.pdf_x000a_2. Confluence New HQ\20252807_CONFLUENCE_Parken.pdf_x000a_3. Newsletter\20250301_NEWSLETTER_Parken_v2.pdf"/>
    <x v="1"/>
    <n v="5"/>
    <n v="5"/>
    <n v="5"/>
    <n v="5"/>
    <n v="4"/>
    <n v="4.9400000000000004"/>
    <x v="1"/>
    <n v="0.14933333333333329"/>
    <n v="1"/>
    <x v="1455"/>
    <b v="0"/>
    <m/>
    <m/>
    <m/>
  </r>
  <r>
    <x v="1"/>
    <s v="Wieviele Kundenparkplätze stehen zur Verfügung?"/>
    <s v="Based on my search of the NewHQ database for 'Wieviele Kundenparkplätze stehen zur Verfügung?':_x000a__x000a_Insgesamt gibt es 10 Kundenparkplätze._x000a__x000a_Sources:_x000a_1. Confluence New HQ\20252807_CONFLUENCE_Parken.pdf_x000a_2. Confluence New HQ\20252807_CONFLUENCE_Parken.pdf_x000a_3. Newsletter\20250301_NEWSLETTER_Parken_v2.pdf"/>
    <x v="1"/>
    <n v="5"/>
    <n v="5"/>
    <n v="5"/>
    <n v="5"/>
    <n v="3"/>
    <n v="4.88"/>
    <x v="2"/>
    <n v="0.16"/>
    <n v="1"/>
    <x v="1456"/>
    <b v="0"/>
    <m/>
    <m/>
    <m/>
  </r>
  <r>
    <x v="1"/>
    <s v="Wie kann ich einen Parkplatz buchen?"/>
    <s v="Based on my search of the NewHQ database for 'Wie kann ich einen Parkplatz buchen?':_x000a__x000a_Die Buchung erfolgt über eine zentrale Park-App._x000a__x000a_Sources:_x000a_1. Confluence New HQ\20252807_CONFLUENCE_Parken.pdf_x000a_2. Confluence New HQ\20252807_CONFLUENCE_Parken.pdf_x000a_3. Newsletter\20240901_NEWSLETTER_Parken.pdf"/>
    <x v="1"/>
    <n v="4"/>
    <n v="5"/>
    <n v="3"/>
    <n v="4"/>
    <n v="3"/>
    <n v="4.26"/>
    <x v="16"/>
    <n v="0.15438596491228071"/>
    <n v="1"/>
    <x v="1457"/>
    <b v="0"/>
    <m/>
    <m/>
    <m/>
  </r>
  <r>
    <x v="1"/>
    <s v="Kann ich mehrere Kennzeichen in der App hinterlegen?"/>
    <s v="Based on my search of the Confluence database for 'Kann ich mehrere Kennzeichen in der App hinterlegen?':_x000a__x000a_Ich weiß nicht, ob Sie mehrere Kennzeichen in der App hinterlegen können._x000a__x000a_Sources:_x000a_1. https://confluence.berenberg.io/spaces/WIA/pages/296685007/Benutzerhandbuch+User+manual_x000a_2. https://confluence.berenberg.io/spaces/WIA/pages/296685007/Benutzerhandbuch+User+manual_x000a_3. https://confluence.berenberg.io/spaces/WIA/pages/296685007/Benutzerhandbuch+User+manual"/>
    <x v="1"/>
    <n v="5"/>
    <n v="5"/>
    <n v="5"/>
    <n v="5"/>
    <n v="1"/>
    <n v="4.76"/>
    <x v="3"/>
    <n v="0.15300546448087429"/>
    <n v="1"/>
    <x v="1458"/>
    <b v="0"/>
    <m/>
    <m/>
    <m/>
  </r>
  <r>
    <x v="1"/>
    <s v="Was passiert, wenn ich ohne Buchung in die Tiefgarage fahre?"/>
    <s v="Based on my search of the NewHQ database for 'Was passiert, wenn ich ohne Buchung in die Tiefgarage fahre?':_x000a__x000a_Ich weiß nicht, was passiert, wenn Sie ohne Buchung in die Tiefgarage fahren._x000a__x000a_Sources:_x000a_1. Newsletter\20250301_NEWSLETTER_Parken_v2.pdf_x000a_2. Newsletter\20250301_NEWSLETTER_Parken_v2.pdf_x000a_3. Newsletter\20240901_NEWSLETTER_Parken.pdf"/>
    <x v="1"/>
    <n v="5"/>
    <n v="5"/>
    <n v="5"/>
    <n v="5"/>
    <n v="1"/>
    <n v="4.76"/>
    <x v="3"/>
    <n v="0.15515151515151521"/>
    <n v="1"/>
    <x v="1459"/>
    <b v="0"/>
    <m/>
    <m/>
    <m/>
  </r>
  <r>
    <x v="1"/>
    <s v="Wie komme ich in die Tiefgarage?"/>
    <s v="Based on my search of the NewHQ database for 'Wie komme ich in die Tiefgarage?':_x000a__x000a_Der Zutritt zur Tiefgarage erfolgt entweder mit der App oder der Mitarbeiter-Zutrittskarte._x000a__x000a_Sources:_x000a_1. Newsletter\20250301_NEWSLETTER_Parken_v2.pdf_x000a_2. Newsletter\20250301_NEWSLETTER_Parken_v2.pdf_x000a_3. Newsletter\20240901_NEWSLETTER_Parken.pdf"/>
    <x v="1"/>
    <n v="4"/>
    <n v="5"/>
    <n v="4"/>
    <n v="5"/>
    <n v="3"/>
    <n v="4.5199999999999996"/>
    <x v="3"/>
    <n v="0.15402298850574711"/>
    <n v="1"/>
    <x v="1460"/>
    <b v="0"/>
    <m/>
    <m/>
    <m/>
  </r>
  <r>
    <x v="1"/>
    <s v="Wann kann ich mein Fahrrad im Gebäude abstellen oder abholen?"/>
    <s v="Based on my search of the NewHQ database for 'Wann kann ich mein Fahrrad im Gebäude abstellen oder abholen?':_x000a__x000a_Fahrräder können nur während der Öffnungszeiten ins Gebäude gebracht oder abgeholt werden._x000a__x000a_Sources:_x000a_1. Confluence New HQ\20252807_CONFLUENCE_Parken.pdf_x000a_2. Confluence New HQ\20252807_CONFLUENCE_Parken.pdf_x000a_3. Confluence New HQ\20252807_CONFLUENCE_Umzug.pdf"/>
    <x v="1"/>
    <n v="4"/>
    <n v="4"/>
    <n v="3"/>
    <n v="5"/>
    <n v="3"/>
    <n v="3.08"/>
    <x v="16"/>
    <n v="0.15098039215686271"/>
    <n v="1"/>
    <x v="1461"/>
    <b v="0"/>
    <m/>
    <m/>
    <m/>
  </r>
  <r>
    <x v="1"/>
    <s v="Wie funktioniert die Mülltrennung im neuen Gebäude?"/>
    <s v="Internal knowledge base: Based on my search of the NewHQ database for 'Wie funktioniert die Mülltrennung im neuen Gebäude?':_x000a__x000a_Ich weiß es nicht._x000a__x000a_Sources:_x000a_1. Umzugsbotschafter\20250710_UB_Probearbeiten.pdf_x000a_2. Umzugsbotschafter\20250710_UB_Probearbeiten.pdf_x000a_3. Confluence New HQ\20252807_CONFLUENCE_IT-Ausstattung.pdf_x000a__x000a__x000a_--- Web Search Fallback ---_x000a_Based on web search results for 'Wie funktioniert die Mülltrennung im neuen Gebäude?':_x000a_1. Mülltrennung leicht gemacht: So entsorgen Sie Ihren Abfall richtig: Oct 24, 2024·Wie trennt man Müll richtig? ✓ Mülltrennung leicht gemacht ✓ Tipps &amp; Wissenswertes ✓ Ressourcen sparen &amp; zum Klimaschutz beitragen ➧ Jetzt_x000a_2. Müll trennen – aber richtig! - NABU: Der NABU setzt Cookies &amp; Drittdienste ein, um Themen an Ihre Interessen anzupassen, unsere Infos &amp; Angebote zu verbessern, die Webseitennutzung zu erleichtern &amp; externe Medien einzubinden. + Mit dem Google Tag Manager können wir steuern, welche Dienste und Cookies auf unserer Webseite geladen werden + Dienst, um die Webseitennutzung statistisch auszuwerten, Erfolge zu messen &amp; Angebote zu verbessern + Dienst, um den Erfolg unserer Anzeigen bei Google zu messen und diese zu verbessern + Dienst, um den Erfolg unserer Anzeigen bei Meta (Facebook &amp; Instagram) zu messen, verbessern &amp; personalisieren + Dienst, um den Erfolg unserer Anzeigen bei TikTok zu messen, verbessern &amp; personalisieren + Videos von YouTube (Google) anzeigen und abspielen + Videos von öffentlich-rechtlichen Medien anzeigen und abspielen_x000a_3. Mülltrennung wirkt! Eine Initiative der dualen Systeme: Wie funktioniert Mülltrennung? Und warum ist Müllsortierung wichtig für unsere Umwelt? Wir haben Antworten, Trennlisten, Download uvm."/>
    <x v="1"/>
    <n v="1"/>
    <n v="1"/>
    <n v="1"/>
    <n v="5"/>
    <n v="1"/>
    <n v="1.48"/>
    <x v="11"/>
    <n v="0.2450662739322533"/>
    <n v="1"/>
    <x v="1462"/>
    <b v="0"/>
    <m/>
    <m/>
    <m/>
  </r>
  <r>
    <x v="1"/>
    <s v="Wo befinden sich die Tonnen für Nassmüll und Biomüll?"/>
    <s v="Based on my search of the NewHQ database for 'Wo befinden sich die Tonnen für Nassmüll und Biomüll?':_x000a__x000a_Die Tonnen für Bio- und Nassmüll befinden sich unter der Spüle in den Teeküchen._x000a__x000a_Sources:_x000a_1. Umzugsbotschafter\20250710_UB_Reinigungskonzept.pdf_x000a_2. Umzugsbotschafter\20250710_UB_Reinigungskonzept.pdf_x000a_3. OneDrive\20250730_FAQ_OneDrive_DE.pdf"/>
    <x v="1"/>
    <n v="4"/>
    <n v="5"/>
    <n v="4"/>
    <n v="5"/>
    <n v="2"/>
    <n v="4.46"/>
    <x v="0"/>
    <n v="0.15333333333333329"/>
    <n v="1"/>
    <x v="1463"/>
    <b v="0"/>
    <m/>
    <m/>
    <m/>
  </r>
  <r>
    <x v="1"/>
    <s v="Wird es noch Papierkörbe unter den Schreibtischen geben?"/>
    <s v="Based on my search of the NewHQ database for 'Wird es noch Papierkörbe unter den Schreibtischen geben?':_x000a__x000a_Nein, unter den Schreibtischen wird es keine Papierkörbe mehr geben._x000a__x000a_Sources:_x000a_1. Confluence New HQ\20252807_CONFLUENCE_Service.pdf_x000a_2. Confluence New HQ\20252807_CONFLUENCE_Service.pdf_x000a_3. Umzugsbotschafter\20250710_UB_Mitarbeiterrestaurant.pdf"/>
    <x v="1"/>
    <n v="5"/>
    <n v="5"/>
    <n v="5"/>
    <n v="5"/>
    <n v="3"/>
    <n v="4.88"/>
    <x v="2"/>
    <n v="0.1555555555555555"/>
    <n v="1"/>
    <x v="1464"/>
    <b v="0"/>
    <m/>
    <m/>
    <m/>
  </r>
  <r>
    <x v="1"/>
    <s v="Wo stehen die Datentonnen für sensible Dokumente?"/>
    <s v="Internal knowledge base: Based on my search of the NewHQ database for ' Wo stehen die Datentonnen für sensible Dokumente?':_x000a__x000a_Ich weiß es nicht._x000a__x000a_Sources:_x000a_1. OneDrive\20250730_FAQ_OneDrive_DE.pdf_x000a_2. OneDrive\20250730_FAQ_OneDrive_DE.pdf_x000a_3. OneDrive\20250730_FAQ_OneDrive_DE.pdf_x000a__x000a__x000a_--- Web Search Fallback ---_x000a_Web search did not return relevant results."/>
    <x v="1"/>
    <n v="5"/>
    <n v="5"/>
    <n v="5"/>
    <n v="5"/>
    <n v="1"/>
    <n v="3.64"/>
    <x v="3"/>
    <n v="0.29813664596273293"/>
    <n v="1"/>
    <x v="1465"/>
    <b v="0"/>
    <m/>
    <m/>
    <m/>
  </r>
  <r>
    <x v="1"/>
    <s v="Wann bekomme ich die neue Zutrittskarte?"/>
    <s v="Based on my search of the NewHQ database for 'Wann bekomme ich die neue Zutrittskarte?':_x000a__x000a_Mitte August erfolgt die persönliche Ausgabe der Zutrittskarten, zusammen mit den Spindschlüsseln._x000a__x000a_Sources:_x000a_1. Confluence New HQ\20252807_CONFLUENCE_Zutritt-Infrastruktur.pdf_x000a_2. Confluence New HQ\20252807_CONFLUENCE_Zutritt-Infrastruktur.pdf_x000a_3. Newsletter\20250701_NEWSLETTER_Zutrittskarten.pdf"/>
    <x v="1"/>
    <n v="5"/>
    <n v="5"/>
    <n v="5"/>
    <n v="5"/>
    <n v="4"/>
    <n v="4.9400000000000004"/>
    <x v="1"/>
    <n v="0.15179487179487181"/>
    <n v="1"/>
    <x v="1466"/>
    <b v="0"/>
    <m/>
    <m/>
    <m/>
  </r>
  <r>
    <x v="1"/>
    <s v="Was passiert mit meiner alten Zutrittskarte?"/>
    <s v="Based on my search of the NewHQ database for 'Was passiert mit meiner alten Zutrittskarte?':_x000a__x000a_Die alte Karte wird ab dem Umzugsdatum deaktiviert. Sie soll aber als Fallback für die anderen Standorte aufbewahrt werden._x000a__x000a_Sources:_x000a_1. Confluence New HQ\20252807_CONFLUENCE_Zutritt-Infrastruktur.pdf_x000a_2. Confluence New HQ\20252807_CONFLUENCE_Zutritt-Infrastruktur.pdf_x000a_3. Confluence New HQ\20252807_CONFLUENCE_Umzug.pdf"/>
    <x v="1"/>
    <n v="5"/>
    <n v="5"/>
    <n v="5"/>
    <n v="5"/>
    <n v="4"/>
    <n v="4.9400000000000004"/>
    <x v="1"/>
    <n v="0.14933333333333329"/>
    <n v="1"/>
    <x v="1467"/>
    <b v="0"/>
    <m/>
    <m/>
    <m/>
  </r>
  <r>
    <x v="1"/>
    <s v="Wie viele Zutrittsanlagen gibt es im Foyer?"/>
    <s v="Based on my search of the NewHQ database for 'Wie viele Zutrittsanlagen gibt es im Foyer?':_x000a__x000a_Es gibt 6 Vereinzelungsanlagen im Foyer._x000a__x000a_Sources:_x000a_1. Confluence New HQ\20252807_CONFLUENCE_Zutritt-Infrastruktur.pdf_x000a_2. Confluence New HQ\20252807_CONFLUENCE_Zutritt-Infrastruktur.pdf_x000a_3. Confluence New HQ\20252807_CONFLUENCE_Parken.pdf"/>
    <x v="1"/>
    <n v="5"/>
    <n v="5"/>
    <n v="5"/>
    <n v="5"/>
    <n v="3"/>
    <n v="4.88"/>
    <x v="2"/>
    <n v="0.16190476190476191"/>
    <n v="1"/>
    <x v="1468"/>
    <b v="0"/>
    <m/>
    <m/>
    <m/>
  </r>
  <r>
    <x v="1"/>
    <s v="Werden meine bisherigen Zutrittsrechte übernommen?"/>
    <s v="Based on my search of the NewHQ database for 'Werden meine bisherigen Zutrittsrechte übernommen?':_x000a__x000a_Ja, die bestehenden Zutrittsrechte sollen übernommen werden._x000a__x000a_Sources:_x000a_1. Confluence New HQ\20252807_CONFLUENCE_Zutritt-Infrastruktur.pdf_x000a_2. Confluence New HQ\20252807_CONFLUENCE_Zutritt-Infrastruktur.pdf_x000a_3. Confluence New HQ\20252807_CONFLUENCE_Umzug.pdf"/>
    <x v="1"/>
    <n v="5"/>
    <n v="5"/>
    <n v="5"/>
    <n v="5"/>
    <n v="3"/>
    <n v="4.88"/>
    <x v="2"/>
    <n v="0.15886524822695031"/>
    <n v="1"/>
    <x v="1469"/>
    <b v="0"/>
    <m/>
    <m/>
    <m/>
  </r>
  <r>
    <x v="1"/>
    <s v="Wann ist der Zutritt zum Gebäude möglich?"/>
    <s v="Based on my search of the NewHQ database for 'Wann ist der Zutritt zum Gebäude möglich?':_x000a__x000a_Der Zutritt ist zwischen 6 und 19 Uhr möglich. Danach kann das Gebäude über definierte Wege verlassen werden._x000a__x000a_Sources:_x000a_1. Confluence New HQ\20252807_CONFLUENCE_Zutritt-Infrastruktur.pdf_x000a_2. Confluence New HQ\20252807_CONFLUENCE_Zutritt-Infrastruktur.pdf_x000a_3. Confluence New HQ\20252807_CONFLUENCE_Parken.pdf"/>
    <x v="1"/>
    <n v="5"/>
    <n v="5"/>
    <n v="4"/>
    <n v="5"/>
    <n v="3"/>
    <n v="4.74"/>
    <x v="7"/>
    <n v="0.15098039215686271"/>
    <n v="1"/>
    <x v="1470"/>
    <b v="0"/>
    <m/>
    <m/>
    <m/>
  </r>
  <r>
    <x v="1"/>
    <s v="Wo befinden sich die Eingänge für Mitarbeiter und Gäste?"/>
    <s v="Based on my search of the NewHQ database for 'Wo befinden sich die Eingänge für Mitarbeiter und Gäste?':_x000a__x000a_Der Mitarbeitereingang befindet sich seitlich am Gebäude. Gäste kommen über die Tiefgarage ins Foyer. Der Haupteingang kann von Mitarbeitern genutzt werden, hier sollte aber angemessene Kleidung getragen werden während der Öffnungszeiten._x000a__x000a_Sources:_x000a_1. Confluence New HQ\20252807_CONFLUENCE_Zutritt-Infrastruktur.pdf_x000a_2. Confluence New HQ\20252807_CONFLUENCE_Zutritt-Infrastruktur.pdf_x000a_3. Confluence New HQ\20252807_CONFLUENCE_Gastro.pdf"/>
    <x v="1"/>
    <n v="4"/>
    <n v="5"/>
    <n v="4"/>
    <n v="5"/>
    <n v="3"/>
    <n v="4.5199999999999996"/>
    <x v="3"/>
    <n v="0.14557823129251701"/>
    <n v="1"/>
    <x v="1471"/>
    <b v="0"/>
    <m/>
    <m/>
    <m/>
  </r>
  <r>
    <x v="1"/>
    <s v="Was muss ich in Vertraulichkeitsbereichen beachten?"/>
    <s v="Based on my search of the IT Governance database for 'Was muss ich in Vertraulichkeitsbereichen beachten?':_x000a__x000a_In Vertraulichkeitsbereichen sollten Sie insbesondere folgende Punkte beachten:_x000a__x000a_1. **Verfügbarkeit, Integrität und Vertraulichkeit**: Diese Schutzziele sind entscheidend im Umgang mit Informationen._x000a_2. **Diebstahl von vertraulichen Daten**: Seien Sie sich der Risiken bewusst, insbesondere in Bezug auf den Diebstahl von Kundendaten oder vertraulichen Modellen durch Mitarbeiter._x000a_3. **Beaufsichtigung**: Achten Sie darauf, dass die wirksame Beaufsichtigung nicht behindert wird und dass keine aufsichtlichen Einschränkungen für Dienstleistungen und Tätigkeiten verletzt werden._x000a_4. **Zusammenarbeit mit Behörden**: IKT-Drittdienstleister sollten mit den zuständigen Behörden kooperieren, um die Sicherheit und Vertraulichkeit zu gewährleisten._x000a__x000a_Es ist wichtig, diese Aspekte zu berücksichtigen, um die Vertraulichkeit und Sicherheit von Informationen zu gewährleisten._x000a__x000a_Sources:_x000a_1. #50204 Sicherheitsrichtlinie IDV.pdf_x000a_2. #50082 Informationssicherheits-Strategie.pdf_x000a_3. #50104 OpRisk - Szenarioanalyse.pdf"/>
    <x v="1"/>
    <n v="4"/>
    <n v="4"/>
    <n v="3"/>
    <n v="4"/>
    <n v="3"/>
    <n v="2.96"/>
    <x v="6"/>
    <n v="0.13951890034364259"/>
    <n v="1"/>
    <x v="1472"/>
    <b v="0"/>
    <m/>
    <m/>
    <m/>
  </r>
  <r>
    <x v="1"/>
    <s v="Welche Sicherheitszertifizierung hat das neue Gebäude?"/>
    <s v="Based on my search of the NewHQ database for 'Welche Sicherheitszertifizierung hat das neue Gebäude?':_x000a__x000a_Das Gebäude verfügt über die höchste Sicherheitszertifizierung, die möglich ist._x000a__x000a_Sources:_x000a_1. Confluence New HQ\20252807_CONFLUENCE_Zutritt-Infrastruktur.pdf_x000a_2. Confluence New HQ\20252807_CONFLUENCE_Zutritt-Infrastruktur.pdf_x000a_3. Umzugsbotschafter\20250710_UB_Probearbeiten.pdf"/>
    <x v="1"/>
    <n v="3"/>
    <n v="5"/>
    <n v="3"/>
    <n v="4"/>
    <n v="2"/>
    <n v="3.98"/>
    <x v="17"/>
    <n v="0.15402298850574711"/>
    <n v="1"/>
    <x v="1473"/>
    <b v="0"/>
    <m/>
    <m/>
    <m/>
  </r>
  <r>
    <x v="1"/>
    <s v="Kann ich meine Mitarbeiterkarte mehrfach direkt hintereinander nutzen?"/>
    <s v="Based on my search of the NewHQ database for 'Kann ich meine Mitarbeiterkarte mehrfach direkt hintereinander nutzen?':_x000a__x000a_Nein, nach einer Nutzung am Haupteingang ist die Karte für einige Minuten gesperrt. Eine Mehrfachnutzung wie früher ist nicht mehr möglich._x000a__x000a_Sources:_x000a_1. Confluence New HQ\20252807_CONFLUENCE_IT-Ausstattung.pdf_x000a_2. Confluence New HQ\20252807_CONFLUENCE_IT-Ausstattung.pdf_x000a_3. Confluence New HQ\20252807_CONFLUENCE_Zutritt-Infrastruktur.pdf"/>
    <x v="1"/>
    <n v="5"/>
    <n v="5"/>
    <n v="5"/>
    <n v="5"/>
    <n v="3"/>
    <n v="4.88"/>
    <x v="2"/>
    <n v="0.14779116465863451"/>
    <n v="1"/>
    <x v="1474"/>
    <b v="0"/>
    <m/>
    <m/>
    <m/>
  </r>
  <r>
    <x v="1"/>
    <s v="Was muss ich beachten, wenn ich abends länger im Gebäude bin?"/>
    <s v="Based on my search of the NewHQ database for 'Was muss ich beachten, wenn ich abends länger im Gebäude bin?':_x000a__x000a_Bitte informieren Sie die Security, wenn Sie abends länger im Gebäude bleiben, da Bewegungsmelder und Sicherheitssystem aktiv sind._x000a__x000a_Sources:_x000a_1. Confluence New HQ\20252807_CONFLUENCE_Zutritt-Infrastruktur.pdf_x000a_2. Confluence New HQ\20252807_CONFLUENCE_Zutritt-Infrastruktur.pdf_x000a_3. Newsletter\20250401_NEWSLETTER_Müllstationen.pdf"/>
    <x v="1"/>
    <n v="4"/>
    <n v="5"/>
    <n v="4"/>
    <n v="5"/>
    <n v="3"/>
    <n v="4.5199999999999996"/>
    <x v="3"/>
    <n v="0.14954954954954949"/>
    <n v="1"/>
    <x v="1475"/>
    <b v="0"/>
    <m/>
    <m/>
    <m/>
  </r>
  <r>
    <x v="1"/>
    <s v="Was muss ich in Vertraulichkeitsbereichen beachten?"/>
    <s v="Based on my search of the IT Governance database for 'Was muss ich in Vertraulichkeitsbereichen beachten?':_x000a__x000a_In Vertraulichkeitsbereichen sollten Sie insbesondere folgende Punkte beachten:_x000a__x000a_1. **Verfügbarkeit, Integrität und Vertraulichkeit**: Diese Schutzziele sind entscheidend im Umgang mit Informationen._x000a_2. **Diebstahl von vertraulichen Daten**: Seien Sie sich der Risiken bewusst, insbesondere in Bezug auf den Diebstahl von Kundendaten oder vertraulichen Modellen durch Mitarbeiter._x000a_3. **Beaufsichtigung**: Achten Sie darauf, dass die wirksame Beaufsichtigung nicht verhindert wird und dass keine aufsichtlichen Einschränkungen für Dienstleistungen und Tätigkeiten verletzt werden._x000a_4. **Zusammenarbeit mit Behörden**: IKT-Drittdienstleister müssen mit den zuständigen Behörden kooperieren._x000a__x000a_Es ist wichtig, dass alle Mitarbeiter in diesen Bereichen geschult sind und die entsprechenden Richtlinien und Sicherheitsmaßnahmen befolgen._x000a__x000a_Sources:_x000a_1. #50204 Sicherheitsrichtlinie IDV.pdf_x000a_2. #50082 Informationssicherheits-Strategie.pdf_x000a_3. #50104 OpRisk - Szenarioanalyse.pdf"/>
    <x v="1"/>
    <n v="4"/>
    <n v="4"/>
    <n v="3"/>
    <n v="4"/>
    <n v="3"/>
    <n v="3.52"/>
    <x v="6"/>
    <n v="0.1393634840871022"/>
    <n v="1"/>
    <x v="1476"/>
    <b v="0"/>
    <m/>
    <m/>
    <m/>
  </r>
  <r>
    <x v="1"/>
    <s v="Was ändert sich bei der Hauspost?"/>
    <s v="Based on my search of the NewHQ database for 'Was ändert sich bei der Hauspost?':_x000a__x000a_Die Hauspost bleibt wie gehabt._x000a__x000a_Sources:_x000a_1. Confluence New HQ\20252807_CONFLUENCE_Zutritt-Infrastruktur.pdf_x000a_2. Confluence New HQ\20252807_CONFLUENCE_Zutritt-Infrastruktur.pdf_x000a_3. Yoga User Manuals\20250729_MANUAL-LENOVO-THINKPAD-YOGA_Telefon-&amp;-Headset-verbinden.pdf"/>
    <x v="1"/>
    <n v="4"/>
    <n v="4"/>
    <n v="3"/>
    <n v="5"/>
    <n v="2"/>
    <n v="4.1399999999999997"/>
    <x v="6"/>
    <n v="0.15438596491228071"/>
    <n v="1"/>
    <x v="1477"/>
    <b v="0"/>
    <m/>
    <m/>
    <m/>
  </r>
  <r>
    <x v="1"/>
    <s v="Wo befindet sich die DHL-Packstation?"/>
    <s v="Based on my search of the NewHQ database for 'Wo befindet sich die DHL-Packstation?':_x000a__x000a_Die DHL-Packstation befindet sich außen am Gebäude am Seiteneingang._x000a__x000a_Sources:_x000a_1. Newsletter\20250401_NEWSLETTER_Müllstationen.pdf_x000a_2. Newsletter\20250401_NEWSLETTER_Müllstationen.pdf_x000a_3. Confluence New HQ\20252807_CONFLUENCE_Zutritt-Infrastruktur.pdf"/>
    <x v="1"/>
    <n v="2"/>
    <n v="3"/>
    <n v="2"/>
    <n v="4"/>
    <n v="2"/>
    <n v="3.26"/>
    <x v="5"/>
    <n v="0.15942028985507251"/>
    <n v="1"/>
    <x v="1478"/>
    <b v="0"/>
    <m/>
    <m/>
    <m/>
  </r>
  <r>
    <x v="1"/>
    <s v="Was ist beim Aufzug in Bezug auf Vertraulichkeit zu beachten?"/>
    <s v="Based on my search of the IT Governance database for 'Was ist beim Aufzug in Bezug auf Vertraulichkeit zu beachten?':_x000a__x000a_Ich weiß nicht, was beim Aufzug in Bezug auf Vertraulichkeit zu beachten ist._x000a__x000a_Sources:_x000a_1. #50104 OpRisk - Szenarioanalyse.pdf_x000a_2. #50024 Aufsichtsrechtliche Steuerung von Dienstleistern.pdf_x000a_3. #50104 OpRisk - Szenarioanalyse.pdf"/>
    <x v="1"/>
    <n v="5"/>
    <n v="5"/>
    <n v="5"/>
    <n v="5"/>
    <n v="1"/>
    <n v="3.64"/>
    <x v="3"/>
    <n v="0.15300546448087429"/>
    <n v="1"/>
    <x v="1479"/>
    <b v="0"/>
    <m/>
    <m/>
    <m/>
  </r>
  <r>
    <x v="1"/>
    <s v="Können alternativ zu den Aufzügen auch Treppen genutzt werden?"/>
    <s v="Internal knowledge base: Based on my search of the NewHQ database for 'Können alternativ zu den Aufzügen auch Treppen genutzt werden?':_x000a__x000a_Ich weiß es nicht._x000a__x000a_Sources:_x000a_1. Confluence New HQ\20252807_CONFLUENCE_Parken.pdf_x000a_2. Confluence New HQ\20252807_CONFLUENCE_Parken.pdf_x000a_3. Confluence New HQ\20252807_CONFLUENCE_Umzug.pdf_x000a__x000a__x000a_--- Web Search Fallback ---_x000a_Based on web search results for 'Können alternativ zu den Aufzügen auch Treppen genutzt werden?':_x000a_1. Der Treppenlift: eine Alternative zu Aufzügen - EnableMe: Treppenlifte, auch Treppenaufzüge genannt, werden zwar fest verbaut, sind aber günstiger als ein Aufzug und können selbstständig sowie gefahrlos verwendet_x000a_2. Kostengünstige Alternativen zu herkömmlichen Aufzügen - Stannah: Plattformlifte sind eine weitere kostengünstige Alternative zu Aufzügen. Sie bieten bei Aussen- und Innentreppen freien Zugang zu öffentlichen und priva- ten_x000a_3. Treppenlift Alternativen - So finden Sie den richtigen Lift: Jun 1, 2023·Falls die Treppen zu eng oder die Steigung zu steil sind, empfehlen sich als Alternative zum Treppenlift Senkrechtaufzüge wie Homelift,"/>
    <x v="1"/>
    <n v="5"/>
    <n v="5"/>
    <n v="5"/>
    <n v="5"/>
    <n v="5"/>
    <n v="5"/>
    <x v="13"/>
    <n v="0.25210084033613439"/>
    <n v="1"/>
    <x v="1480"/>
    <b v="0"/>
    <m/>
    <m/>
    <m/>
  </r>
  <r>
    <x v="1"/>
    <s v="Wie und wann kann ich einen Spind im 2. Untergeschoss beantragen?"/>
    <s v="Based on my search of the NewHQ database for 'Wie und wann kann ich einen Spind im 2. Untergeschoss beantragen?':_x000a__x000a_Sie können einen Spind im UG2 beantragen, indem Sie sich bei Interesse unter der E-Mail-Adresse NewHQ@berenberg.com melden. Die Zuteilung der Spinde erfolgt auf Basis der Rückmeldungen. Die Schlüssel für die Spinde werden gemeinsam mit den neuen Zutrittskarten am 14. und 15. August im NJ ausgegeben. Auch nachträgliche Anfragen sind möglich, falls Sie sich später für einen Spind entscheiden._x000a__x000a_Sources:_x000a_1. Umzugsbotschafter\20250710_UB_Konzept-Locker-UG2.pdf_x000a_2. Umzugsbotschafter\20250710_UB_Konzept-Locker-UG2.pdf_x000a_3. Newsletter\20250701_NEWSLETTER_Zutrittskarten.pdf"/>
    <x v="1"/>
    <n v="5"/>
    <n v="5"/>
    <n v="5"/>
    <n v="5"/>
    <n v="4"/>
    <n v="4.9400000000000004"/>
    <x v="1"/>
    <n v="0.14222222222222219"/>
    <n v="1"/>
    <x v="1481"/>
    <b v="0"/>
    <m/>
    <m/>
    <m/>
  </r>
  <r>
    <x v="1"/>
    <s v="Wofür sind die Spinde im 2. UG gedacht?"/>
    <s v="Based on my search of the NewHQ database for 'Wofür sind die Spinde im 2. UG gedacht?':_x000a__x000a_Die Spinde im 2. UG sind gedacht für die Aufbewahrung von Anzügen, Kleidung und ähnlichen Gegenständen._x000a__x000a_Sources:_x000a_1. Umzugsbotschafter\20250710_UB_Konzept-Locker-UG2.pdf_x000a_2. Umzugsbotschafter\20250710_UB_Konzept-Locker-UG2.pdf_x000a_3. Newsletter\20250701_NEWSLETTER_Zutrittskarten.pdf"/>
    <x v="1"/>
    <n v="4"/>
    <n v="5"/>
    <n v="4"/>
    <n v="5"/>
    <n v="3"/>
    <n v="4.5199999999999996"/>
    <x v="3"/>
    <n v="0.15402298850574711"/>
    <n v="1"/>
    <x v="1482"/>
    <b v="0"/>
    <m/>
    <m/>
    <m/>
  </r>
  <r>
    <x v="1"/>
    <s v="Wie viele Spinde darf ich nutzen?"/>
    <s v="Based on my search of the NewHQ database for 'Wie viele Spinde darf ich nutzen?':_x000a__x000a_Ich weiß nicht, wie viele Spinde Sie nutzen dürfen._x000a__x000a_Sources:_x000a_1. Newsletter\20250701_NEWSLETTER_Zutrittskarten.pdf_x000a_2. Newsletter\20250701_NEWSLETTER_Zutrittskarten.pdf_x000a_3. Newsletter\20250701_NEWSLETTER_Zutrittskarten.pdf"/>
    <x v="1"/>
    <n v="1"/>
    <n v="1"/>
    <n v="1"/>
    <n v="5"/>
    <n v="1"/>
    <n v="2.6"/>
    <x v="11"/>
    <n v="0.15942028985507251"/>
    <n v="1"/>
    <x v="1483"/>
    <b v="0"/>
    <m/>
    <m/>
    <m/>
  </r>
  <r>
    <x v="1"/>
    <s v="Wann werden die Spindschlüssel ausgegeben?"/>
    <s v="Based on my search of the NewHQ database for 'Wann werden die Spindschlüssel ausgegeben?':_x000a__x000a_Die Spindschlüssel werden Mitte August ausgegeben, zusammen mit den Zutrittskarten._x000a__x000a_Sources:_x000a_1. Umzugsbotschafter\20250710_UB_Konzept-Locker-UG2.pdf_x000a_2. Umzugsbotschafter\20250710_UB_Konzept-Locker-UG2.pdf_x000a_3. Confluence New HQ\20252807_CONFLUENCE_Zutritt-Infrastruktur.pdf"/>
    <x v="1"/>
    <n v="4"/>
    <n v="5"/>
    <n v="5"/>
    <n v="5"/>
    <n v="3"/>
    <n v="4.66"/>
    <x v="7"/>
    <n v="0.15515151515151521"/>
    <n v="1"/>
    <x v="1484"/>
    <b v="0"/>
    <m/>
    <m/>
    <m/>
  </r>
  <r>
    <x v="1"/>
    <s v="Darf ich meine persönlichen Sachen in den Duschen lagern?"/>
    <s v="Internal knowledge base: Based on my search of the NewHQ database for 'Darf ich meine persönlichen Sachen in den Duschen lagern?':_x000a__x000a_Ich weiß es nicht._x000a__x000a_Sources:_x000a_1. OneDrive\20250730_MANUAL_OneDrive_Labeling.pdf_x000a_2. OneDrive\20250730_MANUAL_OneDrive_Labeling.pdf_x000a_3. OneDrive\20250730_MANUAL_OneDrive_Labeling.pdf_x000a__x000a__x000a_--- Web Search Fallback ---_x000a_Web search did not return relevant results."/>
    <x v="1"/>
    <n v="3"/>
    <n v="3"/>
    <n v="1"/>
    <n v="5"/>
    <n v="1"/>
    <n v="2.2799999999999998"/>
    <x v="5"/>
    <n v="0.29523809523809519"/>
    <n v="1"/>
    <x v="1485"/>
    <b v="0"/>
    <m/>
    <m/>
    <m/>
  </r>
  <r>
    <x v="1"/>
    <s v="Wieviele Duschen stehen zur Verfügung?"/>
    <s v="Internal knowledge base: Based on my search of the NewHQ database for 'Wieviele Duschen stehen zur Verfügung?':_x000a__x000a_Ich weiß es nicht._x000a__x000a_Sources:_x000a_1. Newsletter\20240901_NEWSLETTER_Parken.pdf_x000a_2. Newsletter\20240901_NEWSLETTER_Parken.pdf_x000a_3. Newsletter\20240901_NEWSLETTER_Parken.pdf_x000a__x000a__x000a_--- Web Search Fallback ---_x000a_Web search did not return relevant results."/>
    <x v="1"/>
    <n v="3"/>
    <n v="3"/>
    <n v="1"/>
    <n v="4"/>
    <n v="1"/>
    <n v="3.2800000000000011"/>
    <x v="10"/>
    <n v="0.30021321961620467"/>
    <n v="1"/>
    <x v="1486"/>
    <b v="0"/>
    <m/>
    <m/>
    <m/>
  </r>
  <r>
    <x v="1"/>
    <s v="Wo ist der Raucherbereich?"/>
    <s v="Based on my search of the NewHQ database for 'Wo ist der Raucherbereich?':_x000a__x000a_Der Raucherbereich befindet sich außerhalb des Geländes, gegenüber des Seiteneingangs bei der DHL-Station. Er ist überdacht und beleuchtet._x000a__x000a_Sources:_x000a_1. Confluence New HQ\20252807_CONFLUENCE_Zutritt-Infrastruktur.pdf_x000a_2. Confluence New HQ\20252807_CONFLUENCE_Zutritt-Infrastruktur.pdf_x000a_3. Yoga User Manuals\20250729_MANUAL-LENOVO-THINKPAD-YOGA_Telefon-&amp;-Headset-verbinden.pdf"/>
    <x v="1"/>
    <n v="4"/>
    <n v="5"/>
    <n v="4"/>
    <n v="5"/>
    <n v="1"/>
    <n v="4.3999999999999986"/>
    <x v="16"/>
    <n v="0.15047619047619051"/>
    <n v="1"/>
    <x v="1487"/>
    <b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BD5405-E434-4ED9-876C-276B5CC9CECE}" name="PivotTable27"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E7" firstHeaderRow="1" firstDataRow="3" firstDataCol="1"/>
  <pivotFields count="18">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21">
        <item x="18"/>
        <item x="12"/>
        <item x="9"/>
        <item x="15"/>
        <item x="11"/>
        <item x="20"/>
        <item x="14"/>
        <item x="10"/>
        <item x="5"/>
        <item x="19"/>
        <item x="8"/>
        <item x="4"/>
        <item x="17"/>
        <item x="6"/>
        <item x="16"/>
        <item x="0"/>
        <item x="3"/>
        <item x="7"/>
        <item x="2"/>
        <item x="1"/>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88">
        <item x="571"/>
        <item x="738"/>
        <item x="612"/>
        <item x="597"/>
        <item x="214"/>
        <item x="677"/>
        <item x="548"/>
        <item x="552"/>
        <item x="108"/>
        <item x="624"/>
        <item x="143"/>
        <item x="174"/>
        <item x="116"/>
        <item x="82"/>
        <item x="194"/>
        <item x="87"/>
        <item x="217"/>
        <item x="14"/>
        <item x="553"/>
        <item x="601"/>
        <item x="557"/>
        <item x="558"/>
        <item x="566"/>
        <item x="191"/>
        <item x="582"/>
        <item x="559"/>
        <item x="198"/>
        <item x="120"/>
        <item x="505"/>
        <item x="506"/>
        <item x="477"/>
        <item x="285"/>
        <item x="435"/>
        <item x="418"/>
        <item x="100"/>
        <item x="469"/>
        <item x="528"/>
        <item x="166"/>
        <item x="567"/>
        <item x="3"/>
        <item x="562"/>
        <item x="489"/>
        <item x="149"/>
        <item x="561"/>
        <item x="23"/>
        <item x="593"/>
        <item x="99"/>
        <item x="76"/>
        <item x="320"/>
        <item x="611"/>
        <item x="37"/>
        <item x="492"/>
        <item x="106"/>
        <item x="546"/>
        <item x="564"/>
        <item x="594"/>
        <item x="560"/>
        <item x="337"/>
        <item x="458"/>
        <item x="575"/>
        <item x="603"/>
        <item x="587"/>
        <item x="0"/>
        <item x="516"/>
        <item x="9"/>
        <item x="365"/>
        <item x="509"/>
        <item x="228"/>
        <item x="549"/>
        <item x="324"/>
        <item x="349"/>
        <item x="367"/>
        <item x="374"/>
        <item x="10"/>
        <item x="448"/>
        <item x="363"/>
        <item x="103"/>
        <item x="233"/>
        <item x="160"/>
        <item x="290"/>
        <item x="249"/>
        <item x="379"/>
        <item x="57"/>
        <item x="208"/>
        <item x="454"/>
        <item x="219"/>
        <item x="53"/>
        <item x="204"/>
        <item x="117"/>
        <item x="41"/>
        <item x="17"/>
        <item x="58"/>
        <item x="231"/>
        <item x="88"/>
        <item x="11"/>
        <item x="326"/>
        <item x="70"/>
        <item x="532"/>
        <item x="148"/>
        <item x="78"/>
        <item x="443"/>
        <item x="144"/>
        <item x="446"/>
        <item x="278"/>
        <item x="92"/>
        <item x="293"/>
        <item x="54"/>
        <item x="62"/>
        <item x="202"/>
        <item x="314"/>
        <item x="246"/>
        <item x="156"/>
        <item x="452"/>
        <item x="227"/>
        <item x="533"/>
        <item x="322"/>
        <item x="491"/>
        <item x="183"/>
        <item x="461"/>
        <item x="75"/>
        <item x="49"/>
        <item x="74"/>
        <item x="67"/>
        <item x="334"/>
        <item x="274"/>
        <item x="309"/>
        <item x="430"/>
        <item x="439"/>
        <item x="354"/>
        <item x="282"/>
        <item x="361"/>
        <item x="421"/>
        <item x="434"/>
        <item x="353"/>
        <item x="464"/>
        <item x="259"/>
        <item x="176"/>
        <item x="472"/>
        <item x="459"/>
        <item x="210"/>
        <item x="271"/>
        <item x="24"/>
        <item x="60"/>
        <item x="266"/>
        <item x="22"/>
        <item x="119"/>
        <item x="7"/>
        <item x="317"/>
        <item x="241"/>
        <item x="485"/>
        <item x="127"/>
        <item x="507"/>
        <item x="248"/>
        <item x="299"/>
        <item x="243"/>
        <item x="402"/>
        <item x="247"/>
        <item x="68"/>
        <item x="238"/>
        <item x="355"/>
        <item x="316"/>
        <item x="56"/>
        <item x="180"/>
        <item x="447"/>
        <item x="39"/>
        <item x="272"/>
        <item x="329"/>
        <item x="323"/>
        <item x="199"/>
        <item x="569"/>
        <item x="93"/>
        <item x="396"/>
        <item x="471"/>
        <item x="387"/>
        <item x="328"/>
        <item x="4"/>
        <item x="207"/>
        <item x="111"/>
        <item x="136"/>
        <item x="104"/>
        <item x="364"/>
        <item x="467"/>
        <item x="455"/>
        <item x="589"/>
        <item x="213"/>
        <item x="576"/>
        <item x="167"/>
        <item x="550"/>
        <item x="673"/>
        <item x="588"/>
        <item x="80"/>
        <item x="71"/>
        <item x="229"/>
        <item x="79"/>
        <item x="201"/>
        <item x="310"/>
        <item x="69"/>
        <item x="258"/>
        <item x="20"/>
        <item x="178"/>
        <item x="351"/>
        <item x="579"/>
        <item x="230"/>
        <item x="331"/>
        <item x="13"/>
        <item x="547"/>
        <item x="96"/>
        <item x="381"/>
        <item x="47"/>
        <item x="432"/>
        <item x="236"/>
        <item x="98"/>
        <item x="244"/>
        <item x="503"/>
        <item x="30"/>
        <item x="129"/>
        <item x="358"/>
        <item x="373"/>
        <item x="73"/>
        <item x="487"/>
        <item x="109"/>
        <item x="583"/>
        <item x="716"/>
        <item x="688"/>
        <item x="165"/>
        <item x="203"/>
        <item x="235"/>
        <item x="370"/>
        <item x="137"/>
        <item x="29"/>
        <item x="280"/>
        <item x="496"/>
        <item x="541"/>
        <item x="463"/>
        <item x="517"/>
        <item x="255"/>
        <item x="483"/>
        <item x="185"/>
        <item x="292"/>
        <item x="251"/>
        <item x="112"/>
        <item x="261"/>
        <item x="508"/>
        <item x="181"/>
        <item x="494"/>
        <item x="327"/>
        <item x="132"/>
        <item x="385"/>
        <item x="295"/>
        <item x="223"/>
        <item x="488"/>
        <item x="296"/>
        <item x="294"/>
        <item x="205"/>
        <item x="312"/>
        <item x="113"/>
        <item x="502"/>
        <item x="237"/>
        <item x="497"/>
        <item x="357"/>
        <item x="473"/>
        <item x="32"/>
        <item x="493"/>
        <item x="277"/>
        <item x="206"/>
        <item x="52"/>
        <item x="121"/>
        <item x="436"/>
        <item x="476"/>
        <item x="539"/>
        <item x="48"/>
        <item x="311"/>
        <item x="297"/>
        <item x="321"/>
        <item x="606"/>
        <item x="617"/>
        <item x="694"/>
        <item x="134"/>
        <item x="664"/>
        <item x="44"/>
        <item x="84"/>
        <item x="344"/>
        <item x="301"/>
        <item x="641"/>
        <item x="725"/>
        <item x="534"/>
        <item x="170"/>
        <item x="746"/>
        <item x="618"/>
        <item x="675"/>
        <item x="666"/>
        <item x="650"/>
        <item x="710"/>
        <item x="713"/>
        <item x="743"/>
        <item x="659"/>
        <item x="636"/>
        <item x="634"/>
        <item x="130"/>
        <item x="551"/>
        <item x="415"/>
        <item x="306"/>
        <item x="186"/>
        <item x="6"/>
        <item x="225"/>
        <item x="95"/>
        <item x="257"/>
        <item x="254"/>
        <item x="124"/>
        <item x="291"/>
        <item x="341"/>
        <item x="211"/>
        <item x="81"/>
        <item x="31"/>
        <item x="192"/>
        <item x="2"/>
        <item x="537"/>
        <item x="450"/>
        <item x="427"/>
        <item x="433"/>
        <item x="286"/>
        <item x="563"/>
        <item x="382"/>
        <item x="115"/>
        <item x="161"/>
        <item x="245"/>
        <item x="511"/>
        <item x="375"/>
        <item x="284"/>
        <item x="252"/>
        <item x="451"/>
        <item x="437"/>
        <item x="394"/>
        <item x="514"/>
        <item x="426"/>
        <item x="372"/>
        <item x="425"/>
        <item x="242"/>
        <item x="466"/>
        <item x="356"/>
        <item x="519"/>
        <item x="393"/>
        <item x="522"/>
        <item x="138"/>
        <item x="154"/>
        <item x="414"/>
        <item x="419"/>
        <item x="526"/>
        <item x="501"/>
        <item x="392"/>
        <item x="424"/>
        <item x="484"/>
        <item x="256"/>
        <item x="529"/>
        <item x="333"/>
        <item x="131"/>
        <item x="407"/>
        <item x="386"/>
        <item x="147"/>
        <item x="162"/>
        <item x="102"/>
        <item x="734"/>
        <item x="660"/>
        <item x="362"/>
        <item x="197"/>
        <item x="38"/>
        <item x="401"/>
        <item x="232"/>
        <item x="265"/>
        <item x="395"/>
        <item x="135"/>
        <item x="692"/>
        <item x="350"/>
        <item x="727"/>
        <item x="615"/>
        <item x="64"/>
        <item x="731"/>
        <item x="674"/>
        <item x="584"/>
        <item x="635"/>
        <item x="263"/>
        <item x="568"/>
        <item x="704"/>
        <item x="431"/>
        <item x="574"/>
        <item x="625"/>
        <item x="184"/>
        <item x="308"/>
        <item x="209"/>
        <item x="239"/>
        <item x="289"/>
        <item x="408"/>
        <item x="268"/>
        <item x="182"/>
        <item x="36"/>
        <item x="12"/>
        <item x="369"/>
        <item x="498"/>
        <item x="416"/>
        <item x="1"/>
        <item x="8"/>
        <item x="253"/>
        <item x="123"/>
        <item x="122"/>
        <item x="470"/>
        <item x="5"/>
        <item x="449"/>
        <item x="527"/>
        <item x="555"/>
        <item x="281"/>
        <item x="409"/>
        <item x="224"/>
        <item x="307"/>
        <item x="177"/>
        <item x="504"/>
        <item x="538"/>
        <item x="318"/>
        <item x="155"/>
        <item x="398"/>
        <item x="384"/>
        <item x="169"/>
        <item x="481"/>
        <item x="460"/>
        <item x="200"/>
        <item x="377"/>
        <item x="518"/>
        <item x="97"/>
        <item x="423"/>
        <item x="339"/>
        <item x="212"/>
        <item x="15"/>
        <item x="319"/>
        <item x="411"/>
        <item x="352"/>
        <item x="222"/>
        <item x="313"/>
        <item x="128"/>
        <item x="360"/>
        <item x="66"/>
        <item x="63"/>
        <item x="300"/>
        <item x="140"/>
        <item x="391"/>
        <item x="133"/>
        <item x="719"/>
        <item x="72"/>
        <item x="151"/>
        <item x="696"/>
        <item x="722"/>
        <item x="347"/>
        <item x="125"/>
        <item x="412"/>
        <item x="150"/>
        <item x="86"/>
        <item x="216"/>
        <item x="126"/>
        <item x="691"/>
        <item x="657"/>
        <item x="697"/>
        <item x="46"/>
        <item x="709"/>
        <item x="701"/>
        <item x="711"/>
        <item x="705"/>
        <item x="671"/>
        <item x="739"/>
        <item x="683"/>
        <item x="643"/>
        <item x="690"/>
        <item x="173"/>
        <item x="695"/>
        <item x="627"/>
        <item x="685"/>
        <item x="153"/>
        <item x="413"/>
        <item x="28"/>
        <item x="706"/>
        <item x="656"/>
        <item x="628"/>
        <item x="114"/>
        <item x="26"/>
        <item x="744"/>
        <item x="723"/>
        <item x="742"/>
        <item x="187"/>
        <item x="445"/>
        <item x="397"/>
        <item x="668"/>
        <item x="604"/>
        <item x="629"/>
        <item x="653"/>
        <item x="729"/>
        <item x="717"/>
        <item x="687"/>
        <item x="648"/>
        <item x="702"/>
        <item x="698"/>
        <item x="591"/>
        <item x="400"/>
        <item x="665"/>
        <item x="642"/>
        <item x="747"/>
        <item x="105"/>
        <item x="376"/>
        <item x="315"/>
        <item x="510"/>
        <item x="661"/>
        <item x="670"/>
        <item x="172"/>
        <item x="27"/>
        <item x="649"/>
        <item x="234"/>
        <item x="410"/>
        <item x="715"/>
        <item x="720"/>
        <item x="388"/>
        <item x="686"/>
        <item x="554"/>
        <item x="91"/>
        <item x="175"/>
        <item x="620"/>
        <item x="700"/>
        <item x="730"/>
        <item x="622"/>
        <item x="572"/>
        <item x="735"/>
        <item x="663"/>
        <item x="196"/>
        <item x="368"/>
        <item x="733"/>
        <item x="145"/>
        <item x="741"/>
        <item x="85"/>
        <item x="613"/>
        <item x="346"/>
        <item x="740"/>
        <item x="680"/>
        <item x="676"/>
        <item x="669"/>
        <item x="667"/>
        <item x="662"/>
        <item x="707"/>
        <item x="152"/>
        <item x="745"/>
        <item x="682"/>
        <item x="40"/>
        <item x="714"/>
        <item x="712"/>
        <item x="654"/>
        <item x="645"/>
        <item x="637"/>
        <item x="672"/>
        <item x="633"/>
        <item x="631"/>
        <item x="626"/>
        <item x="646"/>
        <item x="681"/>
        <item x="90"/>
        <item x="619"/>
        <item x="338"/>
        <item x="101"/>
        <item x="267"/>
        <item x="404"/>
        <item x="279"/>
        <item x="420"/>
        <item x="482"/>
        <item x="429"/>
        <item x="220"/>
        <item x="525"/>
        <item x="440"/>
        <item x="721"/>
        <item x="726"/>
        <item x="59"/>
        <item x="728"/>
        <item x="89"/>
        <item x="283"/>
        <item x="474"/>
        <item x="444"/>
        <item x="298"/>
        <item x="428"/>
        <item x="276"/>
        <item x="141"/>
        <item x="417"/>
        <item x="523"/>
        <item x="16"/>
        <item x="513"/>
        <item x="332"/>
        <item x="287"/>
        <item x="468"/>
        <item x="157"/>
        <item x="179"/>
        <item x="240"/>
        <item x="441"/>
        <item x="35"/>
        <item x="226"/>
        <item x="262"/>
        <item x="94"/>
        <item x="189"/>
        <item x="168"/>
        <item x="457"/>
        <item x="422"/>
        <item x="389"/>
        <item x="335"/>
        <item x="342"/>
        <item x="453"/>
        <item x="499"/>
        <item x="336"/>
        <item x="188"/>
        <item x="651"/>
        <item x="544"/>
        <item x="406"/>
        <item x="142"/>
        <item x="359"/>
        <item x="378"/>
        <item x="77"/>
        <item x="18"/>
        <item x="25"/>
        <item x="565"/>
        <item x="655"/>
        <item x="578"/>
        <item x="623"/>
        <item x="193"/>
        <item x="264"/>
        <item x="390"/>
        <item x="515"/>
        <item x="640"/>
        <item x="652"/>
        <item x="33"/>
        <item x="159"/>
        <item x="570"/>
        <item x="573"/>
        <item x="598"/>
        <item x="724"/>
        <item x="43"/>
        <item x="718"/>
        <item x="737"/>
        <item x="139"/>
        <item x="304"/>
        <item x="639"/>
        <item x="158"/>
        <item x="269"/>
        <item x="543"/>
        <item x="330"/>
        <item x="599"/>
        <item x="250"/>
        <item x="221"/>
        <item x="699"/>
        <item x="273"/>
        <item x="118"/>
        <item x="163"/>
        <item x="21"/>
        <item x="581"/>
        <item x="42"/>
        <item x="288"/>
        <item x="61"/>
        <item x="495"/>
        <item x="348"/>
        <item x="325"/>
        <item x="366"/>
        <item x="475"/>
        <item x="678"/>
        <item x="608"/>
        <item x="732"/>
        <item x="736"/>
        <item x="609"/>
        <item x="343"/>
        <item x="50"/>
        <item x="577"/>
        <item x="610"/>
        <item x="171"/>
        <item x="684"/>
        <item x="708"/>
        <item x="600"/>
        <item x="19"/>
        <item x="605"/>
        <item x="580"/>
        <item x="478"/>
        <item x="596"/>
        <item x="703"/>
        <item x="302"/>
        <item x="535"/>
        <item x="51"/>
        <item x="110"/>
        <item x="34"/>
        <item x="305"/>
        <item x="45"/>
        <item x="405"/>
        <item x="275"/>
        <item x="586"/>
        <item x="658"/>
        <item x="679"/>
        <item x="164"/>
        <item x="647"/>
        <item x="270"/>
        <item x="644"/>
        <item x="371"/>
        <item x="399"/>
        <item x="303"/>
        <item x="195"/>
        <item x="65"/>
        <item x="146"/>
        <item x="621"/>
        <item x="403"/>
        <item x="585"/>
        <item x="380"/>
        <item x="602"/>
        <item x="607"/>
        <item x="616"/>
        <item x="556"/>
        <item x="340"/>
        <item x="595"/>
        <item x="479"/>
        <item x="630"/>
        <item x="260"/>
        <item x="190"/>
        <item x="107"/>
        <item x="218"/>
        <item x="614"/>
        <item x="590"/>
        <item x="83"/>
        <item x="545"/>
        <item x="876"/>
        <item x="814"/>
        <item x="1093"/>
        <item x="963"/>
        <item x="794"/>
        <item x="962"/>
        <item x="1091"/>
        <item x="1157"/>
        <item x="1270"/>
        <item x="1204"/>
        <item x="900"/>
        <item x="874"/>
        <item x="820"/>
        <item x="917"/>
        <item x="1046"/>
        <item x="1106"/>
        <item x="1092"/>
        <item x="456"/>
        <item x="520"/>
        <item x="500"/>
        <item x="490"/>
        <item x="480"/>
        <item x="521"/>
        <item x="465"/>
        <item x="438"/>
        <item x="1386"/>
        <item x="383"/>
        <item x="442"/>
        <item x="530"/>
        <item x="689"/>
        <item x="536"/>
        <item x="540"/>
        <item x="55"/>
        <item x="542"/>
        <item x="486"/>
        <item x="524"/>
        <item x="512"/>
        <item x="345"/>
        <item x="215"/>
        <item x="462"/>
        <item x="531"/>
        <item x="592"/>
        <item x="632"/>
        <item x="638"/>
        <item x="693"/>
        <item x="1273"/>
        <item x="888"/>
        <item x="898"/>
        <item x="882"/>
        <item x="811"/>
        <item x="834"/>
        <item x="1411"/>
        <item x="833"/>
        <item x="881"/>
        <item x="1332"/>
        <item x="1485"/>
        <item x="1373"/>
        <item x="856"/>
        <item x="830"/>
        <item x="927"/>
        <item x="899"/>
        <item x="1416"/>
        <item x="1050"/>
        <item x="1483"/>
        <item x="1090"/>
        <item x="1436"/>
        <item x="1372"/>
        <item x="961"/>
        <item x="1409"/>
        <item x="1445"/>
        <item x="1437"/>
        <item x="831"/>
        <item x="1280"/>
        <item x="752"/>
        <item x="1006"/>
        <item x="843"/>
        <item x="749"/>
        <item x="1455"/>
        <item x="1059"/>
        <item x="935"/>
        <item x="812"/>
        <item x="1481"/>
        <item x="753"/>
        <item x="829"/>
        <item x="1038"/>
        <item x="1380"/>
        <item x="844"/>
        <item x="779"/>
        <item x="913"/>
        <item x="1164"/>
        <item x="849"/>
        <item x="886"/>
        <item x="1034"/>
        <item x="1052"/>
        <item x="1201"/>
        <item x="1116"/>
        <item x="1195"/>
        <item x="897"/>
        <item x="1129"/>
        <item x="1031"/>
        <item x="1042"/>
        <item x="848"/>
        <item x="1467"/>
        <item x="1181"/>
        <item x="1161"/>
        <item x="1281"/>
        <item x="1359"/>
        <item x="1263"/>
        <item x="1231"/>
        <item x="1480"/>
        <item x="1199"/>
        <item x="1118"/>
        <item x="895"/>
        <item x="1269"/>
        <item x="1226"/>
        <item x="1232"/>
        <item x="1275"/>
        <item x="1230"/>
        <item x="1177"/>
        <item x="1182"/>
        <item x="1412"/>
        <item x="1462"/>
        <item x="783"/>
        <item x="1319"/>
        <item x="887"/>
        <item x="1163"/>
        <item x="809"/>
        <item x="805"/>
        <item x="1461"/>
        <item x="776"/>
        <item x="797"/>
        <item x="891"/>
        <item x="1145"/>
        <item x="906"/>
        <item x="1389"/>
        <item x="1398"/>
        <item x="1151"/>
        <item x="1086"/>
        <item x="1007"/>
        <item x="767"/>
        <item x="919"/>
        <item x="934"/>
        <item x="1063"/>
        <item x="1229"/>
        <item x="1002"/>
        <item x="1271"/>
        <item x="1131"/>
        <item x="1186"/>
        <item x="950"/>
        <item x="1022"/>
        <item x="1183"/>
        <item x="1111"/>
        <item x="790"/>
        <item x="853"/>
        <item x="796"/>
        <item x="943"/>
        <item x="832"/>
        <item x="838"/>
        <item x="966"/>
        <item x="835"/>
        <item x="1032"/>
        <item x="1028"/>
        <item x="1261"/>
        <item x="1320"/>
        <item x="1029"/>
        <item x="928"/>
        <item x="1244"/>
        <item x="1099"/>
        <item x="1178"/>
        <item x="1205"/>
        <item x="1084"/>
        <item x="1213"/>
        <item x="993"/>
        <item x="1122"/>
        <item x="1207"/>
        <item x="1203"/>
        <item x="1013"/>
        <item x="1279"/>
        <item x="1237"/>
        <item x="914"/>
        <item x="1267"/>
        <item x="998"/>
        <item x="1249"/>
        <item x="1072"/>
        <item x="1079"/>
        <item x="949"/>
        <item x="1078"/>
        <item x="904"/>
        <item x="1242"/>
        <item x="1266"/>
        <item x="1009"/>
        <item x="800"/>
        <item x="1196"/>
        <item x="1166"/>
        <item x="1220"/>
        <item x="982"/>
        <item x="1100"/>
        <item x="1150"/>
        <item x="987"/>
        <item x="1176"/>
        <item x="1107"/>
        <item x="1174"/>
        <item x="1255"/>
        <item x="1444"/>
        <item x="1223"/>
        <item x="1228"/>
        <item x="857"/>
        <item x="1030"/>
        <item x="1101"/>
        <item x="1133"/>
        <item x="1055"/>
        <item x="819"/>
        <item x="951"/>
        <item x="1076"/>
        <item x="947"/>
        <item x="1121"/>
        <item x="863"/>
        <item x="1000"/>
        <item x="905"/>
        <item x="1276"/>
        <item x="1026"/>
        <item x="778"/>
        <item x="840"/>
        <item x="1222"/>
        <item x="1190"/>
        <item x="1191"/>
        <item x="924"/>
        <item x="1209"/>
        <item x="1217"/>
        <item x="959"/>
        <item x="1160"/>
        <item x="1438"/>
        <item x="1470"/>
        <item x="995"/>
        <item x="795"/>
        <item x="1179"/>
        <item x="764"/>
        <item x="846"/>
        <item x="1187"/>
        <item x="1156"/>
        <item x="878"/>
        <item x="1168"/>
        <item x="1375"/>
        <item x="1212"/>
        <item x="892"/>
        <item x="877"/>
        <item x="939"/>
        <item x="826"/>
        <item x="1329"/>
        <item x="1367"/>
        <item x="1374"/>
        <item x="1441"/>
        <item x="1376"/>
        <item x="1397"/>
        <item x="774"/>
        <item x="786"/>
        <item x="862"/>
        <item x="1152"/>
        <item x="1278"/>
        <item x="1216"/>
        <item x="1235"/>
        <item x="932"/>
        <item x="1048"/>
        <item x="989"/>
        <item x="1120"/>
        <item x="920"/>
        <item x="1170"/>
        <item x="1268"/>
        <item x="850"/>
        <item x="1081"/>
        <item x="991"/>
        <item x="788"/>
        <item x="1241"/>
        <item x="1240"/>
        <item x="1172"/>
        <item x="1264"/>
        <item x="883"/>
        <item x="1260"/>
        <item x="1127"/>
        <item x="1033"/>
        <item x="845"/>
        <item x="1162"/>
        <item x="1003"/>
        <item x="1262"/>
        <item x="1253"/>
        <item x="915"/>
        <item x="1018"/>
        <item x="1024"/>
        <item x="823"/>
        <item x="1114"/>
        <item x="1027"/>
        <item x="1017"/>
        <item x="1251"/>
        <item x="1141"/>
        <item x="842"/>
        <item x="1147"/>
        <item x="784"/>
        <item x="957"/>
        <item x="1012"/>
        <item x="860"/>
        <item x="902"/>
        <item x="1073"/>
        <item x="1044"/>
        <item x="1153"/>
        <item x="1102"/>
        <item x="1140"/>
        <item x="1236"/>
        <item x="777"/>
        <item x="1053"/>
        <item x="971"/>
        <item x="1206"/>
        <item x="1256"/>
        <item x="1447"/>
        <item x="1450"/>
        <item x="1459"/>
        <item x="1371"/>
        <item x="1451"/>
        <item x="1453"/>
        <item x="1407"/>
        <item x="1452"/>
        <item x="1413"/>
        <item x="1358"/>
        <item x="1458"/>
        <item x="1415"/>
        <item x="1431"/>
        <item x="1429"/>
        <item x="1464"/>
        <item x="1456"/>
        <item x="1234"/>
        <item x="792"/>
        <item x="1221"/>
        <item x="869"/>
        <item x="1039"/>
        <item x="910"/>
        <item x="973"/>
        <item x="1043"/>
        <item x="1224"/>
        <item x="828"/>
        <item x="1169"/>
        <item x="1188"/>
        <item x="1138"/>
        <item x="1265"/>
        <item x="1227"/>
        <item x="880"/>
        <item x="1258"/>
        <item x="1282"/>
        <item x="979"/>
        <item x="1049"/>
        <item x="1146"/>
        <item x="885"/>
        <item x="937"/>
        <item x="908"/>
        <item x="837"/>
        <item x="861"/>
        <item x="871"/>
        <item x="1259"/>
        <item x="978"/>
        <item x="1159"/>
        <item x="1115"/>
        <item x="1065"/>
        <item x="879"/>
        <item x="780"/>
        <item x="1008"/>
        <item x="1193"/>
        <item x="1119"/>
        <item x="974"/>
        <item x="1238"/>
        <item x="815"/>
        <item x="852"/>
        <item x="1466"/>
        <item x="944"/>
        <item x="889"/>
        <item x="1103"/>
        <item x="1108"/>
        <item x="1171"/>
        <item x="781"/>
        <item x="1474"/>
        <item x="1440"/>
        <item x="1309"/>
        <item x="1469"/>
        <item x="1468"/>
        <item x="1368"/>
        <item x="1362"/>
        <item x="1484"/>
        <item x="1132"/>
        <item x="803"/>
        <item x="960"/>
        <item x="751"/>
        <item x="865"/>
        <item x="1287"/>
        <item x="940"/>
        <item x="1218"/>
        <item x="1356"/>
        <item x="1010"/>
        <item x="981"/>
        <item x="813"/>
        <item x="789"/>
        <item x="1005"/>
        <item x="941"/>
        <item x="1314"/>
        <item x="1317"/>
        <item x="1414"/>
        <item x="1327"/>
        <item x="1395"/>
        <item x="1424"/>
        <item x="1404"/>
        <item x="1051"/>
        <item x="1068"/>
        <item x="806"/>
        <item x="1392"/>
        <item x="1155"/>
        <item x="964"/>
        <item x="1064"/>
        <item x="933"/>
        <item x="1124"/>
        <item x="1391"/>
        <item x="956"/>
        <item x="1192"/>
        <item x="827"/>
        <item x="825"/>
        <item x="1246"/>
        <item x="1139"/>
        <item x="810"/>
        <item x="1070"/>
        <item x="918"/>
        <item x="999"/>
        <item x="1058"/>
        <item x="976"/>
        <item x="1105"/>
        <item x="870"/>
        <item x="1325"/>
        <item x="1097"/>
        <item x="968"/>
        <item x="773"/>
        <item x="1353"/>
        <item x="1383"/>
        <item x="1449"/>
        <item x="1420"/>
        <item x="1285"/>
        <item x="1390"/>
        <item x="1318"/>
        <item x="894"/>
        <item x="1066"/>
        <item x="1047"/>
        <item x="1095"/>
        <item x="1184"/>
        <item x="782"/>
        <item x="1089"/>
        <item x="1385"/>
        <item x="965"/>
        <item x="1478"/>
        <item x="1401"/>
        <item x="1421"/>
        <item x="1396"/>
        <item x="1336"/>
        <item x="893"/>
        <item x="942"/>
        <item x="1110"/>
        <item x="1435"/>
        <item x="1082"/>
        <item x="791"/>
        <item x="1439"/>
        <item x="1313"/>
        <item x="1473"/>
        <item x="1061"/>
        <item x="1384"/>
        <item x="1393"/>
        <item x="1158"/>
        <item x="922"/>
        <item x="841"/>
        <item x="901"/>
        <item x="1104"/>
        <item x="1388"/>
        <item x="799"/>
        <item x="1428"/>
        <item x="1305"/>
        <item x="1323"/>
        <item x="868"/>
        <item x="1014"/>
        <item x="866"/>
        <item x="1211"/>
        <item x="1202"/>
        <item x="890"/>
        <item x="858"/>
        <item x="1294"/>
        <item x="1321"/>
        <item x="1337"/>
        <item x="907"/>
        <item x="1310"/>
        <item x="1311"/>
        <item x="1382"/>
        <item x="1316"/>
        <item x="755"/>
        <item x="1340"/>
        <item x="1343"/>
        <item x="958"/>
        <item x="1363"/>
        <item x="761"/>
        <item x="1080"/>
        <item x="1339"/>
        <item x="757"/>
        <item x="926"/>
        <item x="756"/>
        <item x="772"/>
        <item x="988"/>
        <item x="1471"/>
        <item x="855"/>
        <item x="1060"/>
        <item x="1019"/>
        <item x="1331"/>
        <item x="1457"/>
        <item x="1419"/>
        <item x="1011"/>
        <item x="1248"/>
        <item x="1315"/>
        <item x="804"/>
        <item x="824"/>
        <item x="1286"/>
        <item x="1041"/>
        <item x="864"/>
        <item x="1175"/>
        <item x="1023"/>
        <item x="1189"/>
        <item x="1225"/>
        <item x="1426"/>
        <item x="1446"/>
        <item x="1198"/>
        <item x="970"/>
        <item x="1062"/>
        <item x="859"/>
        <item x="1096"/>
        <item x="839"/>
        <item x="818"/>
        <item x="1057"/>
        <item x="754"/>
        <item x="896"/>
        <item x="762"/>
        <item x="929"/>
        <item x="808"/>
        <item x="1322"/>
        <item x="1335"/>
        <item x="912"/>
        <item x="1344"/>
        <item x="1460"/>
        <item x="1341"/>
        <item x="1442"/>
        <item x="1143"/>
        <item x="1482"/>
        <item x="1369"/>
        <item x="1487"/>
        <item x="1427"/>
        <item x="967"/>
        <item x="1312"/>
        <item x="1085"/>
        <item x="1448"/>
        <item x="972"/>
        <item x="930"/>
        <item x="1254"/>
        <item x="1134"/>
        <item x="847"/>
        <item x="807"/>
        <item x="775"/>
        <item x="936"/>
        <item x="1308"/>
        <item x="1463"/>
        <item x="793"/>
        <item x="1355"/>
        <item x="1443"/>
        <item x="1117"/>
        <item x="1365"/>
        <item x="1486"/>
        <item x="1330"/>
        <item x="1377"/>
        <item x="1056"/>
        <item x="798"/>
        <item x="1406"/>
        <item x="1425"/>
        <item x="1342"/>
        <item x="1370"/>
        <item x="1354"/>
        <item x="1434"/>
        <item x="921"/>
        <item x="1035"/>
        <item x="1135"/>
        <item x="996"/>
        <item x="1001"/>
        <item x="1109"/>
        <item x="1291"/>
        <item x="1130"/>
        <item x="1128"/>
        <item x="1293"/>
        <item x="1477"/>
        <item x="1361"/>
        <item x="1465"/>
        <item x="760"/>
        <item x="1144"/>
        <item x="1403"/>
        <item x="1346"/>
        <item x="1405"/>
        <item x="1400"/>
        <item x="802"/>
        <item x="953"/>
        <item x="992"/>
        <item x="1015"/>
        <item x="770"/>
        <item x="1142"/>
        <item x="816"/>
        <item x="769"/>
        <item x="990"/>
        <item x="1185"/>
        <item x="1197"/>
        <item x="1036"/>
        <item x="1272"/>
        <item x="977"/>
        <item x="952"/>
        <item x="1165"/>
        <item x="1167"/>
        <item x="867"/>
        <item x="758"/>
        <item x="1154"/>
        <item x="1194"/>
        <item x="1021"/>
        <item x="1074"/>
        <item x="983"/>
        <item x="1247"/>
        <item x="1069"/>
        <item x="1239"/>
        <item x="986"/>
        <item x="821"/>
        <item x="817"/>
        <item x="1025"/>
        <item x="1252"/>
        <item x="1208"/>
        <item x="1004"/>
        <item x="1088"/>
        <item x="1394"/>
        <item x="969"/>
        <item x="766"/>
        <item x="884"/>
        <item x="1067"/>
        <item x="1277"/>
        <item x="1215"/>
        <item x="1125"/>
        <item x="1113"/>
        <item x="1180"/>
        <item x="1243"/>
        <item x="1075"/>
        <item x="975"/>
        <item x="1210"/>
        <item x="854"/>
        <item x="1304"/>
        <item x="1357"/>
        <item x="875"/>
        <item x="1149"/>
        <item x="801"/>
        <item x="1098"/>
        <item x="1037"/>
        <item x="946"/>
        <item x="851"/>
        <item x="980"/>
        <item x="1303"/>
        <item x="1306"/>
        <item x="765"/>
        <item x="763"/>
        <item x="984"/>
        <item x="748"/>
        <item x="1214"/>
        <item x="1418"/>
        <item x="1352"/>
        <item x="911"/>
        <item x="1417"/>
        <item x="1381"/>
        <item x="1292"/>
        <item x="1296"/>
        <item x="759"/>
        <item x="872"/>
        <item x="1430"/>
        <item x="1423"/>
        <item x="1094"/>
        <item x="1347"/>
        <item x="836"/>
        <item x="1219"/>
        <item x="1071"/>
        <item x="985"/>
        <item x="1284"/>
        <item x="1200"/>
        <item x="1300"/>
        <item x="1378"/>
        <item x="931"/>
        <item x="945"/>
        <item x="938"/>
        <item x="1123"/>
        <item x="750"/>
        <item x="1274"/>
        <item x="1136"/>
        <item x="954"/>
        <item x="1387"/>
        <item x="1077"/>
        <item x="1408"/>
        <item x="1112"/>
        <item x="1360"/>
        <item x="1307"/>
        <item x="1233"/>
        <item x="1016"/>
        <item x="1020"/>
        <item x="1364"/>
        <item x="1410"/>
        <item x="1297"/>
        <item x="1334"/>
        <item x="1324"/>
        <item x="1328"/>
        <item x="771"/>
        <item x="1348"/>
        <item x="1432"/>
        <item x="1298"/>
        <item x="1476"/>
        <item x="1283"/>
        <item x="1299"/>
        <item x="1289"/>
        <item x="1333"/>
        <item x="1302"/>
        <item x="1301"/>
        <item x="1295"/>
        <item x="1345"/>
        <item x="1173"/>
        <item x="1326"/>
        <item x="1454"/>
        <item x="1422"/>
        <item x="1245"/>
        <item x="1083"/>
        <item x="923"/>
        <item x="1433"/>
        <item x="948"/>
        <item x="785"/>
        <item x="1351"/>
        <item x="1475"/>
        <item x="1379"/>
        <item x="822"/>
        <item x="1349"/>
        <item x="1350"/>
        <item x="768"/>
        <item x="1257"/>
        <item x="1338"/>
        <item x="787"/>
        <item x="1045"/>
        <item x="1250"/>
        <item x="1087"/>
        <item x="903"/>
        <item x="916"/>
        <item x="1288"/>
        <item x="1290"/>
        <item x="909"/>
        <item x="1148"/>
        <item x="955"/>
        <item x="1472"/>
        <item x="994"/>
        <item x="997"/>
        <item x="1040"/>
        <item x="1126"/>
        <item x="1054"/>
        <item x="925"/>
        <item x="1479"/>
        <item x="873"/>
        <item x="1137"/>
        <item x="1402"/>
        <item x="1399"/>
        <item x="136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2">
    <i>
      <x/>
    </i>
    <i>
      <x v="1"/>
    </i>
  </rowItems>
  <colFields count="2">
    <field x="0"/>
    <field x="-2"/>
  </colFields>
  <colItems count="4">
    <i>
      <x/>
      <x/>
    </i>
    <i r="1" i="1">
      <x v="1"/>
    </i>
    <i>
      <x v="1"/>
      <x/>
    </i>
    <i r="1" i="1">
      <x v="1"/>
    </i>
  </colItems>
  <dataFields count="2">
    <dataField name="Average of Raw_Total2" fld="10" subtotal="average" baseField="0" baseItem="0"/>
    <dataField name="Average of Weighted_Total" fld="9" subtotal="average" baseField="0" baseItem="0"/>
  </dataFields>
  <chartFormats count="8">
    <chartFormat chart="2" format="49" series="1">
      <pivotArea type="data" outline="0" fieldPosition="0">
        <references count="2">
          <reference field="4294967294" count="1" selected="0">
            <x v="0"/>
          </reference>
          <reference field="3" count="1" selected="0">
            <x v="0"/>
          </reference>
        </references>
      </pivotArea>
    </chartFormat>
    <chartFormat chart="2" format="51" series="1">
      <pivotArea type="data" outline="0" fieldPosition="0">
        <references count="2">
          <reference field="4294967294" count="1" selected="0">
            <x v="0"/>
          </reference>
          <reference field="3" count="1" selected="0">
            <x v="1"/>
          </reference>
        </references>
      </pivotArea>
    </chartFormat>
    <chartFormat chart="2" format="52" series="1">
      <pivotArea type="data" outline="0" fieldPosition="0">
        <references count="3">
          <reference field="4294967294" count="1" selected="0">
            <x v="0"/>
          </reference>
          <reference field="0" count="1" selected="0">
            <x v="0"/>
          </reference>
          <reference field="3" count="1" selected="0">
            <x v="1"/>
          </reference>
        </references>
      </pivotArea>
    </chartFormat>
    <chartFormat chart="2" format="53" series="1">
      <pivotArea type="data" outline="0" fieldPosition="0">
        <references count="3">
          <reference field="4294967294" count="1" selected="0">
            <x v="0"/>
          </reference>
          <reference field="0" count="1" selected="0">
            <x v="1"/>
          </reference>
          <reference field="3" count="1" selected="0">
            <x v="1"/>
          </reference>
        </references>
      </pivotArea>
    </chartFormat>
    <chartFormat chart="2" format="54" series="1">
      <pivotArea type="data" outline="0" fieldPosition="0">
        <references count="2">
          <reference field="4294967294" count="1" selected="0">
            <x v="0"/>
          </reference>
          <reference field="0" count="1" selected="0">
            <x v="0"/>
          </reference>
        </references>
      </pivotArea>
    </chartFormat>
    <chartFormat chart="2" format="55" series="1">
      <pivotArea type="data" outline="0" fieldPosition="0">
        <references count="2">
          <reference field="4294967294" count="1" selected="0">
            <x v="0"/>
          </reference>
          <reference field="0" count="1" selected="0">
            <x v="1"/>
          </reference>
        </references>
      </pivotArea>
    </chartFormat>
    <chartFormat chart="2" format="56" series="1">
      <pivotArea type="data" outline="0" fieldPosition="0">
        <references count="2">
          <reference field="4294967294" count="1" selected="0">
            <x v="1"/>
          </reference>
          <reference field="0" count="1" selected="0">
            <x v="1"/>
          </reference>
        </references>
      </pivotArea>
    </chartFormat>
    <chartFormat chart="2" format="57" series="1">
      <pivotArea type="data" outline="0" fieldPosition="0">
        <references count="2">
          <reference field="4294967294" count="1" selected="0">
            <x v="1"/>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Berenberg 2">
      <a:dk1>
        <a:sysClr val="windowText" lastClr="000000"/>
      </a:dk1>
      <a:lt1>
        <a:sysClr val="window" lastClr="FFFFFF"/>
      </a:lt1>
      <a:dk2>
        <a:srgbClr val="E3B252"/>
      </a:dk2>
      <a:lt2>
        <a:srgbClr val="FF5229"/>
      </a:lt2>
      <a:accent1>
        <a:srgbClr val="A6BDC2"/>
      </a:accent1>
      <a:accent2>
        <a:srgbClr val="127361"/>
      </a:accent2>
      <a:accent3>
        <a:srgbClr val="179982"/>
      </a:accent3>
      <a:accent4>
        <a:srgbClr val="B21421"/>
      </a:accent4>
      <a:accent5>
        <a:srgbClr val="D96670"/>
      </a:accent5>
      <a:accent6>
        <a:srgbClr val="FACD2D"/>
      </a:accent6>
      <a:hlink>
        <a:srgbClr val="FCE181"/>
      </a:hlink>
      <a:folHlink>
        <a:srgbClr val="FFFFFF"/>
      </a:folHlink>
    </a:clrScheme>
    <a:fontScheme name="Berenberg NEU">
      <a:majorFont>
        <a:latin typeface="Thunder SemBd"/>
        <a:ea typeface=""/>
        <a:cs typeface=""/>
      </a:majorFont>
      <a:minorFont>
        <a:latin typeface="ES Peak"/>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F4B6-6E2D-44FB-BC83-170D2E86DE6D}">
  <sheetPr>
    <tabColor theme="1"/>
  </sheetPr>
  <dimension ref="B1:AJ182"/>
  <sheetViews>
    <sheetView showGridLines="0" topLeftCell="G55" zoomScale="85" zoomScaleNormal="85" workbookViewId="0">
      <selection activeCell="N85" sqref="N85"/>
    </sheetView>
  </sheetViews>
  <sheetFormatPr defaultRowHeight="19.5" x14ac:dyDescent="0.45"/>
  <cols>
    <col min="2" max="2" width="16.5546875" bestFit="1" customWidth="1"/>
    <col min="3" max="3" width="14.88671875" bestFit="1" customWidth="1"/>
    <col min="4" max="4" width="17.77734375" bestFit="1" customWidth="1"/>
    <col min="5" max="5" width="14.44140625" bestFit="1" customWidth="1"/>
    <col min="6" max="6" width="17.21875" bestFit="1" customWidth="1"/>
    <col min="7" max="7" width="23.88671875" bestFit="1" customWidth="1"/>
    <col min="8" max="8" width="19.88671875" bestFit="1" customWidth="1"/>
    <col min="9" max="12" width="12" bestFit="1" customWidth="1"/>
    <col min="13" max="13" width="16.5546875" bestFit="1" customWidth="1"/>
    <col min="14" max="14" width="11.44140625" bestFit="1" customWidth="1"/>
    <col min="15" max="15" width="11.109375" bestFit="1" customWidth="1"/>
    <col min="16" max="16" width="11.88671875" bestFit="1" customWidth="1"/>
    <col min="17" max="17" width="11.44140625" bestFit="1" customWidth="1"/>
    <col min="18" max="18" width="8.77734375" customWidth="1"/>
    <col min="19" max="19" width="11.44140625" bestFit="1" customWidth="1"/>
    <col min="21" max="21" width="13.5546875" bestFit="1" customWidth="1"/>
  </cols>
  <sheetData>
    <row r="1" spans="2:36" ht="20.25" thickBot="1" x14ac:dyDescent="0.5"/>
    <row r="2" spans="2:36" ht="20.25" thickBot="1" x14ac:dyDescent="0.5">
      <c r="B2" s="149" t="s">
        <v>2426</v>
      </c>
      <c r="C2" s="152"/>
      <c r="D2" s="152"/>
      <c r="E2" s="152"/>
      <c r="F2" s="153"/>
      <c r="M2" s="132" t="s">
        <v>2437</v>
      </c>
      <c r="N2" s="133"/>
      <c r="O2" s="133"/>
      <c r="P2" s="133"/>
      <c r="Q2" s="133"/>
      <c r="R2" s="133"/>
      <c r="S2" s="134"/>
      <c r="T2" s="89"/>
      <c r="U2" s="89"/>
      <c r="W2" s="138" t="s">
        <v>2438</v>
      </c>
      <c r="X2" s="139"/>
      <c r="Y2" s="139"/>
      <c r="Z2" s="139"/>
      <c r="AA2" s="139"/>
      <c r="AB2" s="139"/>
      <c r="AC2" s="140"/>
    </row>
    <row r="3" spans="2:36" ht="20.25" thickBot="1" x14ac:dyDescent="0.5">
      <c r="B3" s="144" t="s">
        <v>2389</v>
      </c>
      <c r="C3" s="151" t="s">
        <v>2390</v>
      </c>
      <c r="D3" s="143"/>
      <c r="E3" s="151" t="s">
        <v>2391</v>
      </c>
      <c r="F3" s="143"/>
      <c r="M3" s="149" t="s">
        <v>2389</v>
      </c>
      <c r="N3" s="135" t="s">
        <v>2390</v>
      </c>
      <c r="O3" s="136"/>
      <c r="P3" s="137"/>
      <c r="Q3" s="122" t="s">
        <v>2391</v>
      </c>
      <c r="R3" s="136"/>
      <c r="S3" s="137"/>
      <c r="T3" s="89"/>
      <c r="U3" s="89"/>
      <c r="W3" s="144" t="s">
        <v>2389</v>
      </c>
      <c r="X3" s="141" t="s">
        <v>2390</v>
      </c>
      <c r="Y3" s="142"/>
      <c r="Z3" s="142"/>
      <c r="AA3" s="142" t="s">
        <v>2391</v>
      </c>
      <c r="AB3" s="142"/>
      <c r="AC3" s="143"/>
    </row>
    <row r="4" spans="2:36" ht="20.25" thickBot="1" x14ac:dyDescent="0.5">
      <c r="B4" s="145"/>
      <c r="C4" s="56" t="s">
        <v>2393</v>
      </c>
      <c r="D4" s="57" t="s">
        <v>2393</v>
      </c>
      <c r="E4" s="58" t="s">
        <v>2393</v>
      </c>
      <c r="F4" s="59" t="s">
        <v>2393</v>
      </c>
      <c r="M4" s="150"/>
      <c r="N4" s="93" t="s">
        <v>2392</v>
      </c>
      <c r="O4" s="94" t="s">
        <v>2393</v>
      </c>
      <c r="P4" s="96" t="s">
        <v>2409</v>
      </c>
      <c r="Q4" s="97" t="s">
        <v>2392</v>
      </c>
      <c r="R4" s="95" t="s">
        <v>2393</v>
      </c>
      <c r="S4" s="96" t="s">
        <v>2409</v>
      </c>
      <c r="T4" s="89" t="s">
        <v>2450</v>
      </c>
      <c r="U4" s="89" t="s">
        <v>2451</v>
      </c>
      <c r="W4" s="145"/>
      <c r="X4" s="106" t="s">
        <v>2392</v>
      </c>
      <c r="Y4" s="101" t="s">
        <v>2393</v>
      </c>
      <c r="Z4" s="102" t="s">
        <v>2409</v>
      </c>
      <c r="AA4" s="103" t="s">
        <v>2392</v>
      </c>
      <c r="AB4" s="104" t="s">
        <v>2393</v>
      </c>
      <c r="AC4" s="105" t="s">
        <v>2409</v>
      </c>
      <c r="AD4" s="89" t="s">
        <v>2450</v>
      </c>
      <c r="AE4" s="89" t="s">
        <v>2451</v>
      </c>
    </row>
    <row r="5" spans="2:36" x14ac:dyDescent="0.45">
      <c r="B5" s="22" t="s">
        <v>2394</v>
      </c>
      <c r="C5" s="49">
        <f>'OAI Agentic G+E'!I27</f>
        <v>3.7210000000000001</v>
      </c>
      <c r="D5" s="43">
        <f>'OAI Agentic G+E'!I27</f>
        <v>3.7210000000000001</v>
      </c>
      <c r="E5" s="42">
        <f>'Gemini Agentic G+E'!I27</f>
        <v>3.7367999999999988</v>
      </c>
      <c r="F5" s="43">
        <f>'Gemini Agentic G+E'!I27</f>
        <v>3.7367999999999988</v>
      </c>
      <c r="M5" s="10" t="s">
        <v>2406</v>
      </c>
      <c r="N5" s="60">
        <f t="shared" ref="N5:N10" si="0">AVERAGE(D17,J17,P17,V17,AB17,AH17)</f>
        <v>4.2399999999999993</v>
      </c>
      <c r="O5" s="92">
        <f t="shared" ref="O5:O10" si="1">AVERAGE(D35,J35,P35)</f>
        <v>2.9928205128205132</v>
      </c>
      <c r="P5" s="98">
        <f>AVERAGE(N5:O5)</f>
        <v>3.6164102564102563</v>
      </c>
      <c r="Q5" s="91">
        <f t="shared" ref="Q5:Q10" si="2">AVERAGE(D26,J26,P26,V26,AB26,AH26)</f>
        <v>4.4199821109123434</v>
      </c>
      <c r="R5" s="92">
        <f t="shared" ref="R5:R10" si="3">AVERAGE(D44,J44,P44)</f>
        <v>3.8005128205128202</v>
      </c>
      <c r="S5" s="98">
        <f>AVERAGE(Q5:R5)</f>
        <v>4.1102474657125816</v>
      </c>
      <c r="T5" s="90">
        <f>AVERAGE(Q5,N5)</f>
        <v>4.3299910554561709</v>
      </c>
      <c r="U5" s="90">
        <f>AVERAGE(R5,O5)</f>
        <v>3.3966666666666665</v>
      </c>
      <c r="W5" s="11" t="s">
        <v>2406</v>
      </c>
      <c r="X5" s="92">
        <f>AVERAGE(F17,L17,R17,X17,AD17,AJ17)</f>
        <v>0.91882220054024488</v>
      </c>
      <c r="Y5" s="92">
        <f>AVERAGE(F35,L35,R35)</f>
        <v>0.82655426399894549</v>
      </c>
      <c r="Z5" s="92">
        <f>AVERAGE(X5:Y5)</f>
        <v>0.87268823226959524</v>
      </c>
      <c r="AA5" s="92">
        <f>AVERAGE(F26,L26,R26,X26,AD26,AJ26)</f>
        <v>0.78153683605465041</v>
      </c>
      <c r="AB5" s="92">
        <f>AVERAGE(F44,L44,R44)</f>
        <v>0.76846057249159905</v>
      </c>
      <c r="AC5" s="61">
        <f t="shared" ref="AC5:AC10" si="4">AVERAGE(AA5:AB5)</f>
        <v>0.77499870427312478</v>
      </c>
      <c r="AD5" s="90">
        <f>AVERAGE(AA5,X5)</f>
        <v>0.85017951829744765</v>
      </c>
      <c r="AE5" s="90">
        <f>AVERAGE(AB5,Y5)</f>
        <v>0.79750741824527227</v>
      </c>
    </row>
    <row r="6" spans="2:36" x14ac:dyDescent="0.45">
      <c r="B6" s="23" t="s">
        <v>2395</v>
      </c>
      <c r="C6" s="50">
        <f>'OAI Agentic IT-G'!I27</f>
        <v>3.3865000000000007</v>
      </c>
      <c r="D6" s="45">
        <f>'OAI Agentic IT-G'!I27</f>
        <v>3.3865000000000007</v>
      </c>
      <c r="E6" s="44">
        <f>'Gemini Agentic IT-G'!I27</f>
        <v>3.3311999999999999</v>
      </c>
      <c r="F6" s="45">
        <f>'Gemini Agentic IT-G'!I27</f>
        <v>3.3311999999999999</v>
      </c>
      <c r="M6" s="8" t="s">
        <v>4</v>
      </c>
      <c r="N6" s="51">
        <f t="shared" si="0"/>
        <v>4.7105128205128208</v>
      </c>
      <c r="O6" s="72">
        <f t="shared" si="1"/>
        <v>3.9461538461538459</v>
      </c>
      <c r="P6" s="98">
        <f t="shared" ref="P6:P10" si="5">AVERAGE(N6:O6)</f>
        <v>4.3283333333333331</v>
      </c>
      <c r="Q6" s="75">
        <f t="shared" si="2"/>
        <v>4.6677956668654339</v>
      </c>
      <c r="R6" s="72">
        <f t="shared" si="3"/>
        <v>4.3328205128205139</v>
      </c>
      <c r="S6" s="98">
        <f t="shared" ref="S6:S10" si="6">AVERAGE(Q6:R6)</f>
        <v>4.5003080898429744</v>
      </c>
      <c r="T6" s="90">
        <f t="shared" ref="T6:T10" si="7">AVERAGE(Q6,N6)</f>
        <v>4.6891542436891278</v>
      </c>
      <c r="U6" s="90">
        <f t="shared" ref="U6:U10" si="8">AVERAGE(R6,O6)</f>
        <v>4.1394871794871797</v>
      </c>
      <c r="W6" s="5" t="s">
        <v>4</v>
      </c>
      <c r="X6" s="72">
        <f t="shared" ref="X6:X10" si="9">AVERAGE(F18,L18,R18,X18,AD18,AJ18)</f>
        <v>0.72390256938192898</v>
      </c>
      <c r="Y6" s="72">
        <f t="shared" ref="Y6:Y10" si="10">AVERAGE(F36,L36,R36)</f>
        <v>0.6421681271627</v>
      </c>
      <c r="Z6" s="72">
        <f t="shared" ref="Z6:Z10" si="11">AVERAGE(X6:Y6)</f>
        <v>0.68303534827231449</v>
      </c>
      <c r="AA6" s="72">
        <f t="shared" ref="AA6:AA10" si="12">AVERAGE(F27,L27,R27,X27,AD27,AJ27)</f>
        <v>0.82519870375334226</v>
      </c>
      <c r="AB6" s="72">
        <f t="shared" ref="AB6:AB10" si="13">AVERAGE(F45,L45,R45)</f>
        <v>0.72749218795609094</v>
      </c>
      <c r="AC6" s="62">
        <f t="shared" si="4"/>
        <v>0.77634544585471654</v>
      </c>
      <c r="AD6" s="90">
        <f t="shared" ref="AD6:AD10" si="14">AVERAGE(AA6,X6)</f>
        <v>0.77455063656763556</v>
      </c>
      <c r="AE6" s="90">
        <f t="shared" ref="AE6:AE10" si="15">AVERAGE(AB6,Y6)</f>
        <v>0.68483015755939547</v>
      </c>
    </row>
    <row r="7" spans="2:36" x14ac:dyDescent="0.45">
      <c r="B7" s="23" t="s">
        <v>2396</v>
      </c>
      <c r="C7" s="51">
        <f>'OAI RAG NHQ v0'!I131</f>
        <v>5</v>
      </c>
      <c r="D7" s="154">
        <f>'OAI Agentic NHQ'!I132</f>
        <v>2.6642307692307661</v>
      </c>
      <c r="E7" s="44">
        <f>'Gemini RAG NHQ v0'!I132</f>
        <v>3.7521538461538464</v>
      </c>
      <c r="F7" s="154">
        <f>'Gemini Agentic NHQ'!I132</f>
        <v>4.0519999999999952</v>
      </c>
      <c r="M7" s="8" t="s">
        <v>5</v>
      </c>
      <c r="N7" s="51">
        <f t="shared" si="0"/>
        <v>3.8871794871794876</v>
      </c>
      <c r="O7" s="72">
        <f t="shared" si="1"/>
        <v>2.9061538461538459</v>
      </c>
      <c r="P7" s="98">
        <f t="shared" si="5"/>
        <v>3.3966666666666665</v>
      </c>
      <c r="Q7" s="75">
        <f t="shared" si="2"/>
        <v>3.8959272510435299</v>
      </c>
      <c r="R7" s="72">
        <f t="shared" si="3"/>
        <v>3.2948717948717952</v>
      </c>
      <c r="S7" s="98">
        <f t="shared" si="6"/>
        <v>3.5953995229576625</v>
      </c>
      <c r="T7" s="90">
        <f t="shared" si="7"/>
        <v>3.8915533691115085</v>
      </c>
      <c r="U7" s="90">
        <f t="shared" si="8"/>
        <v>3.1005128205128205</v>
      </c>
      <c r="W7" s="5" t="s">
        <v>5</v>
      </c>
      <c r="X7" s="72">
        <f t="shared" si="9"/>
        <v>0.84961744142969009</v>
      </c>
      <c r="Y7" s="72">
        <f t="shared" si="10"/>
        <v>0.78243231956921411</v>
      </c>
      <c r="Z7" s="72">
        <f t="shared" si="11"/>
        <v>0.8160248804994521</v>
      </c>
      <c r="AA7" s="72">
        <f t="shared" si="12"/>
        <v>0.9483477767178895</v>
      </c>
      <c r="AB7" s="72">
        <f t="shared" si="13"/>
        <v>0.9080277787697516</v>
      </c>
      <c r="AC7" s="62">
        <f t="shared" si="4"/>
        <v>0.92818777774382055</v>
      </c>
      <c r="AD7" s="90">
        <f t="shared" si="14"/>
        <v>0.8989826090737898</v>
      </c>
      <c r="AE7" s="90">
        <f t="shared" si="15"/>
        <v>0.84523004916948286</v>
      </c>
    </row>
    <row r="8" spans="2:36" x14ac:dyDescent="0.45">
      <c r="B8" s="23" t="s">
        <v>2397</v>
      </c>
      <c r="C8" s="51">
        <f>'OAI RAG NHQ v1'!I132</f>
        <v>4.2584615384615425</v>
      </c>
      <c r="D8" s="155"/>
      <c r="E8" s="44">
        <f>'Gemini RAG NHQ v1'!I131</f>
        <v>3.8651162790697655</v>
      </c>
      <c r="F8" s="155"/>
      <c r="M8" s="8" t="s">
        <v>6</v>
      </c>
      <c r="N8" s="51">
        <f t="shared" si="0"/>
        <v>4.5233333333333334</v>
      </c>
      <c r="O8" s="72">
        <f t="shared" si="1"/>
        <v>3.8307692307692309</v>
      </c>
      <c r="P8" s="98">
        <f t="shared" si="5"/>
        <v>4.1770512820512824</v>
      </c>
      <c r="Q8" s="75">
        <f t="shared" si="2"/>
        <v>4.644867819518983</v>
      </c>
      <c r="R8" s="72">
        <f t="shared" si="3"/>
        <v>4.4010256410256412</v>
      </c>
      <c r="S8" s="98">
        <f t="shared" si="6"/>
        <v>4.5229467302723121</v>
      </c>
      <c r="T8" s="90">
        <f t="shared" si="7"/>
        <v>4.5841005764261578</v>
      </c>
      <c r="U8" s="90">
        <f t="shared" si="8"/>
        <v>4.1158974358974358</v>
      </c>
      <c r="W8" s="5" t="s">
        <v>6</v>
      </c>
      <c r="X8" s="72">
        <f t="shared" si="9"/>
        <v>0.65391126362231089</v>
      </c>
      <c r="Y8" s="72">
        <f t="shared" si="10"/>
        <v>0.62974610478609339</v>
      </c>
      <c r="Z8" s="72">
        <f t="shared" si="11"/>
        <v>0.64182868420420214</v>
      </c>
      <c r="AA8" s="72">
        <f t="shared" si="12"/>
        <v>0.7531568481176002</v>
      </c>
      <c r="AB8" s="72">
        <f t="shared" si="13"/>
        <v>0.53213719275491411</v>
      </c>
      <c r="AC8" s="62">
        <f t="shared" si="4"/>
        <v>0.6426470204362571</v>
      </c>
      <c r="AD8" s="90">
        <f t="shared" si="14"/>
        <v>0.70353405586995554</v>
      </c>
      <c r="AE8" s="90">
        <f t="shared" si="15"/>
        <v>0.58094164877050369</v>
      </c>
    </row>
    <row r="9" spans="2:36" x14ac:dyDescent="0.45">
      <c r="B9" s="23" t="s">
        <v>2398</v>
      </c>
      <c r="C9" s="44">
        <f>'OAI RAG NHQ v2'!I132</f>
        <v>4.1578846153846181</v>
      </c>
      <c r="D9" s="155"/>
      <c r="E9" s="44">
        <f>'Gemini RAG NHQ v2'!I132</f>
        <v>3.8461538461538463</v>
      </c>
      <c r="F9" s="155"/>
      <c r="M9" s="64" t="s">
        <v>2407</v>
      </c>
      <c r="N9" s="51">
        <f t="shared" si="0"/>
        <v>3.2866666666666666</v>
      </c>
      <c r="O9" s="72">
        <f t="shared" si="1"/>
        <v>1.9205128205128206</v>
      </c>
      <c r="P9" s="98">
        <f t="shared" si="5"/>
        <v>2.6035897435897435</v>
      </c>
      <c r="Q9" s="75">
        <f t="shared" si="2"/>
        <v>1.3682905982905982</v>
      </c>
      <c r="R9" s="72">
        <f t="shared" si="3"/>
        <v>2.3605128205128207</v>
      </c>
      <c r="S9" s="98">
        <f t="shared" si="6"/>
        <v>1.8644017094017094</v>
      </c>
      <c r="T9" s="90">
        <f t="shared" si="7"/>
        <v>2.3274786324786323</v>
      </c>
      <c r="U9" s="90">
        <f t="shared" si="8"/>
        <v>2.1405128205128205</v>
      </c>
      <c r="W9" s="5" t="s">
        <v>2407</v>
      </c>
      <c r="X9" s="72">
        <f t="shared" si="9"/>
        <v>0.91574172681604582</v>
      </c>
      <c r="Y9" s="72">
        <f t="shared" si="10"/>
        <v>0.63586976152765307</v>
      </c>
      <c r="Z9" s="72">
        <f t="shared" si="11"/>
        <v>0.77580574417184944</v>
      </c>
      <c r="AA9" s="72">
        <f t="shared" si="12"/>
        <v>0.71937447411710131</v>
      </c>
      <c r="AB9" s="72">
        <f t="shared" si="13"/>
        <v>0.8556796669385035</v>
      </c>
      <c r="AC9" s="62">
        <f t="shared" si="4"/>
        <v>0.78752707052780235</v>
      </c>
      <c r="AD9" s="90">
        <f t="shared" si="14"/>
        <v>0.81755810046657351</v>
      </c>
      <c r="AE9" s="90">
        <f t="shared" si="15"/>
        <v>0.74577471423307828</v>
      </c>
    </row>
    <row r="10" spans="2:36" ht="20.25" thickBot="1" x14ac:dyDescent="0.5">
      <c r="B10" s="24" t="s">
        <v>2399</v>
      </c>
      <c r="C10" s="52">
        <f>'OAI RAG NHQ v3'!I132</f>
        <v>4.5844230769230805</v>
      </c>
      <c r="D10" s="155"/>
      <c r="E10" s="46">
        <f>'Gemini RAG NHQ v3'!I131</f>
        <v>4.0421705426356587</v>
      </c>
      <c r="F10" s="155"/>
      <c r="M10" s="71" t="s">
        <v>2436</v>
      </c>
      <c r="N10" s="63">
        <f t="shared" si="0"/>
        <v>20.647692307692306</v>
      </c>
      <c r="O10" s="73">
        <f t="shared" si="1"/>
        <v>15.596410256410257</v>
      </c>
      <c r="P10" s="99">
        <f t="shared" si="5"/>
        <v>18.122051282051281</v>
      </c>
      <c r="Q10" s="76">
        <f t="shared" si="2"/>
        <v>18.996863446630886</v>
      </c>
      <c r="R10" s="73">
        <f t="shared" si="3"/>
        <v>18.189743589743589</v>
      </c>
      <c r="S10" s="99">
        <f t="shared" si="6"/>
        <v>18.593303518187238</v>
      </c>
      <c r="T10" s="90">
        <f t="shared" si="7"/>
        <v>19.822277877161596</v>
      </c>
      <c r="U10" s="90">
        <f t="shared" si="8"/>
        <v>16.893076923076922</v>
      </c>
      <c r="W10" s="100" t="s">
        <v>2436</v>
      </c>
      <c r="X10" s="73">
        <f t="shared" si="9"/>
        <v>3.6712838706448889</v>
      </c>
      <c r="Y10" s="73">
        <f t="shared" si="10"/>
        <v>3.1250289224243208</v>
      </c>
      <c r="Z10" s="73">
        <f t="shared" si="11"/>
        <v>3.3981563965346049</v>
      </c>
      <c r="AA10" s="73">
        <f t="shared" si="12"/>
        <v>3.2419830067357238</v>
      </c>
      <c r="AB10" s="73">
        <f t="shared" si="13"/>
        <v>2.9212234615216786</v>
      </c>
      <c r="AC10" s="74">
        <f t="shared" si="4"/>
        <v>3.0816032341287012</v>
      </c>
      <c r="AD10" s="90">
        <f t="shared" si="14"/>
        <v>3.4566334386903064</v>
      </c>
      <c r="AE10" s="90">
        <f t="shared" si="15"/>
        <v>3.0231261919729997</v>
      </c>
    </row>
    <row r="11" spans="2:36" ht="20.25" thickBot="1" x14ac:dyDescent="0.5">
      <c r="B11" s="25" t="s">
        <v>2400</v>
      </c>
      <c r="C11" s="47">
        <f>AVERAGE(C5:C10)</f>
        <v>4.1847115384615403</v>
      </c>
      <c r="D11" s="48">
        <f>AVERAGE(D5:D10)</f>
        <v>3.2572435897435894</v>
      </c>
      <c r="E11" s="47">
        <f>AVERAGE(E5:E10)</f>
        <v>3.7622657523355194</v>
      </c>
      <c r="F11" s="48">
        <f>AVERAGE(F5:F10)</f>
        <v>3.7066666666666648</v>
      </c>
      <c r="G11" s="26"/>
      <c r="H11" s="26"/>
      <c r="I11" s="26"/>
      <c r="J11" s="26"/>
      <c r="K11" s="26"/>
      <c r="L11" s="26"/>
      <c r="M11" s="26"/>
    </row>
    <row r="12" spans="2:36" x14ac:dyDescent="0.45">
      <c r="B12" s="55" t="s">
        <v>2410</v>
      </c>
      <c r="C12" s="2">
        <f>(C11-E11)/C11</f>
        <v>0.10094979838952725</v>
      </c>
      <c r="D12" s="54">
        <f>(D11-F11)/D11</f>
        <v>-0.13797650207623988</v>
      </c>
      <c r="E12" s="53">
        <f>(E11-C11)/C11</f>
        <v>-0.10094979838952725</v>
      </c>
      <c r="F12" s="53">
        <f>(F11-D11)/D11</f>
        <v>0.13797650207623988</v>
      </c>
      <c r="N12" s="27"/>
      <c r="O12" s="27"/>
      <c r="P12" s="27"/>
      <c r="Q12" s="27"/>
    </row>
    <row r="14" spans="2:36" ht="20.25" thickBot="1" x14ac:dyDescent="0.5"/>
    <row r="15" spans="2:36" ht="20.25" thickBot="1" x14ac:dyDescent="0.5">
      <c r="B15" s="146" t="s">
        <v>2401</v>
      </c>
      <c r="C15" s="147"/>
      <c r="D15" s="147"/>
      <c r="E15" s="147"/>
      <c r="F15" s="148"/>
      <c r="H15" s="146" t="s">
        <v>2411</v>
      </c>
      <c r="I15" s="147"/>
      <c r="J15" s="147"/>
      <c r="K15" s="147"/>
      <c r="L15" s="148"/>
      <c r="N15" s="146" t="s">
        <v>2412</v>
      </c>
      <c r="O15" s="147"/>
      <c r="P15" s="147"/>
      <c r="Q15" s="147"/>
      <c r="R15" s="148"/>
      <c r="T15" s="146" t="s">
        <v>2413</v>
      </c>
      <c r="U15" s="147"/>
      <c r="V15" s="147"/>
      <c r="W15" s="147"/>
      <c r="X15" s="148"/>
      <c r="Z15" s="146" t="s">
        <v>2415</v>
      </c>
      <c r="AA15" s="147"/>
      <c r="AB15" s="147"/>
      <c r="AC15" s="147"/>
      <c r="AD15" s="148"/>
      <c r="AF15" s="146" t="s">
        <v>2414</v>
      </c>
      <c r="AG15" s="147"/>
      <c r="AH15" s="147"/>
      <c r="AI15" s="147"/>
      <c r="AJ15" s="148"/>
    </row>
    <row r="16" spans="2:36" ht="20.25" thickBot="1" x14ac:dyDescent="0.5">
      <c r="B16" s="31" t="s">
        <v>2402</v>
      </c>
      <c r="C16" s="31" t="s">
        <v>2403</v>
      </c>
      <c r="D16" s="31" t="s">
        <v>2408</v>
      </c>
      <c r="E16" s="31" t="s">
        <v>2404</v>
      </c>
      <c r="F16" s="31" t="s">
        <v>2405</v>
      </c>
      <c r="H16" s="31" t="s">
        <v>2402</v>
      </c>
      <c r="I16" s="31" t="s">
        <v>2403</v>
      </c>
      <c r="J16" s="31" t="s">
        <v>2408</v>
      </c>
      <c r="K16" s="31" t="s">
        <v>2404</v>
      </c>
      <c r="L16" s="31" t="s">
        <v>2405</v>
      </c>
      <c r="N16" s="31" t="s">
        <v>2402</v>
      </c>
      <c r="O16" s="31" t="s">
        <v>2403</v>
      </c>
      <c r="P16" s="31" t="s">
        <v>2408</v>
      </c>
      <c r="Q16" s="31" t="s">
        <v>2404</v>
      </c>
      <c r="R16" s="31" t="s">
        <v>2405</v>
      </c>
      <c r="T16" s="31" t="s">
        <v>2402</v>
      </c>
      <c r="U16" s="31" t="s">
        <v>2403</v>
      </c>
      <c r="V16" s="31" t="s">
        <v>2408</v>
      </c>
      <c r="W16" s="31" t="s">
        <v>2404</v>
      </c>
      <c r="X16" s="31" t="s">
        <v>2405</v>
      </c>
      <c r="Z16" s="31" t="s">
        <v>2402</v>
      </c>
      <c r="AA16" s="31" t="s">
        <v>2403</v>
      </c>
      <c r="AB16" s="31" t="s">
        <v>2408</v>
      </c>
      <c r="AC16" s="31" t="s">
        <v>2404</v>
      </c>
      <c r="AD16" s="31" t="s">
        <v>2405</v>
      </c>
      <c r="AF16" s="31" t="s">
        <v>2402</v>
      </c>
      <c r="AG16" s="31" t="s">
        <v>2403</v>
      </c>
      <c r="AH16" s="31" t="s">
        <v>2408</v>
      </c>
      <c r="AI16" s="31" t="s">
        <v>2404</v>
      </c>
      <c r="AJ16" s="31" t="s">
        <v>2405</v>
      </c>
    </row>
    <row r="17" spans="2:36" x14ac:dyDescent="0.45">
      <c r="B17" s="35" t="s">
        <v>2406</v>
      </c>
      <c r="C17" s="34">
        <f>MIN('OAI RAG G+E'!D:D)</f>
        <v>3</v>
      </c>
      <c r="D17" s="34">
        <f>AVERAGE('OAI RAG G+E'!D:D)</f>
        <v>4.3600000000000003</v>
      </c>
      <c r="E17" s="32">
        <f>MAX('OAI RAG G+E'!D:D)</f>
        <v>5</v>
      </c>
      <c r="F17" s="38">
        <f>_xlfn.STDEV.S('OAI RAG G+E'!D2:D26)</f>
        <v>0.56862407030773232</v>
      </c>
      <c r="H17" s="35" t="s">
        <v>2406</v>
      </c>
      <c r="I17" s="34">
        <f>MIN('OAI RAG IT-G'!D:D)</f>
        <v>3</v>
      </c>
      <c r="J17" s="34">
        <f>AVERAGE('OAI RAG IT-G'!D:D)</f>
        <v>4.28</v>
      </c>
      <c r="K17" s="32">
        <f>MAX('OAI RAG IT-G'!D:D)</f>
        <v>5</v>
      </c>
      <c r="L17" s="38">
        <f>_xlfn.STDEV.S('OAI RAG IT-G'!D2:D26)</f>
        <v>0.61373175465073304</v>
      </c>
      <c r="N17" s="35" t="s">
        <v>2406</v>
      </c>
      <c r="O17" s="34">
        <f>MIN('OAI RAG NHQ v0'!D:D)</f>
        <v>1</v>
      </c>
      <c r="P17" s="34">
        <f>AVERAGE('OAI RAG NHQ v0'!D:D)</f>
        <v>3.6846153846153844</v>
      </c>
      <c r="Q17" s="32">
        <f>MAX('OAI RAG NHQ v0'!D:D)</f>
        <v>5</v>
      </c>
      <c r="R17" s="38">
        <f>_xlfn.STDEV.S('OAI RAG NHQ v0'!D2:D131)</f>
        <v>1.4575896817628866</v>
      </c>
      <c r="T17" s="35" t="s">
        <v>2406</v>
      </c>
      <c r="U17" s="34">
        <f>MIN('OAI RAG NHQ v1'!D:D)</f>
        <v>1</v>
      </c>
      <c r="V17" s="34">
        <f>AVERAGE('OAI RAG NHQ v1'!D:D)</f>
        <v>4.2769230769230768</v>
      </c>
      <c r="W17" s="32">
        <f>MAX('OAI RAG NHQ v1'!D:D)</f>
        <v>5</v>
      </c>
      <c r="X17" s="38">
        <f>_xlfn.STDEV.S('OAI RAG NHQ v1'!D2:D131)</f>
        <v>1.0039872803742336</v>
      </c>
      <c r="Z17" s="35" t="s">
        <v>2406</v>
      </c>
      <c r="AA17" s="34">
        <f>MIN('OAI RAG NHQ v2'!D:D)</f>
        <v>1</v>
      </c>
      <c r="AB17" s="34">
        <f>AVERAGE('OAI RAG NHQ v2'!D:D)</f>
        <v>4.1384615384615389</v>
      </c>
      <c r="AC17" s="32">
        <f>MAX('OAI RAG NHQ v2'!D:D)</f>
        <v>5</v>
      </c>
      <c r="AD17" s="38">
        <f>_xlfn.STDEV.S('OAI RAG NHQ v2'!D2:D131)</f>
        <v>1.1049841007228689</v>
      </c>
      <c r="AF17" s="35" t="s">
        <v>2406</v>
      </c>
      <c r="AG17" s="34">
        <f>MIN('OAI RAG NHQ v3'!D:D)</f>
        <v>1</v>
      </c>
      <c r="AH17" s="34">
        <f>AVERAGE('OAI RAG NHQ v3'!D:D)</f>
        <v>4.7</v>
      </c>
      <c r="AI17" s="32">
        <f>MAX('OAI RAG NHQ v3'!D:D)</f>
        <v>5</v>
      </c>
      <c r="AJ17" s="38">
        <f>_xlfn.STDEV.S('OAI RAG NHQ v3'!D2:D131)</f>
        <v>0.76401631542301474</v>
      </c>
    </row>
    <row r="18" spans="2:36" x14ac:dyDescent="0.45">
      <c r="B18" s="18" t="s">
        <v>4</v>
      </c>
      <c r="C18" s="4">
        <f>MIN('OAI RAG G+E'!E:E)</f>
        <v>4</v>
      </c>
      <c r="D18" s="4">
        <f>AVERAGE('OAI RAG G+E'!E:E)</f>
        <v>4.96</v>
      </c>
      <c r="E18" s="3">
        <f>MAX('OAI RAG G+E'!E:E)</f>
        <v>5</v>
      </c>
      <c r="F18" s="39">
        <f>_xlfn.STDEV.S('OAI RAG G+E'!E2:E26)</f>
        <v>0.2</v>
      </c>
      <c r="H18" s="18" t="s">
        <v>4</v>
      </c>
      <c r="I18" s="4">
        <f>MIN('OAI RAG IT-G'!E:E)</f>
        <v>3</v>
      </c>
      <c r="J18" s="4">
        <f>AVERAGE('OAI RAG IT-G'!E:E)</f>
        <v>4.88</v>
      </c>
      <c r="K18" s="3">
        <f>MAX('OAI RAG IT-G'!E:E)</f>
        <v>5</v>
      </c>
      <c r="L18" s="39">
        <f>_xlfn.STDEV.S('OAI RAG IT-G'!E2:E26)</f>
        <v>0.43969686527576413</v>
      </c>
      <c r="N18" s="18" t="s">
        <v>4</v>
      </c>
      <c r="O18" s="4">
        <f>MIN('OAI RAG NHQ v0'!E:E)</f>
        <v>1</v>
      </c>
      <c r="P18" s="4">
        <f>AVERAGE('OAI RAG NHQ v0'!E:E)</f>
        <v>4.2461538461538462</v>
      </c>
      <c r="Q18" s="3">
        <f>MAX('OAI RAG NHQ v0'!E:E)</f>
        <v>5</v>
      </c>
      <c r="R18" s="39">
        <f>_xlfn.STDEV.S('OAI RAG NHQ v0'!E2:E131)</f>
        <v>1.3414185391137681</v>
      </c>
      <c r="T18" s="18" t="s">
        <v>4</v>
      </c>
      <c r="U18" s="4">
        <f>MIN('OAI RAG NHQ v1'!E:E)</f>
        <v>1</v>
      </c>
      <c r="V18" s="4">
        <f>AVERAGE('OAI RAG NHQ v1'!E:E)</f>
        <v>4.7076923076923078</v>
      </c>
      <c r="W18" s="3">
        <f>MAX('OAI RAG NHQ v1'!E:E)</f>
        <v>5</v>
      </c>
      <c r="X18" s="39">
        <f>_xlfn.STDEV.S('OAI RAG NHQ v1'!E2:E131)</f>
        <v>0.76194522424290634</v>
      </c>
      <c r="Z18" s="18" t="s">
        <v>4</v>
      </c>
      <c r="AA18" s="4">
        <f>MIN('OAI RAG NHQ v2'!E:E)</f>
        <v>1</v>
      </c>
      <c r="AB18" s="4">
        <f>AVERAGE('OAI RAG NHQ v2'!E:E)</f>
        <v>4.6076923076923082</v>
      </c>
      <c r="AC18" s="3">
        <f>MAX('OAI RAG NHQ v2'!E:E)</f>
        <v>5</v>
      </c>
      <c r="AD18" s="39">
        <f>_xlfn.STDEV.S('OAI RAG NHQ v2'!E2:E131)</f>
        <v>0.96846521147217435</v>
      </c>
      <c r="AF18" s="18" t="s">
        <v>4</v>
      </c>
      <c r="AG18" s="4">
        <f>MIN('OAI RAG NHQ v3'!E:E)</f>
        <v>1</v>
      </c>
      <c r="AH18" s="4">
        <f>AVERAGE('OAI RAG NHQ v3'!E:E)</f>
        <v>4.8615384615384611</v>
      </c>
      <c r="AI18" s="3">
        <f>MAX('OAI RAG NHQ v3'!E:E)</f>
        <v>5</v>
      </c>
      <c r="AJ18" s="39">
        <f>_xlfn.STDEV.S('OAI RAG NHQ v3'!E2:E131)</f>
        <v>0.63188957618696162</v>
      </c>
    </row>
    <row r="19" spans="2:36" x14ac:dyDescent="0.45">
      <c r="B19" s="18" t="s">
        <v>5</v>
      </c>
      <c r="C19" s="4">
        <f>MIN('OAI RAG G+E'!F:F)</f>
        <v>3</v>
      </c>
      <c r="D19" s="4">
        <f>AVERAGE('OAI RAG G+E'!F:F)</f>
        <v>4.28</v>
      </c>
      <c r="E19" s="3">
        <f>MAX('OAI RAG G+E'!F:F)</f>
        <v>5</v>
      </c>
      <c r="F19" s="39">
        <f>_xlfn.STDEV.S('OAI RAG G+E'!F2:F26)</f>
        <v>0.54160256030906484</v>
      </c>
      <c r="H19" s="18" t="s">
        <v>5</v>
      </c>
      <c r="I19" s="4">
        <f>MIN('OAI RAG IT-G'!F:F)</f>
        <v>2</v>
      </c>
      <c r="J19" s="4">
        <f>AVERAGE('OAI RAG IT-G'!F:F)</f>
        <v>4.12</v>
      </c>
      <c r="K19" s="3">
        <f>MAX('OAI RAG IT-G'!F:F)</f>
        <v>5</v>
      </c>
      <c r="L19" s="39">
        <f>_xlfn.STDEV.S('OAI RAG IT-G'!F2:F26)</f>
        <v>0.66583281184793885</v>
      </c>
      <c r="N19" s="18" t="s">
        <v>5</v>
      </c>
      <c r="O19" s="4">
        <f>MIN('OAI RAG NHQ v0'!F:F)</f>
        <v>1</v>
      </c>
      <c r="P19" s="4">
        <f>AVERAGE('OAI RAG NHQ v0'!F:F)</f>
        <v>3.2692307692307692</v>
      </c>
      <c r="Q19" s="3">
        <f>MAX('OAI RAG NHQ v0'!F:F)</f>
        <v>5</v>
      </c>
      <c r="R19" s="39">
        <f>_xlfn.STDEV.S('OAI RAG NHQ v0'!F2:F131)</f>
        <v>1.2313001985262881</v>
      </c>
      <c r="T19" s="18" t="s">
        <v>5</v>
      </c>
      <c r="U19" s="4">
        <f>MIN('OAI RAG NHQ v1'!F:F)</f>
        <v>1</v>
      </c>
      <c r="V19" s="4">
        <f>AVERAGE('OAI RAG NHQ v1'!F:F)</f>
        <v>3.7923076923076926</v>
      </c>
      <c r="W19" s="3">
        <f>MAX('OAI RAG NHQ v1'!F:F)</f>
        <v>5</v>
      </c>
      <c r="X19" s="39">
        <f>_xlfn.STDEV.S('OAI RAG NHQ v1'!F2:F131)</f>
        <v>0.85992746986518676</v>
      </c>
      <c r="Z19" s="18" t="s">
        <v>5</v>
      </c>
      <c r="AA19" s="4">
        <f>MIN('OAI RAG NHQ v2'!F:F)</f>
        <v>1</v>
      </c>
      <c r="AB19" s="4">
        <f>AVERAGE('OAI RAG NHQ v2'!F:F)</f>
        <v>3.7307692307692308</v>
      </c>
      <c r="AC19" s="3">
        <f>MAX('OAI RAG NHQ v2'!F:F)</f>
        <v>5</v>
      </c>
      <c r="AD19" s="39">
        <f>_xlfn.STDEV.S('OAI RAG NHQ v2'!F2:F131)</f>
        <v>1.0175853889733859</v>
      </c>
      <c r="AF19" s="18" t="s">
        <v>5</v>
      </c>
      <c r="AG19" s="4">
        <f>MIN('OAI RAG NHQ v3'!F:F)</f>
        <v>1</v>
      </c>
      <c r="AH19" s="4">
        <f>AVERAGE('OAI RAG NHQ v3'!F:F)</f>
        <v>4.1307692307692312</v>
      </c>
      <c r="AI19" s="3">
        <f>MAX('OAI RAG NHQ v3'!F:F)</f>
        <v>5</v>
      </c>
      <c r="AJ19" s="39">
        <f>_xlfn.STDEV.S('OAI RAG NHQ v3'!F2:F131)</f>
        <v>0.7814562190562756</v>
      </c>
    </row>
    <row r="20" spans="2:36" x14ac:dyDescent="0.45">
      <c r="B20" s="18" t="s">
        <v>6</v>
      </c>
      <c r="C20" s="4">
        <f>MIN('OAI RAG G+E'!G:G)</f>
        <v>4</v>
      </c>
      <c r="D20" s="4">
        <f>AVERAGE('OAI RAG G+E'!G:G)</f>
        <v>4.4399999999999995</v>
      </c>
      <c r="E20" s="3">
        <f>MAX('OAI RAG G+E'!G:G)</f>
        <v>5</v>
      </c>
      <c r="F20" s="39">
        <f>_xlfn.STDEV.S('OAI RAG G+E'!G2:G26)</f>
        <v>0.50662280511902313</v>
      </c>
      <c r="H20" s="18" t="s">
        <v>6</v>
      </c>
      <c r="I20" s="4">
        <f>MIN('OAI RAG IT-G'!G:G)</f>
        <v>4</v>
      </c>
      <c r="J20" s="4">
        <f>AVERAGE('OAI RAG IT-G'!G:G)</f>
        <v>4.4000000000000004</v>
      </c>
      <c r="K20" s="3">
        <f>MAX('OAI RAG IT-G'!G:G)</f>
        <v>5</v>
      </c>
      <c r="L20" s="39">
        <f>_xlfn.STDEV.S('OAI RAG IT-G'!G2:G26)</f>
        <v>0.5</v>
      </c>
      <c r="N20" s="18" t="s">
        <v>6</v>
      </c>
      <c r="O20" s="4">
        <f>MIN('OAI RAG NHQ v0'!G:G)</f>
        <v>2</v>
      </c>
      <c r="P20" s="4">
        <f>AVERAGE('OAI RAG NHQ v0'!G:G)</f>
        <v>4.3538461538461535</v>
      </c>
      <c r="Q20" s="3">
        <f>MAX('OAI RAG NHQ v0'!G:G)</f>
        <v>5</v>
      </c>
      <c r="R20" s="39">
        <f>_xlfn.STDEV.S('OAI RAG NHQ v0'!G2:G131)</f>
        <v>0.95529157415511556</v>
      </c>
      <c r="T20" s="18" t="s">
        <v>6</v>
      </c>
      <c r="U20" s="4">
        <f>MIN('OAI RAG NHQ v1'!G:G)</f>
        <v>1</v>
      </c>
      <c r="V20" s="4">
        <f>AVERAGE('OAI RAG NHQ v1'!G:G)</f>
        <v>4.6230769230769235</v>
      </c>
      <c r="W20" s="3">
        <f>MAX('OAI RAG NHQ v1'!G:G)</f>
        <v>5</v>
      </c>
      <c r="X20" s="39">
        <f>_xlfn.STDEV.S('OAI RAG NHQ v1'!G2:G131)</f>
        <v>0.6619841518441244</v>
      </c>
      <c r="Z20" s="18" t="s">
        <v>6</v>
      </c>
      <c r="AA20" s="4">
        <f>MIN('OAI RAG NHQ v2'!G:G)</f>
        <v>2</v>
      </c>
      <c r="AB20" s="4">
        <f>AVERAGE('OAI RAG NHQ v2'!G:G)</f>
        <v>4.5076923076923077</v>
      </c>
      <c r="AC20" s="3">
        <f>MAX('OAI RAG NHQ v2'!G:G)</f>
        <v>5</v>
      </c>
      <c r="AD20" s="39">
        <f>_xlfn.STDEV.S('OAI RAG NHQ v2'!G2:G131)</f>
        <v>0.75990772436709297</v>
      </c>
      <c r="AF20" s="18" t="s">
        <v>6</v>
      </c>
      <c r="AG20" s="4">
        <f>MIN('OAI RAG NHQ v3'!G:G)</f>
        <v>2</v>
      </c>
      <c r="AH20" s="4">
        <f>AVERAGE('OAI RAG NHQ v3'!G:G)</f>
        <v>4.8153846153846152</v>
      </c>
      <c r="AI20" s="3">
        <f>MAX('OAI RAG NHQ v3'!G:G)</f>
        <v>5</v>
      </c>
      <c r="AJ20" s="39">
        <f>_xlfn.STDEV.S('OAI RAG NHQ v3'!G2:G131)</f>
        <v>0.53966132624850904</v>
      </c>
    </row>
    <row r="21" spans="2:36" ht="20.25" thickBot="1" x14ac:dyDescent="0.5">
      <c r="B21" s="19" t="s">
        <v>2407</v>
      </c>
      <c r="C21" s="36">
        <f>MIN('OAI RAG G+E'!H:H)</f>
        <v>2</v>
      </c>
      <c r="D21" s="36">
        <f>AVERAGE('OAI RAG G+E'!H:H)</f>
        <v>3.32</v>
      </c>
      <c r="E21" s="37">
        <f>MAX('OAI RAG G+E'!H:H)</f>
        <v>4</v>
      </c>
      <c r="F21" s="40">
        <f>_xlfn.STDEV.S('OAI RAG G+E'!H2:H26)</f>
        <v>0.62716292407422591</v>
      </c>
      <c r="H21" s="19" t="s">
        <v>2407</v>
      </c>
      <c r="I21" s="36">
        <f>MIN('OAI RAG IT-G'!H:H)</f>
        <v>2</v>
      </c>
      <c r="J21" s="36">
        <f>AVERAGE('OAI RAG IT-G'!H:H)</f>
        <v>3.2</v>
      </c>
      <c r="K21" s="37">
        <f>MAX('OAI RAG IT-G'!H:H)</f>
        <v>4</v>
      </c>
      <c r="L21" s="40">
        <f>_xlfn.STDEV.S('OAI RAG IT-G'!H2:H26)</f>
        <v>0.6454972243679028</v>
      </c>
      <c r="N21" s="19" t="s">
        <v>2407</v>
      </c>
      <c r="O21" s="36">
        <f>MIN('OAI RAG NHQ v0'!H:H)</f>
        <v>1</v>
      </c>
      <c r="P21" s="36">
        <f>AVERAGE('OAI RAG NHQ v0'!H:H)</f>
        <v>2.8384615384615386</v>
      </c>
      <c r="Q21" s="37">
        <f>MAX('OAI RAG NHQ v0'!H:H)</f>
        <v>5</v>
      </c>
      <c r="R21" s="40">
        <f>_xlfn.STDEV.S('OAI RAG NHQ v0'!H2:H131)</f>
        <v>1.2563256759039829</v>
      </c>
      <c r="T21" s="19" t="s">
        <v>2407</v>
      </c>
      <c r="U21" s="36">
        <f>MIN('OAI RAG NHQ v1'!H:H)</f>
        <v>1</v>
      </c>
      <c r="V21" s="36">
        <f>AVERAGE('OAI RAG NHQ v1'!H:H)</f>
        <v>3.2307692307692308</v>
      </c>
      <c r="W21" s="37">
        <f>MAX('OAI RAG NHQ v1'!H:H)</f>
        <v>5</v>
      </c>
      <c r="X21" s="40">
        <f>_xlfn.STDEV.S('OAI RAG NHQ v1'!H2:H131)</f>
        <v>0.92793395196045836</v>
      </c>
      <c r="Z21" s="19" t="s">
        <v>2407</v>
      </c>
      <c r="AA21" s="36">
        <f>MIN('OAI RAG NHQ v2'!H:H)</f>
        <v>1</v>
      </c>
      <c r="AB21" s="36">
        <f>AVERAGE('OAI RAG NHQ v2'!H:H)</f>
        <v>3.2076923076923074</v>
      </c>
      <c r="AC21" s="37">
        <f>MAX('OAI RAG NHQ v2'!H:H)</f>
        <v>5</v>
      </c>
      <c r="AD21" s="40">
        <f>_xlfn.STDEV.S('OAI RAG NHQ v2'!H2:H131)</f>
        <v>1.0761412103397641</v>
      </c>
      <c r="AF21" s="19" t="s">
        <v>2407</v>
      </c>
      <c r="AG21" s="36">
        <f>MIN('OAI RAG NHQ v3'!H:H)</f>
        <v>1</v>
      </c>
      <c r="AH21" s="36">
        <f>AVERAGE('OAI RAG NHQ v3'!H:H)</f>
        <v>3.9230769230769229</v>
      </c>
      <c r="AI21" s="37">
        <f>MAX('OAI RAG NHQ v3'!H:H)</f>
        <v>5</v>
      </c>
      <c r="AJ21" s="40">
        <f>_xlfn.STDEV.S('OAI RAG NHQ v3'!H2:H131)</f>
        <v>0.96138937424994053</v>
      </c>
    </row>
    <row r="22" spans="2:36" ht="20.25" thickBot="1" x14ac:dyDescent="0.5">
      <c r="B22" s="14" t="s">
        <v>2454</v>
      </c>
      <c r="C22" s="21">
        <f>MIN('OAI RAG G+E'!J:J)</f>
        <v>16</v>
      </c>
      <c r="D22" s="20">
        <f>AVERAGE('OAI RAG G+E'!J:J)</f>
        <v>21.36</v>
      </c>
      <c r="E22" s="20">
        <f>MAX('OAI RAG G+E'!J:J)</f>
        <v>24</v>
      </c>
      <c r="F22" s="41">
        <f>_xlfn.STDEV.S('OAI RAG G+E'!J2:J26)</f>
        <v>2.0792626898334254</v>
      </c>
      <c r="H22" s="14" t="s">
        <v>2454</v>
      </c>
      <c r="I22" s="21">
        <f>MIN('OAI RAG IT-G'!J:J)</f>
        <v>15</v>
      </c>
      <c r="J22" s="20">
        <f>AVERAGE('OAI RAG IT-G'!J:J)</f>
        <v>20.88</v>
      </c>
      <c r="K22" s="20">
        <f>MAX('OAI RAG IT-G'!J:J)</f>
        <v>24</v>
      </c>
      <c r="L22" s="41">
        <f>_xlfn.STDEV.S('OAI RAG IT-G'!J2:J26)</f>
        <v>2.2420228961066928</v>
      </c>
      <c r="N22" s="14" t="s">
        <v>2454</v>
      </c>
      <c r="O22" s="21">
        <f>MIN('OAI RAG NHQ v0'!J:J)</f>
        <v>6</v>
      </c>
      <c r="P22" s="20">
        <f>AVERAGE('OAI RAG NHQ v0'!J:J)</f>
        <v>18.392307692307693</v>
      </c>
      <c r="Q22" s="20">
        <f>MAX('OAI RAG NHQ v0'!J:J)</f>
        <v>25</v>
      </c>
      <c r="R22" s="41">
        <f>_xlfn.STDEV.S('OAI RAG NHQ v0'!J2:J131)</f>
        <v>5.8832256008488235</v>
      </c>
      <c r="T22" s="14" t="s">
        <v>2454</v>
      </c>
      <c r="U22" s="21">
        <f>MIN('OAI RAG NHQ v1'!J:J)</f>
        <v>5</v>
      </c>
      <c r="V22" s="20">
        <f>AVERAGE('OAI RAG NHQ v1'!J:J)</f>
        <v>20.630769230769229</v>
      </c>
      <c r="W22" s="20">
        <f>MAX('OAI RAG NHQ v1'!J:J)</f>
        <v>25</v>
      </c>
      <c r="X22" s="41">
        <f>_xlfn.STDEV.S('OAI RAG NHQ v1'!J2:J131)</f>
        <v>3.9140741111894073</v>
      </c>
      <c r="Z22" s="14" t="s">
        <v>2454</v>
      </c>
      <c r="AA22" s="21">
        <f>MIN('OAI RAG NHQ v2'!J:J)</f>
        <v>6</v>
      </c>
      <c r="AB22" s="20">
        <f>AVERAGE('OAI RAG NHQ v2'!J:J)</f>
        <v>20.192307692307693</v>
      </c>
      <c r="AC22" s="20">
        <f>MAX('OAI RAG NHQ v2'!J:J)</f>
        <v>25</v>
      </c>
      <c r="AD22" s="41">
        <f>_xlfn.STDEV.S('OAI RAG NHQ v2'!J2:J131)</f>
        <v>4.605517678055973</v>
      </c>
      <c r="AF22" s="14" t="s">
        <v>2454</v>
      </c>
      <c r="AG22" s="21">
        <f>MIN('OAI RAG NHQ v3'!J:J)</f>
        <v>6</v>
      </c>
      <c r="AH22" s="20">
        <f>AVERAGE('OAI RAG NHQ v3'!J:J)</f>
        <v>22.430769230769233</v>
      </c>
      <c r="AI22" s="20">
        <f>MAX('OAI RAG NHQ v3'!J:J)</f>
        <v>25</v>
      </c>
      <c r="AJ22" s="41">
        <f>_xlfn.STDEV.S('OAI RAG NHQ v3'!J2:J131)</f>
        <v>3.3036002478350102</v>
      </c>
    </row>
    <row r="23" spans="2:36" ht="20.25" thickBot="1" x14ac:dyDescent="0.5"/>
    <row r="24" spans="2:36" ht="20.25" thickBot="1" x14ac:dyDescent="0.5">
      <c r="B24" s="146" t="s">
        <v>2416</v>
      </c>
      <c r="C24" s="147"/>
      <c r="D24" s="147"/>
      <c r="E24" s="147"/>
      <c r="F24" s="148"/>
      <c r="H24" s="146" t="s">
        <v>2417</v>
      </c>
      <c r="I24" s="147"/>
      <c r="J24" s="147"/>
      <c r="K24" s="147"/>
      <c r="L24" s="148"/>
      <c r="N24" s="146" t="s">
        <v>2418</v>
      </c>
      <c r="O24" s="147"/>
      <c r="P24" s="147"/>
      <c r="Q24" s="147"/>
      <c r="R24" s="148"/>
      <c r="T24" s="146" t="s">
        <v>2419</v>
      </c>
      <c r="U24" s="147"/>
      <c r="V24" s="147"/>
      <c r="W24" s="147"/>
      <c r="X24" s="148"/>
      <c r="Z24" s="146" t="s">
        <v>2420</v>
      </c>
      <c r="AA24" s="147"/>
      <c r="AB24" s="147"/>
      <c r="AC24" s="147"/>
      <c r="AD24" s="148"/>
      <c r="AF24" s="146" t="s">
        <v>2421</v>
      </c>
      <c r="AG24" s="147"/>
      <c r="AH24" s="147"/>
      <c r="AI24" s="147"/>
      <c r="AJ24" s="148"/>
    </row>
    <row r="25" spans="2:36" ht="20.25" thickBot="1" x14ac:dyDescent="0.5">
      <c r="B25" s="31" t="s">
        <v>2402</v>
      </c>
      <c r="C25" s="31" t="s">
        <v>2403</v>
      </c>
      <c r="D25" s="31" t="s">
        <v>2408</v>
      </c>
      <c r="E25" s="31" t="s">
        <v>2404</v>
      </c>
      <c r="F25" s="31" t="s">
        <v>2405</v>
      </c>
      <c r="H25" s="31" t="s">
        <v>2402</v>
      </c>
      <c r="I25" s="31" t="s">
        <v>2403</v>
      </c>
      <c r="J25" s="31" t="s">
        <v>2408</v>
      </c>
      <c r="K25" s="31" t="s">
        <v>2404</v>
      </c>
      <c r="L25" s="31" t="s">
        <v>2405</v>
      </c>
      <c r="N25" s="31" t="s">
        <v>2402</v>
      </c>
      <c r="O25" s="31" t="s">
        <v>2403</v>
      </c>
      <c r="P25" s="31" t="s">
        <v>2408</v>
      </c>
      <c r="Q25" s="31" t="s">
        <v>2404</v>
      </c>
      <c r="R25" s="31" t="s">
        <v>2405</v>
      </c>
      <c r="T25" s="31" t="s">
        <v>2402</v>
      </c>
      <c r="U25" s="31" t="s">
        <v>2403</v>
      </c>
      <c r="V25" s="31" t="s">
        <v>2408</v>
      </c>
      <c r="W25" s="31" t="s">
        <v>2404</v>
      </c>
      <c r="X25" s="31" t="s">
        <v>2405</v>
      </c>
      <c r="Z25" s="31" t="s">
        <v>2402</v>
      </c>
      <c r="AA25" s="31" t="s">
        <v>2403</v>
      </c>
      <c r="AB25" s="31" t="s">
        <v>2408</v>
      </c>
      <c r="AC25" s="31" t="s">
        <v>2404</v>
      </c>
      <c r="AD25" s="31" t="s">
        <v>2405</v>
      </c>
      <c r="AF25" s="31" t="s">
        <v>2402</v>
      </c>
      <c r="AG25" s="31" t="s">
        <v>2403</v>
      </c>
      <c r="AH25" s="31" t="s">
        <v>2408</v>
      </c>
      <c r="AI25" s="31" t="s">
        <v>2404</v>
      </c>
      <c r="AJ25" s="31" t="s">
        <v>2405</v>
      </c>
    </row>
    <row r="26" spans="2:36" x14ac:dyDescent="0.45">
      <c r="B26" s="35" t="s">
        <v>2406</v>
      </c>
      <c r="C26" s="34">
        <f>MIN('Gemini RAG G+E'!D:D)</f>
        <v>4</v>
      </c>
      <c r="D26" s="34">
        <f>AVERAGE('Gemini RAG G+E'!D:D)</f>
        <v>4.4800000000000004</v>
      </c>
      <c r="E26" s="32">
        <f>MAX('Gemini RAG G+E'!D:D)</f>
        <v>5</v>
      </c>
      <c r="F26" s="38">
        <f>_xlfn.STDEV.S('Gemini RAG G+E'!D2:D26)</f>
        <v>0.50990195135927885</v>
      </c>
      <c r="H26" s="35" t="s">
        <v>2406</v>
      </c>
      <c r="I26" s="34">
        <f>MIN('Gemini RAG IT-G'!D:D)</f>
        <v>2</v>
      </c>
      <c r="J26" s="34">
        <f>AVERAGE('Gemini RAG IT-G'!D:D)</f>
        <v>4.2</v>
      </c>
      <c r="K26" s="32">
        <f>MAX('Gemini RAG IT-G'!D:D)</f>
        <v>5</v>
      </c>
      <c r="L26" s="38">
        <f>_xlfn.STDEV.S('Gemini RAG IT-G'!D2:D26)</f>
        <v>0.70710678118654757</v>
      </c>
      <c r="N26" s="35" t="s">
        <v>2406</v>
      </c>
      <c r="O26" s="34">
        <f>MIN('Gemini RAG NHQ v0'!D:D)</f>
        <v>1</v>
      </c>
      <c r="P26" s="34">
        <f>AVERAGE('Gemini RAG NHQ v0'!D:D)</f>
        <v>4.2307692307692308</v>
      </c>
      <c r="Q26" s="32">
        <f>MAX('Gemini RAG NHQ v0'!D:D)</f>
        <v>5</v>
      </c>
      <c r="R26" s="38">
        <f>_xlfn.STDEV.S('Gemini RAG NHQ v0'!D2:D131)</f>
        <v>1.1782161101201634</v>
      </c>
      <c r="T26" s="35" t="s">
        <v>2406</v>
      </c>
      <c r="U26" s="34">
        <f>MIN('Gemini RAG NHQ v1'!D:D)</f>
        <v>1</v>
      </c>
      <c r="V26" s="34">
        <f>AVERAGE('Gemini RAG NHQ v1'!D:D)</f>
        <v>4.4108527131782944</v>
      </c>
      <c r="W26" s="32">
        <f>MAX('Gemini RAG NHQ v1'!D:D)</f>
        <v>5</v>
      </c>
      <c r="X26" s="38">
        <f>_xlfn.STDEV.S('Gemini RAG NHQ v1'!D2:D130)</f>
        <v>0.83490646089823362</v>
      </c>
      <c r="Z26" s="35" t="s">
        <v>2406</v>
      </c>
      <c r="AA26" s="34">
        <f>MIN('Gemini RAG NHQ v2'!D:D)</f>
        <v>1</v>
      </c>
      <c r="AB26" s="34">
        <f>AVERAGE('Gemini RAG NHQ v2'!D:D)</f>
        <v>4.4230769230769234</v>
      </c>
      <c r="AC26" s="32">
        <f>MAX('Gemini RAG NHQ v2'!D:D)</f>
        <v>5</v>
      </c>
      <c r="AD26" s="38">
        <f>_xlfn.STDEV.S('Gemini RAG NHQ v2'!D2:D131)</f>
        <v>0.89672431112410489</v>
      </c>
      <c r="AF26" s="35" t="s">
        <v>2406</v>
      </c>
      <c r="AG26" s="34">
        <f>MIN('Gemini RAG NHQ v3'!D:D)</f>
        <v>1</v>
      </c>
      <c r="AH26" s="34">
        <f>AVERAGE('Gemini RAG NHQ v3'!D:D)</f>
        <v>4.7751937984496129</v>
      </c>
      <c r="AI26" s="32">
        <f>MAX('Gemini RAG NHQ v3'!D:D)</f>
        <v>5</v>
      </c>
      <c r="AJ26" s="38">
        <f>_xlfn.STDEV.S('Gemini RAG NHQ v3'!D2:D130)</f>
        <v>0.56236540163957405</v>
      </c>
    </row>
    <row r="27" spans="2:36" x14ac:dyDescent="0.45">
      <c r="B27" s="18" t="s">
        <v>4</v>
      </c>
      <c r="C27" s="4">
        <f>MIN('Gemini RAG G+E'!E:E)</f>
        <v>4</v>
      </c>
      <c r="D27" s="4">
        <f>AVERAGE('Gemini RAG G+E'!E:E)</f>
        <v>4.96</v>
      </c>
      <c r="E27" s="3">
        <f>MAX('Gemini RAG G+E'!E:E)</f>
        <v>5</v>
      </c>
      <c r="F27" s="39">
        <f>_xlfn.STDEV.S('Gemini RAG G+E'!E2:E26)</f>
        <v>0.20000000000000004</v>
      </c>
      <c r="H27" s="18" t="s">
        <v>4</v>
      </c>
      <c r="I27" s="4">
        <f>MIN('Gemini RAG IT-G'!E:E)</f>
        <v>1</v>
      </c>
      <c r="J27" s="4">
        <f>AVERAGE('Gemini RAG IT-G'!E:E)</f>
        <v>4.72</v>
      </c>
      <c r="K27" s="3">
        <f>MAX('Gemini RAG IT-G'!E:E)</f>
        <v>5</v>
      </c>
      <c r="L27" s="39">
        <f>_xlfn.STDEV.S('Gemini RAG IT-G'!E2:E26)</f>
        <v>0.84261497731763502</v>
      </c>
      <c r="N27" s="18" t="s">
        <v>4</v>
      </c>
      <c r="O27" s="4">
        <f>MIN('Gemini RAG NHQ v0'!E:E)</f>
        <v>1</v>
      </c>
      <c r="P27" s="4">
        <f>AVERAGE('Gemini RAG NHQ v0'!E:E)</f>
        <v>4.2461538461538462</v>
      </c>
      <c r="Q27" s="3">
        <f>MAX('Gemini RAG NHQ v0'!E:E)</f>
        <v>5</v>
      </c>
      <c r="R27" s="39">
        <f>_xlfn.STDEV.S('Gemini RAG NHQ v0'!E2:E131)</f>
        <v>1.4200204085308097</v>
      </c>
      <c r="T27" s="18" t="s">
        <v>4</v>
      </c>
      <c r="U27" s="4">
        <f>MIN('Gemini RAG NHQ v1'!E:E)</f>
        <v>1</v>
      </c>
      <c r="V27" s="4">
        <f>AVERAGE('Gemini RAG NHQ v1'!E:E)</f>
        <v>4.6356589147286815</v>
      </c>
      <c r="W27" s="3">
        <f>MAX('Gemini RAG NHQ v1'!E:E)</f>
        <v>5</v>
      </c>
      <c r="X27" s="39">
        <f>_xlfn.STDEV.S('Gemini RAG NHQ v1'!E2:E130)</f>
        <v>0.85639127024505468</v>
      </c>
      <c r="Z27" s="18" t="s">
        <v>4</v>
      </c>
      <c r="AA27" s="4">
        <f>MIN('Gemini RAG NHQ v2'!E:E)</f>
        <v>1</v>
      </c>
      <c r="AB27" s="4">
        <f>AVERAGE('Gemini RAG NHQ v2'!E:E)</f>
        <v>4.6000000000000005</v>
      </c>
      <c r="AC27" s="3">
        <f>MAX('Gemini RAG NHQ v2'!E:E)</f>
        <v>5</v>
      </c>
      <c r="AD27" s="39">
        <f>_xlfn.STDEV.S('Gemini RAG NHQ v2'!E2:E131)</f>
        <v>0.97726084526595103</v>
      </c>
      <c r="AF27" s="18" t="s">
        <v>4</v>
      </c>
      <c r="AG27" s="4">
        <f>MIN('Gemini RAG NHQ v3'!E:E)</f>
        <v>1</v>
      </c>
      <c r="AH27" s="4">
        <f>AVERAGE('Gemini RAG NHQ v3'!E:E)</f>
        <v>4.8449612403100781</v>
      </c>
      <c r="AI27" s="3">
        <f>MAX('Gemini RAG NHQ v3'!E:E)</f>
        <v>5</v>
      </c>
      <c r="AJ27" s="39">
        <f>_xlfn.STDEV.S('Gemini RAG NHQ v3'!E2:E130)</f>
        <v>0.65490472116060361</v>
      </c>
    </row>
    <row r="28" spans="2:36" x14ac:dyDescent="0.45">
      <c r="B28" s="18" t="s">
        <v>5</v>
      </c>
      <c r="C28" s="4">
        <f>MIN('Gemini RAG G+E'!F:F)</f>
        <v>3</v>
      </c>
      <c r="D28" s="4">
        <f>AVERAGE('Gemini RAG G+E'!F:F)</f>
        <v>4.2</v>
      </c>
      <c r="E28" s="3">
        <f>MAX('Gemini RAG G+E'!F:F)</f>
        <v>5</v>
      </c>
      <c r="F28" s="39">
        <f>_xlfn.STDEV.S('Gemini RAG G+E'!F2:F26)</f>
        <v>0.5</v>
      </c>
      <c r="H28" s="18" t="s">
        <v>5</v>
      </c>
      <c r="I28" s="4">
        <f>MIN('Gemini RAG IT-G'!F:F)</f>
        <v>1</v>
      </c>
      <c r="J28" s="4">
        <f>AVERAGE('Gemini RAG IT-G'!F:F)</f>
        <v>3.7600000000000002</v>
      </c>
      <c r="K28" s="3">
        <f>MAX('Gemini RAG IT-G'!F:F)</f>
        <v>5</v>
      </c>
      <c r="L28" s="39">
        <f>_xlfn.STDEV.S('Gemini RAG IT-G'!F2:F26)</f>
        <v>0.83066238629180755</v>
      </c>
      <c r="N28" s="18" t="s">
        <v>5</v>
      </c>
      <c r="O28" s="4">
        <f>MIN('Gemini RAG NHQ v0'!F:F)</f>
        <v>1</v>
      </c>
      <c r="P28" s="4">
        <f>AVERAGE('Gemini RAG NHQ v0'!F:F)</f>
        <v>3.5384615384615383</v>
      </c>
      <c r="Q28" s="3">
        <f>MAX('Gemini RAG NHQ v0'!F:F)</f>
        <v>5</v>
      </c>
      <c r="R28" s="39">
        <f>_xlfn.STDEV.S('Gemini RAG NHQ v0'!F2:F131)</f>
        <v>1.3985255034430231</v>
      </c>
      <c r="T28" s="18" t="s">
        <v>5</v>
      </c>
      <c r="U28" s="4">
        <f>MIN('Gemini RAG NHQ v1'!F:F)</f>
        <v>1</v>
      </c>
      <c r="V28" s="4">
        <f>AVERAGE('Gemini RAG NHQ v1'!F:F)</f>
        <v>3.7984496124031009</v>
      </c>
      <c r="W28" s="3">
        <f>MAX('Gemini RAG NHQ v1'!F:F)</f>
        <v>5</v>
      </c>
      <c r="X28" s="39">
        <f>_xlfn.STDEV.S('Gemini RAG NHQ v1'!F2:F130)</f>
        <v>0.97130586198137414</v>
      </c>
      <c r="Z28" s="18" t="s">
        <v>5</v>
      </c>
      <c r="AA28" s="4">
        <f>MIN('Gemini RAG NHQ v2'!F:F)</f>
        <v>1</v>
      </c>
      <c r="AB28" s="4">
        <f>AVERAGE('Gemini RAG NHQ v2'!F:F)</f>
        <v>3.8538461538461539</v>
      </c>
      <c r="AC28" s="3">
        <f>MAX('Gemini RAG NHQ v2'!F:F)</f>
        <v>5</v>
      </c>
      <c r="AD28" s="39">
        <f>_xlfn.STDEV.S('Gemini RAG NHQ v2'!F2:F131)</f>
        <v>1.1214023506136572</v>
      </c>
      <c r="AF28" s="18" t="s">
        <v>5</v>
      </c>
      <c r="AG28" s="4">
        <f>MIN('Gemini RAG NHQ v3'!F:F)</f>
        <v>1</v>
      </c>
      <c r="AH28" s="4">
        <f>AVERAGE('Gemini RAG NHQ v3'!F:F)</f>
        <v>4.2248062015503871</v>
      </c>
      <c r="AI28" s="3">
        <f>MAX('Gemini RAG NHQ v3'!F:F)</f>
        <v>5</v>
      </c>
      <c r="AJ28" s="39">
        <f>_xlfn.STDEV.S('Gemini RAG NHQ v3'!F2:F130)</f>
        <v>0.86819055797747502</v>
      </c>
    </row>
    <row r="29" spans="2:36" x14ac:dyDescent="0.45">
      <c r="B29" s="18" t="s">
        <v>6</v>
      </c>
      <c r="C29" s="4">
        <f>MIN('Gemini RAG G+E'!G:G)</f>
        <v>4</v>
      </c>
      <c r="D29" s="4">
        <f>AVERAGE('Gemini RAG G+E'!G:G)</f>
        <v>4.6800000000000006</v>
      </c>
      <c r="E29" s="3">
        <f>MAX('Gemini RAG G+E'!G:G)</f>
        <v>5</v>
      </c>
      <c r="F29" s="39">
        <f>_xlfn.STDEV.S('Gemini RAG G+E'!G2:G26)</f>
        <v>0.47609522856952335</v>
      </c>
      <c r="H29" s="18" t="s">
        <v>6</v>
      </c>
      <c r="I29" s="4">
        <f>MIN('Gemini RAG IT-G'!G:G)</f>
        <v>3</v>
      </c>
      <c r="J29" s="4">
        <f>AVERAGE('Gemini RAG IT-G'!G:G)</f>
        <v>4.4000000000000004</v>
      </c>
      <c r="K29" s="3">
        <f>MAX('Gemini RAG IT-G'!G:G)</f>
        <v>5</v>
      </c>
      <c r="L29" s="39">
        <f>_xlfn.STDEV.S('Gemini RAG IT-G'!G2:G26)</f>
        <v>0.57735026918962573</v>
      </c>
      <c r="N29" s="18" t="s">
        <v>6</v>
      </c>
      <c r="O29" s="4">
        <f>MIN('Gemini RAG NHQ v0'!G:G)</f>
        <v>1</v>
      </c>
      <c r="P29" s="4">
        <f>AVERAGE('Gemini RAG NHQ v0'!G:G)</f>
        <v>4.4923076923076923</v>
      </c>
      <c r="Q29" s="3">
        <f>MAX('Gemini RAG NHQ v0'!G:G)</f>
        <v>5</v>
      </c>
      <c r="R29" s="39">
        <f>_xlfn.STDEV.S('Gemini RAG NHQ v0'!G2:G131)</f>
        <v>1.2590519002556129</v>
      </c>
      <c r="T29" s="18" t="s">
        <v>6</v>
      </c>
      <c r="U29" s="4">
        <f>MIN('Gemini RAG NHQ v1'!G:G)</f>
        <v>1</v>
      </c>
      <c r="V29" s="4">
        <f>AVERAGE('Gemini RAG NHQ v1'!G:G)</f>
        <v>4.7596899224806206</v>
      </c>
      <c r="W29" s="3">
        <f>MAX('Gemini RAG NHQ v1'!G:G)</f>
        <v>5</v>
      </c>
      <c r="X29" s="39">
        <f>_xlfn.STDEV.S('Gemini RAG NHQ v1'!G2:G130)</f>
        <v>0.68208313503617435</v>
      </c>
      <c r="Z29" s="18" t="s">
        <v>6</v>
      </c>
      <c r="AA29" s="4">
        <f>MIN('Gemini RAG NHQ v2'!G:G)</f>
        <v>1</v>
      </c>
      <c r="AB29" s="4">
        <f>AVERAGE('Gemini RAG NHQ v2'!G:G)</f>
        <v>4.7</v>
      </c>
      <c r="AC29" s="3">
        <f>MAX('Gemini RAG NHQ v2'!G:G)</f>
        <v>5</v>
      </c>
      <c r="AD29" s="39">
        <f>_xlfn.STDEV.S('Gemini RAG NHQ v2'!G2:G131)</f>
        <v>0.877363916434034</v>
      </c>
      <c r="AF29" s="18" t="s">
        <v>6</v>
      </c>
      <c r="AG29" s="4">
        <f>MIN('Gemini RAG NHQ v3'!G:G)</f>
        <v>1</v>
      </c>
      <c r="AH29" s="4">
        <f>AVERAGE('Gemini RAG NHQ v3'!G:G)</f>
        <v>4.837209302325582</v>
      </c>
      <c r="AI29" s="3">
        <f>MAX('Gemini RAG NHQ v3'!G:G)</f>
        <v>5</v>
      </c>
      <c r="AJ29" s="39">
        <f>_xlfn.STDEV.S('Gemini RAG NHQ v3'!G2:G130)</f>
        <v>0.64699663922063111</v>
      </c>
    </row>
    <row r="30" spans="2:36" ht="20.25" thickBot="1" x14ac:dyDescent="0.5">
      <c r="B30" s="19" t="s">
        <v>2407</v>
      </c>
      <c r="C30" s="36">
        <f>MIN('Gemini RAG G+E'!H:H)</f>
        <v>1</v>
      </c>
      <c r="D30" s="36">
        <f>AVERAGE('Gemini RAG G+E'!H:H)</f>
        <v>1.7999999999999998</v>
      </c>
      <c r="E30" s="37">
        <f>MAX('Gemini RAG G+E'!H:H)</f>
        <v>4</v>
      </c>
      <c r="F30" s="40">
        <f>_xlfn.STDEV.S('Gemini RAG G+E'!H2:H26)</f>
        <v>0.9574271077563381</v>
      </c>
      <c r="H30" s="19" t="s">
        <v>2407</v>
      </c>
      <c r="I30" s="36">
        <f>MIN('Gemini RAG IT-G'!H:H)</f>
        <v>1</v>
      </c>
      <c r="J30" s="36">
        <f>AVERAGE('Gemini RAG IT-G'!H:H)</f>
        <v>1.52</v>
      </c>
      <c r="K30" s="37">
        <f>MAX('Gemini RAG IT-G'!H:H)</f>
        <v>2</v>
      </c>
      <c r="L30" s="40">
        <f>_xlfn.STDEV.S('Gemini RAG IT-G'!H2:H26)</f>
        <v>0.50990195135927852</v>
      </c>
      <c r="N30" s="19" t="s">
        <v>2407</v>
      </c>
      <c r="O30" s="36">
        <f>MIN('Gemini RAG NHQ v0'!H:H)</f>
        <v>1</v>
      </c>
      <c r="P30" s="36">
        <f>AVERAGE('Gemini RAG NHQ v0'!H:H)</f>
        <v>1.1230769230769231</v>
      </c>
      <c r="Q30" s="37">
        <f>MAX('Gemini RAG NHQ v0'!H:H)</f>
        <v>5</v>
      </c>
      <c r="R30" s="40">
        <f>_xlfn.STDEV.S('Gemini RAG NHQ v0'!H2:H131)</f>
        <v>0.57080637392866507</v>
      </c>
      <c r="T30" s="19" t="s">
        <v>2407</v>
      </c>
      <c r="U30" s="36">
        <f>MIN('Gemini RAG NHQ v1'!H:H)</f>
        <v>1</v>
      </c>
      <c r="V30" s="36">
        <f>AVERAGE('Gemini RAG NHQ v1'!H:H)</f>
        <v>1.0775193798449614</v>
      </c>
      <c r="W30" s="37">
        <f>MAX('Gemini RAG NHQ v1'!H:H)</f>
        <v>3</v>
      </c>
      <c r="X30" s="40">
        <f>_xlfn.STDEV.S('Gemini RAG NHQ v1'!H2:H130)</f>
        <v>0.34488229651522045</v>
      </c>
      <c r="Z30" s="19" t="s">
        <v>2407</v>
      </c>
      <c r="AA30" s="36">
        <f>MIN('Gemini RAG NHQ v2'!H:H)</f>
        <v>1</v>
      </c>
      <c r="AB30" s="36">
        <f>AVERAGE('Gemini RAG NHQ v2'!H:H)</f>
        <v>1.0999999999999999</v>
      </c>
      <c r="AC30" s="37">
        <f>MAX('Gemini RAG NHQ v2'!H:H)</f>
        <v>5</v>
      </c>
      <c r="AD30" s="40">
        <f>_xlfn.STDEV.S('Gemini RAG NHQ v2'!H2:H131)</f>
        <v>0.55475394364032782</v>
      </c>
      <c r="AF30" s="19" t="s">
        <v>2407</v>
      </c>
      <c r="AG30" s="36">
        <f>MIN('Gemini RAG NHQ v3'!H:H)</f>
        <v>1</v>
      </c>
      <c r="AH30" s="36">
        <f>AVERAGE('Gemini RAG NHQ v3'!H:H)</f>
        <v>1.5891472868217056</v>
      </c>
      <c r="AI30" s="37">
        <f>MAX('Gemini RAG NHQ v3'!H:H)</f>
        <v>5</v>
      </c>
      <c r="AJ30" s="40">
        <f>_xlfn.STDEV.S('Gemini RAG NHQ v3'!H2:H130)</f>
        <v>1.3784751715027777</v>
      </c>
    </row>
    <row r="31" spans="2:36" ht="20.25" thickBot="1" x14ac:dyDescent="0.5">
      <c r="B31" s="14" t="s">
        <v>2454</v>
      </c>
      <c r="C31" s="21">
        <f>MIN('Gemini RAG G+E'!J:J)</f>
        <v>17</v>
      </c>
      <c r="D31" s="20">
        <f>AVERAGE('Gemini RAG G+E'!J:J)</f>
        <v>20.12</v>
      </c>
      <c r="E31" s="20">
        <f>MAX('Gemini RAG G+E'!J:J)</f>
        <v>23</v>
      </c>
      <c r="F31" s="41">
        <f>_xlfn.STDEV.S('Gemini RAG G+E'!J2:J26)</f>
        <v>1.9</v>
      </c>
      <c r="H31" s="14" t="s">
        <v>2454</v>
      </c>
      <c r="I31" s="21">
        <f>MIN('Gemini RAG IT-G'!J:J)</f>
        <v>8</v>
      </c>
      <c r="J31" s="20">
        <f>AVERAGE('Gemini RAG IT-G'!J:J)</f>
        <v>18.600000000000001</v>
      </c>
      <c r="K31" s="20">
        <f>MAX('Gemini RAG IT-G'!J:J)</f>
        <v>21</v>
      </c>
      <c r="L31" s="41">
        <f>_xlfn.STDEV.S('Gemini RAG IT-G'!J2:J26)</f>
        <v>2.7386127875258306</v>
      </c>
      <c r="N31" s="14" t="s">
        <v>2454</v>
      </c>
      <c r="O31" s="21">
        <f>MIN('Gemini RAG NHQ v0'!J:J)</f>
        <v>5</v>
      </c>
      <c r="P31" s="20">
        <f>AVERAGE('Gemini RAG NHQ v0'!J:J)</f>
        <v>17.630769230769229</v>
      </c>
      <c r="Q31" s="20">
        <f>MAX('Gemini RAG NHQ v0'!J:J)</f>
        <v>25</v>
      </c>
      <c r="R31" s="41">
        <f>_xlfn.STDEV.S('Gemini RAG NHQ v0'!J2:J131)</f>
        <v>4.9323146783095302</v>
      </c>
      <c r="T31" s="14" t="s">
        <v>2454</v>
      </c>
      <c r="U31" s="21">
        <f>MIN('Gemini RAG NHQ v1'!J:J)</f>
        <v>5</v>
      </c>
      <c r="V31" s="20">
        <f>AVERAGE('Gemini RAG NHQ v1'!J:J)</f>
        <v>18.682170542635657</v>
      </c>
      <c r="W31" s="20">
        <f>MAX('Gemini RAG NHQ v1'!J:J)</f>
        <v>23</v>
      </c>
      <c r="X31" s="41">
        <f>_xlfn.STDEV.S('Gemini RAG NHQ v1'!J2:J130)</f>
        <v>3.1023793694417803</v>
      </c>
      <c r="Z31" s="14" t="s">
        <v>2454</v>
      </c>
      <c r="AA31" s="21">
        <f>MIN('Gemini RAG NHQ v2'!J:J)</f>
        <v>5</v>
      </c>
      <c r="AB31" s="20">
        <f>AVERAGE('Gemini RAG NHQ v2'!J:J)</f>
        <v>18.676923076923078</v>
      </c>
      <c r="AC31" s="20">
        <f>MAX('Gemini RAG NHQ v2'!J:J)</f>
        <v>25</v>
      </c>
      <c r="AD31" s="41">
        <f>_xlfn.STDEV.S('Gemini RAG NHQ v2'!J2:J131)</f>
        <v>3.7046281228917834</v>
      </c>
      <c r="AF31" s="14" t="s">
        <v>2454</v>
      </c>
      <c r="AG31" s="21">
        <f>MIN('Gemini RAG NHQ v3'!J:J)</f>
        <v>5</v>
      </c>
      <c r="AH31" s="20">
        <f>AVERAGE('Gemini RAG NHQ v3'!J:J)</f>
        <v>20.271317829457367</v>
      </c>
      <c r="AI31" s="20">
        <f>MAX('Gemini RAG NHQ v3'!J:J)</f>
        <v>25</v>
      </c>
      <c r="AJ31" s="41">
        <f>_xlfn.STDEV.S('Gemini RAG NHQ v3'!J2:J130)</f>
        <v>3.0739630822454185</v>
      </c>
    </row>
    <row r="32" spans="2:36" ht="20.25" thickBot="1" x14ac:dyDescent="0.5"/>
    <row r="33" spans="2:18" ht="20.25" thickBot="1" x14ac:dyDescent="0.5">
      <c r="B33" s="146" t="s">
        <v>2422</v>
      </c>
      <c r="C33" s="147"/>
      <c r="D33" s="147"/>
      <c r="E33" s="147"/>
      <c r="F33" s="148"/>
      <c r="H33" s="146" t="s">
        <v>2424</v>
      </c>
      <c r="I33" s="147"/>
      <c r="J33" s="147"/>
      <c r="K33" s="147"/>
      <c r="L33" s="148"/>
      <c r="N33" s="146" t="s">
        <v>2425</v>
      </c>
      <c r="O33" s="147"/>
      <c r="P33" s="147"/>
      <c r="Q33" s="147"/>
      <c r="R33" s="148"/>
    </row>
    <row r="34" spans="2:18" ht="20.25" thickBot="1" x14ac:dyDescent="0.5">
      <c r="B34" s="31" t="s">
        <v>2402</v>
      </c>
      <c r="C34" s="31" t="s">
        <v>2403</v>
      </c>
      <c r="D34" s="31" t="s">
        <v>2408</v>
      </c>
      <c r="E34" s="31" t="s">
        <v>2404</v>
      </c>
      <c r="F34" s="31" t="s">
        <v>2405</v>
      </c>
      <c r="H34" s="31" t="s">
        <v>2402</v>
      </c>
      <c r="I34" s="31" t="s">
        <v>2403</v>
      </c>
      <c r="J34" s="31" t="s">
        <v>2408</v>
      </c>
      <c r="K34" s="31" t="s">
        <v>2404</v>
      </c>
      <c r="L34" s="31" t="s">
        <v>2405</v>
      </c>
      <c r="N34" s="31" t="s">
        <v>2402</v>
      </c>
      <c r="O34" s="31" t="s">
        <v>2403</v>
      </c>
      <c r="P34" s="31" t="s">
        <v>2408</v>
      </c>
      <c r="Q34" s="31" t="s">
        <v>2404</v>
      </c>
      <c r="R34" s="31" t="s">
        <v>2405</v>
      </c>
    </row>
    <row r="35" spans="2:18" x14ac:dyDescent="0.45">
      <c r="B35" s="35" t="s">
        <v>2406</v>
      </c>
      <c r="C35" s="34">
        <f>MIN('OAI Agentic G+E'!D:D)</f>
        <v>1</v>
      </c>
      <c r="D35" s="34">
        <f>AVERAGE('OAI Agentic G+E'!D:D)</f>
        <v>3.56</v>
      </c>
      <c r="E35" s="32">
        <f>MAX('OAI Agentic G+E'!D:D)</f>
        <v>5</v>
      </c>
      <c r="F35" s="38">
        <f>_xlfn.STDEV.S('OAI RAG G+E'!D2:D26)</f>
        <v>0.56862407030773232</v>
      </c>
      <c r="H35" s="35" t="s">
        <v>2406</v>
      </c>
      <c r="I35" s="34">
        <f>MIN('OAI Agentic IT-G'!D:D)</f>
        <v>1</v>
      </c>
      <c r="J35" s="34">
        <f>AVERAGE('OAI Agentic IT-G'!D:D)</f>
        <v>3.08</v>
      </c>
      <c r="K35" s="32">
        <f>MAX('OAI Agentic IT-G'!D:D)</f>
        <v>4</v>
      </c>
      <c r="L35" s="38">
        <f>_xlfn.STDEV.S('OAI RAG IT-G'!D2:D26)</f>
        <v>0.61373175465073304</v>
      </c>
      <c r="N35" s="35" t="s">
        <v>2406</v>
      </c>
      <c r="O35" s="34">
        <f>MIN('OAI Agentic NHQ'!D:D)</f>
        <v>1</v>
      </c>
      <c r="P35" s="34">
        <f>AVERAGE('OAI Agentic NHQ'!D:D)</f>
        <v>2.3384615384615386</v>
      </c>
      <c r="Q35" s="32">
        <f>MAX('OAI Agentic NHQ'!D:D)</f>
        <v>5</v>
      </c>
      <c r="R35" s="38">
        <f>_xlfn.STDEV.S('OAI Agentic NHQ'!D2:D131)</f>
        <v>1.297306967038371</v>
      </c>
    </row>
    <row r="36" spans="2:18" x14ac:dyDescent="0.45">
      <c r="B36" s="18" t="s">
        <v>4</v>
      </c>
      <c r="C36" s="4">
        <f>MIN('OAI Agentic G+E'!E:E)</f>
        <v>1</v>
      </c>
      <c r="D36" s="4">
        <f>AVERAGE('OAI Agentic G+E'!E:E)</f>
        <v>4.5199999999999996</v>
      </c>
      <c r="E36" s="3">
        <f>MAX('OAI Agentic G+E'!E:E)</f>
        <v>5</v>
      </c>
      <c r="F36" s="39">
        <f>_xlfn.STDEV.S('OAI RAG G+E'!E2:E26)</f>
        <v>0.2</v>
      </c>
      <c r="H36" s="18" t="s">
        <v>4</v>
      </c>
      <c r="I36" s="4">
        <f>MIN('OAI Agentic IT-G'!E:E)</f>
        <v>1</v>
      </c>
      <c r="J36" s="4">
        <f>AVERAGE('OAI Agentic IT-G'!E:E)</f>
        <v>4.08</v>
      </c>
      <c r="K36" s="3">
        <f>MAX('OAI Agentic IT-G'!E:E)</f>
        <v>5</v>
      </c>
      <c r="L36" s="39">
        <f>_xlfn.STDEV.S('OAI RAG IT-G'!E2:E26)</f>
        <v>0.43969686527576413</v>
      </c>
      <c r="N36" s="18" t="s">
        <v>4</v>
      </c>
      <c r="O36" s="4">
        <f>MIN('OAI Agentic NHQ'!E:E)</f>
        <v>1</v>
      </c>
      <c r="P36" s="4">
        <f>AVERAGE('OAI Agentic NHQ'!E:E)</f>
        <v>3.2384615384615385</v>
      </c>
      <c r="Q36" s="3">
        <f>MAX('OAI Agentic NHQ'!E:E)</f>
        <v>5</v>
      </c>
      <c r="R36" s="39">
        <f>_xlfn.STDEV.S('OAI Agentic NHQ'!E2:E131)</f>
        <v>1.2868075162123358</v>
      </c>
    </row>
    <row r="37" spans="2:18" x14ac:dyDescent="0.45">
      <c r="B37" s="18" t="s">
        <v>5</v>
      </c>
      <c r="C37" s="4">
        <f>MIN('OAI Agentic G+E'!F:F)</f>
        <v>1</v>
      </c>
      <c r="D37" s="4">
        <f>AVERAGE('OAI Agentic G+E'!F:F)</f>
        <v>3.32</v>
      </c>
      <c r="E37" s="3">
        <f>MAX('OAI Agentic G+E'!F:F)</f>
        <v>4</v>
      </c>
      <c r="F37" s="39">
        <f>_xlfn.STDEV.S('OAI RAG G+E'!F2:F26)</f>
        <v>0.54160256030906484</v>
      </c>
      <c r="H37" s="18" t="s">
        <v>5</v>
      </c>
      <c r="I37" s="4">
        <f>MIN('OAI Agentic IT-G'!F:F)</f>
        <v>1</v>
      </c>
      <c r="J37" s="4">
        <f>AVERAGE('OAI Agentic IT-G'!F:F)</f>
        <v>3.1599999999999997</v>
      </c>
      <c r="K37" s="3">
        <f>MAX('OAI Agentic IT-G'!F:F)</f>
        <v>4</v>
      </c>
      <c r="L37" s="39">
        <f>_xlfn.STDEV.S('OAI RAG IT-G'!F2:F26)</f>
        <v>0.66583281184793885</v>
      </c>
      <c r="N37" s="18" t="s">
        <v>5</v>
      </c>
      <c r="O37" s="4">
        <f>MIN('OAI Agentic NHQ'!F:F)</f>
        <v>1</v>
      </c>
      <c r="P37" s="4">
        <f>AVERAGE('OAI Agentic NHQ'!F:F)</f>
        <v>2.2384615384615385</v>
      </c>
      <c r="Q37" s="3">
        <f>MAX('OAI Agentic NHQ'!F:F)</f>
        <v>4</v>
      </c>
      <c r="R37" s="39">
        <f>_xlfn.STDEV.S('OAI Agentic NHQ'!F2:F131)</f>
        <v>1.1398615865506387</v>
      </c>
    </row>
    <row r="38" spans="2:18" x14ac:dyDescent="0.45">
      <c r="B38" s="18" t="s">
        <v>6</v>
      </c>
      <c r="C38" s="4">
        <f>MIN('OAI Agentic G+E'!G:G)</f>
        <v>2</v>
      </c>
      <c r="D38" s="4">
        <f>AVERAGE('OAI Agentic G+E'!G:G)</f>
        <v>4.04</v>
      </c>
      <c r="E38" s="3">
        <f>MAX('OAI Agentic G+E'!G:G)</f>
        <v>5</v>
      </c>
      <c r="F38" s="39">
        <f>_xlfn.STDEV.S('OAI RAG G+E'!G2:G26)</f>
        <v>0.50662280511902313</v>
      </c>
      <c r="H38" s="18" t="s">
        <v>6</v>
      </c>
      <c r="I38" s="4">
        <f>MIN('OAI Agentic IT-G'!G:G)</f>
        <v>2</v>
      </c>
      <c r="J38" s="4">
        <f>AVERAGE('OAI Agentic IT-G'!G:G)</f>
        <v>3.96</v>
      </c>
      <c r="K38" s="3">
        <f>MAX('OAI Agentic IT-G'!G:G)</f>
        <v>5</v>
      </c>
      <c r="L38" s="39">
        <f>_xlfn.STDEV.S('OAI RAG IT-G'!G2:G26)</f>
        <v>0.5</v>
      </c>
      <c r="N38" s="18" t="s">
        <v>6</v>
      </c>
      <c r="O38" s="4">
        <f>MIN('OAI Agentic NHQ'!G:G)</f>
        <v>2</v>
      </c>
      <c r="P38" s="4">
        <f>AVERAGE('OAI Agentic NHQ'!G:G)</f>
        <v>3.4923076923076923</v>
      </c>
      <c r="Q38" s="3">
        <f>MAX('OAI Agentic NHQ'!G:G)</f>
        <v>5</v>
      </c>
      <c r="R38" s="39">
        <f>_xlfn.STDEV.S('OAI Agentic NHQ'!G2:G131)</f>
        <v>0.88261550923925702</v>
      </c>
    </row>
    <row r="39" spans="2:18" ht="20.25" thickBot="1" x14ac:dyDescent="0.5">
      <c r="B39" s="19" t="s">
        <v>2407</v>
      </c>
      <c r="C39" s="36">
        <f>MIN('OAI Agentic G+E'!H:H)</f>
        <v>1</v>
      </c>
      <c r="D39" s="36">
        <f>AVERAGE('OAI Agentic G+E'!H:H)</f>
        <v>2.2800000000000002</v>
      </c>
      <c r="E39" s="37">
        <f>MAX('OAI Agentic G+E'!H:H)</f>
        <v>3</v>
      </c>
      <c r="F39" s="40">
        <f>_xlfn.STDEV.S('OAI RAG G+E'!H2:H26)</f>
        <v>0.62716292407422591</v>
      </c>
      <c r="H39" s="19" t="s">
        <v>2407</v>
      </c>
      <c r="I39" s="36">
        <f>MIN('OAI Agentic IT-G'!H:H)</f>
        <v>1</v>
      </c>
      <c r="J39" s="36">
        <f>AVERAGE('OAI Agentic IT-G'!H:H)</f>
        <v>1.9200000000000002</v>
      </c>
      <c r="K39" s="37">
        <f>MAX('OAI Agentic IT-G'!H:H)</f>
        <v>3</v>
      </c>
      <c r="L39" s="40">
        <f>_xlfn.STDEV.S('OAI RAG IT-G'!H2:H26)</f>
        <v>0.6454972243679028</v>
      </c>
      <c r="N39" s="19" t="s">
        <v>2407</v>
      </c>
      <c r="O39" s="36">
        <f>MIN('OAI Agentic NHQ'!H:H)</f>
        <v>1</v>
      </c>
      <c r="P39" s="36">
        <f>AVERAGE('OAI Agentic NHQ'!H:H)</f>
        <v>1.5615384615384615</v>
      </c>
      <c r="Q39" s="37">
        <f>MAX('OAI Agentic NHQ'!H:H)</f>
        <v>3</v>
      </c>
      <c r="R39" s="40">
        <f>_xlfn.STDEV.S('OAI Agentic NHQ'!H2:H131)</f>
        <v>0.63494913614083048</v>
      </c>
    </row>
    <row r="40" spans="2:18" ht="20.25" thickBot="1" x14ac:dyDescent="0.5">
      <c r="B40" s="14" t="s">
        <v>2454</v>
      </c>
      <c r="C40" s="21">
        <f>MIN('OAI Agentic G+E'!J:J)</f>
        <v>6</v>
      </c>
      <c r="D40" s="20">
        <f>AVERAGE('OAI Agentic G+E'!J:J)</f>
        <v>17.720000000000002</v>
      </c>
      <c r="E40" s="20">
        <f>MAX('OAI Agentic G+E'!J:J)</f>
        <v>22</v>
      </c>
      <c r="F40" s="41">
        <f>_xlfn.STDEV.S('OAI RAG G+E'!J2:J26)</f>
        <v>2.0792626898334254</v>
      </c>
      <c r="H40" s="14" t="s">
        <v>2454</v>
      </c>
      <c r="I40" s="21">
        <f>MIN('OAI Agentic IT-G'!J:J)</f>
        <v>6</v>
      </c>
      <c r="J40" s="20">
        <f>AVERAGE('OAI Agentic IT-G'!J:J)</f>
        <v>16.2</v>
      </c>
      <c r="K40" s="20">
        <f>MAX('OAI Agentic IT-G'!J:J)</f>
        <v>20</v>
      </c>
      <c r="L40" s="41">
        <f>_xlfn.STDEV.S('OAI RAG IT-G'!J2:J26)</f>
        <v>2.2420228961066928</v>
      </c>
      <c r="N40" s="14" t="s">
        <v>2454</v>
      </c>
      <c r="O40" s="21">
        <f>MIN('OAI Agentic NHQ'!J:J)</f>
        <v>6</v>
      </c>
      <c r="P40" s="20">
        <f>AVERAGE('OAI Agentic NHQ'!J:J)</f>
        <v>12.86923076923077</v>
      </c>
      <c r="Q40" s="20">
        <f>MAX('OAI Agentic NHQ'!J:J)</f>
        <v>22</v>
      </c>
      <c r="R40" s="41">
        <f>_xlfn.STDEV.S('OAI Agentic NHQ'!J2:J131)</f>
        <v>5.0538011813328447</v>
      </c>
    </row>
    <row r="41" spans="2:18" ht="20.25" thickBot="1" x14ac:dyDescent="0.5"/>
    <row r="42" spans="2:18" ht="20.25" thickBot="1" x14ac:dyDescent="0.5">
      <c r="B42" s="146" t="s">
        <v>2423</v>
      </c>
      <c r="C42" s="147"/>
      <c r="D42" s="147"/>
      <c r="E42" s="147"/>
      <c r="F42" s="148"/>
      <c r="H42" s="146" t="s">
        <v>2424</v>
      </c>
      <c r="I42" s="147"/>
      <c r="J42" s="147"/>
      <c r="K42" s="147"/>
      <c r="L42" s="148"/>
      <c r="N42" s="146" t="s">
        <v>2425</v>
      </c>
      <c r="O42" s="147"/>
      <c r="P42" s="147"/>
      <c r="Q42" s="147"/>
      <c r="R42" s="148"/>
    </row>
    <row r="43" spans="2:18" ht="20.25" thickBot="1" x14ac:dyDescent="0.5">
      <c r="B43" s="31" t="s">
        <v>2402</v>
      </c>
      <c r="C43" s="31" t="s">
        <v>2403</v>
      </c>
      <c r="D43" s="31" t="s">
        <v>2408</v>
      </c>
      <c r="E43" s="31" t="s">
        <v>2404</v>
      </c>
      <c r="F43" s="31" t="s">
        <v>2405</v>
      </c>
      <c r="H43" s="31" t="s">
        <v>2402</v>
      </c>
      <c r="I43" s="31" t="s">
        <v>2403</v>
      </c>
      <c r="J43" s="31" t="s">
        <v>2408</v>
      </c>
      <c r="K43" s="31" t="s">
        <v>2404</v>
      </c>
      <c r="L43" s="31" t="s">
        <v>2405</v>
      </c>
      <c r="N43" s="31" t="s">
        <v>2402</v>
      </c>
      <c r="O43" s="31" t="s">
        <v>2403</v>
      </c>
      <c r="P43" s="31" t="s">
        <v>2408</v>
      </c>
      <c r="Q43" s="31" t="s">
        <v>2404</v>
      </c>
      <c r="R43" s="31" t="s">
        <v>2405</v>
      </c>
    </row>
    <row r="44" spans="2:18" x14ac:dyDescent="0.45">
      <c r="B44" s="35" t="s">
        <v>2406</v>
      </c>
      <c r="C44" s="34">
        <f>MIN('Gemini Agentic G+E'!D:D)</f>
        <v>1</v>
      </c>
      <c r="D44" s="34">
        <f>AVERAGE('Gemini Agentic G+E'!D:D)</f>
        <v>3.8400000000000003</v>
      </c>
      <c r="E44" s="32">
        <f>MAX('Gemini Agentic G+E'!D:D)</f>
        <v>5</v>
      </c>
      <c r="F44" s="38">
        <f>_xlfn.STDEV.S('Gemini RAG G+E'!D2:D26)</f>
        <v>0.50990195135927885</v>
      </c>
      <c r="H44" s="35" t="s">
        <v>2406</v>
      </c>
      <c r="I44" s="34">
        <f>MIN('Gemini Agentic IT-G'!D:D)</f>
        <v>1</v>
      </c>
      <c r="J44" s="34">
        <f>AVERAGE('Gemini Agentic IT-G'!D:D)</f>
        <v>3.5999999999999996</v>
      </c>
      <c r="K44" s="32">
        <f>MAX('Gemini Agentic IT-G'!D:D)</f>
        <v>5</v>
      </c>
      <c r="L44" s="38">
        <f>_xlfn.STDEV.S('Gemini RAG IT-G'!D2:D26)</f>
        <v>0.70710678118654757</v>
      </c>
      <c r="N44" s="35" t="s">
        <v>2406</v>
      </c>
      <c r="O44" s="34">
        <f>MIN('Gemini Agentic NHQ'!D:D)</f>
        <v>1</v>
      </c>
      <c r="P44" s="34">
        <f>AVERAGE('Gemini Agentic NHQ'!D:D)</f>
        <v>3.9615384615384617</v>
      </c>
      <c r="Q44" s="32">
        <f>MAX('Gemini Agentic NHQ'!D:D)</f>
        <v>5</v>
      </c>
      <c r="R44" s="38">
        <f>_xlfn.STDEV.S('Gemini Agentic NHQ'!D2:D131)</f>
        <v>1.0883729849289705</v>
      </c>
    </row>
    <row r="45" spans="2:18" x14ac:dyDescent="0.45">
      <c r="B45" s="18" t="s">
        <v>4</v>
      </c>
      <c r="C45" s="4">
        <f>MIN('Gemini Agentic G+E'!E:E)</f>
        <v>1</v>
      </c>
      <c r="D45" s="4">
        <f>AVERAGE('Gemini Agentic G+E'!E:E)</f>
        <v>4.5600000000000005</v>
      </c>
      <c r="E45" s="3">
        <f>MAX('Gemini Agentic G+E'!E:E)</f>
        <v>5</v>
      </c>
      <c r="F45" s="39">
        <f>_xlfn.STDEV.S('Gemini RAG G+E'!E2:E26)</f>
        <v>0.20000000000000004</v>
      </c>
      <c r="H45" s="18" t="s">
        <v>4</v>
      </c>
      <c r="I45" s="4">
        <f>MIN('Gemini Agentic IT-G'!E:E)</f>
        <v>1</v>
      </c>
      <c r="J45" s="4">
        <f>AVERAGE('Gemini Agentic IT-G'!E:E)</f>
        <v>4.2</v>
      </c>
      <c r="K45" s="3">
        <f>MAX('Gemini Agentic IT-G'!E:E)</f>
        <v>5</v>
      </c>
      <c r="L45" s="39">
        <f>_xlfn.STDEV.S('Gemini RAG IT-G'!E2:E26)</f>
        <v>0.84261497731763502</v>
      </c>
      <c r="N45" s="18" t="s">
        <v>4</v>
      </c>
      <c r="O45" s="4">
        <f>MIN('Gemini Agentic NHQ'!E:E)</f>
        <v>1</v>
      </c>
      <c r="P45" s="4">
        <f>AVERAGE('Gemini Agentic NHQ'!E:E)</f>
        <v>4.2384615384615385</v>
      </c>
      <c r="Q45" s="3">
        <f>MAX('Gemini Agentic NHQ'!E:E)</f>
        <v>5</v>
      </c>
      <c r="R45" s="39">
        <f>_xlfn.STDEV.S('Gemini Agentic NHQ'!E2:E131)</f>
        <v>1.1398615865506379</v>
      </c>
    </row>
    <row r="46" spans="2:18" x14ac:dyDescent="0.45">
      <c r="B46" s="18" t="s">
        <v>5</v>
      </c>
      <c r="C46" s="4">
        <f>MIN('Gemini Agentic G+E'!F:F)</f>
        <v>1</v>
      </c>
      <c r="D46" s="4">
        <f>AVERAGE('Gemini Agentic G+E'!F:F)</f>
        <v>3.4000000000000004</v>
      </c>
      <c r="E46" s="3">
        <f>MAX('Gemini Agentic G+E'!F:F)</f>
        <v>5</v>
      </c>
      <c r="F46" s="39">
        <f>_xlfn.STDEV.S('Gemini RAG G+E'!F2:F26)</f>
        <v>0.5</v>
      </c>
      <c r="H46" s="18" t="s">
        <v>5</v>
      </c>
      <c r="I46" s="4">
        <f>MIN('Gemini Agentic IT-G'!F:F)</f>
        <v>1</v>
      </c>
      <c r="J46" s="4">
        <f>AVERAGE('Gemini Agentic IT-G'!F:F)</f>
        <v>3</v>
      </c>
      <c r="K46" s="3">
        <f>MAX('Gemini Agentic IT-G'!F:F)</f>
        <v>4</v>
      </c>
      <c r="L46" s="39">
        <f>_xlfn.STDEV.S('Gemini RAG IT-G'!F2:F26)</f>
        <v>0.83066238629180755</v>
      </c>
      <c r="N46" s="18" t="s">
        <v>5</v>
      </c>
      <c r="O46" s="4">
        <f>MIN('Gemini Agentic NHQ'!F:F)</f>
        <v>1</v>
      </c>
      <c r="P46" s="4">
        <f>AVERAGE('Gemini Agentic NHQ'!F:F)</f>
        <v>3.4846153846153847</v>
      </c>
      <c r="Q46" s="3">
        <f>MAX('Gemini Agentic NHQ'!F:F)</f>
        <v>5</v>
      </c>
      <c r="R46" s="39">
        <f>_xlfn.STDEV.S('Gemini Agentic NHQ'!F2:F131)</f>
        <v>1.3934209500174473</v>
      </c>
    </row>
    <row r="47" spans="2:18" x14ac:dyDescent="0.45">
      <c r="B47" s="18" t="s">
        <v>6</v>
      </c>
      <c r="C47" s="4">
        <f>MIN('Gemini Agentic G+E'!G:G)</f>
        <v>1</v>
      </c>
      <c r="D47" s="4">
        <f>AVERAGE('Gemini Agentic G+E'!G:G)</f>
        <v>4.4000000000000004</v>
      </c>
      <c r="E47" s="3">
        <f>MAX('Gemini Agentic G+E'!G:G)</f>
        <v>5</v>
      </c>
      <c r="F47" s="39">
        <f>_xlfn.STDEV.S('Gemini RAG G+E'!G2:G26)</f>
        <v>0.47609522856952335</v>
      </c>
      <c r="H47" s="18" t="s">
        <v>6</v>
      </c>
      <c r="I47" s="4">
        <f>MIN('Gemini Agentic IT-G'!G:G)</f>
        <v>1</v>
      </c>
      <c r="J47" s="4">
        <f>AVERAGE('Gemini Agentic IT-G'!G:G)</f>
        <v>4.08</v>
      </c>
      <c r="K47" s="3">
        <f>MAX('Gemini Agentic IT-G'!G:G)</f>
        <v>5</v>
      </c>
      <c r="L47" s="39">
        <f>_xlfn.STDEV.S('Gemini RAG IT-G'!G2:G26)</f>
        <v>0.57735026918962573</v>
      </c>
      <c r="N47" s="18" t="s">
        <v>6</v>
      </c>
      <c r="O47" s="4">
        <f>MIN('Gemini Agentic NHQ'!G:G)</f>
        <v>1</v>
      </c>
      <c r="P47" s="4">
        <f>AVERAGE('Gemini Agentic NHQ'!G:G)</f>
        <v>4.7230769230769232</v>
      </c>
      <c r="Q47" s="3">
        <f>MAX('Gemini Agentic NHQ'!G:G)</f>
        <v>5</v>
      </c>
      <c r="R47" s="39">
        <f>_xlfn.STDEV.S('Gemini Agentic NHQ'!G2:G131)</f>
        <v>0.54296608050559336</v>
      </c>
    </row>
    <row r="48" spans="2:18" ht="20.25" thickBot="1" x14ac:dyDescent="0.5">
      <c r="B48" s="19" t="s">
        <v>2407</v>
      </c>
      <c r="C48" s="36">
        <f>MIN('Gemini Agentic G+E'!H:H)</f>
        <v>1</v>
      </c>
      <c r="D48" s="36">
        <f>AVERAGE('Gemini Agentic G+E'!H:H)</f>
        <v>2.7600000000000002</v>
      </c>
      <c r="E48" s="37">
        <f>MAX('Gemini Agentic G+E'!H:H)</f>
        <v>4</v>
      </c>
      <c r="F48" s="40">
        <f>_xlfn.STDEV.S('Gemini RAG G+E'!H2:H26)</f>
        <v>0.9574271077563381</v>
      </c>
      <c r="H48" s="19" t="s">
        <v>2407</v>
      </c>
      <c r="I48" s="36">
        <f>MIN('Gemini Agentic IT-G'!H:H)</f>
        <v>1</v>
      </c>
      <c r="J48" s="36">
        <f>AVERAGE('Gemini Agentic IT-G'!H:H)</f>
        <v>1.96</v>
      </c>
      <c r="K48" s="37">
        <f>MAX('Gemini Agentic IT-G'!H:H)</f>
        <v>4</v>
      </c>
      <c r="L48" s="40">
        <f>_xlfn.STDEV.S('Gemini RAG IT-G'!H2:H26)</f>
        <v>0.50990195135927852</v>
      </c>
      <c r="N48" s="19" t="s">
        <v>2407</v>
      </c>
      <c r="O48" s="36">
        <f>MIN('Gemini Agentic NHQ'!H:H)</f>
        <v>1</v>
      </c>
      <c r="P48" s="36">
        <f>AVERAGE('Gemini Agentic NHQ'!H:H)</f>
        <v>2.3615384615384616</v>
      </c>
      <c r="Q48" s="37">
        <f>MAX('Gemini Agentic NHQ'!H:H)</f>
        <v>5</v>
      </c>
      <c r="R48" s="40">
        <f>_xlfn.STDEV.S('Gemini Agentic NHQ'!H2:H131)</f>
        <v>1.0997099416998937</v>
      </c>
    </row>
    <row r="49" spans="2:22" ht="20.25" thickBot="1" x14ac:dyDescent="0.5">
      <c r="B49" s="14" t="s">
        <v>2454</v>
      </c>
      <c r="C49" s="21">
        <f>MIN('Gemini Agentic G+E'!J:J)</f>
        <v>5</v>
      </c>
      <c r="D49" s="20">
        <f>AVERAGE('Gemini Agentic G+E'!J:J)</f>
        <v>18.96</v>
      </c>
      <c r="E49" s="20">
        <f>MAX('Gemini Agentic G+E'!J:J)</f>
        <v>23</v>
      </c>
      <c r="F49" s="41">
        <f>_xlfn.STDEV.S('Gemini RAG G+E'!J2:J26)</f>
        <v>1.9</v>
      </c>
      <c r="H49" s="14" t="s">
        <v>2454</v>
      </c>
      <c r="I49" s="21">
        <f>MIN('Gemini Agentic IT-G'!J:J)</f>
        <v>5</v>
      </c>
      <c r="J49" s="20">
        <f>AVERAGE('Gemini Agentic IT-G'!J:J)</f>
        <v>16.84</v>
      </c>
      <c r="K49" s="20">
        <f>MAX('Gemini Agentic IT-G'!J:J)</f>
        <v>22</v>
      </c>
      <c r="L49" s="41">
        <f>_xlfn.STDEV.S('Gemini RAG IT-G'!J2:J26)</f>
        <v>2.7386127875258306</v>
      </c>
      <c r="N49" s="14" t="s">
        <v>2454</v>
      </c>
      <c r="O49" s="21">
        <f>MIN('Gemini Agentic NHQ'!J:J)</f>
        <v>5</v>
      </c>
      <c r="P49" s="20">
        <f>AVERAGE('Gemini Agentic NHQ'!J:J)</f>
        <v>18.76923076923077</v>
      </c>
      <c r="Q49" s="20">
        <f>MAX('Gemini Agentic NHQ'!J:J)</f>
        <v>25</v>
      </c>
      <c r="R49" s="41">
        <f>_xlfn.STDEV.S('Gemini Agentic NHQ'!J2:J131)</f>
        <v>4.1250575970392056</v>
      </c>
    </row>
    <row r="52" spans="2:22" ht="20.25" thickBot="1" x14ac:dyDescent="0.5"/>
    <row r="53" spans="2:22" ht="20.25" thickBot="1" x14ac:dyDescent="0.5">
      <c r="B53" s="132" t="s">
        <v>2427</v>
      </c>
      <c r="C53" s="133"/>
      <c r="D53" s="133"/>
      <c r="E53" s="133"/>
      <c r="F53" s="133"/>
      <c r="G53" s="133"/>
      <c r="H53" s="133"/>
      <c r="I53" s="133"/>
      <c r="J53" s="133"/>
      <c r="K53" s="133"/>
      <c r="L53" s="133"/>
      <c r="M53" s="133"/>
      <c r="N53" s="134"/>
    </row>
    <row r="54" spans="2:22" ht="20.25" thickBot="1" x14ac:dyDescent="0.5">
      <c r="B54" s="77" t="s">
        <v>2428</v>
      </c>
      <c r="C54" s="85" t="s">
        <v>2429</v>
      </c>
      <c r="D54" s="88" t="s">
        <v>2430</v>
      </c>
      <c r="E54" s="86" t="s">
        <v>2432</v>
      </c>
      <c r="F54" s="87" t="s">
        <v>2431</v>
      </c>
      <c r="G54" s="83" t="s">
        <v>2444</v>
      </c>
      <c r="H54" s="83" t="s">
        <v>2446</v>
      </c>
      <c r="I54" s="83" t="s">
        <v>2440</v>
      </c>
      <c r="J54" s="84" t="s">
        <v>2442</v>
      </c>
      <c r="K54" s="78" t="s">
        <v>2445</v>
      </c>
      <c r="L54" s="78" t="s">
        <v>2447</v>
      </c>
      <c r="M54" s="79" t="s">
        <v>2441</v>
      </c>
      <c r="N54" s="80" t="s">
        <v>2443</v>
      </c>
    </row>
    <row r="55" spans="2:22" x14ac:dyDescent="0.45">
      <c r="B55" s="10" t="s">
        <v>2406</v>
      </c>
      <c r="C55" s="67" t="str">
        <f t="shared" ref="C55:D60" si="16">ROUND(N5,2) &amp; " (" &amp; ROUND(X5,2) &amp; ")"</f>
        <v>4,24 (0,92)</v>
      </c>
      <c r="D55" s="67" t="str">
        <f t="shared" si="16"/>
        <v>2,99 (0,83)</v>
      </c>
      <c r="E55" s="67" t="str">
        <f t="shared" ref="E55:F60" si="17">ROUND(Q5,2) &amp; " (" &amp; ROUND(AA5,2) &amp; ")"</f>
        <v>4,42 (0,78)</v>
      </c>
      <c r="F55" s="68" t="str">
        <f t="shared" si="17"/>
        <v>3,8 (0,77)</v>
      </c>
      <c r="G55" s="81">
        <f>_xlfn.T.TEST('OpenAI RAG RAW'!D:D, 'Gemini RAG RAW'!D:D, 2, 3)</f>
        <v>8.1427140415199153E-5</v>
      </c>
      <c r="H55" s="67" t="str">
        <f t="shared" ref="H55:H60" si="18">IF(G55&lt;0.001,"***",IF(G55&lt;0.01,"**",IF(G55&lt;0.05,"*","ns")))</f>
        <v>***</v>
      </c>
      <c r="I55" s="67">
        <f t="shared" ref="I55:I60" si="19">ROUND((N5-Q5)/SQRT(((X5^2+AA5^2)/2)),5)</f>
        <v>-0.21101</v>
      </c>
      <c r="J55" s="67" t="str">
        <f t="shared" ref="J55:J60" si="20">IF(ABS(I55)&lt;0.2,"Negligible",
   IF(ABS(I55)&lt;0.5,"Small",
      IF(ABS(I55)&lt;0.8,"Medium","Large")))</f>
        <v>Small</v>
      </c>
      <c r="K55" s="81">
        <f>_xlfn.T.TEST('OpenAI Agentic RAW'!D:D, 'Gemini Agentic RAW'!D:D, 2, 3)</f>
        <v>8.795514788025458E-23</v>
      </c>
      <c r="L55" s="67" t="str">
        <f t="shared" ref="L55:L60" si="21">IF(K55&lt;0.001,"***",IF(K55&lt;0.01,"**",IF(K55&lt;0.05,"*","ns")))</f>
        <v>***</v>
      </c>
      <c r="M55" s="67">
        <f t="shared" ref="M55:M60" si="22">ROUND((O5-R5)/SQRT(((Y5^2+AB5^2)/2)),5)</f>
        <v>-1.0121</v>
      </c>
      <c r="N55" s="12" t="str">
        <f t="shared" ref="N55:N60" si="23">IF(ABS(M55)&lt;0.2,"Negligible",
   IF(ABS(M55)&lt;0.5,"Small",
      IF(ABS(M55)&lt;0.8,"Medium","Large")))</f>
        <v>Large</v>
      </c>
    </row>
    <row r="56" spans="2:22" x14ac:dyDescent="0.45">
      <c r="B56" s="8" t="s">
        <v>4</v>
      </c>
      <c r="C56" s="3" t="str">
        <f t="shared" si="16"/>
        <v>4,71 (0,72)</v>
      </c>
      <c r="D56" s="3" t="str">
        <f t="shared" si="16"/>
        <v>3,95 (0,64)</v>
      </c>
      <c r="E56" s="3" t="str">
        <f t="shared" si="17"/>
        <v>4,67 (0,83)</v>
      </c>
      <c r="F56" s="65" t="str">
        <f t="shared" si="17"/>
        <v>4,33 (0,73)</v>
      </c>
      <c r="G56" s="81">
        <f>_xlfn.T.TEST('OpenAI RAG RAW'!E:E, 'Gemini RAG RAW'!E:E, 2, 3)</f>
        <v>0.61278097352889915</v>
      </c>
      <c r="H56" s="3" t="str">
        <f t="shared" si="18"/>
        <v>ns</v>
      </c>
      <c r="I56" s="3">
        <f t="shared" si="19"/>
        <v>5.5030000000000003E-2</v>
      </c>
      <c r="J56" s="3" t="str">
        <f t="shared" si="20"/>
        <v>Negligible</v>
      </c>
      <c r="K56" s="81">
        <f>_xlfn.T.TEST('OpenAI Agentic RAW'!E:E, 'Gemini Agentic RAW'!E:E, 2, 3)</f>
        <v>7.0612720861238965E-9</v>
      </c>
      <c r="L56" s="67" t="str">
        <f t="shared" si="21"/>
        <v>***</v>
      </c>
      <c r="M56" s="3">
        <f t="shared" si="22"/>
        <v>-0.56352000000000002</v>
      </c>
      <c r="N56" s="6" t="str">
        <f t="shared" si="23"/>
        <v>Medium</v>
      </c>
    </row>
    <row r="57" spans="2:22" x14ac:dyDescent="0.45">
      <c r="B57" s="8" t="s">
        <v>5</v>
      </c>
      <c r="C57" s="3" t="str">
        <f t="shared" si="16"/>
        <v>3,89 (0,85)</v>
      </c>
      <c r="D57" s="3" t="str">
        <f t="shared" si="16"/>
        <v>2,91 (0,78)</v>
      </c>
      <c r="E57" s="3" t="str">
        <f t="shared" si="17"/>
        <v>3,9 (0,95)</v>
      </c>
      <c r="F57" s="65" t="str">
        <f t="shared" si="17"/>
        <v>3,29 (0,91)</v>
      </c>
      <c r="G57" s="81">
        <f>_xlfn.T.TEST('OpenAI RAG RAW'!F:F, 'Gemini RAG RAW'!F:F, 2, 3)</f>
        <v>0.14019173091712858</v>
      </c>
      <c r="H57" s="3" t="str">
        <f t="shared" si="18"/>
        <v>ns</v>
      </c>
      <c r="I57" s="3">
        <f t="shared" si="19"/>
        <v>-9.7199999999999995E-3</v>
      </c>
      <c r="J57" s="3" t="str">
        <f t="shared" si="20"/>
        <v>Negligible</v>
      </c>
      <c r="K57" s="81">
        <f>_xlfn.T.TEST('OpenAI Agentic RAW'!F:F, 'Gemini Agentic RAW'!F:F, 2, 3)</f>
        <v>2.2086632072982846E-11</v>
      </c>
      <c r="L57" s="67" t="str">
        <f t="shared" si="21"/>
        <v>***</v>
      </c>
      <c r="M57" s="3">
        <f t="shared" si="22"/>
        <v>-0.45862999999999998</v>
      </c>
      <c r="N57" s="6" t="str">
        <f t="shared" si="23"/>
        <v>Small</v>
      </c>
    </row>
    <row r="58" spans="2:22" x14ac:dyDescent="0.45">
      <c r="B58" s="8" t="s">
        <v>6</v>
      </c>
      <c r="C58" s="3" t="str">
        <f t="shared" si="16"/>
        <v>4,52 (0,65)</v>
      </c>
      <c r="D58" s="3" t="str">
        <f t="shared" si="16"/>
        <v>3,83 (0,63)</v>
      </c>
      <c r="E58" s="3" t="str">
        <f t="shared" si="17"/>
        <v>4,64 (0,75)</v>
      </c>
      <c r="F58" s="65" t="str">
        <f t="shared" si="17"/>
        <v>4,4 (0,53)</v>
      </c>
      <c r="G58" s="81">
        <f>_xlfn.T.TEST('OpenAI RAG RAW'!G:G, 'Gemini RAG RAW'!G:G, 2, 3)</f>
        <v>1.1990909651429345E-2</v>
      </c>
      <c r="H58" s="3" t="str">
        <f t="shared" si="18"/>
        <v>*</v>
      </c>
      <c r="I58" s="3">
        <f t="shared" si="19"/>
        <v>-0.17232</v>
      </c>
      <c r="J58" s="3" t="str">
        <f t="shared" si="20"/>
        <v>Negligible</v>
      </c>
      <c r="K58" s="81">
        <f>_xlfn.T.TEST('OpenAI Agentic RAW'!G:G, 'Gemini Agentic RAW'!G:G, 2, 3)</f>
        <v>8.5249249296518536E-27</v>
      </c>
      <c r="L58" s="67" t="str">
        <f t="shared" si="21"/>
        <v>***</v>
      </c>
      <c r="M58" s="3">
        <f t="shared" si="22"/>
        <v>-0.97816000000000003</v>
      </c>
      <c r="N58" s="6" t="str">
        <f t="shared" si="23"/>
        <v>Large</v>
      </c>
    </row>
    <row r="59" spans="2:22" ht="20.25" thickBot="1" x14ac:dyDescent="0.5">
      <c r="B59" s="9" t="s">
        <v>2407</v>
      </c>
      <c r="C59" s="33" t="str">
        <f t="shared" si="16"/>
        <v>3,29 (0,92)</v>
      </c>
      <c r="D59" s="33" t="str">
        <f t="shared" si="16"/>
        <v>1,92 (0,64)</v>
      </c>
      <c r="E59" s="33" t="str">
        <f t="shared" si="17"/>
        <v>1,37 (0,72)</v>
      </c>
      <c r="F59" s="66" t="str">
        <f t="shared" si="17"/>
        <v>2,36 (0,86)</v>
      </c>
      <c r="G59" s="82">
        <f>_xlfn.T.TEST('OpenAI RAG RAW'!H:H, 'Gemini RAG RAW'!H:H, 2, 3)</f>
        <v>1.6346823337656297E-180</v>
      </c>
      <c r="H59" s="33" t="str">
        <f t="shared" si="18"/>
        <v>***</v>
      </c>
      <c r="I59" s="33">
        <f t="shared" si="19"/>
        <v>2.3297300000000001</v>
      </c>
      <c r="J59" s="33" t="str">
        <f t="shared" si="20"/>
        <v>Large</v>
      </c>
      <c r="K59" s="82">
        <f>_xlfn.T.TEST('OpenAI Agentic RAW'!H:H, 'Gemini Agentic RAW'!H:H, 2, 3)</f>
        <v>1.1209865895563953E-11</v>
      </c>
      <c r="L59" s="69" t="str">
        <f t="shared" si="21"/>
        <v>***</v>
      </c>
      <c r="M59" s="33">
        <f t="shared" si="22"/>
        <v>-0.58369000000000004</v>
      </c>
      <c r="N59" s="7" t="str">
        <f t="shared" si="23"/>
        <v>Medium</v>
      </c>
    </row>
    <row r="60" spans="2:22" ht="20.25" thickBot="1" x14ac:dyDescent="0.5">
      <c r="B60" s="17" t="s">
        <v>2454</v>
      </c>
      <c r="C60" s="69" t="str">
        <f t="shared" si="16"/>
        <v>20,65 (3,67)</v>
      </c>
      <c r="D60" s="69" t="str">
        <f t="shared" si="16"/>
        <v>15,6 (3,13)</v>
      </c>
      <c r="E60" s="69" t="str">
        <f t="shared" si="17"/>
        <v>19 (3,24)</v>
      </c>
      <c r="F60" s="70" t="str">
        <f t="shared" si="17"/>
        <v>18,19 (2,92)</v>
      </c>
      <c r="G60" s="82">
        <f>_xlfn.T.TEST('OpenAI RAG RAW'!J:J, 'Gemini RAG RAW'!J:J, 2, 3)</f>
        <v>1.3752520599236644E-10</v>
      </c>
      <c r="H60" s="69" t="str">
        <f t="shared" si="18"/>
        <v>***</v>
      </c>
      <c r="I60" s="69">
        <f t="shared" si="19"/>
        <v>0.47665999999999997</v>
      </c>
      <c r="J60" s="69" t="str">
        <f t="shared" si="20"/>
        <v>Small</v>
      </c>
      <c r="K60" s="82">
        <f>_xlfn.T.TEST('OpenAI Agentic RAW'!J:J, 'Gemini Agentic RAW'!J:J, 2, 3)</f>
        <v>6.6495552969561451E-19</v>
      </c>
      <c r="L60" s="69" t="str">
        <f t="shared" si="21"/>
        <v>***</v>
      </c>
      <c r="M60" s="69">
        <f t="shared" si="22"/>
        <v>-0.85733999999999999</v>
      </c>
      <c r="N60" s="13" t="str">
        <f t="shared" si="23"/>
        <v>Large</v>
      </c>
    </row>
    <row r="61" spans="2:22" ht="20.25" thickBot="1" x14ac:dyDescent="0.5"/>
    <row r="62" spans="2:22" ht="20.25" thickBot="1" x14ac:dyDescent="0.5">
      <c r="B62" s="132" t="s">
        <v>2448</v>
      </c>
      <c r="C62" s="133"/>
      <c r="D62" s="133"/>
      <c r="E62" s="133"/>
      <c r="F62" s="134"/>
      <c r="G62" s="108"/>
      <c r="H62" s="132" t="s">
        <v>2449</v>
      </c>
      <c r="I62" s="133"/>
      <c r="J62" s="133"/>
      <c r="K62" s="133"/>
      <c r="L62" s="134"/>
      <c r="N62" s="132" t="s">
        <v>2458</v>
      </c>
      <c r="O62" s="133"/>
      <c r="P62" s="133"/>
      <c r="Q62" s="133"/>
      <c r="R62" s="133"/>
      <c r="S62" s="133"/>
      <c r="T62" s="133"/>
      <c r="U62" s="134"/>
    </row>
    <row r="63" spans="2:22" x14ac:dyDescent="0.45">
      <c r="B63" s="158" t="s">
        <v>2428</v>
      </c>
      <c r="C63" s="159" t="s">
        <v>2433</v>
      </c>
      <c r="D63" s="159" t="s">
        <v>2439</v>
      </c>
      <c r="E63" s="159" t="s">
        <v>2434</v>
      </c>
      <c r="F63" s="160" t="s">
        <v>2435</v>
      </c>
      <c r="G63" s="29"/>
      <c r="H63" s="158" t="s">
        <v>2428</v>
      </c>
      <c r="I63" s="159" t="s">
        <v>2433</v>
      </c>
      <c r="J63" s="159" t="s">
        <v>2439</v>
      </c>
      <c r="K63" s="159" t="s">
        <v>2434</v>
      </c>
      <c r="L63" s="160" t="s">
        <v>2435</v>
      </c>
      <c r="N63" s="167" t="s">
        <v>2428</v>
      </c>
      <c r="O63" s="168" t="s">
        <v>2459</v>
      </c>
      <c r="P63" s="168" t="s">
        <v>2461</v>
      </c>
      <c r="Q63" s="168" t="s">
        <v>2462</v>
      </c>
      <c r="R63" s="169" t="s">
        <v>2463</v>
      </c>
      <c r="S63" s="169" t="s">
        <v>2465</v>
      </c>
      <c r="T63" s="169" t="s">
        <v>2464</v>
      </c>
      <c r="U63" s="170" t="s">
        <v>2460</v>
      </c>
      <c r="V63" s="173" t="s">
        <v>2466</v>
      </c>
    </row>
    <row r="64" spans="2:22" x14ac:dyDescent="0.45">
      <c r="B64" s="109" t="s">
        <v>2406</v>
      </c>
      <c r="C64" s="107">
        <f>_xlfn.T.TEST('OpenAI RAW'!D:D, 'Gemini RAW'!D:D, 2, 3)</f>
        <v>1.2276918775693984E-15</v>
      </c>
      <c r="D64" s="3" t="str">
        <f t="shared" ref="D64:D69" si="24">IF(C64&lt;0.001,"***",IF(C64&lt;0.01,"**",IF(C64&lt;0.05,"*","ns")))</f>
        <v>***</v>
      </c>
      <c r="E64" s="65">
        <f>ABS(ROUND((P5-S5)/SQRT(((Z5^2+AC5^2)/2)),5))</f>
        <v>0.59838000000000002</v>
      </c>
      <c r="F64" s="15" t="str">
        <f t="shared" ref="F64:F69" si="25">IF(ABS(E64)&lt;0.2,"Negligible",
   IF(ABS(E64)&lt;0.5,"Small",
      IF(ABS(E64)&lt;0.8,"Medium","Large")))</f>
        <v>Medium</v>
      </c>
      <c r="G64" s="29"/>
      <c r="H64" s="109" t="s">
        <v>2406</v>
      </c>
      <c r="I64" s="107">
        <f>_xlfn.T.TEST('RAG RAW'!D:D, 'Agentic RAW'!D:D, 2, 3)</f>
        <v>9.8742655022437817E-39</v>
      </c>
      <c r="J64" s="3" t="str">
        <f>IF(I64&lt;0.001,"***",IF(I64&lt;0.01,"**",IF(I64&lt;0.05,"*","ns")))</f>
        <v>***</v>
      </c>
      <c r="K64" s="65">
        <f>ABS(ROUND((T5-U5)/SQRT(((AD5^2+AE5^2)/2)),5))</f>
        <v>1.1323099999999999</v>
      </c>
      <c r="L64" s="15" t="str">
        <f>IF(ABS(K64)&lt;0.2,"Negligible",
   IF(ABS(K64)&lt;0.5,"Small",
      IF(ABS(K64)&lt;0.8,"Medium","Large")))</f>
        <v>Large</v>
      </c>
      <c r="N64" s="109" t="s">
        <v>2406</v>
      </c>
      <c r="O64" s="156">
        <f>CORREL('OpenAI RAW'!D:D, 'Gemini RAW'!D:D)</f>
        <v>0.33229260868415789</v>
      </c>
      <c r="P64" s="65" cm="1">
        <f t="array" ref="P64">SUMPRODUCT(('OpenAI RAW'!D2:D10000='Gemini RAW'!D2:D10000)*1)/COUNT('OpenAI RAW'!D2:D10000)</f>
        <v>12.784000000000001</v>
      </c>
      <c r="Q64" s="65">
        <f>COUNTIF('OpenAI RAW'!D2:D10000,1)/COUNT('OpenAI RAW'!D2:D10000)</f>
        <v>0.11866666666666667</v>
      </c>
      <c r="R64" s="161">
        <f>COUNTIF('Gemini RAW'!D2:D10000,1)/COUNT('Gemini RAW'!D2:D10000)</f>
        <v>3.7433155080213901E-2</v>
      </c>
      <c r="S64" s="166">
        <f>Q64*R64</f>
        <v>4.4420677361853827E-3</v>
      </c>
      <c r="T64" s="163">
        <f>SUM(
 (COUNTIF('OpenAI RAW'!D2:D10000,1)/COUNT('OpenAI RAW'!D2:D10000))*(COUNTIF('Gemini RAW'!D2:D10000,1)/COUNT('Gemini RAW'!D2:D10000)) +
 (COUNTIF('OpenAI RAW'!D2:D10000,2)/COUNT('OpenAI RAW'!D2:D10000))*(COUNTIF('Gemini RAW'!D2:D10000,2)/COUNT('Gemini RAW'!D2:D10000)) +
 (COUNTIF('OpenAI RAW'!D2:D10000,3)/COUNT('OpenAI RAW'!D2:D10000))*(COUNTIF('Gemini RAW'!D2:D10000,3)/COUNT('Gemini RAW'!D2:D10000)) +
 (COUNTIF('OpenAI RAW'!D2:D10000,4)/COUNT('OpenAI RAW'!D2:D10000))*(COUNTIF('Gemini RAW'!D2:D10000,4)/COUNT('Gemini RAW'!D2:D10000)) +
 (COUNTIF('OpenAI RAW'!D2:D10000,5)/COUNT('OpenAI RAW'!D2:D10000))*(COUNTIF('Gemini RAW'!D2:D10000,5)/COUNT('Gemini RAW'!D2:D10000))
)</f>
        <v>0.33101960784313728</v>
      </c>
      <c r="U64" s="171">
        <f>(S64-T64)/(1-T64)</f>
        <v>-0.48817206593160645</v>
      </c>
      <c r="V64" t="str">
        <f>IF(U64&lt;0.2,"Poor",
   IF(U64&lt;0.4,"Fair",
      IF(U64&lt;0.6,"Moderate",
         IF(U64&lt;0.8,"Substantial",
            "Almost perfect"))))</f>
        <v>Poor</v>
      </c>
    </row>
    <row r="65" spans="2:22" x14ac:dyDescent="0.45">
      <c r="B65" s="109" t="s">
        <v>4</v>
      </c>
      <c r="C65" s="107">
        <f>_xlfn.T.TEST('OpenAI RAW'!E:E, 'Gemini RAW'!E:E, 2, 3)</f>
        <v>5.7065327780839578E-3</v>
      </c>
      <c r="D65" s="3" t="str">
        <f t="shared" si="24"/>
        <v>**</v>
      </c>
      <c r="E65" s="65">
        <f t="shared" ref="E65:E69" si="26">ABS(ROUND((P6-S6)/SQRT(((Z6^2+AC6^2)/2)),5))</f>
        <v>0.23519999999999999</v>
      </c>
      <c r="F65" s="15" t="str">
        <f t="shared" si="25"/>
        <v>Small</v>
      </c>
      <c r="G65" s="29"/>
      <c r="H65" s="109" t="s">
        <v>4</v>
      </c>
      <c r="I65" s="107">
        <f>_xlfn.T.TEST('RAG RAW'!E:E, 'Agentic RAW'!E:E, 2, 3)</f>
        <v>2.3029059478207067E-21</v>
      </c>
      <c r="J65" s="3" t="str">
        <f t="shared" ref="J65:J69" si="27">IF(I65&lt;0.001,"***",IF(I65&lt;0.01,"**",IF(I65&lt;0.05,"*","ns")))</f>
        <v>***</v>
      </c>
      <c r="K65" s="65">
        <f t="shared" ref="K65:K69" si="28">ABS(ROUND((T6-U6)/SQRT(((AD6^2+AE6^2)/2)),5))</f>
        <v>0.75187000000000004</v>
      </c>
      <c r="L65" s="15" t="str">
        <f t="shared" ref="L65:L69" si="29">IF(ABS(K65)&lt;0.2,"Negligible",
   IF(ABS(K65)&lt;0.5,"Small",
      IF(ABS(K65)&lt;0.8,"Medium","Large")))</f>
        <v>Medium</v>
      </c>
      <c r="N65" s="109" t="s">
        <v>4</v>
      </c>
      <c r="O65" s="156">
        <f>CORREL('OpenAI RAW'!E:E, 'Gemini RAW'!E:E)</f>
        <v>0.3770851723130178</v>
      </c>
      <c r="P65" s="65" cm="1">
        <f t="array" ref="P65">SUMPRODUCT(('OpenAI RAW'!E2:E10000='Gemini RAW'!E2:E10000)*1)/COUNT('OpenAI RAW'!E2:E10000)</f>
        <v>12.98</v>
      </c>
      <c r="Q65" s="65">
        <f>COUNTIF('OpenAI RAW'!E2:E10000,1)/COUNT('OpenAI RAW'!E2:E10000)</f>
        <v>5.0666666666666665E-2</v>
      </c>
      <c r="R65" s="161">
        <f>COUNTIF('Gemini RAW'!E2:E10000,1)/COUNT('Gemini RAW'!E2:E10000)</f>
        <v>5.6149732620320858E-2</v>
      </c>
      <c r="S65" s="166">
        <f t="shared" ref="S65:S69" si="30">Q65*R65</f>
        <v>2.8449197860962567E-3</v>
      </c>
      <c r="T65" s="164"/>
      <c r="U65" s="171">
        <f t="shared" ref="U65:U69" si="31">(S65-T65)/(1-T65)</f>
        <v>2.8449197860962567E-3</v>
      </c>
      <c r="V65" t="str">
        <f t="shared" ref="V65:V69" si="32">IF(U65&lt;0.2,"Poor",
   IF(U65&lt;0.4,"Fair",
      IF(U65&lt;0.6,"Moderate",
         IF(U65&lt;0.8,"Substantial",
            "Almost perfect"))))</f>
        <v>Poor</v>
      </c>
    </row>
    <row r="66" spans="2:22" x14ac:dyDescent="0.45">
      <c r="B66" s="109" t="s">
        <v>5</v>
      </c>
      <c r="C66" s="107">
        <f>_xlfn.T.TEST('OpenAI RAW'!F:F, 'Gemini RAW'!F:F, 2, 3)</f>
        <v>2.992846347397117E-6</v>
      </c>
      <c r="D66" s="3" t="str">
        <f t="shared" si="24"/>
        <v>***</v>
      </c>
      <c r="E66" s="65">
        <f t="shared" si="26"/>
        <v>0.22741</v>
      </c>
      <c r="F66" s="15" t="str">
        <f t="shared" si="25"/>
        <v>Small</v>
      </c>
      <c r="G66" s="29"/>
      <c r="H66" s="109" t="s">
        <v>5</v>
      </c>
      <c r="I66" s="107">
        <f>_xlfn.T.TEST('RAG RAW'!F:F, 'Agentic RAW'!F:F, 2, 3)</f>
        <v>5.1196883553514938E-27</v>
      </c>
      <c r="J66" s="3" t="str">
        <f t="shared" si="27"/>
        <v>***</v>
      </c>
      <c r="K66" s="65">
        <f t="shared" si="28"/>
        <v>0.90661999999999998</v>
      </c>
      <c r="L66" s="15" t="str">
        <f t="shared" si="29"/>
        <v>Large</v>
      </c>
      <c r="N66" s="109" t="s">
        <v>5</v>
      </c>
      <c r="O66" s="156">
        <f>CORREL('OpenAI RAW'!F:F, 'Gemini RAW'!F:F)</f>
        <v>0.28034311971556675</v>
      </c>
      <c r="P66" s="65" cm="1">
        <f t="array" ref="P66">SUMPRODUCT(('OpenAI RAW'!F2:F10000='Gemini RAW'!F2:F10000)*1)/COUNT('OpenAI RAW'!F2:F10000)</f>
        <v>12.729333333333333</v>
      </c>
      <c r="Q66" s="65">
        <f>COUNTIF('OpenAI RAW'!F2:F10000,1)/COUNT('OpenAI RAW'!F2:F10000)</f>
        <v>0.11866666666666667</v>
      </c>
      <c r="R66" s="161">
        <f>COUNTIF('Gemini RAW'!F2:F10000,1)/COUNT('Gemini RAW'!F2:F10000)</f>
        <v>7.7540106951871662E-2</v>
      </c>
      <c r="S66" s="166">
        <f t="shared" si="30"/>
        <v>9.2014260249554374E-3</v>
      </c>
      <c r="T66" s="164"/>
      <c r="U66" s="171">
        <f t="shared" si="31"/>
        <v>9.2014260249554374E-3</v>
      </c>
      <c r="V66" t="str">
        <f t="shared" si="32"/>
        <v>Poor</v>
      </c>
    </row>
    <row r="67" spans="2:22" x14ac:dyDescent="0.45">
      <c r="B67" s="109" t="s">
        <v>6</v>
      </c>
      <c r="C67" s="107">
        <f>_xlfn.T.TEST('OpenAI RAW'!G:G, 'Gemini RAW'!G:G, 2, 3)</f>
        <v>4.7929644203983201E-13</v>
      </c>
      <c r="D67" s="3" t="str">
        <f t="shared" si="24"/>
        <v>***</v>
      </c>
      <c r="E67" s="65">
        <f t="shared" si="26"/>
        <v>0.53857999999999995</v>
      </c>
      <c r="F67" s="15" t="str">
        <f t="shared" si="25"/>
        <v>Medium</v>
      </c>
      <c r="G67" s="29"/>
      <c r="H67" s="109" t="s">
        <v>6</v>
      </c>
      <c r="I67" s="107">
        <f>_xlfn.T.TEST('RAG RAW'!G:G, 'Agentic RAW'!G:G, 2, 3)</f>
        <v>5.8972607072229008E-20</v>
      </c>
      <c r="J67" s="3" t="str">
        <f t="shared" si="27"/>
        <v>***</v>
      </c>
      <c r="K67" s="65">
        <f t="shared" si="28"/>
        <v>0.72572000000000003</v>
      </c>
      <c r="L67" s="15" t="str">
        <f t="shared" si="29"/>
        <v>Medium</v>
      </c>
      <c r="N67" s="109" t="s">
        <v>6</v>
      </c>
      <c r="O67" s="156">
        <f>CORREL('OpenAI RAW'!G:G, 'Gemini RAW'!G:G)</f>
        <v>0.34127715057935065</v>
      </c>
      <c r="P67" s="65" cm="1">
        <f t="array" ref="P67">SUMPRODUCT(('OpenAI RAW'!G2:G10000='Gemini RAW'!G2:G10000)*1)/COUNT('OpenAI RAW'!G2:G10000)</f>
        <v>12.868</v>
      </c>
      <c r="Q67" s="65">
        <f>COUNTIF('OpenAI RAW'!G2:G10000,1)/COUNT('OpenAI RAW'!G2:G10000)</f>
        <v>1.3333333333333333E-3</v>
      </c>
      <c r="R67" s="161">
        <f>COUNTIF('Gemini RAW'!G2:G10000,1)/COUNT('Gemini RAW'!G2:G10000)</f>
        <v>3.8770053475935831E-2</v>
      </c>
      <c r="S67" s="166">
        <f t="shared" si="30"/>
        <v>5.1693404634581105E-5</v>
      </c>
      <c r="T67" s="164"/>
      <c r="U67" s="171">
        <f t="shared" si="31"/>
        <v>5.1693404634581105E-5</v>
      </c>
      <c r="V67" t="str">
        <f t="shared" si="32"/>
        <v>Poor</v>
      </c>
    </row>
    <row r="68" spans="2:22" x14ac:dyDescent="0.45">
      <c r="B68" s="109" t="s">
        <v>2407</v>
      </c>
      <c r="C68" s="107">
        <f>_xlfn.T.TEST('OpenAI RAW'!H:H, 'Gemini RAW'!H:H, 2, 3)</f>
        <v>3.289042620944299E-108</v>
      </c>
      <c r="D68" s="3" t="str">
        <f t="shared" si="24"/>
        <v>***</v>
      </c>
      <c r="E68" s="65">
        <f t="shared" si="26"/>
        <v>0.94562999999999997</v>
      </c>
      <c r="F68" s="15" t="str">
        <f t="shared" si="25"/>
        <v>Large</v>
      </c>
      <c r="G68" s="29"/>
      <c r="H68" s="109" t="s">
        <v>2407</v>
      </c>
      <c r="I68" s="107">
        <f>_xlfn.T.TEST('RAG RAW'!H:H, 'Agentic RAW'!H:H, 2, 3)</f>
        <v>1.6058943298885071E-4</v>
      </c>
      <c r="J68" s="3" t="str">
        <f t="shared" si="27"/>
        <v>***</v>
      </c>
      <c r="K68" s="65">
        <f t="shared" si="28"/>
        <v>0.23894000000000001</v>
      </c>
      <c r="L68" s="15" t="str">
        <f t="shared" si="29"/>
        <v>Small</v>
      </c>
      <c r="N68" s="109" t="s">
        <v>2407</v>
      </c>
      <c r="O68" s="156">
        <f>CORREL('OpenAI RAW'!H:H, 'Gemini RAW'!H:H)</f>
        <v>-0.2306822333161376</v>
      </c>
      <c r="P68" s="65" cm="1">
        <f t="array" ref="P68">SUMPRODUCT(('OpenAI RAW'!H2:H10000='Gemini RAW'!H2:H10000)*1)/COUNT('OpenAI RAW'!H2:H10000)</f>
        <v>12.478666666666667</v>
      </c>
      <c r="Q68" s="65">
        <f>COUNTIF('OpenAI RAW'!H2:H10000,1)/COUNT('OpenAI RAW'!H2:H10000)</f>
        <v>0.16400000000000001</v>
      </c>
      <c r="R68" s="161">
        <f>COUNTIF('Gemini RAW'!H2:H10000,1)/COUNT('Gemini RAW'!H2:H10000)</f>
        <v>0.73930481283422456</v>
      </c>
      <c r="S68" s="166">
        <f t="shared" si="30"/>
        <v>0.12124598930481283</v>
      </c>
      <c r="T68" s="164"/>
      <c r="U68" s="171">
        <f t="shared" si="31"/>
        <v>0.12124598930481283</v>
      </c>
      <c r="V68" t="str">
        <f t="shared" si="32"/>
        <v>Poor</v>
      </c>
    </row>
    <row r="69" spans="2:22" ht="20.25" thickBot="1" x14ac:dyDescent="0.5">
      <c r="B69" s="111" t="s">
        <v>2454</v>
      </c>
      <c r="C69" s="110">
        <f>_xlfn.T.TEST('OpenAI RAW'!J:J, 'Gemini RAW'!J:J, 2, 3)</f>
        <v>0.56348757226695412</v>
      </c>
      <c r="D69" s="33" t="str">
        <f t="shared" si="24"/>
        <v>ns</v>
      </c>
      <c r="E69" s="66">
        <f t="shared" si="26"/>
        <v>0.14527999999999999</v>
      </c>
      <c r="F69" s="16" t="str">
        <f t="shared" si="25"/>
        <v>Negligible</v>
      </c>
      <c r="G69" s="29"/>
      <c r="H69" s="111" t="s">
        <v>2454</v>
      </c>
      <c r="I69" s="110">
        <f>_xlfn.T.TEST('RAG RAW'!J:J, 'Agentic RAW'!J:J, 2, 3)</f>
        <v>2.0790828055957518E-27</v>
      </c>
      <c r="J69" s="33" t="str">
        <f t="shared" si="27"/>
        <v>***</v>
      </c>
      <c r="K69" s="66">
        <f t="shared" si="28"/>
        <v>0.90208999999999995</v>
      </c>
      <c r="L69" s="16" t="str">
        <f t="shared" si="29"/>
        <v>Large</v>
      </c>
      <c r="N69" s="111" t="s">
        <v>2454</v>
      </c>
      <c r="O69" s="157">
        <f>CORREL('OpenAI RAW'!J:J, 'Gemini RAW'!J:J)</f>
        <v>0.28668322550453845</v>
      </c>
      <c r="P69" s="66" cm="1">
        <f t="array" ref="P69">SUMPRODUCT(('OpenAI RAW'!J2:J10000='Gemini RAW'!J2:J10000)*1)/COUNT('OpenAI RAW'!J2:J10000)</f>
        <v>12.405333333333333</v>
      </c>
      <c r="Q69" s="66">
        <f>COUNTIF('OpenAI RAW'!J2:J10000,1)/COUNT('OpenAI RAW'!J2:J10000)</f>
        <v>0</v>
      </c>
      <c r="R69" s="162">
        <f>COUNTIF('Gemini RAW'!J2:J10000,1)/COUNT('Gemini RAW'!J2:J10000)</f>
        <v>0</v>
      </c>
      <c r="S69" s="162">
        <f t="shared" si="30"/>
        <v>0</v>
      </c>
      <c r="T69" s="165"/>
      <c r="U69" s="172">
        <f t="shared" si="31"/>
        <v>0</v>
      </c>
      <c r="V69" t="str">
        <f t="shared" si="32"/>
        <v>Poor</v>
      </c>
    </row>
    <row r="70" spans="2:22" ht="20.25" thickBot="1" x14ac:dyDescent="0.5">
      <c r="B70" s="28"/>
      <c r="C70" s="29"/>
      <c r="D70" s="29"/>
      <c r="E70" s="29"/>
      <c r="F70" s="29"/>
      <c r="G70" s="29"/>
      <c r="H70" s="29"/>
      <c r="I70" s="29"/>
      <c r="J70" s="29"/>
      <c r="K70" s="29"/>
      <c r="L70" s="30"/>
    </row>
    <row r="71" spans="2:22" ht="19.5" customHeight="1" x14ac:dyDescent="0.45">
      <c r="B71" s="123" t="s">
        <v>2452</v>
      </c>
      <c r="C71" s="124"/>
      <c r="D71" s="124"/>
      <c r="E71" s="124"/>
      <c r="F71" s="125"/>
      <c r="G71" s="29"/>
      <c r="H71" s="123" t="s">
        <v>2453</v>
      </c>
      <c r="I71" s="124"/>
      <c r="J71" s="124"/>
      <c r="K71" s="124"/>
      <c r="L71" s="125"/>
    </row>
    <row r="72" spans="2:22" x14ac:dyDescent="0.45">
      <c r="B72" s="126"/>
      <c r="C72" s="127"/>
      <c r="D72" s="127"/>
      <c r="E72" s="127"/>
      <c r="F72" s="128"/>
      <c r="G72" s="29"/>
      <c r="H72" s="126"/>
      <c r="I72" s="127"/>
      <c r="J72" s="127"/>
      <c r="K72" s="127"/>
      <c r="L72" s="128"/>
    </row>
    <row r="73" spans="2:22" x14ac:dyDescent="0.45">
      <c r="B73" s="126"/>
      <c r="C73" s="127"/>
      <c r="D73" s="127"/>
      <c r="E73" s="127"/>
      <c r="F73" s="128"/>
      <c r="G73" s="29"/>
      <c r="H73" s="126"/>
      <c r="I73" s="127"/>
      <c r="J73" s="127"/>
      <c r="K73" s="127"/>
      <c r="L73" s="128"/>
    </row>
    <row r="74" spans="2:22" x14ac:dyDescent="0.45">
      <c r="B74" s="126"/>
      <c r="C74" s="127"/>
      <c r="D74" s="127"/>
      <c r="E74" s="127"/>
      <c r="F74" s="128"/>
      <c r="G74" s="29"/>
      <c r="H74" s="126"/>
      <c r="I74" s="127"/>
      <c r="J74" s="127"/>
      <c r="K74" s="127"/>
      <c r="L74" s="128"/>
    </row>
    <row r="75" spans="2:22" x14ac:dyDescent="0.45">
      <c r="B75" s="126"/>
      <c r="C75" s="127"/>
      <c r="D75" s="127"/>
      <c r="E75" s="127"/>
      <c r="F75" s="128"/>
      <c r="G75" s="29"/>
      <c r="H75" s="126"/>
      <c r="I75" s="127"/>
      <c r="J75" s="127"/>
      <c r="K75" s="127"/>
      <c r="L75" s="128"/>
    </row>
    <row r="76" spans="2:22" x14ac:dyDescent="0.45">
      <c r="B76" s="126"/>
      <c r="C76" s="127"/>
      <c r="D76" s="127"/>
      <c r="E76" s="127"/>
      <c r="F76" s="128"/>
      <c r="G76" s="29"/>
      <c r="H76" s="126"/>
      <c r="I76" s="127"/>
      <c r="J76" s="127"/>
      <c r="K76" s="127"/>
      <c r="L76" s="128"/>
    </row>
    <row r="77" spans="2:22" x14ac:dyDescent="0.45">
      <c r="B77" s="126"/>
      <c r="C77" s="127"/>
      <c r="D77" s="127"/>
      <c r="E77" s="127"/>
      <c r="F77" s="128"/>
      <c r="G77" s="29"/>
      <c r="H77" s="126"/>
      <c r="I77" s="127"/>
      <c r="J77" s="127"/>
      <c r="K77" s="127"/>
      <c r="L77" s="128"/>
    </row>
    <row r="78" spans="2:22" x14ac:dyDescent="0.45">
      <c r="B78" s="126"/>
      <c r="C78" s="127"/>
      <c r="D78" s="127"/>
      <c r="E78" s="127"/>
      <c r="F78" s="128"/>
      <c r="G78" s="29"/>
      <c r="H78" s="126"/>
      <c r="I78" s="127"/>
      <c r="J78" s="127"/>
      <c r="K78" s="127"/>
      <c r="L78" s="128"/>
    </row>
    <row r="79" spans="2:22" x14ac:dyDescent="0.45">
      <c r="B79" s="126"/>
      <c r="C79" s="127"/>
      <c r="D79" s="127"/>
      <c r="E79" s="127"/>
      <c r="F79" s="128"/>
      <c r="G79" s="29"/>
      <c r="H79" s="126"/>
      <c r="I79" s="127"/>
      <c r="J79" s="127"/>
      <c r="K79" s="127"/>
      <c r="L79" s="128"/>
    </row>
    <row r="80" spans="2:22" x14ac:dyDescent="0.45">
      <c r="B80" s="126"/>
      <c r="C80" s="127"/>
      <c r="D80" s="127"/>
      <c r="E80" s="127"/>
      <c r="F80" s="128"/>
      <c r="G80" s="29"/>
      <c r="H80" s="126"/>
      <c r="I80" s="127"/>
      <c r="J80" s="127"/>
      <c r="K80" s="127"/>
      <c r="L80" s="128"/>
    </row>
    <row r="81" spans="2:12" x14ac:dyDescent="0.45">
      <c r="B81" s="126"/>
      <c r="C81" s="127"/>
      <c r="D81" s="127"/>
      <c r="E81" s="127"/>
      <c r="F81" s="128"/>
      <c r="G81" s="29"/>
      <c r="H81" s="126"/>
      <c r="I81" s="127"/>
      <c r="J81" s="127"/>
      <c r="K81" s="127"/>
      <c r="L81" s="128"/>
    </row>
    <row r="82" spans="2:12" x14ac:dyDescent="0.45">
      <c r="B82" s="126"/>
      <c r="C82" s="127"/>
      <c r="D82" s="127"/>
      <c r="E82" s="127"/>
      <c r="F82" s="128"/>
      <c r="G82" s="29"/>
      <c r="H82" s="126"/>
      <c r="I82" s="127"/>
      <c r="J82" s="127"/>
      <c r="K82" s="127"/>
      <c r="L82" s="128"/>
    </row>
    <row r="83" spans="2:12" x14ac:dyDescent="0.45">
      <c r="B83" s="126"/>
      <c r="C83" s="127"/>
      <c r="D83" s="127"/>
      <c r="E83" s="127"/>
      <c r="F83" s="128"/>
      <c r="G83" s="29"/>
      <c r="H83" s="126"/>
      <c r="I83" s="127"/>
      <c r="J83" s="127"/>
      <c r="K83" s="127"/>
      <c r="L83" s="128"/>
    </row>
    <row r="84" spans="2:12" x14ac:dyDescent="0.45">
      <c r="B84" s="126"/>
      <c r="C84" s="127"/>
      <c r="D84" s="127"/>
      <c r="E84" s="127"/>
      <c r="F84" s="128"/>
      <c r="G84" s="29"/>
      <c r="H84" s="126"/>
      <c r="I84" s="127"/>
      <c r="J84" s="127"/>
      <c r="K84" s="127"/>
      <c r="L84" s="128"/>
    </row>
    <row r="85" spans="2:12" ht="20.25" thickBot="1" x14ac:dyDescent="0.5">
      <c r="B85" s="129"/>
      <c r="C85" s="130"/>
      <c r="D85" s="130"/>
      <c r="E85" s="130"/>
      <c r="F85" s="131"/>
      <c r="G85" s="29"/>
      <c r="H85" s="129"/>
      <c r="I85" s="130"/>
      <c r="J85" s="130"/>
      <c r="K85" s="130"/>
      <c r="L85" s="131"/>
    </row>
    <row r="86" spans="2:12" ht="20.25" thickBot="1" x14ac:dyDescent="0.5">
      <c r="B86" s="28"/>
      <c r="C86" s="29"/>
      <c r="D86" s="29"/>
      <c r="E86" s="29"/>
      <c r="F86" s="29"/>
      <c r="G86" s="29"/>
      <c r="H86" s="29"/>
      <c r="I86" s="29"/>
      <c r="J86" s="29"/>
      <c r="K86" s="29"/>
      <c r="L86" s="30"/>
    </row>
    <row r="87" spans="2:12" ht="19.5" customHeight="1" x14ac:dyDescent="0.45">
      <c r="B87" s="113" t="s">
        <v>2456</v>
      </c>
      <c r="C87" s="114"/>
      <c r="D87" s="114"/>
      <c r="E87" s="114"/>
      <c r="F87" s="114"/>
      <c r="G87" s="114"/>
      <c r="H87" s="114"/>
      <c r="I87" s="114"/>
      <c r="J87" s="114"/>
      <c r="K87" s="114"/>
      <c r="L87" s="115"/>
    </row>
    <row r="88" spans="2:12" x14ac:dyDescent="0.45">
      <c r="B88" s="116"/>
      <c r="C88" s="117"/>
      <c r="D88" s="117"/>
      <c r="E88" s="117"/>
      <c r="F88" s="117"/>
      <c r="G88" s="117"/>
      <c r="H88" s="117"/>
      <c r="I88" s="117"/>
      <c r="J88" s="117"/>
      <c r="K88" s="117"/>
      <c r="L88" s="118"/>
    </row>
    <row r="89" spans="2:12" x14ac:dyDescent="0.45">
      <c r="B89" s="116"/>
      <c r="C89" s="117"/>
      <c r="D89" s="117"/>
      <c r="E89" s="117"/>
      <c r="F89" s="117"/>
      <c r="G89" s="117"/>
      <c r="H89" s="117"/>
      <c r="I89" s="117"/>
      <c r="J89" s="117"/>
      <c r="K89" s="117"/>
      <c r="L89" s="118"/>
    </row>
    <row r="90" spans="2:12" x14ac:dyDescent="0.45">
      <c r="B90" s="116"/>
      <c r="C90" s="117"/>
      <c r="D90" s="117"/>
      <c r="E90" s="117"/>
      <c r="F90" s="117"/>
      <c r="G90" s="117"/>
      <c r="H90" s="117"/>
      <c r="I90" s="117"/>
      <c r="J90" s="117"/>
      <c r="K90" s="117"/>
      <c r="L90" s="118"/>
    </row>
    <row r="91" spans="2:12" x14ac:dyDescent="0.45">
      <c r="B91" s="116"/>
      <c r="C91" s="117"/>
      <c r="D91" s="117"/>
      <c r="E91" s="117"/>
      <c r="F91" s="117"/>
      <c r="G91" s="117"/>
      <c r="H91" s="117"/>
      <c r="I91" s="117"/>
      <c r="J91" s="117"/>
      <c r="K91" s="117"/>
      <c r="L91" s="118"/>
    </row>
    <row r="92" spans="2:12" x14ac:dyDescent="0.45">
      <c r="B92" s="116"/>
      <c r="C92" s="117"/>
      <c r="D92" s="117"/>
      <c r="E92" s="117"/>
      <c r="F92" s="117"/>
      <c r="G92" s="117"/>
      <c r="H92" s="117"/>
      <c r="I92" s="117"/>
      <c r="J92" s="117"/>
      <c r="K92" s="117"/>
      <c r="L92" s="118"/>
    </row>
    <row r="93" spans="2:12" x14ac:dyDescent="0.45">
      <c r="B93" s="116"/>
      <c r="C93" s="117"/>
      <c r="D93" s="117"/>
      <c r="E93" s="117"/>
      <c r="F93" s="117"/>
      <c r="G93" s="117"/>
      <c r="H93" s="117"/>
      <c r="I93" s="117"/>
      <c r="J93" s="117"/>
      <c r="K93" s="117"/>
      <c r="L93" s="118"/>
    </row>
    <row r="94" spans="2:12" x14ac:dyDescent="0.45">
      <c r="B94" s="116"/>
      <c r="C94" s="117"/>
      <c r="D94" s="117"/>
      <c r="E94" s="117"/>
      <c r="F94" s="117"/>
      <c r="G94" s="117"/>
      <c r="H94" s="117"/>
      <c r="I94" s="117"/>
      <c r="J94" s="117"/>
      <c r="K94" s="117"/>
      <c r="L94" s="118"/>
    </row>
    <row r="95" spans="2:12" x14ac:dyDescent="0.45">
      <c r="B95" s="116"/>
      <c r="C95" s="117"/>
      <c r="D95" s="117"/>
      <c r="E95" s="117"/>
      <c r="F95" s="117"/>
      <c r="G95" s="117"/>
      <c r="H95" s="117"/>
      <c r="I95" s="117"/>
      <c r="J95" s="117"/>
      <c r="K95" s="117"/>
      <c r="L95" s="118"/>
    </row>
    <row r="96" spans="2:12" x14ac:dyDescent="0.45">
      <c r="B96" s="116"/>
      <c r="C96" s="117"/>
      <c r="D96" s="117"/>
      <c r="E96" s="117"/>
      <c r="F96" s="117"/>
      <c r="G96" s="117"/>
      <c r="H96" s="117"/>
      <c r="I96" s="117"/>
      <c r="J96" s="117"/>
      <c r="K96" s="117"/>
      <c r="L96" s="118"/>
    </row>
    <row r="97" spans="2:12" x14ac:dyDescent="0.45">
      <c r="B97" s="116"/>
      <c r="C97" s="117"/>
      <c r="D97" s="117"/>
      <c r="E97" s="117"/>
      <c r="F97" s="117"/>
      <c r="G97" s="117"/>
      <c r="H97" s="117"/>
      <c r="I97" s="117"/>
      <c r="J97" s="117"/>
      <c r="K97" s="117"/>
      <c r="L97" s="118"/>
    </row>
    <row r="98" spans="2:12" x14ac:dyDescent="0.45">
      <c r="B98" s="116"/>
      <c r="C98" s="117"/>
      <c r="D98" s="117"/>
      <c r="E98" s="117"/>
      <c r="F98" s="117"/>
      <c r="G98" s="117"/>
      <c r="H98" s="117"/>
      <c r="I98" s="117"/>
      <c r="J98" s="117"/>
      <c r="K98" s="117"/>
      <c r="L98" s="118"/>
    </row>
    <row r="99" spans="2:12" x14ac:dyDescent="0.45">
      <c r="B99" s="116"/>
      <c r="C99" s="117"/>
      <c r="D99" s="117"/>
      <c r="E99" s="117"/>
      <c r="F99" s="117"/>
      <c r="G99" s="117"/>
      <c r="H99" s="117"/>
      <c r="I99" s="117"/>
      <c r="J99" s="117"/>
      <c r="K99" s="117"/>
      <c r="L99" s="118"/>
    </row>
    <row r="100" spans="2:12" x14ac:dyDescent="0.45">
      <c r="B100" s="116"/>
      <c r="C100" s="117"/>
      <c r="D100" s="117"/>
      <c r="E100" s="117"/>
      <c r="F100" s="117"/>
      <c r="G100" s="117"/>
      <c r="H100" s="117"/>
      <c r="I100" s="117"/>
      <c r="J100" s="117"/>
      <c r="K100" s="117"/>
      <c r="L100" s="118"/>
    </row>
    <row r="101" spans="2:12" x14ac:dyDescent="0.45">
      <c r="B101" s="116"/>
      <c r="C101" s="117"/>
      <c r="D101" s="117"/>
      <c r="E101" s="117"/>
      <c r="F101" s="117"/>
      <c r="G101" s="117"/>
      <c r="H101" s="117"/>
      <c r="I101" s="117"/>
      <c r="J101" s="117"/>
      <c r="K101" s="117"/>
      <c r="L101" s="118"/>
    </row>
    <row r="102" spans="2:12" x14ac:dyDescent="0.45">
      <c r="B102" s="116"/>
      <c r="C102" s="117"/>
      <c r="D102" s="117"/>
      <c r="E102" s="117"/>
      <c r="F102" s="117"/>
      <c r="G102" s="117"/>
      <c r="H102" s="117"/>
      <c r="I102" s="117"/>
      <c r="J102" s="117"/>
      <c r="K102" s="117"/>
      <c r="L102" s="118"/>
    </row>
    <row r="103" spans="2:12" x14ac:dyDescent="0.45">
      <c r="B103" s="116"/>
      <c r="C103" s="117"/>
      <c r="D103" s="117"/>
      <c r="E103" s="117"/>
      <c r="F103" s="117"/>
      <c r="G103" s="117"/>
      <c r="H103" s="117"/>
      <c r="I103" s="117"/>
      <c r="J103" s="117"/>
      <c r="K103" s="117"/>
      <c r="L103" s="118"/>
    </row>
    <row r="104" spans="2:12" x14ac:dyDescent="0.45">
      <c r="B104" s="116"/>
      <c r="C104" s="117"/>
      <c r="D104" s="117"/>
      <c r="E104" s="117"/>
      <c r="F104" s="117"/>
      <c r="G104" s="117"/>
      <c r="H104" s="117"/>
      <c r="I104" s="117"/>
      <c r="J104" s="117"/>
      <c r="K104" s="117"/>
      <c r="L104" s="118"/>
    </row>
    <row r="105" spans="2:12" x14ac:dyDescent="0.45">
      <c r="B105" s="116"/>
      <c r="C105" s="117"/>
      <c r="D105" s="117"/>
      <c r="E105" s="117"/>
      <c r="F105" s="117"/>
      <c r="G105" s="117"/>
      <c r="H105" s="117"/>
      <c r="I105" s="117"/>
      <c r="J105" s="117"/>
      <c r="K105" s="117"/>
      <c r="L105" s="118"/>
    </row>
    <row r="106" spans="2:12" x14ac:dyDescent="0.45">
      <c r="B106" s="116"/>
      <c r="C106" s="117"/>
      <c r="D106" s="117"/>
      <c r="E106" s="117"/>
      <c r="F106" s="117"/>
      <c r="G106" s="117"/>
      <c r="H106" s="117"/>
      <c r="I106" s="117"/>
      <c r="J106" s="117"/>
      <c r="K106" s="117"/>
      <c r="L106" s="118"/>
    </row>
    <row r="107" spans="2:12" x14ac:dyDescent="0.45">
      <c r="B107" s="116"/>
      <c r="C107" s="117"/>
      <c r="D107" s="117"/>
      <c r="E107" s="117"/>
      <c r="F107" s="117"/>
      <c r="G107" s="117"/>
      <c r="H107" s="117"/>
      <c r="I107" s="117"/>
      <c r="J107" s="117"/>
      <c r="K107" s="117"/>
      <c r="L107" s="118"/>
    </row>
    <row r="108" spans="2:12" x14ac:dyDescent="0.45">
      <c r="B108" s="116"/>
      <c r="C108" s="117"/>
      <c r="D108" s="117"/>
      <c r="E108" s="117"/>
      <c r="F108" s="117"/>
      <c r="G108" s="117"/>
      <c r="H108" s="117"/>
      <c r="I108" s="117"/>
      <c r="J108" s="117"/>
      <c r="K108" s="117"/>
      <c r="L108" s="118"/>
    </row>
    <row r="109" spans="2:12" x14ac:dyDescent="0.45">
      <c r="B109" s="116"/>
      <c r="C109" s="117"/>
      <c r="D109" s="117"/>
      <c r="E109" s="117"/>
      <c r="F109" s="117"/>
      <c r="G109" s="117"/>
      <c r="H109" s="117"/>
      <c r="I109" s="117"/>
      <c r="J109" s="117"/>
      <c r="K109" s="117"/>
      <c r="L109" s="118"/>
    </row>
    <row r="110" spans="2:12" x14ac:dyDescent="0.45">
      <c r="B110" s="116"/>
      <c r="C110" s="117"/>
      <c r="D110" s="117"/>
      <c r="E110" s="117"/>
      <c r="F110" s="117"/>
      <c r="G110" s="117"/>
      <c r="H110" s="117"/>
      <c r="I110" s="117"/>
      <c r="J110" s="117"/>
      <c r="K110" s="117"/>
      <c r="L110" s="118"/>
    </row>
    <row r="111" spans="2:12" x14ac:dyDescent="0.45">
      <c r="B111" s="116"/>
      <c r="C111" s="117"/>
      <c r="D111" s="117"/>
      <c r="E111" s="117"/>
      <c r="F111" s="117"/>
      <c r="G111" s="117"/>
      <c r="H111" s="117"/>
      <c r="I111" s="117"/>
      <c r="J111" s="117"/>
      <c r="K111" s="117"/>
      <c r="L111" s="118"/>
    </row>
    <row r="112" spans="2:12" x14ac:dyDescent="0.45">
      <c r="B112" s="116"/>
      <c r="C112" s="117"/>
      <c r="D112" s="117"/>
      <c r="E112" s="117"/>
      <c r="F112" s="117"/>
      <c r="G112" s="117"/>
      <c r="H112" s="117"/>
      <c r="I112" s="117"/>
      <c r="J112" s="117"/>
      <c r="K112" s="117"/>
      <c r="L112" s="118"/>
    </row>
    <row r="113" spans="2:12" x14ac:dyDescent="0.45">
      <c r="B113" s="116"/>
      <c r="C113" s="117"/>
      <c r="D113" s="117"/>
      <c r="E113" s="117"/>
      <c r="F113" s="117"/>
      <c r="G113" s="117"/>
      <c r="H113" s="117"/>
      <c r="I113" s="117"/>
      <c r="J113" s="117"/>
      <c r="K113" s="117"/>
      <c r="L113" s="118"/>
    </row>
    <row r="114" spans="2:12" x14ac:dyDescent="0.45">
      <c r="B114" s="116"/>
      <c r="C114" s="117"/>
      <c r="D114" s="117"/>
      <c r="E114" s="117"/>
      <c r="F114" s="117"/>
      <c r="G114" s="117"/>
      <c r="H114" s="117"/>
      <c r="I114" s="117"/>
      <c r="J114" s="117"/>
      <c r="K114" s="117"/>
      <c r="L114" s="118"/>
    </row>
    <row r="115" spans="2:12" ht="20.25" thickBot="1" x14ac:dyDescent="0.5">
      <c r="B115" s="119"/>
      <c r="C115" s="120"/>
      <c r="D115" s="120"/>
      <c r="E115" s="120"/>
      <c r="F115" s="120"/>
      <c r="G115" s="120"/>
      <c r="H115" s="120"/>
      <c r="I115" s="120"/>
      <c r="J115" s="120"/>
      <c r="K115" s="120"/>
      <c r="L115" s="121"/>
    </row>
    <row r="116" spans="2:12" x14ac:dyDescent="0.45">
      <c r="B116" s="112"/>
      <c r="C116" s="112"/>
      <c r="D116" s="112"/>
      <c r="E116" s="112"/>
      <c r="F116" s="112"/>
      <c r="G116" s="112"/>
      <c r="H116" s="112"/>
      <c r="I116" s="112"/>
      <c r="J116" s="112"/>
      <c r="K116" s="112"/>
      <c r="L116" s="112"/>
    </row>
    <row r="117" spans="2:12" ht="409.5" x14ac:dyDescent="0.45">
      <c r="B117" s="112" t="s">
        <v>2455</v>
      </c>
      <c r="C117" s="112"/>
      <c r="D117" s="112"/>
      <c r="E117" s="112"/>
      <c r="F117" s="112"/>
      <c r="G117" s="112"/>
      <c r="H117" s="112"/>
      <c r="I117" s="112"/>
      <c r="J117" s="112"/>
      <c r="K117" s="112"/>
      <c r="L117" s="112"/>
    </row>
    <row r="118" spans="2:12" x14ac:dyDescent="0.45">
      <c r="B118" s="112"/>
      <c r="C118" s="112"/>
      <c r="D118" s="112"/>
      <c r="E118" s="112"/>
      <c r="F118" s="112"/>
      <c r="G118" s="112"/>
      <c r="H118" s="112"/>
      <c r="I118" s="112"/>
      <c r="J118" s="112"/>
      <c r="K118" s="112"/>
      <c r="L118" s="112"/>
    </row>
    <row r="119" spans="2:12" x14ac:dyDescent="0.45">
      <c r="B119" s="112"/>
      <c r="C119" s="112"/>
      <c r="D119" s="112"/>
      <c r="E119" s="112"/>
      <c r="F119" s="112"/>
      <c r="G119" s="112"/>
      <c r="H119" s="112"/>
      <c r="I119" s="112"/>
      <c r="J119" s="112"/>
      <c r="K119" s="112"/>
      <c r="L119" s="112"/>
    </row>
    <row r="120" spans="2:12" x14ac:dyDescent="0.45">
      <c r="B120" s="112"/>
      <c r="C120" s="112"/>
      <c r="D120" s="112"/>
      <c r="E120" s="112"/>
      <c r="F120" s="112"/>
      <c r="G120" s="112"/>
      <c r="H120" s="112"/>
      <c r="I120" s="112"/>
      <c r="J120" s="112"/>
      <c r="K120" s="112"/>
      <c r="L120" s="112"/>
    </row>
    <row r="121" spans="2:12" x14ac:dyDescent="0.45">
      <c r="B121" s="112"/>
      <c r="C121" s="112"/>
      <c r="D121" s="112"/>
      <c r="E121" s="112"/>
      <c r="F121" s="112"/>
      <c r="G121" s="112"/>
      <c r="H121" s="112"/>
      <c r="I121" s="112"/>
      <c r="J121" s="112"/>
      <c r="K121" s="112"/>
      <c r="L121" s="112"/>
    </row>
    <row r="122" spans="2:12" x14ac:dyDescent="0.45">
      <c r="B122" s="112"/>
      <c r="C122" s="112"/>
      <c r="D122" s="112"/>
      <c r="E122" s="112"/>
      <c r="F122" s="112"/>
      <c r="G122" s="112"/>
      <c r="H122" s="112"/>
      <c r="I122" s="112"/>
      <c r="J122" s="112"/>
      <c r="K122" s="112"/>
      <c r="L122" s="112"/>
    </row>
    <row r="123" spans="2:12" x14ac:dyDescent="0.45">
      <c r="B123" s="112"/>
      <c r="C123" s="112"/>
      <c r="D123" s="112"/>
      <c r="E123" s="112"/>
      <c r="F123" s="112"/>
      <c r="G123" s="112"/>
      <c r="H123" s="112"/>
      <c r="I123" s="112"/>
      <c r="J123" s="112"/>
      <c r="K123" s="112"/>
      <c r="L123" s="112"/>
    </row>
    <row r="124" spans="2:12" x14ac:dyDescent="0.45">
      <c r="B124" s="112"/>
      <c r="C124" s="112"/>
      <c r="D124" s="112"/>
      <c r="E124" s="112"/>
      <c r="F124" s="112"/>
      <c r="G124" s="112"/>
      <c r="H124" s="112"/>
      <c r="I124" s="112"/>
      <c r="J124" s="112"/>
      <c r="K124" s="112"/>
      <c r="L124" s="112"/>
    </row>
    <row r="125" spans="2:12" x14ac:dyDescent="0.45">
      <c r="B125" s="112"/>
      <c r="C125" s="112"/>
      <c r="D125" s="112"/>
      <c r="E125" s="112"/>
      <c r="F125" s="112"/>
      <c r="G125" s="112"/>
      <c r="H125" s="112"/>
      <c r="I125" s="112"/>
      <c r="J125" s="112"/>
      <c r="K125" s="112"/>
      <c r="L125" s="112"/>
    </row>
    <row r="126" spans="2:12" x14ac:dyDescent="0.45">
      <c r="B126" s="112"/>
      <c r="C126" s="112"/>
      <c r="D126" s="112"/>
      <c r="E126" s="112"/>
      <c r="F126" s="112"/>
      <c r="G126" s="112"/>
      <c r="H126" s="112"/>
      <c r="I126" s="112"/>
      <c r="J126" s="112"/>
      <c r="K126" s="112"/>
      <c r="L126" s="112"/>
    </row>
    <row r="127" spans="2:12" x14ac:dyDescent="0.45">
      <c r="B127" s="112"/>
      <c r="C127" s="112"/>
      <c r="D127" s="112"/>
      <c r="E127" s="112"/>
      <c r="F127" s="112"/>
      <c r="G127" s="112"/>
      <c r="H127" s="112"/>
      <c r="I127" s="112"/>
      <c r="J127" s="112"/>
      <c r="K127" s="112"/>
      <c r="L127" s="112"/>
    </row>
    <row r="128" spans="2:12" x14ac:dyDescent="0.45">
      <c r="B128" s="112"/>
      <c r="C128" s="112"/>
      <c r="D128" s="112"/>
      <c r="E128" s="112"/>
      <c r="F128" s="112"/>
      <c r="G128" s="112"/>
      <c r="H128" s="112"/>
      <c r="I128" s="112"/>
      <c r="J128" s="112"/>
      <c r="K128" s="112"/>
      <c r="L128" s="112"/>
    </row>
    <row r="129" spans="2:12" x14ac:dyDescent="0.45">
      <c r="B129" s="112"/>
      <c r="C129" s="112"/>
      <c r="D129" s="112"/>
      <c r="E129" s="112"/>
      <c r="F129" s="112"/>
      <c r="G129" s="112"/>
      <c r="H129" s="112"/>
      <c r="I129" s="112"/>
      <c r="J129" s="112"/>
      <c r="K129" s="112"/>
      <c r="L129" s="112"/>
    </row>
    <row r="130" spans="2:12" x14ac:dyDescent="0.45">
      <c r="B130" s="112"/>
      <c r="C130" s="112"/>
      <c r="D130" s="112"/>
      <c r="E130" s="112"/>
      <c r="F130" s="112"/>
      <c r="G130" s="112"/>
      <c r="H130" s="112"/>
      <c r="I130" s="112"/>
      <c r="J130" s="112"/>
      <c r="K130" s="112"/>
      <c r="L130" s="112"/>
    </row>
    <row r="131" spans="2:12" x14ac:dyDescent="0.45">
      <c r="B131" s="112"/>
      <c r="C131" s="112"/>
      <c r="D131" s="112"/>
      <c r="E131" s="112"/>
      <c r="F131" s="112"/>
      <c r="G131" s="112"/>
      <c r="H131" s="112"/>
      <c r="I131" s="112"/>
      <c r="J131" s="112"/>
      <c r="K131" s="112"/>
      <c r="L131" s="112"/>
    </row>
    <row r="132" spans="2:12" x14ac:dyDescent="0.45">
      <c r="B132" s="112"/>
      <c r="C132" s="112"/>
      <c r="D132" s="112"/>
      <c r="E132" s="112"/>
      <c r="F132" s="112"/>
      <c r="G132" s="112"/>
      <c r="H132" s="112"/>
      <c r="I132" s="112"/>
      <c r="J132" s="112"/>
      <c r="K132" s="112"/>
      <c r="L132" s="112"/>
    </row>
    <row r="133" spans="2:12" x14ac:dyDescent="0.45">
      <c r="B133" s="112"/>
      <c r="C133" s="112"/>
      <c r="D133" s="112"/>
      <c r="E133" s="112"/>
      <c r="F133" s="112"/>
      <c r="G133" s="112"/>
      <c r="H133" s="112"/>
      <c r="I133" s="112"/>
      <c r="J133" s="112"/>
      <c r="K133" s="112"/>
      <c r="L133" s="112"/>
    </row>
    <row r="134" spans="2:12" x14ac:dyDescent="0.45">
      <c r="B134" s="112"/>
      <c r="C134" s="112"/>
      <c r="D134" s="112"/>
      <c r="E134" s="112"/>
      <c r="F134" s="112"/>
      <c r="G134" s="112"/>
      <c r="H134" s="112"/>
      <c r="I134" s="112"/>
      <c r="J134" s="112"/>
      <c r="K134" s="112"/>
      <c r="L134" s="112"/>
    </row>
    <row r="135" spans="2:12" x14ac:dyDescent="0.45">
      <c r="B135" s="112"/>
      <c r="C135" s="112"/>
      <c r="D135" s="112"/>
      <c r="E135" s="112"/>
      <c r="F135" s="112"/>
      <c r="G135" s="112"/>
      <c r="H135" s="112"/>
      <c r="I135" s="112"/>
      <c r="J135" s="112"/>
      <c r="K135" s="112"/>
      <c r="L135" s="112"/>
    </row>
    <row r="136" spans="2:12" x14ac:dyDescent="0.45">
      <c r="B136" s="112"/>
      <c r="C136" s="112"/>
      <c r="D136" s="112"/>
      <c r="E136" s="112"/>
      <c r="F136" s="112"/>
      <c r="G136" s="112"/>
      <c r="H136" s="112"/>
      <c r="I136" s="112"/>
      <c r="J136" s="112"/>
      <c r="K136" s="112"/>
      <c r="L136" s="112"/>
    </row>
    <row r="137" spans="2:12" x14ac:dyDescent="0.45">
      <c r="B137" s="112"/>
      <c r="C137" s="112"/>
      <c r="D137" s="112"/>
      <c r="E137" s="112"/>
      <c r="F137" s="112"/>
      <c r="G137" s="112"/>
      <c r="H137" s="112"/>
      <c r="I137" s="112"/>
      <c r="J137" s="112"/>
      <c r="K137" s="112"/>
      <c r="L137" s="112"/>
    </row>
    <row r="138" spans="2:12" x14ac:dyDescent="0.45">
      <c r="B138" s="112"/>
      <c r="C138" s="112"/>
      <c r="D138" s="112"/>
      <c r="E138" s="112"/>
      <c r="F138" s="112"/>
      <c r="G138" s="112"/>
      <c r="H138" s="112"/>
      <c r="I138" s="112"/>
      <c r="J138" s="112"/>
      <c r="K138" s="112"/>
      <c r="L138" s="112"/>
    </row>
    <row r="139" spans="2:12" x14ac:dyDescent="0.45">
      <c r="B139" s="112"/>
      <c r="C139" s="112"/>
      <c r="D139" s="112"/>
      <c r="E139" s="112"/>
      <c r="F139" s="112"/>
      <c r="G139" s="112"/>
      <c r="H139" s="112"/>
      <c r="I139" s="112"/>
      <c r="J139" s="112"/>
      <c r="K139" s="112"/>
      <c r="L139" s="112"/>
    </row>
    <row r="140" spans="2:12" x14ac:dyDescent="0.45">
      <c r="B140" s="112"/>
      <c r="C140" s="112"/>
      <c r="D140" s="112"/>
      <c r="E140" s="112"/>
      <c r="F140" s="112"/>
      <c r="G140" s="112"/>
      <c r="H140" s="112"/>
      <c r="I140" s="112"/>
      <c r="J140" s="112"/>
      <c r="K140" s="112"/>
      <c r="L140" s="112"/>
    </row>
    <row r="141" spans="2:12" x14ac:dyDescent="0.45">
      <c r="B141" s="112"/>
      <c r="C141" s="112"/>
      <c r="D141" s="112"/>
      <c r="E141" s="112"/>
      <c r="F141" s="112"/>
      <c r="G141" s="112"/>
      <c r="H141" s="112"/>
      <c r="I141" s="112"/>
      <c r="J141" s="112"/>
      <c r="K141" s="112"/>
      <c r="L141" s="112"/>
    </row>
    <row r="142" spans="2:12" x14ac:dyDescent="0.45">
      <c r="B142" s="112"/>
      <c r="C142" s="112"/>
      <c r="D142" s="112"/>
      <c r="E142" s="112"/>
      <c r="F142" s="112"/>
      <c r="G142" s="112"/>
      <c r="H142" s="112"/>
      <c r="I142" s="112"/>
      <c r="J142" s="112"/>
      <c r="K142" s="112"/>
      <c r="L142" s="112"/>
    </row>
    <row r="143" spans="2:12" x14ac:dyDescent="0.45">
      <c r="B143" s="112"/>
      <c r="C143" s="112"/>
      <c r="D143" s="112"/>
      <c r="E143" s="112"/>
      <c r="F143" s="112"/>
      <c r="G143" s="112"/>
      <c r="H143" s="112"/>
      <c r="I143" s="112"/>
      <c r="J143" s="112"/>
      <c r="K143" s="112"/>
      <c r="L143" s="112"/>
    </row>
    <row r="144" spans="2:12" x14ac:dyDescent="0.45">
      <c r="B144" s="112"/>
      <c r="C144" s="112"/>
      <c r="D144" s="112"/>
      <c r="E144" s="112"/>
      <c r="F144" s="112"/>
      <c r="G144" s="112"/>
      <c r="H144" s="112"/>
      <c r="I144" s="112"/>
      <c r="J144" s="112"/>
      <c r="K144" s="112"/>
      <c r="L144" s="112"/>
    </row>
    <row r="145" spans="2:12" x14ac:dyDescent="0.45">
      <c r="B145" s="112"/>
      <c r="C145" s="112"/>
      <c r="D145" s="112"/>
      <c r="E145" s="112"/>
      <c r="F145" s="112"/>
      <c r="G145" s="112"/>
      <c r="H145" s="112"/>
      <c r="I145" s="112"/>
      <c r="J145" s="112"/>
      <c r="K145" s="112"/>
      <c r="L145" s="112"/>
    </row>
    <row r="146" spans="2:12" x14ac:dyDescent="0.45">
      <c r="B146" s="112"/>
      <c r="C146" s="112"/>
      <c r="D146" s="112"/>
      <c r="E146" s="112"/>
      <c r="F146" s="112"/>
      <c r="G146" s="112"/>
      <c r="H146" s="112"/>
      <c r="I146" s="112"/>
      <c r="J146" s="112"/>
      <c r="K146" s="112"/>
      <c r="L146" s="112"/>
    </row>
    <row r="147" spans="2:12" x14ac:dyDescent="0.45">
      <c r="B147" s="112"/>
      <c r="C147" s="112"/>
      <c r="D147" s="112"/>
      <c r="E147" s="112"/>
      <c r="F147" s="112"/>
      <c r="G147" s="112"/>
      <c r="H147" s="112"/>
      <c r="I147" s="112"/>
      <c r="J147" s="112"/>
      <c r="K147" s="112"/>
      <c r="L147" s="112"/>
    </row>
    <row r="148" spans="2:12" x14ac:dyDescent="0.45">
      <c r="B148" s="112"/>
      <c r="C148" s="112"/>
      <c r="D148" s="112"/>
      <c r="E148" s="112"/>
      <c r="F148" s="112"/>
      <c r="G148" s="112"/>
      <c r="H148" s="112"/>
      <c r="I148" s="112"/>
      <c r="J148" s="112"/>
      <c r="K148" s="112"/>
      <c r="L148" s="112"/>
    </row>
    <row r="149" spans="2:12" x14ac:dyDescent="0.45">
      <c r="B149" s="112"/>
      <c r="C149" s="112"/>
      <c r="D149" s="112"/>
      <c r="E149" s="112"/>
      <c r="F149" s="112"/>
      <c r="G149" s="112"/>
      <c r="H149" s="112"/>
      <c r="I149" s="112"/>
      <c r="J149" s="112"/>
      <c r="K149" s="112"/>
      <c r="L149" s="112"/>
    </row>
    <row r="150" spans="2:12" x14ac:dyDescent="0.45">
      <c r="B150" s="112"/>
      <c r="C150" s="112"/>
      <c r="D150" s="112"/>
      <c r="E150" s="112"/>
      <c r="F150" s="112"/>
      <c r="G150" s="112"/>
      <c r="H150" s="112"/>
      <c r="I150" s="112"/>
      <c r="J150" s="112"/>
      <c r="K150" s="112"/>
      <c r="L150" s="112"/>
    </row>
    <row r="151" spans="2:12" x14ac:dyDescent="0.45">
      <c r="B151" s="112"/>
      <c r="C151" s="112"/>
      <c r="D151" s="112"/>
      <c r="E151" s="112"/>
      <c r="F151" s="112"/>
      <c r="G151" s="112"/>
      <c r="H151" s="112"/>
      <c r="I151" s="112"/>
      <c r="J151" s="112"/>
      <c r="K151" s="112"/>
      <c r="L151" s="112"/>
    </row>
    <row r="152" spans="2:12" x14ac:dyDescent="0.45">
      <c r="B152" s="112"/>
      <c r="C152" s="112"/>
      <c r="D152" s="112"/>
      <c r="E152" s="112"/>
      <c r="F152" s="112"/>
      <c r="G152" s="112"/>
      <c r="H152" s="112"/>
      <c r="I152" s="112"/>
      <c r="J152" s="112"/>
      <c r="K152" s="112"/>
      <c r="L152" s="112"/>
    </row>
    <row r="153" spans="2:12" x14ac:dyDescent="0.45">
      <c r="B153" s="112"/>
      <c r="C153" s="112"/>
      <c r="D153" s="112"/>
      <c r="E153" s="112"/>
      <c r="F153" s="112"/>
      <c r="G153" s="112"/>
      <c r="H153" s="112"/>
      <c r="I153" s="112"/>
      <c r="J153" s="112"/>
      <c r="K153" s="112"/>
      <c r="L153" s="112"/>
    </row>
    <row r="154" spans="2:12" x14ac:dyDescent="0.45">
      <c r="B154" s="112"/>
      <c r="C154" s="112"/>
      <c r="D154" s="112"/>
      <c r="E154" s="112"/>
      <c r="F154" s="112"/>
      <c r="G154" s="112"/>
      <c r="H154" s="112"/>
      <c r="I154" s="112"/>
      <c r="J154" s="112"/>
      <c r="K154" s="112"/>
      <c r="L154" s="112"/>
    </row>
    <row r="155" spans="2:12" x14ac:dyDescent="0.45">
      <c r="B155" s="112"/>
      <c r="C155" s="112"/>
      <c r="D155" s="112"/>
      <c r="E155" s="112"/>
      <c r="F155" s="112"/>
      <c r="G155" s="112"/>
      <c r="H155" s="112"/>
      <c r="I155" s="112"/>
      <c r="J155" s="112"/>
      <c r="K155" s="112"/>
      <c r="L155" s="112"/>
    </row>
    <row r="156" spans="2:12" x14ac:dyDescent="0.45">
      <c r="B156" s="112"/>
      <c r="C156" s="112"/>
      <c r="D156" s="112"/>
      <c r="E156" s="112"/>
      <c r="F156" s="112"/>
      <c r="G156" s="112"/>
      <c r="H156" s="112"/>
      <c r="I156" s="112"/>
      <c r="J156" s="112"/>
      <c r="K156" s="112"/>
      <c r="L156" s="112"/>
    </row>
    <row r="157" spans="2:12" x14ac:dyDescent="0.45">
      <c r="B157" s="112"/>
      <c r="C157" s="112"/>
      <c r="D157" s="112"/>
      <c r="E157" s="112"/>
      <c r="F157" s="112"/>
      <c r="G157" s="112"/>
      <c r="H157" s="112"/>
      <c r="I157" s="112"/>
      <c r="J157" s="112"/>
      <c r="K157" s="112"/>
      <c r="L157" s="112"/>
    </row>
    <row r="158" spans="2:12" x14ac:dyDescent="0.45">
      <c r="B158" s="112"/>
      <c r="C158" s="112"/>
      <c r="D158" s="112"/>
      <c r="E158" s="112"/>
      <c r="F158" s="112"/>
      <c r="G158" s="112"/>
      <c r="H158" s="112"/>
      <c r="I158" s="112"/>
      <c r="J158" s="112"/>
      <c r="K158" s="112"/>
      <c r="L158" s="112"/>
    </row>
    <row r="159" spans="2:12" x14ac:dyDescent="0.45">
      <c r="B159" s="112"/>
      <c r="C159" s="112"/>
      <c r="D159" s="112"/>
      <c r="E159" s="112"/>
      <c r="F159" s="112"/>
      <c r="G159" s="112"/>
      <c r="H159" s="112"/>
      <c r="I159" s="112"/>
      <c r="J159" s="112"/>
      <c r="K159" s="112"/>
      <c r="L159" s="112"/>
    </row>
    <row r="160" spans="2:12" x14ac:dyDescent="0.45">
      <c r="B160" s="112"/>
      <c r="C160" s="112"/>
      <c r="D160" s="112"/>
      <c r="E160" s="112"/>
      <c r="F160" s="112"/>
      <c r="G160" s="112"/>
      <c r="H160" s="112"/>
      <c r="I160" s="112"/>
      <c r="J160" s="112"/>
      <c r="K160" s="112"/>
      <c r="L160" s="112"/>
    </row>
    <row r="161" spans="2:12" x14ac:dyDescent="0.45">
      <c r="B161" s="112"/>
      <c r="C161" s="112"/>
      <c r="D161" s="112"/>
      <c r="E161" s="112"/>
      <c r="F161" s="112"/>
      <c r="G161" s="112"/>
      <c r="H161" s="112"/>
      <c r="I161" s="112"/>
      <c r="J161" s="112"/>
      <c r="K161" s="112"/>
      <c r="L161" s="112"/>
    </row>
    <row r="162" spans="2:12" x14ac:dyDescent="0.45">
      <c r="B162" s="112"/>
      <c r="C162" s="112"/>
      <c r="D162" s="112"/>
      <c r="E162" s="112"/>
      <c r="F162" s="112"/>
      <c r="G162" s="112"/>
      <c r="H162" s="112"/>
      <c r="I162" s="112"/>
      <c r="J162" s="112"/>
      <c r="K162" s="112"/>
      <c r="L162" s="112"/>
    </row>
    <row r="163" spans="2:12" x14ac:dyDescent="0.45">
      <c r="B163" s="112"/>
      <c r="C163" s="112"/>
      <c r="D163" s="112"/>
      <c r="E163" s="112"/>
      <c r="F163" s="112"/>
      <c r="G163" s="112"/>
      <c r="H163" s="112"/>
      <c r="I163" s="112"/>
      <c r="J163" s="112"/>
      <c r="K163" s="112"/>
      <c r="L163" s="112"/>
    </row>
    <row r="164" spans="2:12" x14ac:dyDescent="0.45">
      <c r="B164" s="112"/>
      <c r="C164" s="112"/>
      <c r="D164" s="112"/>
      <c r="E164" s="112"/>
      <c r="F164" s="112"/>
      <c r="G164" s="112"/>
      <c r="H164" s="112"/>
      <c r="I164" s="112"/>
      <c r="J164" s="112"/>
      <c r="K164" s="112"/>
      <c r="L164" s="112"/>
    </row>
    <row r="165" spans="2:12" x14ac:dyDescent="0.45">
      <c r="B165" s="112"/>
      <c r="C165" s="112"/>
      <c r="D165" s="112"/>
      <c r="E165" s="112"/>
      <c r="F165" s="112"/>
      <c r="G165" s="112"/>
      <c r="H165" s="112"/>
      <c r="I165" s="112"/>
      <c r="J165" s="112"/>
      <c r="K165" s="112"/>
      <c r="L165" s="112"/>
    </row>
    <row r="166" spans="2:12" x14ac:dyDescent="0.45">
      <c r="B166" s="112"/>
      <c r="C166" s="112"/>
      <c r="D166" s="112"/>
      <c r="E166" s="112"/>
      <c r="F166" s="112"/>
      <c r="G166" s="112"/>
      <c r="H166" s="112"/>
      <c r="I166" s="112"/>
      <c r="J166" s="112"/>
      <c r="K166" s="112"/>
      <c r="L166" s="112"/>
    </row>
    <row r="167" spans="2:12" x14ac:dyDescent="0.45">
      <c r="B167" s="112"/>
      <c r="C167" s="112"/>
      <c r="D167" s="112"/>
      <c r="E167" s="112"/>
      <c r="F167" s="112"/>
      <c r="G167" s="112"/>
      <c r="H167" s="112"/>
      <c r="I167" s="112"/>
      <c r="J167" s="112"/>
      <c r="K167" s="112"/>
      <c r="L167" s="112"/>
    </row>
    <row r="168" spans="2:12" x14ac:dyDescent="0.45">
      <c r="B168" s="112"/>
      <c r="C168" s="112"/>
      <c r="D168" s="112"/>
      <c r="E168" s="112"/>
      <c r="F168" s="112"/>
      <c r="G168" s="112"/>
      <c r="H168" s="112"/>
      <c r="I168" s="112"/>
      <c r="J168" s="112"/>
      <c r="K168" s="112"/>
      <c r="L168" s="112"/>
    </row>
    <row r="169" spans="2:12" x14ac:dyDescent="0.45">
      <c r="B169" s="112"/>
      <c r="C169" s="112"/>
      <c r="D169" s="112"/>
      <c r="E169" s="112"/>
      <c r="F169" s="112"/>
      <c r="G169" s="112"/>
      <c r="H169" s="112"/>
      <c r="I169" s="112"/>
      <c r="J169" s="112"/>
      <c r="K169" s="112"/>
      <c r="L169" s="112"/>
    </row>
    <row r="170" spans="2:12" x14ac:dyDescent="0.45">
      <c r="B170" s="112"/>
      <c r="C170" s="112"/>
      <c r="D170" s="112"/>
      <c r="E170" s="112"/>
      <c r="F170" s="112"/>
      <c r="G170" s="112"/>
      <c r="H170" s="112"/>
      <c r="I170" s="112"/>
      <c r="J170" s="112"/>
      <c r="K170" s="112"/>
      <c r="L170" s="112"/>
    </row>
    <row r="171" spans="2:12" x14ac:dyDescent="0.45">
      <c r="B171" s="112"/>
      <c r="C171" s="112"/>
      <c r="D171" s="112"/>
      <c r="E171" s="112"/>
      <c r="F171" s="112"/>
      <c r="G171" s="112"/>
      <c r="H171" s="112"/>
      <c r="I171" s="112"/>
      <c r="J171" s="112"/>
      <c r="K171" s="112"/>
      <c r="L171" s="112"/>
    </row>
    <row r="172" spans="2:12" x14ac:dyDescent="0.45">
      <c r="B172" s="112"/>
      <c r="C172" s="112"/>
      <c r="D172" s="112"/>
      <c r="E172" s="112"/>
      <c r="F172" s="112"/>
      <c r="G172" s="112"/>
      <c r="H172" s="112"/>
      <c r="I172" s="112"/>
      <c r="J172" s="112"/>
      <c r="K172" s="112"/>
      <c r="L172" s="112"/>
    </row>
    <row r="173" spans="2:12" x14ac:dyDescent="0.45">
      <c r="B173" s="112"/>
      <c r="C173" s="112"/>
      <c r="D173" s="112"/>
      <c r="E173" s="112"/>
      <c r="F173" s="112"/>
      <c r="G173" s="112"/>
      <c r="H173" s="112"/>
      <c r="I173" s="112"/>
      <c r="J173" s="112"/>
      <c r="K173" s="112"/>
      <c r="L173" s="112"/>
    </row>
    <row r="174" spans="2:12" x14ac:dyDescent="0.45">
      <c r="B174" s="112"/>
      <c r="C174" s="112"/>
      <c r="D174" s="112"/>
      <c r="E174" s="112"/>
      <c r="F174" s="112"/>
      <c r="G174" s="112"/>
      <c r="H174" s="112"/>
      <c r="I174" s="112"/>
      <c r="J174" s="112"/>
      <c r="K174" s="112"/>
      <c r="L174" s="112"/>
    </row>
    <row r="175" spans="2:12" x14ac:dyDescent="0.45">
      <c r="B175" s="112"/>
      <c r="C175" s="112"/>
      <c r="D175" s="112"/>
      <c r="E175" s="112"/>
      <c r="F175" s="112"/>
      <c r="G175" s="112"/>
      <c r="H175" s="112"/>
      <c r="I175" s="112"/>
      <c r="J175" s="112"/>
      <c r="K175" s="112"/>
      <c r="L175" s="112"/>
    </row>
    <row r="176" spans="2:12" x14ac:dyDescent="0.45">
      <c r="B176" s="112"/>
      <c r="C176" s="112"/>
      <c r="D176" s="112"/>
      <c r="E176" s="112"/>
      <c r="F176" s="112"/>
      <c r="G176" s="112"/>
      <c r="H176" s="112"/>
      <c r="I176" s="112"/>
      <c r="J176" s="112"/>
      <c r="K176" s="112"/>
      <c r="L176" s="112"/>
    </row>
    <row r="177" spans="2:12" x14ac:dyDescent="0.45">
      <c r="B177" s="112"/>
      <c r="C177" s="112"/>
      <c r="D177" s="112"/>
      <c r="E177" s="112"/>
      <c r="F177" s="112"/>
      <c r="G177" s="112"/>
      <c r="H177" s="112"/>
      <c r="I177" s="112"/>
      <c r="J177" s="112"/>
      <c r="K177" s="112"/>
      <c r="L177" s="112"/>
    </row>
    <row r="178" spans="2:12" x14ac:dyDescent="0.45">
      <c r="B178" s="112"/>
      <c r="C178" s="112"/>
      <c r="D178" s="112"/>
      <c r="E178" s="112"/>
      <c r="F178" s="112"/>
      <c r="G178" s="112"/>
      <c r="H178" s="112"/>
      <c r="I178" s="112"/>
      <c r="J178" s="112"/>
      <c r="K178" s="112"/>
      <c r="L178" s="112"/>
    </row>
    <row r="179" spans="2:12" x14ac:dyDescent="0.45">
      <c r="B179" s="112"/>
      <c r="C179" s="112"/>
      <c r="D179" s="112"/>
      <c r="E179" s="112"/>
      <c r="F179" s="112"/>
      <c r="G179" s="112"/>
      <c r="H179" s="112"/>
      <c r="I179" s="112"/>
      <c r="J179" s="112"/>
      <c r="K179" s="112"/>
      <c r="L179" s="112"/>
    </row>
    <row r="180" spans="2:12" x14ac:dyDescent="0.45">
      <c r="B180" s="112"/>
      <c r="C180" s="112"/>
      <c r="D180" s="112"/>
      <c r="E180" s="112"/>
      <c r="F180" s="112"/>
      <c r="G180" s="112"/>
      <c r="H180" s="112"/>
      <c r="I180" s="112"/>
      <c r="J180" s="112"/>
      <c r="K180" s="112"/>
      <c r="L180" s="112"/>
    </row>
    <row r="181" spans="2:12" x14ac:dyDescent="0.45">
      <c r="B181" s="112"/>
      <c r="C181" s="112"/>
      <c r="D181" s="112"/>
      <c r="E181" s="112"/>
      <c r="F181" s="112"/>
      <c r="G181" s="112"/>
      <c r="H181" s="112"/>
      <c r="I181" s="112"/>
      <c r="J181" s="112"/>
      <c r="K181" s="112"/>
      <c r="L181" s="112"/>
    </row>
    <row r="182" spans="2:12" x14ac:dyDescent="0.45">
      <c r="B182" s="112"/>
      <c r="C182" s="112"/>
      <c r="D182" s="112"/>
      <c r="E182" s="112"/>
      <c r="F182" s="112"/>
      <c r="G182" s="112"/>
      <c r="H182" s="112"/>
      <c r="I182" s="112"/>
      <c r="J182" s="112"/>
      <c r="K182" s="112"/>
      <c r="L182" s="112"/>
    </row>
  </sheetData>
  <mergeCells count="40">
    <mergeCell ref="D7:D10"/>
    <mergeCell ref="F7:F10"/>
    <mergeCell ref="T64:T69"/>
    <mergeCell ref="N62:U62"/>
    <mergeCell ref="M3:M4"/>
    <mergeCell ref="C3:D3"/>
    <mergeCell ref="E3:F3"/>
    <mergeCell ref="B2:F2"/>
    <mergeCell ref="B3:B4"/>
    <mergeCell ref="Z15:AD15"/>
    <mergeCell ref="AF15:AJ15"/>
    <mergeCell ref="B24:F24"/>
    <mergeCell ref="H24:L24"/>
    <mergeCell ref="N24:R24"/>
    <mergeCell ref="T24:X24"/>
    <mergeCell ref="Z24:AD24"/>
    <mergeCell ref="B15:F15"/>
    <mergeCell ref="H15:L15"/>
    <mergeCell ref="AF24:AJ24"/>
    <mergeCell ref="B53:N53"/>
    <mergeCell ref="N3:P3"/>
    <mergeCell ref="Q3:S3"/>
    <mergeCell ref="M2:S2"/>
    <mergeCell ref="W2:AC2"/>
    <mergeCell ref="X3:Z3"/>
    <mergeCell ref="AA3:AC3"/>
    <mergeCell ref="W3:W4"/>
    <mergeCell ref="B33:F33"/>
    <mergeCell ref="B42:F42"/>
    <mergeCell ref="H33:L33"/>
    <mergeCell ref="N33:R33"/>
    <mergeCell ref="H42:L42"/>
    <mergeCell ref="N42:R42"/>
    <mergeCell ref="N15:R15"/>
    <mergeCell ref="T15:X15"/>
    <mergeCell ref="B87:L115"/>
    <mergeCell ref="B62:F62"/>
    <mergeCell ref="H62:L62"/>
    <mergeCell ref="H71:L85"/>
    <mergeCell ref="B71:F85"/>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7D97-D684-4F9D-AE5F-7AEE6A060869}">
  <dimension ref="A1:M751"/>
  <sheetViews>
    <sheetView workbookViewId="0">
      <pane ySplit="1" topLeftCell="A2" activePane="bottomLeft" state="frozen"/>
      <selection pane="bottomLeft" activeCell="H14" sqref="H14"/>
    </sheetView>
  </sheetViews>
  <sheetFormatPr defaultRowHeight="19.5" x14ac:dyDescent="0.45"/>
  <cols>
    <col min="1" max="1" width="17.109375" bestFit="1" customWidth="1"/>
    <col min="2" max="2" width="17" bestFit="1" customWidth="1"/>
    <col min="3" max="3" width="12" bestFit="1" customWidth="1"/>
    <col min="4" max="4" width="6.88671875" bestFit="1" customWidth="1"/>
    <col min="5" max="5" width="9.77734375" bestFit="1" customWidth="1"/>
    <col min="12" max="12" width="14.109375" bestFit="1" customWidth="1"/>
    <col min="13" max="13" width="12.6640625" customWidth="1"/>
  </cols>
  <sheetData>
    <row r="1" spans="1:13" x14ac:dyDescent="0.45">
      <c r="A1" s="1" t="s">
        <v>2478</v>
      </c>
      <c r="B1" s="1" t="s">
        <v>2494</v>
      </c>
      <c r="C1" s="1" t="s">
        <v>2502</v>
      </c>
      <c r="D1" s="1" t="s">
        <v>2503</v>
      </c>
      <c r="E1" s="1" t="s">
        <v>2504</v>
      </c>
    </row>
    <row r="2" spans="1:13" x14ac:dyDescent="0.45">
      <c r="A2">
        <v>20</v>
      </c>
      <c r="B2">
        <v>21</v>
      </c>
      <c r="C2">
        <f>(A2/B2)/2</f>
        <v>0.47619047619047616</v>
      </c>
      <c r="D2">
        <f>A2-B2</f>
        <v>-1</v>
      </c>
      <c r="E2">
        <f>ABS(A2-B2)</f>
        <v>1</v>
      </c>
      <c r="L2" t="s">
        <v>2505</v>
      </c>
    </row>
    <row r="3" spans="1:13" x14ac:dyDescent="0.45">
      <c r="A3">
        <v>24</v>
      </c>
      <c r="B3">
        <v>21</v>
      </c>
      <c r="C3">
        <f t="shared" ref="C3:C66" si="0">(A3/B3)/2</f>
        <v>0.5714285714285714</v>
      </c>
      <c r="D3">
        <f t="shared" ref="D3:D66" si="1">A3-B3</f>
        <v>3</v>
      </c>
      <c r="E3">
        <f t="shared" ref="E3:E66" si="2">ABS(A3-B3)</f>
        <v>3</v>
      </c>
      <c r="L3" s="176" t="s">
        <v>2512</v>
      </c>
      <c r="M3" s="176"/>
    </row>
    <row r="4" spans="1:13" x14ac:dyDescent="0.45">
      <c r="A4">
        <v>24</v>
      </c>
      <c r="B4">
        <v>22</v>
      </c>
      <c r="C4">
        <f t="shared" si="0"/>
        <v>0.54545454545454541</v>
      </c>
      <c r="D4">
        <f t="shared" si="1"/>
        <v>2</v>
      </c>
      <c r="E4">
        <f t="shared" si="2"/>
        <v>2</v>
      </c>
      <c r="L4" t="s">
        <v>2506</v>
      </c>
      <c r="M4">
        <f>AVERAGE(C:C)</f>
        <v>0.59720574790835868</v>
      </c>
    </row>
    <row r="5" spans="1:13" x14ac:dyDescent="0.45">
      <c r="A5">
        <v>23</v>
      </c>
      <c r="B5">
        <v>18</v>
      </c>
      <c r="C5">
        <f t="shared" si="0"/>
        <v>0.63888888888888884</v>
      </c>
      <c r="D5">
        <f t="shared" si="1"/>
        <v>5</v>
      </c>
      <c r="E5">
        <f t="shared" si="2"/>
        <v>5</v>
      </c>
      <c r="L5" t="s">
        <v>2507</v>
      </c>
      <c r="M5">
        <f>_xlfn.STDEV.S(C:C)</f>
        <v>0.36633186266757906</v>
      </c>
    </row>
    <row r="6" spans="1:13" x14ac:dyDescent="0.45">
      <c r="A6">
        <v>20</v>
      </c>
      <c r="B6">
        <v>23</v>
      </c>
      <c r="C6">
        <f t="shared" si="0"/>
        <v>0.43478260869565216</v>
      </c>
      <c r="D6">
        <f t="shared" si="1"/>
        <v>-3</v>
      </c>
      <c r="E6">
        <f t="shared" si="2"/>
        <v>3</v>
      </c>
      <c r="L6" t="s">
        <v>2508</v>
      </c>
      <c r="M6">
        <f>M4 + 1.96*M5</f>
        <v>1.3152161987368136</v>
      </c>
    </row>
    <row r="7" spans="1:13" x14ac:dyDescent="0.45">
      <c r="A7">
        <v>24</v>
      </c>
      <c r="B7">
        <v>23</v>
      </c>
      <c r="C7">
        <f t="shared" si="0"/>
        <v>0.52173913043478259</v>
      </c>
      <c r="D7">
        <f t="shared" si="1"/>
        <v>1</v>
      </c>
      <c r="E7">
        <f t="shared" si="2"/>
        <v>1</v>
      </c>
      <c r="L7" t="s">
        <v>2509</v>
      </c>
      <c r="M7">
        <f>M4 - 1.96*M5</f>
        <v>-0.12080470292009626</v>
      </c>
    </row>
    <row r="8" spans="1:13" x14ac:dyDescent="0.45">
      <c r="A8">
        <v>24</v>
      </c>
      <c r="B8">
        <v>18</v>
      </c>
      <c r="C8">
        <f t="shared" si="0"/>
        <v>0.66666666666666663</v>
      </c>
      <c r="D8">
        <f t="shared" si="1"/>
        <v>6</v>
      </c>
      <c r="E8">
        <f t="shared" si="2"/>
        <v>6</v>
      </c>
      <c r="L8" s="176" t="s">
        <v>2513</v>
      </c>
      <c r="M8" s="176"/>
    </row>
    <row r="9" spans="1:13" x14ac:dyDescent="0.45">
      <c r="A9">
        <v>20</v>
      </c>
      <c r="B9">
        <v>18</v>
      </c>
      <c r="C9">
        <f t="shared" si="0"/>
        <v>0.55555555555555558</v>
      </c>
      <c r="D9">
        <f t="shared" si="1"/>
        <v>2</v>
      </c>
      <c r="E9">
        <f t="shared" si="2"/>
        <v>2</v>
      </c>
      <c r="L9" t="s">
        <v>2510</v>
      </c>
      <c r="M9" cm="1">
        <f t="array" ref="M9">SUMPRODUCT((A2:A1000=B2:B1000)*1)/COUNT(A2:A1000)</f>
        <v>0.40799999999999997</v>
      </c>
    </row>
    <row r="10" spans="1:13" x14ac:dyDescent="0.45">
      <c r="A10">
        <v>24</v>
      </c>
      <c r="B10">
        <v>18</v>
      </c>
      <c r="C10">
        <f t="shared" si="0"/>
        <v>0.66666666666666663</v>
      </c>
      <c r="D10">
        <f t="shared" si="1"/>
        <v>6</v>
      </c>
      <c r="E10">
        <f t="shared" si="2"/>
        <v>6</v>
      </c>
      <c r="L10" t="s">
        <v>2511</v>
      </c>
      <c r="M10" cm="1">
        <f t="array" ref="M10">SUMPRODUCT((ABS(A2:A1000-B2:B1000)&lt;=1)*1)/COUNT(A2:A1000)</f>
        <v>0.58266666666666667</v>
      </c>
    </row>
    <row r="11" spans="1:13" x14ac:dyDescent="0.45">
      <c r="A11">
        <v>20</v>
      </c>
      <c r="B11">
        <v>19</v>
      </c>
      <c r="C11">
        <f t="shared" si="0"/>
        <v>0.52631578947368418</v>
      </c>
      <c r="D11">
        <f t="shared" si="1"/>
        <v>1</v>
      </c>
      <c r="E11">
        <f t="shared" si="2"/>
        <v>1</v>
      </c>
      <c r="L11" s="176"/>
      <c r="M11" s="176"/>
    </row>
    <row r="12" spans="1:13" x14ac:dyDescent="0.45">
      <c r="A12">
        <v>20</v>
      </c>
      <c r="B12">
        <v>21</v>
      </c>
      <c r="C12">
        <f t="shared" si="0"/>
        <v>0.47619047619047616</v>
      </c>
      <c r="D12">
        <f t="shared" si="1"/>
        <v>-1</v>
      </c>
      <c r="E12">
        <f t="shared" si="2"/>
        <v>1</v>
      </c>
    </row>
    <row r="13" spans="1:13" x14ac:dyDescent="0.45">
      <c r="A13">
        <v>20</v>
      </c>
      <c r="B13">
        <v>20</v>
      </c>
      <c r="C13">
        <f t="shared" si="0"/>
        <v>0.5</v>
      </c>
      <c r="D13">
        <f t="shared" si="1"/>
        <v>0</v>
      </c>
      <c r="E13">
        <f t="shared" si="2"/>
        <v>0</v>
      </c>
    </row>
    <row r="14" spans="1:13" x14ac:dyDescent="0.45">
      <c r="A14">
        <v>23</v>
      </c>
      <c r="B14">
        <v>22</v>
      </c>
      <c r="C14">
        <f t="shared" si="0"/>
        <v>0.52272727272727271</v>
      </c>
      <c r="D14">
        <f t="shared" si="1"/>
        <v>1</v>
      </c>
      <c r="E14">
        <f t="shared" si="2"/>
        <v>1</v>
      </c>
    </row>
    <row r="15" spans="1:13" x14ac:dyDescent="0.45">
      <c r="A15">
        <v>20</v>
      </c>
      <c r="B15">
        <v>18</v>
      </c>
      <c r="C15">
        <f t="shared" si="0"/>
        <v>0.55555555555555558</v>
      </c>
      <c r="D15">
        <f t="shared" si="1"/>
        <v>2</v>
      </c>
      <c r="E15">
        <f t="shared" si="2"/>
        <v>2</v>
      </c>
    </row>
    <row r="16" spans="1:13" x14ac:dyDescent="0.45">
      <c r="A16">
        <v>20</v>
      </c>
      <c r="B16">
        <v>18</v>
      </c>
      <c r="C16">
        <f t="shared" si="0"/>
        <v>0.55555555555555558</v>
      </c>
      <c r="D16">
        <f t="shared" si="1"/>
        <v>2</v>
      </c>
      <c r="E16">
        <f t="shared" si="2"/>
        <v>2</v>
      </c>
    </row>
    <row r="17" spans="1:5" x14ac:dyDescent="0.45">
      <c r="A17">
        <v>24</v>
      </c>
      <c r="B17">
        <v>21</v>
      </c>
      <c r="C17">
        <f t="shared" si="0"/>
        <v>0.5714285714285714</v>
      </c>
      <c r="D17">
        <f t="shared" si="1"/>
        <v>3</v>
      </c>
      <c r="E17">
        <f t="shared" si="2"/>
        <v>3</v>
      </c>
    </row>
    <row r="18" spans="1:5" x14ac:dyDescent="0.45">
      <c r="A18">
        <v>23</v>
      </c>
      <c r="B18">
        <v>22</v>
      </c>
      <c r="C18">
        <f t="shared" si="0"/>
        <v>0.52272727272727271</v>
      </c>
      <c r="D18">
        <f t="shared" si="1"/>
        <v>1</v>
      </c>
      <c r="E18">
        <f t="shared" si="2"/>
        <v>1</v>
      </c>
    </row>
    <row r="19" spans="1:5" x14ac:dyDescent="0.45">
      <c r="A19">
        <v>20</v>
      </c>
      <c r="B19">
        <v>23</v>
      </c>
      <c r="C19">
        <f t="shared" si="0"/>
        <v>0.43478260869565216</v>
      </c>
      <c r="D19">
        <f t="shared" si="1"/>
        <v>-3</v>
      </c>
      <c r="E19">
        <f t="shared" si="2"/>
        <v>3</v>
      </c>
    </row>
    <row r="20" spans="1:5" x14ac:dyDescent="0.45">
      <c r="A20">
        <v>20</v>
      </c>
      <c r="B20">
        <v>22</v>
      </c>
      <c r="C20">
        <f t="shared" si="0"/>
        <v>0.45454545454545453</v>
      </c>
      <c r="D20">
        <f t="shared" si="1"/>
        <v>-2</v>
      </c>
      <c r="E20">
        <f t="shared" si="2"/>
        <v>2</v>
      </c>
    </row>
    <row r="21" spans="1:5" x14ac:dyDescent="0.45">
      <c r="A21">
        <v>20</v>
      </c>
      <c r="B21">
        <v>17</v>
      </c>
      <c r="C21">
        <f t="shared" si="0"/>
        <v>0.58823529411764708</v>
      </c>
      <c r="D21">
        <f t="shared" si="1"/>
        <v>3</v>
      </c>
      <c r="E21">
        <f t="shared" si="2"/>
        <v>3</v>
      </c>
    </row>
    <row r="22" spans="1:5" x14ac:dyDescent="0.45">
      <c r="A22">
        <v>21</v>
      </c>
      <c r="B22">
        <v>20</v>
      </c>
      <c r="C22">
        <f t="shared" si="0"/>
        <v>0.52500000000000002</v>
      </c>
      <c r="D22">
        <f t="shared" si="1"/>
        <v>1</v>
      </c>
      <c r="E22">
        <f t="shared" si="2"/>
        <v>1</v>
      </c>
    </row>
    <row r="23" spans="1:5" x14ac:dyDescent="0.45">
      <c r="A23">
        <v>16</v>
      </c>
      <c r="B23">
        <v>19</v>
      </c>
      <c r="C23">
        <f t="shared" si="0"/>
        <v>0.42105263157894735</v>
      </c>
      <c r="D23">
        <f t="shared" si="1"/>
        <v>-3</v>
      </c>
      <c r="E23">
        <f t="shared" si="2"/>
        <v>3</v>
      </c>
    </row>
    <row r="24" spans="1:5" x14ac:dyDescent="0.45">
      <c r="A24">
        <v>20</v>
      </c>
      <c r="B24">
        <v>21</v>
      </c>
      <c r="C24">
        <f t="shared" si="0"/>
        <v>0.47619047619047616</v>
      </c>
      <c r="D24">
        <f t="shared" si="1"/>
        <v>-1</v>
      </c>
      <c r="E24">
        <f t="shared" si="2"/>
        <v>1</v>
      </c>
    </row>
    <row r="25" spans="1:5" x14ac:dyDescent="0.45">
      <c r="A25">
        <v>21</v>
      </c>
      <c r="B25">
        <v>20</v>
      </c>
      <c r="C25">
        <f t="shared" si="0"/>
        <v>0.52500000000000002</v>
      </c>
      <c r="D25">
        <f t="shared" si="1"/>
        <v>1</v>
      </c>
      <c r="E25">
        <f t="shared" si="2"/>
        <v>1</v>
      </c>
    </row>
    <row r="26" spans="1:5" x14ac:dyDescent="0.45">
      <c r="A26">
        <v>23</v>
      </c>
      <c r="B26">
        <v>18</v>
      </c>
      <c r="C26">
        <f t="shared" si="0"/>
        <v>0.63888888888888884</v>
      </c>
      <c r="D26">
        <f t="shared" si="1"/>
        <v>5</v>
      </c>
      <c r="E26">
        <f t="shared" si="2"/>
        <v>5</v>
      </c>
    </row>
    <row r="27" spans="1:5" x14ac:dyDescent="0.45">
      <c r="A27">
        <v>21</v>
      </c>
      <c r="B27">
        <v>23</v>
      </c>
      <c r="C27">
        <f t="shared" si="0"/>
        <v>0.45652173913043476</v>
      </c>
      <c r="D27">
        <f t="shared" si="1"/>
        <v>-2</v>
      </c>
      <c r="E27">
        <f t="shared" si="2"/>
        <v>2</v>
      </c>
    </row>
    <row r="28" spans="1:5" x14ac:dyDescent="0.45">
      <c r="A28">
        <v>13</v>
      </c>
      <c r="B28">
        <v>21</v>
      </c>
      <c r="C28">
        <f t="shared" si="0"/>
        <v>0.30952380952380953</v>
      </c>
      <c r="D28">
        <f t="shared" si="1"/>
        <v>-8</v>
      </c>
      <c r="E28">
        <f t="shared" si="2"/>
        <v>8</v>
      </c>
    </row>
    <row r="29" spans="1:5" x14ac:dyDescent="0.45">
      <c r="A29">
        <v>16</v>
      </c>
      <c r="B29">
        <v>19</v>
      </c>
      <c r="C29">
        <f t="shared" si="0"/>
        <v>0.42105263157894735</v>
      </c>
      <c r="D29">
        <f t="shared" si="1"/>
        <v>-3</v>
      </c>
      <c r="E29">
        <f t="shared" si="2"/>
        <v>3</v>
      </c>
    </row>
    <row r="30" spans="1:5" x14ac:dyDescent="0.45">
      <c r="A30">
        <v>18</v>
      </c>
      <c r="B30">
        <v>16</v>
      </c>
      <c r="C30">
        <f t="shared" si="0"/>
        <v>0.5625</v>
      </c>
      <c r="D30">
        <f t="shared" si="1"/>
        <v>2</v>
      </c>
      <c r="E30">
        <f t="shared" si="2"/>
        <v>2</v>
      </c>
    </row>
    <row r="31" spans="1:5" x14ac:dyDescent="0.45">
      <c r="A31">
        <v>22</v>
      </c>
      <c r="B31">
        <v>21</v>
      </c>
      <c r="C31">
        <f t="shared" si="0"/>
        <v>0.52380952380952384</v>
      </c>
      <c r="D31">
        <f t="shared" si="1"/>
        <v>1</v>
      </c>
      <c r="E31">
        <f t="shared" si="2"/>
        <v>1</v>
      </c>
    </row>
    <row r="32" spans="1:5" x14ac:dyDescent="0.45">
      <c r="A32">
        <v>23</v>
      </c>
      <c r="B32">
        <v>20</v>
      </c>
      <c r="C32">
        <f t="shared" si="0"/>
        <v>0.57499999999999996</v>
      </c>
      <c r="D32">
        <f t="shared" si="1"/>
        <v>3</v>
      </c>
      <c r="E32">
        <f t="shared" si="2"/>
        <v>3</v>
      </c>
    </row>
    <row r="33" spans="1:5" x14ac:dyDescent="0.45">
      <c r="A33">
        <v>24</v>
      </c>
      <c r="B33">
        <v>21</v>
      </c>
      <c r="C33">
        <f t="shared" si="0"/>
        <v>0.5714285714285714</v>
      </c>
      <c r="D33">
        <f t="shared" si="1"/>
        <v>3</v>
      </c>
      <c r="E33">
        <f t="shared" si="2"/>
        <v>3</v>
      </c>
    </row>
    <row r="34" spans="1:5" x14ac:dyDescent="0.45">
      <c r="A34">
        <v>23</v>
      </c>
      <c r="B34">
        <v>21</v>
      </c>
      <c r="C34">
        <f t="shared" si="0"/>
        <v>0.54761904761904767</v>
      </c>
      <c r="D34">
        <f t="shared" si="1"/>
        <v>2</v>
      </c>
      <c r="E34">
        <f t="shared" si="2"/>
        <v>2</v>
      </c>
    </row>
    <row r="35" spans="1:5" x14ac:dyDescent="0.45">
      <c r="A35">
        <v>21</v>
      </c>
      <c r="B35">
        <v>24</v>
      </c>
      <c r="C35">
        <f t="shared" si="0"/>
        <v>0.4375</v>
      </c>
      <c r="D35">
        <f t="shared" si="1"/>
        <v>-3</v>
      </c>
      <c r="E35">
        <f t="shared" si="2"/>
        <v>3</v>
      </c>
    </row>
    <row r="36" spans="1:5" x14ac:dyDescent="0.45">
      <c r="A36">
        <v>15</v>
      </c>
      <c r="B36">
        <v>19</v>
      </c>
      <c r="C36">
        <f t="shared" si="0"/>
        <v>0.39473684210526316</v>
      </c>
      <c r="D36">
        <f t="shared" si="1"/>
        <v>-4</v>
      </c>
      <c r="E36">
        <f t="shared" si="2"/>
        <v>4</v>
      </c>
    </row>
    <row r="37" spans="1:5" x14ac:dyDescent="0.45">
      <c r="A37">
        <v>23</v>
      </c>
      <c r="B37">
        <v>18</v>
      </c>
      <c r="C37">
        <f t="shared" si="0"/>
        <v>0.63888888888888884</v>
      </c>
      <c r="D37">
        <f t="shared" si="1"/>
        <v>5</v>
      </c>
      <c r="E37">
        <f t="shared" si="2"/>
        <v>5</v>
      </c>
    </row>
    <row r="38" spans="1:5" x14ac:dyDescent="0.45">
      <c r="A38">
        <v>23</v>
      </c>
      <c r="B38">
        <v>21</v>
      </c>
      <c r="C38">
        <f t="shared" si="0"/>
        <v>0.54761904761904767</v>
      </c>
      <c r="D38">
        <f t="shared" si="1"/>
        <v>2</v>
      </c>
      <c r="E38">
        <f t="shared" si="2"/>
        <v>2</v>
      </c>
    </row>
    <row r="39" spans="1:5" x14ac:dyDescent="0.45">
      <c r="A39">
        <v>21</v>
      </c>
      <c r="B39">
        <v>19</v>
      </c>
      <c r="C39">
        <f t="shared" si="0"/>
        <v>0.55263157894736847</v>
      </c>
      <c r="D39">
        <f t="shared" si="1"/>
        <v>2</v>
      </c>
      <c r="E39">
        <f t="shared" si="2"/>
        <v>2</v>
      </c>
    </row>
    <row r="40" spans="1:5" x14ac:dyDescent="0.45">
      <c r="A40">
        <v>22</v>
      </c>
      <c r="B40">
        <v>21</v>
      </c>
      <c r="C40">
        <f t="shared" si="0"/>
        <v>0.52380952380952384</v>
      </c>
      <c r="D40">
        <f t="shared" si="1"/>
        <v>1</v>
      </c>
      <c r="E40">
        <f t="shared" si="2"/>
        <v>1</v>
      </c>
    </row>
    <row r="41" spans="1:5" x14ac:dyDescent="0.45">
      <c r="A41">
        <v>21</v>
      </c>
      <c r="B41">
        <v>20</v>
      </c>
      <c r="C41">
        <f t="shared" si="0"/>
        <v>0.52500000000000002</v>
      </c>
      <c r="D41">
        <f t="shared" si="1"/>
        <v>1</v>
      </c>
      <c r="E41">
        <f t="shared" si="2"/>
        <v>1</v>
      </c>
    </row>
    <row r="42" spans="1:5" x14ac:dyDescent="0.45">
      <c r="A42">
        <v>7</v>
      </c>
      <c r="B42">
        <v>21</v>
      </c>
      <c r="C42">
        <f t="shared" si="0"/>
        <v>0.16666666666666666</v>
      </c>
      <c r="D42">
        <f t="shared" si="1"/>
        <v>-14</v>
      </c>
      <c r="E42">
        <f t="shared" si="2"/>
        <v>14</v>
      </c>
    </row>
    <row r="43" spans="1:5" x14ac:dyDescent="0.45">
      <c r="A43">
        <v>18</v>
      </c>
      <c r="B43">
        <v>17</v>
      </c>
      <c r="C43">
        <f t="shared" si="0"/>
        <v>0.52941176470588236</v>
      </c>
      <c r="D43">
        <f t="shared" si="1"/>
        <v>1</v>
      </c>
      <c r="E43">
        <f t="shared" si="2"/>
        <v>1</v>
      </c>
    </row>
    <row r="44" spans="1:5" x14ac:dyDescent="0.45">
      <c r="A44">
        <v>16</v>
      </c>
      <c r="B44">
        <v>17</v>
      </c>
      <c r="C44">
        <f t="shared" si="0"/>
        <v>0.47058823529411764</v>
      </c>
      <c r="D44">
        <f t="shared" si="1"/>
        <v>-1</v>
      </c>
      <c r="E44">
        <f t="shared" si="2"/>
        <v>1</v>
      </c>
    </row>
    <row r="45" spans="1:5" x14ac:dyDescent="0.45">
      <c r="A45">
        <v>12</v>
      </c>
      <c r="B45">
        <v>15</v>
      </c>
      <c r="C45">
        <f t="shared" si="0"/>
        <v>0.4</v>
      </c>
      <c r="D45">
        <f t="shared" si="1"/>
        <v>-3</v>
      </c>
      <c r="E45">
        <f t="shared" si="2"/>
        <v>3</v>
      </c>
    </row>
    <row r="46" spans="1:5" x14ac:dyDescent="0.45">
      <c r="A46">
        <v>9</v>
      </c>
      <c r="B46">
        <v>21</v>
      </c>
      <c r="C46">
        <f t="shared" si="0"/>
        <v>0.21428571428571427</v>
      </c>
      <c r="D46">
        <f t="shared" si="1"/>
        <v>-12</v>
      </c>
      <c r="E46">
        <f t="shared" si="2"/>
        <v>12</v>
      </c>
    </row>
    <row r="47" spans="1:5" x14ac:dyDescent="0.45">
      <c r="A47">
        <v>16</v>
      </c>
      <c r="B47">
        <v>19</v>
      </c>
      <c r="C47">
        <f t="shared" si="0"/>
        <v>0.42105263157894735</v>
      </c>
      <c r="D47">
        <f t="shared" si="1"/>
        <v>-3</v>
      </c>
      <c r="E47">
        <f t="shared" si="2"/>
        <v>3</v>
      </c>
    </row>
    <row r="48" spans="1:5" x14ac:dyDescent="0.45">
      <c r="A48">
        <v>6</v>
      </c>
      <c r="B48">
        <v>11</v>
      </c>
      <c r="C48">
        <f t="shared" si="0"/>
        <v>0.27272727272727271</v>
      </c>
      <c r="D48">
        <f t="shared" si="1"/>
        <v>-5</v>
      </c>
      <c r="E48">
        <f t="shared" si="2"/>
        <v>5</v>
      </c>
    </row>
    <row r="49" spans="1:5" x14ac:dyDescent="0.45">
      <c r="A49">
        <v>23</v>
      </c>
      <c r="B49">
        <v>20</v>
      </c>
      <c r="C49">
        <f t="shared" si="0"/>
        <v>0.57499999999999996</v>
      </c>
      <c r="D49">
        <f t="shared" si="1"/>
        <v>3</v>
      </c>
      <c r="E49">
        <f t="shared" si="2"/>
        <v>3</v>
      </c>
    </row>
    <row r="50" spans="1:5" x14ac:dyDescent="0.45">
      <c r="A50">
        <v>22</v>
      </c>
      <c r="B50">
        <v>20</v>
      </c>
      <c r="C50">
        <f t="shared" si="0"/>
        <v>0.55000000000000004</v>
      </c>
      <c r="D50">
        <f t="shared" si="1"/>
        <v>2</v>
      </c>
      <c r="E50">
        <f t="shared" si="2"/>
        <v>2</v>
      </c>
    </row>
    <row r="51" spans="1:5" x14ac:dyDescent="0.45">
      <c r="A51">
        <v>24</v>
      </c>
      <c r="B51">
        <v>19</v>
      </c>
      <c r="C51">
        <f t="shared" si="0"/>
        <v>0.63157894736842102</v>
      </c>
      <c r="D51">
        <f t="shared" si="1"/>
        <v>5</v>
      </c>
      <c r="E51">
        <f t="shared" si="2"/>
        <v>5</v>
      </c>
    </row>
    <row r="52" spans="1:5" x14ac:dyDescent="0.45">
      <c r="A52">
        <v>16</v>
      </c>
      <c r="B52">
        <v>9</v>
      </c>
      <c r="C52">
        <f t="shared" si="0"/>
        <v>0.88888888888888884</v>
      </c>
      <c r="D52">
        <f t="shared" si="1"/>
        <v>7</v>
      </c>
      <c r="E52">
        <f t="shared" si="2"/>
        <v>7</v>
      </c>
    </row>
    <row r="53" spans="1:5" x14ac:dyDescent="0.45">
      <c r="A53">
        <v>16</v>
      </c>
      <c r="B53">
        <v>18</v>
      </c>
      <c r="C53">
        <f t="shared" si="0"/>
        <v>0.44444444444444442</v>
      </c>
      <c r="D53">
        <f t="shared" si="1"/>
        <v>-2</v>
      </c>
      <c r="E53">
        <f t="shared" si="2"/>
        <v>2</v>
      </c>
    </row>
    <row r="54" spans="1:5" x14ac:dyDescent="0.45">
      <c r="A54">
        <v>23</v>
      </c>
      <c r="B54">
        <v>20</v>
      </c>
      <c r="C54">
        <f t="shared" si="0"/>
        <v>0.57499999999999996</v>
      </c>
      <c r="D54">
        <f t="shared" si="1"/>
        <v>3</v>
      </c>
      <c r="E54">
        <f t="shared" si="2"/>
        <v>3</v>
      </c>
    </row>
    <row r="55" spans="1:5" x14ac:dyDescent="0.45">
      <c r="A55">
        <v>21</v>
      </c>
      <c r="B55">
        <v>20</v>
      </c>
      <c r="C55">
        <f t="shared" si="0"/>
        <v>0.52500000000000002</v>
      </c>
      <c r="D55">
        <f t="shared" si="1"/>
        <v>1</v>
      </c>
      <c r="E55">
        <f t="shared" si="2"/>
        <v>1</v>
      </c>
    </row>
    <row r="56" spans="1:5" x14ac:dyDescent="0.45">
      <c r="A56">
        <v>23</v>
      </c>
      <c r="B56">
        <v>20</v>
      </c>
      <c r="C56">
        <f t="shared" si="0"/>
        <v>0.57499999999999996</v>
      </c>
      <c r="D56">
        <f t="shared" si="1"/>
        <v>3</v>
      </c>
      <c r="E56">
        <f t="shared" si="2"/>
        <v>3</v>
      </c>
    </row>
    <row r="57" spans="1:5" x14ac:dyDescent="0.45">
      <c r="A57">
        <v>25</v>
      </c>
      <c r="B57">
        <v>10</v>
      </c>
      <c r="C57">
        <f t="shared" si="0"/>
        <v>1.25</v>
      </c>
      <c r="D57">
        <f t="shared" si="1"/>
        <v>15</v>
      </c>
      <c r="E57">
        <f t="shared" si="2"/>
        <v>15</v>
      </c>
    </row>
    <row r="58" spans="1:5" x14ac:dyDescent="0.45">
      <c r="A58">
        <v>21</v>
      </c>
      <c r="B58">
        <v>18</v>
      </c>
      <c r="C58">
        <f t="shared" si="0"/>
        <v>0.58333333333333337</v>
      </c>
      <c r="D58">
        <f t="shared" si="1"/>
        <v>3</v>
      </c>
      <c r="E58">
        <f t="shared" si="2"/>
        <v>3</v>
      </c>
    </row>
    <row r="59" spans="1:5" x14ac:dyDescent="0.45">
      <c r="A59">
        <v>20</v>
      </c>
      <c r="B59">
        <v>16</v>
      </c>
      <c r="C59">
        <f t="shared" si="0"/>
        <v>0.625</v>
      </c>
      <c r="D59">
        <f t="shared" si="1"/>
        <v>4</v>
      </c>
      <c r="E59">
        <f t="shared" si="2"/>
        <v>4</v>
      </c>
    </row>
    <row r="60" spans="1:5" x14ac:dyDescent="0.45">
      <c r="A60">
        <v>21</v>
      </c>
      <c r="B60">
        <v>19</v>
      </c>
      <c r="C60">
        <f t="shared" si="0"/>
        <v>0.55263157894736847</v>
      </c>
      <c r="D60">
        <f t="shared" si="1"/>
        <v>2</v>
      </c>
      <c r="E60">
        <f t="shared" si="2"/>
        <v>2</v>
      </c>
    </row>
    <row r="61" spans="1:5" x14ac:dyDescent="0.45">
      <c r="A61">
        <v>22</v>
      </c>
      <c r="B61">
        <v>19</v>
      </c>
      <c r="C61">
        <f t="shared" si="0"/>
        <v>0.57894736842105265</v>
      </c>
      <c r="D61">
        <f t="shared" si="1"/>
        <v>3</v>
      </c>
      <c r="E61">
        <f t="shared" si="2"/>
        <v>3</v>
      </c>
    </row>
    <row r="62" spans="1:5" x14ac:dyDescent="0.45">
      <c r="A62">
        <v>21</v>
      </c>
      <c r="B62">
        <v>17</v>
      </c>
      <c r="C62">
        <f t="shared" si="0"/>
        <v>0.61764705882352944</v>
      </c>
      <c r="D62">
        <f t="shared" si="1"/>
        <v>4</v>
      </c>
      <c r="E62">
        <f t="shared" si="2"/>
        <v>4</v>
      </c>
    </row>
    <row r="63" spans="1:5" x14ac:dyDescent="0.45">
      <c r="A63">
        <v>16</v>
      </c>
      <c r="B63">
        <v>18</v>
      </c>
      <c r="C63">
        <f t="shared" si="0"/>
        <v>0.44444444444444442</v>
      </c>
      <c r="D63">
        <f t="shared" si="1"/>
        <v>-2</v>
      </c>
      <c r="E63">
        <f t="shared" si="2"/>
        <v>2</v>
      </c>
    </row>
    <row r="64" spans="1:5" x14ac:dyDescent="0.45">
      <c r="A64">
        <v>22</v>
      </c>
      <c r="B64">
        <v>19</v>
      </c>
      <c r="C64">
        <f t="shared" si="0"/>
        <v>0.57894736842105265</v>
      </c>
      <c r="D64">
        <f t="shared" si="1"/>
        <v>3</v>
      </c>
      <c r="E64">
        <f t="shared" si="2"/>
        <v>3</v>
      </c>
    </row>
    <row r="65" spans="1:5" x14ac:dyDescent="0.45">
      <c r="A65">
        <v>6</v>
      </c>
      <c r="B65">
        <v>5</v>
      </c>
      <c r="C65">
        <f t="shared" si="0"/>
        <v>0.6</v>
      </c>
      <c r="D65">
        <f t="shared" si="1"/>
        <v>1</v>
      </c>
      <c r="E65">
        <f t="shared" si="2"/>
        <v>1</v>
      </c>
    </row>
    <row r="66" spans="1:5" x14ac:dyDescent="0.45">
      <c r="A66">
        <v>16</v>
      </c>
      <c r="B66">
        <v>21</v>
      </c>
      <c r="C66">
        <f t="shared" si="0"/>
        <v>0.38095238095238093</v>
      </c>
      <c r="D66">
        <f t="shared" si="1"/>
        <v>-5</v>
      </c>
      <c r="E66">
        <f t="shared" si="2"/>
        <v>5</v>
      </c>
    </row>
    <row r="67" spans="1:5" x14ac:dyDescent="0.45">
      <c r="A67">
        <v>15</v>
      </c>
      <c r="B67">
        <v>17</v>
      </c>
      <c r="C67">
        <f t="shared" ref="C67:C130" si="3">(A67/B67)/2</f>
        <v>0.44117647058823528</v>
      </c>
      <c r="D67">
        <f t="shared" ref="D67:D130" si="4">A67-B67</f>
        <v>-2</v>
      </c>
      <c r="E67">
        <f t="shared" ref="E67:E130" si="5">ABS(A67-B67)</f>
        <v>2</v>
      </c>
    </row>
    <row r="68" spans="1:5" x14ac:dyDescent="0.45">
      <c r="A68">
        <v>9</v>
      </c>
      <c r="B68">
        <v>7</v>
      </c>
      <c r="C68">
        <f t="shared" si="3"/>
        <v>0.6428571428571429</v>
      </c>
      <c r="D68">
        <f t="shared" si="4"/>
        <v>2</v>
      </c>
      <c r="E68">
        <f t="shared" si="5"/>
        <v>2</v>
      </c>
    </row>
    <row r="69" spans="1:5" x14ac:dyDescent="0.45">
      <c r="A69">
        <v>23</v>
      </c>
      <c r="B69">
        <v>21</v>
      </c>
      <c r="C69">
        <f t="shared" si="3"/>
        <v>0.54761904761904767</v>
      </c>
      <c r="D69">
        <f t="shared" si="4"/>
        <v>2</v>
      </c>
      <c r="E69">
        <f t="shared" si="5"/>
        <v>2</v>
      </c>
    </row>
    <row r="70" spans="1:5" x14ac:dyDescent="0.45">
      <c r="A70">
        <v>21</v>
      </c>
      <c r="B70">
        <v>20</v>
      </c>
      <c r="C70">
        <f t="shared" si="3"/>
        <v>0.52500000000000002</v>
      </c>
      <c r="D70">
        <f t="shared" si="4"/>
        <v>1</v>
      </c>
      <c r="E70">
        <f t="shared" si="5"/>
        <v>1</v>
      </c>
    </row>
    <row r="71" spans="1:5" x14ac:dyDescent="0.45">
      <c r="A71">
        <v>20</v>
      </c>
      <c r="B71">
        <v>20</v>
      </c>
      <c r="C71">
        <f t="shared" si="3"/>
        <v>0.5</v>
      </c>
      <c r="D71">
        <f t="shared" si="4"/>
        <v>0</v>
      </c>
      <c r="E71">
        <f t="shared" si="5"/>
        <v>0</v>
      </c>
    </row>
    <row r="72" spans="1:5" x14ac:dyDescent="0.45">
      <c r="A72">
        <v>23</v>
      </c>
      <c r="B72">
        <v>18</v>
      </c>
      <c r="C72">
        <f t="shared" si="3"/>
        <v>0.63888888888888884</v>
      </c>
      <c r="D72">
        <f t="shared" si="4"/>
        <v>5</v>
      </c>
      <c r="E72">
        <f t="shared" si="5"/>
        <v>5</v>
      </c>
    </row>
    <row r="73" spans="1:5" x14ac:dyDescent="0.45">
      <c r="A73">
        <v>20</v>
      </c>
      <c r="B73">
        <v>20</v>
      </c>
      <c r="C73">
        <f t="shared" si="3"/>
        <v>0.5</v>
      </c>
      <c r="D73">
        <f t="shared" si="4"/>
        <v>0</v>
      </c>
      <c r="E73">
        <f t="shared" si="5"/>
        <v>0</v>
      </c>
    </row>
    <row r="74" spans="1:5" x14ac:dyDescent="0.45">
      <c r="A74">
        <v>6</v>
      </c>
      <c r="B74">
        <v>5</v>
      </c>
      <c r="C74">
        <f t="shared" si="3"/>
        <v>0.6</v>
      </c>
      <c r="D74">
        <f t="shared" si="4"/>
        <v>1</v>
      </c>
      <c r="E74">
        <f t="shared" si="5"/>
        <v>1</v>
      </c>
    </row>
    <row r="75" spans="1:5" x14ac:dyDescent="0.45">
      <c r="A75">
        <v>23</v>
      </c>
      <c r="B75">
        <v>20</v>
      </c>
      <c r="C75">
        <f t="shared" si="3"/>
        <v>0.57499999999999996</v>
      </c>
      <c r="D75">
        <f t="shared" si="4"/>
        <v>3</v>
      </c>
      <c r="E75">
        <f t="shared" si="5"/>
        <v>3</v>
      </c>
    </row>
    <row r="76" spans="1:5" x14ac:dyDescent="0.45">
      <c r="A76">
        <v>24</v>
      </c>
      <c r="B76">
        <v>19</v>
      </c>
      <c r="C76">
        <f t="shared" si="3"/>
        <v>0.63157894736842102</v>
      </c>
      <c r="D76">
        <f t="shared" si="4"/>
        <v>5</v>
      </c>
      <c r="E76">
        <f t="shared" si="5"/>
        <v>5</v>
      </c>
    </row>
    <row r="77" spans="1:5" x14ac:dyDescent="0.45">
      <c r="A77">
        <v>23</v>
      </c>
      <c r="B77">
        <v>21</v>
      </c>
      <c r="C77">
        <f t="shared" si="3"/>
        <v>0.54761904761904767</v>
      </c>
      <c r="D77">
        <f t="shared" si="4"/>
        <v>2</v>
      </c>
      <c r="E77">
        <f t="shared" si="5"/>
        <v>2</v>
      </c>
    </row>
    <row r="78" spans="1:5" x14ac:dyDescent="0.45">
      <c r="A78">
        <v>21</v>
      </c>
      <c r="B78">
        <v>18</v>
      </c>
      <c r="C78">
        <f t="shared" si="3"/>
        <v>0.58333333333333337</v>
      </c>
      <c r="D78">
        <f t="shared" si="4"/>
        <v>3</v>
      </c>
      <c r="E78">
        <f t="shared" si="5"/>
        <v>3</v>
      </c>
    </row>
    <row r="79" spans="1:5" x14ac:dyDescent="0.45">
      <c r="A79">
        <v>20</v>
      </c>
      <c r="B79">
        <v>19</v>
      </c>
      <c r="C79">
        <f t="shared" si="3"/>
        <v>0.52631578947368418</v>
      </c>
      <c r="D79">
        <f t="shared" si="4"/>
        <v>1</v>
      </c>
      <c r="E79">
        <f t="shared" si="5"/>
        <v>1</v>
      </c>
    </row>
    <row r="80" spans="1:5" x14ac:dyDescent="0.45">
      <c r="A80">
        <v>23</v>
      </c>
      <c r="B80">
        <v>20</v>
      </c>
      <c r="C80">
        <f t="shared" si="3"/>
        <v>0.57499999999999996</v>
      </c>
      <c r="D80">
        <f t="shared" si="4"/>
        <v>3</v>
      </c>
      <c r="E80">
        <f t="shared" si="5"/>
        <v>3</v>
      </c>
    </row>
    <row r="81" spans="1:5" x14ac:dyDescent="0.45">
      <c r="A81">
        <v>21</v>
      </c>
      <c r="B81">
        <v>19</v>
      </c>
      <c r="C81">
        <f t="shared" si="3"/>
        <v>0.55263157894736847</v>
      </c>
      <c r="D81">
        <f t="shared" si="4"/>
        <v>2</v>
      </c>
      <c r="E81">
        <f t="shared" si="5"/>
        <v>2</v>
      </c>
    </row>
    <row r="82" spans="1:5" x14ac:dyDescent="0.45">
      <c r="A82">
        <v>21</v>
      </c>
      <c r="B82">
        <v>21</v>
      </c>
      <c r="C82">
        <f t="shared" si="3"/>
        <v>0.5</v>
      </c>
      <c r="D82">
        <f t="shared" si="4"/>
        <v>0</v>
      </c>
      <c r="E82">
        <f t="shared" si="5"/>
        <v>0</v>
      </c>
    </row>
    <row r="83" spans="1:5" x14ac:dyDescent="0.45">
      <c r="A83">
        <v>24</v>
      </c>
      <c r="B83">
        <v>21</v>
      </c>
      <c r="C83">
        <f t="shared" si="3"/>
        <v>0.5714285714285714</v>
      </c>
      <c r="D83">
        <f t="shared" si="4"/>
        <v>3</v>
      </c>
      <c r="E83">
        <f t="shared" si="5"/>
        <v>3</v>
      </c>
    </row>
    <row r="84" spans="1:5" x14ac:dyDescent="0.45">
      <c r="A84">
        <v>12</v>
      </c>
      <c r="B84">
        <v>21</v>
      </c>
      <c r="C84">
        <f t="shared" si="3"/>
        <v>0.2857142857142857</v>
      </c>
      <c r="D84">
        <f t="shared" si="4"/>
        <v>-9</v>
      </c>
      <c r="E84">
        <f t="shared" si="5"/>
        <v>9</v>
      </c>
    </row>
    <row r="85" spans="1:5" x14ac:dyDescent="0.45">
      <c r="A85">
        <v>11</v>
      </c>
      <c r="B85">
        <v>7</v>
      </c>
      <c r="C85">
        <f t="shared" si="3"/>
        <v>0.7857142857142857</v>
      </c>
      <c r="D85">
        <f t="shared" si="4"/>
        <v>4</v>
      </c>
      <c r="E85">
        <f t="shared" si="5"/>
        <v>4</v>
      </c>
    </row>
    <row r="86" spans="1:5" x14ac:dyDescent="0.45">
      <c r="A86">
        <v>12</v>
      </c>
      <c r="B86">
        <v>14</v>
      </c>
      <c r="C86">
        <f t="shared" si="3"/>
        <v>0.42857142857142855</v>
      </c>
      <c r="D86">
        <f t="shared" si="4"/>
        <v>-2</v>
      </c>
      <c r="E86">
        <f t="shared" si="5"/>
        <v>2</v>
      </c>
    </row>
    <row r="87" spans="1:5" x14ac:dyDescent="0.45">
      <c r="A87">
        <v>6</v>
      </c>
      <c r="B87">
        <v>5</v>
      </c>
      <c r="C87">
        <f t="shared" si="3"/>
        <v>0.6</v>
      </c>
      <c r="D87">
        <f t="shared" si="4"/>
        <v>1</v>
      </c>
      <c r="E87">
        <f t="shared" si="5"/>
        <v>1</v>
      </c>
    </row>
    <row r="88" spans="1:5" x14ac:dyDescent="0.45">
      <c r="A88">
        <v>6</v>
      </c>
      <c r="B88">
        <v>5</v>
      </c>
      <c r="C88">
        <f t="shared" si="3"/>
        <v>0.6</v>
      </c>
      <c r="D88">
        <f t="shared" si="4"/>
        <v>1</v>
      </c>
      <c r="E88">
        <f t="shared" si="5"/>
        <v>1</v>
      </c>
    </row>
    <row r="89" spans="1:5" x14ac:dyDescent="0.45">
      <c r="A89">
        <v>20</v>
      </c>
      <c r="B89">
        <v>20</v>
      </c>
      <c r="C89">
        <f t="shared" si="3"/>
        <v>0.5</v>
      </c>
      <c r="D89">
        <f t="shared" si="4"/>
        <v>0</v>
      </c>
      <c r="E89">
        <f t="shared" si="5"/>
        <v>0</v>
      </c>
    </row>
    <row r="90" spans="1:5" x14ac:dyDescent="0.45">
      <c r="A90">
        <v>13</v>
      </c>
      <c r="B90">
        <v>16</v>
      </c>
      <c r="C90">
        <f t="shared" si="3"/>
        <v>0.40625</v>
      </c>
      <c r="D90">
        <f t="shared" si="4"/>
        <v>-3</v>
      </c>
      <c r="E90">
        <f t="shared" si="5"/>
        <v>3</v>
      </c>
    </row>
    <row r="91" spans="1:5" x14ac:dyDescent="0.45">
      <c r="A91">
        <v>23</v>
      </c>
      <c r="B91">
        <v>21</v>
      </c>
      <c r="C91">
        <f t="shared" si="3"/>
        <v>0.54761904761904767</v>
      </c>
      <c r="D91">
        <f t="shared" si="4"/>
        <v>2</v>
      </c>
      <c r="E91">
        <f t="shared" si="5"/>
        <v>2</v>
      </c>
    </row>
    <row r="92" spans="1:5" x14ac:dyDescent="0.45">
      <c r="A92">
        <v>8</v>
      </c>
      <c r="B92">
        <v>13</v>
      </c>
      <c r="C92">
        <f t="shared" si="3"/>
        <v>0.30769230769230771</v>
      </c>
      <c r="D92">
        <f t="shared" si="4"/>
        <v>-5</v>
      </c>
      <c r="E92">
        <f t="shared" si="5"/>
        <v>5</v>
      </c>
    </row>
    <row r="93" spans="1:5" x14ac:dyDescent="0.45">
      <c r="A93">
        <v>21</v>
      </c>
      <c r="B93">
        <v>18</v>
      </c>
      <c r="C93">
        <f t="shared" si="3"/>
        <v>0.58333333333333337</v>
      </c>
      <c r="D93">
        <f t="shared" si="4"/>
        <v>3</v>
      </c>
      <c r="E93">
        <f t="shared" si="5"/>
        <v>3</v>
      </c>
    </row>
    <row r="94" spans="1:5" x14ac:dyDescent="0.45">
      <c r="A94">
        <v>23</v>
      </c>
      <c r="B94">
        <v>20</v>
      </c>
      <c r="C94">
        <f t="shared" si="3"/>
        <v>0.57499999999999996</v>
      </c>
      <c r="D94">
        <f t="shared" si="4"/>
        <v>3</v>
      </c>
      <c r="E94">
        <f t="shared" si="5"/>
        <v>3</v>
      </c>
    </row>
    <row r="95" spans="1:5" x14ac:dyDescent="0.45">
      <c r="A95">
        <v>19</v>
      </c>
      <c r="B95">
        <v>18</v>
      </c>
      <c r="C95">
        <f t="shared" si="3"/>
        <v>0.52777777777777779</v>
      </c>
      <c r="D95">
        <f t="shared" si="4"/>
        <v>1</v>
      </c>
      <c r="E95">
        <f t="shared" si="5"/>
        <v>1</v>
      </c>
    </row>
    <row r="96" spans="1:5" x14ac:dyDescent="0.45">
      <c r="A96">
        <v>23</v>
      </c>
      <c r="B96">
        <v>21</v>
      </c>
      <c r="C96">
        <f t="shared" si="3"/>
        <v>0.54761904761904767</v>
      </c>
      <c r="D96">
        <f t="shared" si="4"/>
        <v>2</v>
      </c>
      <c r="E96">
        <f t="shared" si="5"/>
        <v>2</v>
      </c>
    </row>
    <row r="97" spans="1:5" x14ac:dyDescent="0.45">
      <c r="A97">
        <v>24</v>
      </c>
      <c r="B97">
        <v>21</v>
      </c>
      <c r="C97">
        <f t="shared" si="3"/>
        <v>0.5714285714285714</v>
      </c>
      <c r="D97">
        <f t="shared" si="4"/>
        <v>3</v>
      </c>
      <c r="E97">
        <f t="shared" si="5"/>
        <v>3</v>
      </c>
    </row>
    <row r="98" spans="1:5" x14ac:dyDescent="0.45">
      <c r="A98">
        <v>24</v>
      </c>
      <c r="B98">
        <v>24</v>
      </c>
      <c r="C98">
        <f t="shared" si="3"/>
        <v>0.5</v>
      </c>
      <c r="D98">
        <f t="shared" si="4"/>
        <v>0</v>
      </c>
      <c r="E98">
        <f t="shared" si="5"/>
        <v>0</v>
      </c>
    </row>
    <row r="99" spans="1:5" x14ac:dyDescent="0.45">
      <c r="A99">
        <v>23</v>
      </c>
      <c r="B99">
        <v>21</v>
      </c>
      <c r="C99">
        <f t="shared" si="3"/>
        <v>0.54761904761904767</v>
      </c>
      <c r="D99">
        <f t="shared" si="4"/>
        <v>2</v>
      </c>
      <c r="E99">
        <f t="shared" si="5"/>
        <v>2</v>
      </c>
    </row>
    <row r="100" spans="1:5" x14ac:dyDescent="0.45">
      <c r="A100">
        <v>23</v>
      </c>
      <c r="B100">
        <v>20</v>
      </c>
      <c r="C100">
        <f t="shared" si="3"/>
        <v>0.57499999999999996</v>
      </c>
      <c r="D100">
        <f t="shared" si="4"/>
        <v>3</v>
      </c>
      <c r="E100">
        <f t="shared" si="5"/>
        <v>3</v>
      </c>
    </row>
    <row r="101" spans="1:5" x14ac:dyDescent="0.45">
      <c r="A101">
        <v>21</v>
      </c>
      <c r="B101">
        <v>19</v>
      </c>
      <c r="C101">
        <f t="shared" si="3"/>
        <v>0.55263157894736847</v>
      </c>
      <c r="D101">
        <f t="shared" si="4"/>
        <v>2</v>
      </c>
      <c r="E101">
        <f t="shared" si="5"/>
        <v>2</v>
      </c>
    </row>
    <row r="102" spans="1:5" x14ac:dyDescent="0.45">
      <c r="A102">
        <v>23</v>
      </c>
      <c r="B102">
        <v>23</v>
      </c>
      <c r="C102">
        <f t="shared" si="3"/>
        <v>0.5</v>
      </c>
      <c r="D102">
        <f t="shared" si="4"/>
        <v>0</v>
      </c>
      <c r="E102">
        <f t="shared" si="5"/>
        <v>0</v>
      </c>
    </row>
    <row r="103" spans="1:5" x14ac:dyDescent="0.45">
      <c r="A103">
        <v>22</v>
      </c>
      <c r="B103">
        <v>21</v>
      </c>
      <c r="C103">
        <f t="shared" si="3"/>
        <v>0.52380952380952384</v>
      </c>
      <c r="D103">
        <f t="shared" si="4"/>
        <v>1</v>
      </c>
      <c r="E103">
        <f t="shared" si="5"/>
        <v>1</v>
      </c>
    </row>
    <row r="104" spans="1:5" x14ac:dyDescent="0.45">
      <c r="A104">
        <v>20</v>
      </c>
      <c r="B104">
        <v>21</v>
      </c>
      <c r="C104">
        <f t="shared" si="3"/>
        <v>0.47619047619047616</v>
      </c>
      <c r="D104">
        <f t="shared" si="4"/>
        <v>-1</v>
      </c>
      <c r="E104">
        <f t="shared" si="5"/>
        <v>1</v>
      </c>
    </row>
    <row r="105" spans="1:5" x14ac:dyDescent="0.45">
      <c r="A105">
        <v>21</v>
      </c>
      <c r="B105">
        <v>20</v>
      </c>
      <c r="C105">
        <f t="shared" si="3"/>
        <v>0.52500000000000002</v>
      </c>
      <c r="D105">
        <f t="shared" si="4"/>
        <v>1</v>
      </c>
      <c r="E105">
        <f t="shared" si="5"/>
        <v>1</v>
      </c>
    </row>
    <row r="106" spans="1:5" x14ac:dyDescent="0.45">
      <c r="A106">
        <v>19</v>
      </c>
      <c r="B106">
        <v>21</v>
      </c>
      <c r="C106">
        <f t="shared" si="3"/>
        <v>0.45238095238095238</v>
      </c>
      <c r="D106">
        <f t="shared" si="4"/>
        <v>-2</v>
      </c>
      <c r="E106">
        <f t="shared" si="5"/>
        <v>2</v>
      </c>
    </row>
    <row r="107" spans="1:5" x14ac:dyDescent="0.45">
      <c r="A107">
        <v>20</v>
      </c>
      <c r="B107">
        <v>20</v>
      </c>
      <c r="C107">
        <f t="shared" si="3"/>
        <v>0.5</v>
      </c>
      <c r="D107">
        <f t="shared" si="4"/>
        <v>0</v>
      </c>
      <c r="E107">
        <f t="shared" si="5"/>
        <v>0</v>
      </c>
    </row>
    <row r="108" spans="1:5" x14ac:dyDescent="0.45">
      <c r="A108">
        <v>21</v>
      </c>
      <c r="B108">
        <v>20</v>
      </c>
      <c r="C108">
        <f t="shared" si="3"/>
        <v>0.52500000000000002</v>
      </c>
      <c r="D108">
        <f t="shared" si="4"/>
        <v>1</v>
      </c>
      <c r="E108">
        <f t="shared" si="5"/>
        <v>1</v>
      </c>
    </row>
    <row r="109" spans="1:5" x14ac:dyDescent="0.45">
      <c r="A109">
        <v>16</v>
      </c>
      <c r="B109">
        <v>17</v>
      </c>
      <c r="C109">
        <f t="shared" si="3"/>
        <v>0.47058823529411764</v>
      </c>
      <c r="D109">
        <f t="shared" si="4"/>
        <v>-1</v>
      </c>
      <c r="E109">
        <f t="shared" si="5"/>
        <v>1</v>
      </c>
    </row>
    <row r="110" spans="1:5" x14ac:dyDescent="0.45">
      <c r="A110">
        <v>12</v>
      </c>
      <c r="B110">
        <v>13</v>
      </c>
      <c r="C110">
        <f t="shared" si="3"/>
        <v>0.46153846153846156</v>
      </c>
      <c r="D110">
        <f t="shared" si="4"/>
        <v>-1</v>
      </c>
      <c r="E110">
        <f t="shared" si="5"/>
        <v>1</v>
      </c>
    </row>
    <row r="111" spans="1:5" x14ac:dyDescent="0.45">
      <c r="A111">
        <v>23</v>
      </c>
      <c r="B111">
        <v>20</v>
      </c>
      <c r="C111">
        <f t="shared" si="3"/>
        <v>0.57499999999999996</v>
      </c>
      <c r="D111">
        <f t="shared" si="4"/>
        <v>3</v>
      </c>
      <c r="E111">
        <f t="shared" si="5"/>
        <v>3</v>
      </c>
    </row>
    <row r="112" spans="1:5" x14ac:dyDescent="0.45">
      <c r="A112">
        <v>16</v>
      </c>
      <c r="B112">
        <v>17</v>
      </c>
      <c r="C112">
        <f t="shared" si="3"/>
        <v>0.47058823529411764</v>
      </c>
      <c r="D112">
        <f t="shared" si="4"/>
        <v>-1</v>
      </c>
      <c r="E112">
        <f t="shared" si="5"/>
        <v>1</v>
      </c>
    </row>
    <row r="113" spans="1:5" x14ac:dyDescent="0.45">
      <c r="A113">
        <v>20</v>
      </c>
      <c r="B113">
        <v>19</v>
      </c>
      <c r="C113">
        <f t="shared" si="3"/>
        <v>0.52631578947368418</v>
      </c>
      <c r="D113">
        <f t="shared" si="4"/>
        <v>1</v>
      </c>
      <c r="E113">
        <f t="shared" si="5"/>
        <v>1</v>
      </c>
    </row>
    <row r="114" spans="1:5" x14ac:dyDescent="0.45">
      <c r="A114">
        <v>23</v>
      </c>
      <c r="B114">
        <v>21</v>
      </c>
      <c r="C114">
        <f t="shared" si="3"/>
        <v>0.54761904761904767</v>
      </c>
      <c r="D114">
        <f t="shared" si="4"/>
        <v>2</v>
      </c>
      <c r="E114">
        <f t="shared" si="5"/>
        <v>2</v>
      </c>
    </row>
    <row r="115" spans="1:5" x14ac:dyDescent="0.45">
      <c r="A115">
        <v>23</v>
      </c>
      <c r="B115">
        <v>21</v>
      </c>
      <c r="C115">
        <f t="shared" si="3"/>
        <v>0.54761904761904767</v>
      </c>
      <c r="D115">
        <f t="shared" si="4"/>
        <v>2</v>
      </c>
      <c r="E115">
        <f t="shared" si="5"/>
        <v>2</v>
      </c>
    </row>
    <row r="116" spans="1:5" x14ac:dyDescent="0.45">
      <c r="A116">
        <v>13</v>
      </c>
      <c r="B116">
        <v>21</v>
      </c>
      <c r="C116">
        <f t="shared" si="3"/>
        <v>0.30952380952380953</v>
      </c>
      <c r="D116">
        <f t="shared" si="4"/>
        <v>-8</v>
      </c>
      <c r="E116">
        <f t="shared" si="5"/>
        <v>8</v>
      </c>
    </row>
    <row r="117" spans="1:5" x14ac:dyDescent="0.45">
      <c r="A117">
        <v>24</v>
      </c>
      <c r="B117">
        <v>20</v>
      </c>
      <c r="C117">
        <f t="shared" si="3"/>
        <v>0.6</v>
      </c>
      <c r="D117">
        <f t="shared" si="4"/>
        <v>4</v>
      </c>
      <c r="E117">
        <f t="shared" si="5"/>
        <v>4</v>
      </c>
    </row>
    <row r="118" spans="1:5" x14ac:dyDescent="0.45">
      <c r="A118">
        <v>12</v>
      </c>
      <c r="B118">
        <v>18</v>
      </c>
      <c r="C118">
        <f t="shared" si="3"/>
        <v>0.33333333333333331</v>
      </c>
      <c r="D118">
        <f t="shared" si="4"/>
        <v>-6</v>
      </c>
      <c r="E118">
        <f t="shared" si="5"/>
        <v>6</v>
      </c>
    </row>
    <row r="119" spans="1:5" x14ac:dyDescent="0.45">
      <c r="A119">
        <v>21</v>
      </c>
      <c r="B119">
        <v>17</v>
      </c>
      <c r="C119">
        <f t="shared" si="3"/>
        <v>0.61764705882352944</v>
      </c>
      <c r="D119">
        <f t="shared" si="4"/>
        <v>4</v>
      </c>
      <c r="E119">
        <f t="shared" si="5"/>
        <v>4</v>
      </c>
    </row>
    <row r="120" spans="1:5" x14ac:dyDescent="0.45">
      <c r="A120">
        <v>16</v>
      </c>
      <c r="B120">
        <v>17</v>
      </c>
      <c r="C120">
        <f t="shared" si="3"/>
        <v>0.47058823529411764</v>
      </c>
      <c r="D120">
        <f t="shared" si="4"/>
        <v>-1</v>
      </c>
      <c r="E120">
        <f t="shared" si="5"/>
        <v>1</v>
      </c>
    </row>
    <row r="121" spans="1:5" x14ac:dyDescent="0.45">
      <c r="A121">
        <v>21</v>
      </c>
      <c r="B121">
        <v>20</v>
      </c>
      <c r="C121">
        <f t="shared" si="3"/>
        <v>0.52500000000000002</v>
      </c>
      <c r="D121">
        <f t="shared" si="4"/>
        <v>1</v>
      </c>
      <c r="E121">
        <f t="shared" si="5"/>
        <v>1</v>
      </c>
    </row>
    <row r="122" spans="1:5" x14ac:dyDescent="0.45">
      <c r="A122">
        <v>23</v>
      </c>
      <c r="B122">
        <v>19</v>
      </c>
      <c r="C122">
        <f t="shared" si="3"/>
        <v>0.60526315789473684</v>
      </c>
      <c r="D122">
        <f t="shared" si="4"/>
        <v>4</v>
      </c>
      <c r="E122">
        <f t="shared" si="5"/>
        <v>4</v>
      </c>
    </row>
    <row r="123" spans="1:5" x14ac:dyDescent="0.45">
      <c r="A123">
        <v>24</v>
      </c>
      <c r="B123">
        <v>21</v>
      </c>
      <c r="C123">
        <f t="shared" si="3"/>
        <v>0.5714285714285714</v>
      </c>
      <c r="D123">
        <f t="shared" si="4"/>
        <v>3</v>
      </c>
      <c r="E123">
        <f t="shared" si="5"/>
        <v>3</v>
      </c>
    </row>
    <row r="124" spans="1:5" x14ac:dyDescent="0.45">
      <c r="A124">
        <v>24</v>
      </c>
      <c r="B124">
        <v>19</v>
      </c>
      <c r="C124">
        <f t="shared" si="3"/>
        <v>0.63157894736842102</v>
      </c>
      <c r="D124">
        <f t="shared" si="4"/>
        <v>5</v>
      </c>
      <c r="E124">
        <f t="shared" si="5"/>
        <v>5</v>
      </c>
    </row>
    <row r="125" spans="1:5" x14ac:dyDescent="0.45">
      <c r="A125">
        <v>24</v>
      </c>
      <c r="B125">
        <v>21</v>
      </c>
      <c r="C125">
        <f t="shared" si="3"/>
        <v>0.5714285714285714</v>
      </c>
      <c r="D125">
        <f t="shared" si="4"/>
        <v>3</v>
      </c>
      <c r="E125">
        <f t="shared" si="5"/>
        <v>3</v>
      </c>
    </row>
    <row r="126" spans="1:5" x14ac:dyDescent="0.45">
      <c r="A126">
        <v>24</v>
      </c>
      <c r="B126">
        <v>20</v>
      </c>
      <c r="C126">
        <f t="shared" si="3"/>
        <v>0.6</v>
      </c>
      <c r="D126">
        <f t="shared" si="4"/>
        <v>4</v>
      </c>
      <c r="E126">
        <f t="shared" si="5"/>
        <v>4</v>
      </c>
    </row>
    <row r="127" spans="1:5" x14ac:dyDescent="0.45">
      <c r="A127">
        <v>9</v>
      </c>
      <c r="B127">
        <v>9</v>
      </c>
      <c r="C127">
        <f t="shared" si="3"/>
        <v>0.5</v>
      </c>
      <c r="D127">
        <f t="shared" si="4"/>
        <v>0</v>
      </c>
      <c r="E127">
        <f t="shared" si="5"/>
        <v>0</v>
      </c>
    </row>
    <row r="128" spans="1:5" x14ac:dyDescent="0.45">
      <c r="A128">
        <v>6</v>
      </c>
      <c r="B128">
        <v>5</v>
      </c>
      <c r="C128">
        <f t="shared" si="3"/>
        <v>0.6</v>
      </c>
      <c r="D128">
        <f t="shared" si="4"/>
        <v>1</v>
      </c>
      <c r="E128">
        <f t="shared" si="5"/>
        <v>1</v>
      </c>
    </row>
    <row r="129" spans="1:5" x14ac:dyDescent="0.45">
      <c r="A129">
        <v>21</v>
      </c>
      <c r="B129">
        <v>20</v>
      </c>
      <c r="C129">
        <f t="shared" si="3"/>
        <v>0.52500000000000002</v>
      </c>
      <c r="D129">
        <f t="shared" si="4"/>
        <v>1</v>
      </c>
      <c r="E129">
        <f t="shared" si="5"/>
        <v>1</v>
      </c>
    </row>
    <row r="130" spans="1:5" x14ac:dyDescent="0.45">
      <c r="A130">
        <v>6</v>
      </c>
      <c r="B130">
        <v>5</v>
      </c>
      <c r="C130">
        <f t="shared" si="3"/>
        <v>0.6</v>
      </c>
      <c r="D130">
        <f t="shared" si="4"/>
        <v>1</v>
      </c>
      <c r="E130">
        <f t="shared" si="5"/>
        <v>1</v>
      </c>
    </row>
    <row r="131" spans="1:5" x14ac:dyDescent="0.45">
      <c r="A131">
        <v>23</v>
      </c>
      <c r="B131">
        <v>20</v>
      </c>
      <c r="C131">
        <f t="shared" ref="C131:C194" si="6">(A131/B131)/2</f>
        <v>0.57499999999999996</v>
      </c>
      <c r="D131">
        <f t="shared" ref="D131:D194" si="7">A131-B131</f>
        <v>3</v>
      </c>
      <c r="E131">
        <f t="shared" ref="E131:E194" si="8">ABS(A131-B131)</f>
        <v>3</v>
      </c>
    </row>
    <row r="132" spans="1:5" x14ac:dyDescent="0.45">
      <c r="A132">
        <v>23</v>
      </c>
      <c r="B132">
        <v>20</v>
      </c>
      <c r="C132">
        <f t="shared" si="6"/>
        <v>0.57499999999999996</v>
      </c>
      <c r="D132">
        <f t="shared" si="7"/>
        <v>3</v>
      </c>
      <c r="E132">
        <f t="shared" si="8"/>
        <v>3</v>
      </c>
    </row>
    <row r="133" spans="1:5" x14ac:dyDescent="0.45">
      <c r="A133">
        <v>23</v>
      </c>
      <c r="B133">
        <v>21</v>
      </c>
      <c r="C133">
        <f t="shared" si="6"/>
        <v>0.54761904761904767</v>
      </c>
      <c r="D133">
        <f t="shared" si="7"/>
        <v>2</v>
      </c>
      <c r="E133">
        <f t="shared" si="8"/>
        <v>2</v>
      </c>
    </row>
    <row r="134" spans="1:5" x14ac:dyDescent="0.45">
      <c r="A134">
        <v>23</v>
      </c>
      <c r="B134">
        <v>21</v>
      </c>
      <c r="C134">
        <f t="shared" si="6"/>
        <v>0.54761904761904767</v>
      </c>
      <c r="D134">
        <f t="shared" si="7"/>
        <v>2</v>
      </c>
      <c r="E134">
        <f t="shared" si="8"/>
        <v>2</v>
      </c>
    </row>
    <row r="135" spans="1:5" x14ac:dyDescent="0.45">
      <c r="A135">
        <v>6</v>
      </c>
      <c r="B135">
        <v>5</v>
      </c>
      <c r="C135">
        <f t="shared" si="6"/>
        <v>0.6</v>
      </c>
      <c r="D135">
        <f t="shared" si="7"/>
        <v>1</v>
      </c>
      <c r="E135">
        <f t="shared" si="8"/>
        <v>1</v>
      </c>
    </row>
    <row r="136" spans="1:5" x14ac:dyDescent="0.45">
      <c r="A136">
        <v>6</v>
      </c>
      <c r="B136">
        <v>5</v>
      </c>
      <c r="C136">
        <f t="shared" si="6"/>
        <v>0.6</v>
      </c>
      <c r="D136">
        <f t="shared" si="7"/>
        <v>1</v>
      </c>
      <c r="E136">
        <f t="shared" si="8"/>
        <v>1</v>
      </c>
    </row>
    <row r="137" spans="1:5" x14ac:dyDescent="0.45">
      <c r="A137">
        <v>24</v>
      </c>
      <c r="B137">
        <v>21</v>
      </c>
      <c r="C137">
        <f t="shared" si="6"/>
        <v>0.5714285714285714</v>
      </c>
      <c r="D137">
        <f t="shared" si="7"/>
        <v>3</v>
      </c>
      <c r="E137">
        <f t="shared" si="8"/>
        <v>3</v>
      </c>
    </row>
    <row r="138" spans="1:5" x14ac:dyDescent="0.45">
      <c r="A138">
        <v>19</v>
      </c>
      <c r="B138">
        <v>20</v>
      </c>
      <c r="C138">
        <f t="shared" si="6"/>
        <v>0.47499999999999998</v>
      </c>
      <c r="D138">
        <f t="shared" si="7"/>
        <v>-1</v>
      </c>
      <c r="E138">
        <f t="shared" si="8"/>
        <v>1</v>
      </c>
    </row>
    <row r="139" spans="1:5" x14ac:dyDescent="0.45">
      <c r="A139">
        <v>23</v>
      </c>
      <c r="B139">
        <v>21</v>
      </c>
      <c r="C139">
        <f t="shared" si="6"/>
        <v>0.54761904761904767</v>
      </c>
      <c r="D139">
        <f t="shared" si="7"/>
        <v>2</v>
      </c>
      <c r="E139">
        <f t="shared" si="8"/>
        <v>2</v>
      </c>
    </row>
    <row r="140" spans="1:5" x14ac:dyDescent="0.45">
      <c r="A140">
        <v>25</v>
      </c>
      <c r="B140">
        <v>21</v>
      </c>
      <c r="C140">
        <f t="shared" si="6"/>
        <v>0.59523809523809523</v>
      </c>
      <c r="D140">
        <f t="shared" si="7"/>
        <v>4</v>
      </c>
      <c r="E140">
        <f t="shared" si="8"/>
        <v>4</v>
      </c>
    </row>
    <row r="141" spans="1:5" x14ac:dyDescent="0.45">
      <c r="A141">
        <v>12</v>
      </c>
      <c r="B141">
        <v>16</v>
      </c>
      <c r="C141">
        <f t="shared" si="6"/>
        <v>0.375</v>
      </c>
      <c r="D141">
        <f t="shared" si="7"/>
        <v>-4</v>
      </c>
      <c r="E141">
        <f t="shared" si="8"/>
        <v>4</v>
      </c>
    </row>
    <row r="142" spans="1:5" x14ac:dyDescent="0.45">
      <c r="A142">
        <v>6</v>
      </c>
      <c r="B142">
        <v>5</v>
      </c>
      <c r="C142">
        <f t="shared" si="6"/>
        <v>0.6</v>
      </c>
      <c r="D142">
        <f t="shared" si="7"/>
        <v>1</v>
      </c>
      <c r="E142">
        <f t="shared" si="8"/>
        <v>1</v>
      </c>
    </row>
    <row r="143" spans="1:5" x14ac:dyDescent="0.45">
      <c r="A143">
        <v>23</v>
      </c>
      <c r="B143">
        <v>21</v>
      </c>
      <c r="C143">
        <f t="shared" si="6"/>
        <v>0.54761904761904767</v>
      </c>
      <c r="D143">
        <f t="shared" si="7"/>
        <v>2</v>
      </c>
      <c r="E143">
        <f t="shared" si="8"/>
        <v>2</v>
      </c>
    </row>
    <row r="144" spans="1:5" x14ac:dyDescent="0.45">
      <c r="A144">
        <v>21</v>
      </c>
      <c r="B144">
        <v>19</v>
      </c>
      <c r="C144">
        <f t="shared" si="6"/>
        <v>0.55263157894736847</v>
      </c>
      <c r="D144">
        <f t="shared" si="7"/>
        <v>2</v>
      </c>
      <c r="E144">
        <f t="shared" si="8"/>
        <v>2</v>
      </c>
    </row>
    <row r="145" spans="1:5" x14ac:dyDescent="0.45">
      <c r="A145">
        <v>12</v>
      </c>
      <c r="B145">
        <v>16</v>
      </c>
      <c r="C145">
        <f t="shared" si="6"/>
        <v>0.375</v>
      </c>
      <c r="D145">
        <f t="shared" si="7"/>
        <v>-4</v>
      </c>
      <c r="E145">
        <f t="shared" si="8"/>
        <v>4</v>
      </c>
    </row>
    <row r="146" spans="1:5" x14ac:dyDescent="0.45">
      <c r="A146">
        <v>23</v>
      </c>
      <c r="B146">
        <v>20</v>
      </c>
      <c r="C146">
        <f t="shared" si="6"/>
        <v>0.57499999999999996</v>
      </c>
      <c r="D146">
        <f t="shared" si="7"/>
        <v>3</v>
      </c>
      <c r="E146">
        <f t="shared" si="8"/>
        <v>3</v>
      </c>
    </row>
    <row r="147" spans="1:5" x14ac:dyDescent="0.45">
      <c r="A147">
        <v>12</v>
      </c>
      <c r="B147">
        <v>14</v>
      </c>
      <c r="C147">
        <f t="shared" si="6"/>
        <v>0.42857142857142855</v>
      </c>
      <c r="D147">
        <f t="shared" si="7"/>
        <v>-2</v>
      </c>
      <c r="E147">
        <f t="shared" si="8"/>
        <v>2</v>
      </c>
    </row>
    <row r="148" spans="1:5" x14ac:dyDescent="0.45">
      <c r="A148">
        <v>16</v>
      </c>
      <c r="B148">
        <v>13</v>
      </c>
      <c r="C148">
        <f t="shared" si="6"/>
        <v>0.61538461538461542</v>
      </c>
      <c r="D148">
        <f t="shared" si="7"/>
        <v>3</v>
      </c>
      <c r="E148">
        <f t="shared" si="8"/>
        <v>3</v>
      </c>
    </row>
    <row r="149" spans="1:5" x14ac:dyDescent="0.45">
      <c r="A149">
        <v>23</v>
      </c>
      <c r="B149">
        <v>25</v>
      </c>
      <c r="C149">
        <f t="shared" si="6"/>
        <v>0.46</v>
      </c>
      <c r="D149">
        <f t="shared" si="7"/>
        <v>-2</v>
      </c>
      <c r="E149">
        <f t="shared" si="8"/>
        <v>2</v>
      </c>
    </row>
    <row r="150" spans="1:5" x14ac:dyDescent="0.45">
      <c r="A150">
        <v>23</v>
      </c>
      <c r="B150">
        <v>17</v>
      </c>
      <c r="C150">
        <f t="shared" si="6"/>
        <v>0.67647058823529416</v>
      </c>
      <c r="D150">
        <f t="shared" si="7"/>
        <v>6</v>
      </c>
      <c r="E150">
        <f t="shared" si="8"/>
        <v>6</v>
      </c>
    </row>
    <row r="151" spans="1:5" x14ac:dyDescent="0.45">
      <c r="A151">
        <v>21</v>
      </c>
      <c r="B151">
        <v>21</v>
      </c>
      <c r="C151">
        <f t="shared" si="6"/>
        <v>0.5</v>
      </c>
      <c r="D151">
        <f t="shared" si="7"/>
        <v>0</v>
      </c>
      <c r="E151">
        <f t="shared" si="8"/>
        <v>0</v>
      </c>
    </row>
    <row r="152" spans="1:5" x14ac:dyDescent="0.45">
      <c r="A152">
        <v>6</v>
      </c>
      <c r="B152">
        <v>5</v>
      </c>
      <c r="C152">
        <f t="shared" si="6"/>
        <v>0.6</v>
      </c>
      <c r="D152">
        <f t="shared" si="7"/>
        <v>1</v>
      </c>
      <c r="E152">
        <f t="shared" si="8"/>
        <v>1</v>
      </c>
    </row>
    <row r="153" spans="1:5" x14ac:dyDescent="0.45">
      <c r="A153">
        <v>6</v>
      </c>
      <c r="B153">
        <v>9</v>
      </c>
      <c r="C153">
        <f t="shared" si="6"/>
        <v>0.33333333333333331</v>
      </c>
      <c r="D153">
        <f t="shared" si="7"/>
        <v>-3</v>
      </c>
      <c r="E153">
        <f t="shared" si="8"/>
        <v>3</v>
      </c>
    </row>
    <row r="154" spans="1:5" x14ac:dyDescent="0.45">
      <c r="A154">
        <v>6</v>
      </c>
      <c r="B154">
        <v>7</v>
      </c>
      <c r="C154">
        <f t="shared" si="6"/>
        <v>0.42857142857142855</v>
      </c>
      <c r="D154">
        <f t="shared" si="7"/>
        <v>-1</v>
      </c>
      <c r="E154">
        <f t="shared" si="8"/>
        <v>1</v>
      </c>
    </row>
    <row r="155" spans="1:5" x14ac:dyDescent="0.45">
      <c r="A155">
        <v>17</v>
      </c>
      <c r="B155">
        <v>19</v>
      </c>
      <c r="C155">
        <f t="shared" si="6"/>
        <v>0.44736842105263158</v>
      </c>
      <c r="D155">
        <f t="shared" si="7"/>
        <v>-2</v>
      </c>
      <c r="E155">
        <f t="shared" si="8"/>
        <v>2</v>
      </c>
    </row>
    <row r="156" spans="1:5" x14ac:dyDescent="0.45">
      <c r="A156">
        <v>25</v>
      </c>
      <c r="B156">
        <v>21</v>
      </c>
      <c r="C156">
        <f t="shared" si="6"/>
        <v>0.59523809523809523</v>
      </c>
      <c r="D156">
        <f t="shared" si="7"/>
        <v>4</v>
      </c>
      <c r="E156">
        <f t="shared" si="8"/>
        <v>4</v>
      </c>
    </row>
    <row r="157" spans="1:5" x14ac:dyDescent="0.45">
      <c r="A157">
        <v>23</v>
      </c>
      <c r="B157">
        <v>23</v>
      </c>
      <c r="C157">
        <f t="shared" si="6"/>
        <v>0.5</v>
      </c>
      <c r="D157">
        <f t="shared" si="7"/>
        <v>0</v>
      </c>
      <c r="E157">
        <f t="shared" si="8"/>
        <v>0</v>
      </c>
    </row>
    <row r="158" spans="1:5" x14ac:dyDescent="0.45">
      <c r="A158">
        <v>23</v>
      </c>
      <c r="B158">
        <v>21</v>
      </c>
      <c r="C158">
        <f t="shared" si="6"/>
        <v>0.54761904761904767</v>
      </c>
      <c r="D158">
        <f t="shared" si="7"/>
        <v>2</v>
      </c>
      <c r="E158">
        <f t="shared" si="8"/>
        <v>2</v>
      </c>
    </row>
    <row r="159" spans="1:5" x14ac:dyDescent="0.45">
      <c r="A159">
        <v>23</v>
      </c>
      <c r="B159">
        <v>19</v>
      </c>
      <c r="C159">
        <f t="shared" si="6"/>
        <v>0.60526315789473684</v>
      </c>
      <c r="D159">
        <f t="shared" si="7"/>
        <v>4</v>
      </c>
      <c r="E159">
        <f t="shared" si="8"/>
        <v>4</v>
      </c>
    </row>
    <row r="160" spans="1:5" x14ac:dyDescent="0.45">
      <c r="A160">
        <v>12</v>
      </c>
      <c r="B160">
        <v>16</v>
      </c>
      <c r="C160">
        <f t="shared" si="6"/>
        <v>0.375</v>
      </c>
      <c r="D160">
        <f t="shared" si="7"/>
        <v>-4</v>
      </c>
      <c r="E160">
        <f t="shared" si="8"/>
        <v>4</v>
      </c>
    </row>
    <row r="161" spans="1:5" x14ac:dyDescent="0.45">
      <c r="A161">
        <v>21</v>
      </c>
      <c r="B161">
        <v>21</v>
      </c>
      <c r="C161">
        <f t="shared" si="6"/>
        <v>0.5</v>
      </c>
      <c r="D161">
        <f t="shared" si="7"/>
        <v>0</v>
      </c>
      <c r="E161">
        <f t="shared" si="8"/>
        <v>0</v>
      </c>
    </row>
    <row r="162" spans="1:5" x14ac:dyDescent="0.45">
      <c r="A162">
        <v>21</v>
      </c>
      <c r="B162">
        <v>20</v>
      </c>
      <c r="C162">
        <f t="shared" si="6"/>
        <v>0.52500000000000002</v>
      </c>
      <c r="D162">
        <f t="shared" si="7"/>
        <v>1</v>
      </c>
      <c r="E162">
        <f t="shared" si="8"/>
        <v>1</v>
      </c>
    </row>
    <row r="163" spans="1:5" x14ac:dyDescent="0.45">
      <c r="A163">
        <v>24</v>
      </c>
      <c r="B163">
        <v>21</v>
      </c>
      <c r="C163">
        <f t="shared" si="6"/>
        <v>0.5714285714285714</v>
      </c>
      <c r="D163">
        <f t="shared" si="7"/>
        <v>3</v>
      </c>
      <c r="E163">
        <f t="shared" si="8"/>
        <v>3</v>
      </c>
    </row>
    <row r="164" spans="1:5" x14ac:dyDescent="0.45">
      <c r="A164">
        <v>23</v>
      </c>
      <c r="B164">
        <v>21</v>
      </c>
      <c r="C164">
        <f t="shared" si="6"/>
        <v>0.54761904761904767</v>
      </c>
      <c r="D164">
        <f t="shared" si="7"/>
        <v>2</v>
      </c>
      <c r="E164">
        <f t="shared" si="8"/>
        <v>2</v>
      </c>
    </row>
    <row r="165" spans="1:5" x14ac:dyDescent="0.45">
      <c r="A165">
        <v>16</v>
      </c>
      <c r="B165">
        <v>24</v>
      </c>
      <c r="C165">
        <f t="shared" si="6"/>
        <v>0.33333333333333331</v>
      </c>
      <c r="D165">
        <f t="shared" si="7"/>
        <v>-8</v>
      </c>
      <c r="E165">
        <f t="shared" si="8"/>
        <v>8</v>
      </c>
    </row>
    <row r="166" spans="1:5" x14ac:dyDescent="0.45">
      <c r="A166">
        <v>15</v>
      </c>
      <c r="B166">
        <v>19</v>
      </c>
      <c r="C166">
        <f t="shared" si="6"/>
        <v>0.39473684210526316</v>
      </c>
      <c r="D166">
        <f t="shared" si="7"/>
        <v>-4</v>
      </c>
      <c r="E166">
        <f t="shared" si="8"/>
        <v>4</v>
      </c>
    </row>
    <row r="167" spans="1:5" x14ac:dyDescent="0.45">
      <c r="A167">
        <v>23</v>
      </c>
      <c r="B167">
        <v>18</v>
      </c>
      <c r="C167">
        <f t="shared" si="6"/>
        <v>0.63888888888888884</v>
      </c>
      <c r="D167">
        <f t="shared" si="7"/>
        <v>5</v>
      </c>
      <c r="E167">
        <f t="shared" si="8"/>
        <v>5</v>
      </c>
    </row>
    <row r="168" spans="1:5" x14ac:dyDescent="0.45">
      <c r="A168">
        <v>23</v>
      </c>
      <c r="B168">
        <v>21</v>
      </c>
      <c r="C168">
        <f t="shared" si="6"/>
        <v>0.54761904761904767</v>
      </c>
      <c r="D168">
        <f t="shared" si="7"/>
        <v>2</v>
      </c>
      <c r="E168">
        <f t="shared" si="8"/>
        <v>2</v>
      </c>
    </row>
    <row r="169" spans="1:5" x14ac:dyDescent="0.45">
      <c r="A169">
        <v>19</v>
      </c>
      <c r="B169">
        <v>19</v>
      </c>
      <c r="C169">
        <f t="shared" si="6"/>
        <v>0.5</v>
      </c>
      <c r="D169">
        <f t="shared" si="7"/>
        <v>0</v>
      </c>
      <c r="E169">
        <f t="shared" si="8"/>
        <v>0</v>
      </c>
    </row>
    <row r="170" spans="1:5" x14ac:dyDescent="0.45">
      <c r="A170">
        <v>23</v>
      </c>
      <c r="B170">
        <v>21</v>
      </c>
      <c r="C170">
        <f t="shared" si="6"/>
        <v>0.54761904761904767</v>
      </c>
      <c r="D170">
        <f t="shared" si="7"/>
        <v>2</v>
      </c>
      <c r="E170">
        <f t="shared" si="8"/>
        <v>2</v>
      </c>
    </row>
    <row r="171" spans="1:5" x14ac:dyDescent="0.45">
      <c r="A171">
        <v>23</v>
      </c>
      <c r="B171">
        <v>20</v>
      </c>
      <c r="C171">
        <f t="shared" si="6"/>
        <v>0.57499999999999996</v>
      </c>
      <c r="D171">
        <f t="shared" si="7"/>
        <v>3</v>
      </c>
      <c r="E171">
        <f t="shared" si="8"/>
        <v>3</v>
      </c>
    </row>
    <row r="172" spans="1:5" x14ac:dyDescent="0.45">
      <c r="A172">
        <v>6</v>
      </c>
      <c r="B172">
        <v>21</v>
      </c>
      <c r="C172">
        <f t="shared" si="6"/>
        <v>0.14285714285714285</v>
      </c>
      <c r="D172">
        <f t="shared" si="7"/>
        <v>-15</v>
      </c>
      <c r="E172">
        <f t="shared" si="8"/>
        <v>15</v>
      </c>
    </row>
    <row r="173" spans="1:5" x14ac:dyDescent="0.45">
      <c r="A173">
        <v>16</v>
      </c>
      <c r="B173">
        <v>17</v>
      </c>
      <c r="C173">
        <f t="shared" si="6"/>
        <v>0.47058823529411764</v>
      </c>
      <c r="D173">
        <f t="shared" si="7"/>
        <v>-1</v>
      </c>
      <c r="E173">
        <f t="shared" si="8"/>
        <v>1</v>
      </c>
    </row>
    <row r="174" spans="1:5" x14ac:dyDescent="0.45">
      <c r="A174">
        <v>16</v>
      </c>
      <c r="B174">
        <v>17</v>
      </c>
      <c r="C174">
        <f t="shared" si="6"/>
        <v>0.47058823529411764</v>
      </c>
      <c r="D174">
        <f t="shared" si="7"/>
        <v>-1</v>
      </c>
      <c r="E174">
        <f t="shared" si="8"/>
        <v>1</v>
      </c>
    </row>
    <row r="175" spans="1:5" x14ac:dyDescent="0.45">
      <c r="A175">
        <v>9</v>
      </c>
      <c r="B175">
        <v>15</v>
      </c>
      <c r="C175">
        <f t="shared" si="6"/>
        <v>0.3</v>
      </c>
      <c r="D175">
        <f t="shared" si="7"/>
        <v>-6</v>
      </c>
      <c r="E175">
        <f t="shared" si="8"/>
        <v>6</v>
      </c>
    </row>
    <row r="176" spans="1:5" x14ac:dyDescent="0.45">
      <c r="A176">
        <v>12</v>
      </c>
      <c r="B176">
        <v>21</v>
      </c>
      <c r="C176">
        <f t="shared" si="6"/>
        <v>0.2857142857142857</v>
      </c>
      <c r="D176">
        <f t="shared" si="7"/>
        <v>-9</v>
      </c>
      <c r="E176">
        <f t="shared" si="8"/>
        <v>9</v>
      </c>
    </row>
    <row r="177" spans="1:5" x14ac:dyDescent="0.45">
      <c r="A177">
        <v>18</v>
      </c>
      <c r="B177">
        <v>19</v>
      </c>
      <c r="C177">
        <f t="shared" si="6"/>
        <v>0.47368421052631576</v>
      </c>
      <c r="D177">
        <f t="shared" si="7"/>
        <v>-1</v>
      </c>
      <c r="E177">
        <f t="shared" si="8"/>
        <v>1</v>
      </c>
    </row>
    <row r="178" spans="1:5" x14ac:dyDescent="0.45">
      <c r="A178">
        <v>23</v>
      </c>
      <c r="B178">
        <v>11</v>
      </c>
      <c r="C178">
        <f t="shared" si="6"/>
        <v>1.0454545454545454</v>
      </c>
      <c r="D178">
        <f t="shared" si="7"/>
        <v>12</v>
      </c>
      <c r="E178">
        <f t="shared" si="8"/>
        <v>12</v>
      </c>
    </row>
    <row r="179" spans="1:5" x14ac:dyDescent="0.45">
      <c r="A179">
        <v>24</v>
      </c>
      <c r="B179">
        <v>20</v>
      </c>
      <c r="C179">
        <f t="shared" si="6"/>
        <v>0.6</v>
      </c>
      <c r="D179">
        <f t="shared" si="7"/>
        <v>4</v>
      </c>
      <c r="E179">
        <f t="shared" si="8"/>
        <v>4</v>
      </c>
    </row>
    <row r="180" spans="1:5" x14ac:dyDescent="0.45">
      <c r="A180">
        <v>19</v>
      </c>
      <c r="B180">
        <v>20</v>
      </c>
      <c r="C180">
        <f t="shared" si="6"/>
        <v>0.47499999999999998</v>
      </c>
      <c r="D180">
        <f t="shared" si="7"/>
        <v>-1</v>
      </c>
      <c r="E180">
        <f t="shared" si="8"/>
        <v>1</v>
      </c>
    </row>
    <row r="181" spans="1:5" x14ac:dyDescent="0.45">
      <c r="A181">
        <v>23</v>
      </c>
      <c r="B181">
        <v>19</v>
      </c>
      <c r="C181">
        <f t="shared" si="6"/>
        <v>0.60526315789473684</v>
      </c>
      <c r="D181">
        <f t="shared" si="7"/>
        <v>4</v>
      </c>
      <c r="E181">
        <f t="shared" si="8"/>
        <v>4</v>
      </c>
    </row>
    <row r="182" spans="1:5" x14ac:dyDescent="0.45">
      <c r="A182">
        <v>20</v>
      </c>
      <c r="B182">
        <v>9</v>
      </c>
      <c r="C182">
        <f t="shared" si="6"/>
        <v>1.1111111111111112</v>
      </c>
      <c r="D182">
        <f t="shared" si="7"/>
        <v>11</v>
      </c>
      <c r="E182">
        <f t="shared" si="8"/>
        <v>11</v>
      </c>
    </row>
    <row r="183" spans="1:5" x14ac:dyDescent="0.45">
      <c r="A183">
        <v>22</v>
      </c>
      <c r="B183">
        <v>18</v>
      </c>
      <c r="C183">
        <f t="shared" si="6"/>
        <v>0.61111111111111116</v>
      </c>
      <c r="D183">
        <f t="shared" si="7"/>
        <v>4</v>
      </c>
      <c r="E183">
        <f t="shared" si="8"/>
        <v>4</v>
      </c>
    </row>
    <row r="184" spans="1:5" x14ac:dyDescent="0.45">
      <c r="A184">
        <v>23</v>
      </c>
      <c r="B184">
        <v>20</v>
      </c>
      <c r="C184">
        <f t="shared" si="6"/>
        <v>0.57499999999999996</v>
      </c>
      <c r="D184">
        <f t="shared" si="7"/>
        <v>3</v>
      </c>
      <c r="E184">
        <f t="shared" si="8"/>
        <v>3</v>
      </c>
    </row>
    <row r="185" spans="1:5" x14ac:dyDescent="0.45">
      <c r="A185">
        <v>23</v>
      </c>
      <c r="B185">
        <v>20</v>
      </c>
      <c r="C185">
        <f t="shared" si="6"/>
        <v>0.57499999999999996</v>
      </c>
      <c r="D185">
        <f t="shared" si="7"/>
        <v>3</v>
      </c>
      <c r="E185">
        <f t="shared" si="8"/>
        <v>3</v>
      </c>
    </row>
    <row r="186" spans="1:5" x14ac:dyDescent="0.45">
      <c r="A186">
        <v>21</v>
      </c>
      <c r="B186">
        <v>20</v>
      </c>
      <c r="C186">
        <f t="shared" si="6"/>
        <v>0.52500000000000002</v>
      </c>
      <c r="D186">
        <f t="shared" si="7"/>
        <v>1</v>
      </c>
      <c r="E186">
        <f t="shared" si="8"/>
        <v>1</v>
      </c>
    </row>
    <row r="187" spans="1:5" x14ac:dyDescent="0.45">
      <c r="A187">
        <v>22</v>
      </c>
      <c r="B187">
        <v>10</v>
      </c>
      <c r="C187">
        <f t="shared" si="6"/>
        <v>1.1000000000000001</v>
      </c>
      <c r="D187">
        <f t="shared" si="7"/>
        <v>12</v>
      </c>
      <c r="E187">
        <f t="shared" si="8"/>
        <v>12</v>
      </c>
    </row>
    <row r="188" spans="1:5" x14ac:dyDescent="0.45">
      <c r="A188">
        <v>24</v>
      </c>
      <c r="B188">
        <v>18</v>
      </c>
      <c r="C188">
        <f t="shared" si="6"/>
        <v>0.66666666666666663</v>
      </c>
      <c r="D188">
        <f t="shared" si="7"/>
        <v>6</v>
      </c>
      <c r="E188">
        <f t="shared" si="8"/>
        <v>6</v>
      </c>
    </row>
    <row r="189" spans="1:5" x14ac:dyDescent="0.45">
      <c r="A189">
        <v>16</v>
      </c>
      <c r="B189">
        <v>16</v>
      </c>
      <c r="C189">
        <f t="shared" si="6"/>
        <v>0.5</v>
      </c>
      <c r="D189">
        <f t="shared" si="7"/>
        <v>0</v>
      </c>
      <c r="E189">
        <f t="shared" si="8"/>
        <v>0</v>
      </c>
    </row>
    <row r="190" spans="1:5" x14ac:dyDescent="0.45">
      <c r="A190">
        <v>21</v>
      </c>
      <c r="B190">
        <v>19</v>
      </c>
      <c r="C190">
        <f t="shared" si="6"/>
        <v>0.55263157894736847</v>
      </c>
      <c r="D190">
        <f t="shared" si="7"/>
        <v>2</v>
      </c>
      <c r="E190">
        <f t="shared" si="8"/>
        <v>2</v>
      </c>
    </row>
    <row r="191" spans="1:5" x14ac:dyDescent="0.45">
      <c r="A191">
        <v>23</v>
      </c>
      <c r="B191">
        <v>19</v>
      </c>
      <c r="C191">
        <f t="shared" si="6"/>
        <v>0.60526315789473684</v>
      </c>
      <c r="D191">
        <f t="shared" si="7"/>
        <v>4</v>
      </c>
      <c r="E191">
        <f t="shared" si="8"/>
        <v>4</v>
      </c>
    </row>
    <row r="192" spans="1:5" x14ac:dyDescent="0.45">
      <c r="A192">
        <v>16</v>
      </c>
      <c r="B192">
        <v>17</v>
      </c>
      <c r="C192">
        <f t="shared" si="6"/>
        <v>0.47058823529411764</v>
      </c>
      <c r="D192">
        <f t="shared" si="7"/>
        <v>-1</v>
      </c>
      <c r="E192">
        <f t="shared" si="8"/>
        <v>1</v>
      </c>
    </row>
    <row r="193" spans="1:5" x14ac:dyDescent="0.45">
      <c r="A193">
        <v>21</v>
      </c>
      <c r="B193">
        <v>18</v>
      </c>
      <c r="C193">
        <f t="shared" si="6"/>
        <v>0.58333333333333337</v>
      </c>
      <c r="D193">
        <f t="shared" si="7"/>
        <v>3</v>
      </c>
      <c r="E193">
        <f t="shared" si="8"/>
        <v>3</v>
      </c>
    </row>
    <row r="194" spans="1:5" x14ac:dyDescent="0.45">
      <c r="A194">
        <v>24</v>
      </c>
      <c r="B194">
        <v>19</v>
      </c>
      <c r="C194">
        <f t="shared" si="6"/>
        <v>0.63157894736842102</v>
      </c>
      <c r="D194">
        <f t="shared" si="7"/>
        <v>5</v>
      </c>
      <c r="E194">
        <f t="shared" si="8"/>
        <v>5</v>
      </c>
    </row>
    <row r="195" spans="1:5" x14ac:dyDescent="0.45">
      <c r="A195">
        <v>21</v>
      </c>
      <c r="B195">
        <v>5</v>
      </c>
      <c r="C195">
        <f t="shared" ref="C195:C258" si="9">(A195/B195)/2</f>
        <v>2.1</v>
      </c>
      <c r="D195">
        <f t="shared" ref="D195:D258" si="10">A195-B195</f>
        <v>16</v>
      </c>
      <c r="E195">
        <f t="shared" ref="E195:E258" si="11">ABS(A195-B195)</f>
        <v>16</v>
      </c>
    </row>
    <row r="196" spans="1:5" x14ac:dyDescent="0.45">
      <c r="A196">
        <v>11</v>
      </c>
      <c r="B196">
        <v>21</v>
      </c>
      <c r="C196">
        <f t="shared" si="9"/>
        <v>0.26190476190476192</v>
      </c>
      <c r="D196">
        <f t="shared" si="10"/>
        <v>-10</v>
      </c>
      <c r="E196">
        <f t="shared" si="11"/>
        <v>10</v>
      </c>
    </row>
    <row r="197" spans="1:5" x14ac:dyDescent="0.45">
      <c r="A197">
        <v>15</v>
      </c>
      <c r="B197">
        <v>17</v>
      </c>
      <c r="C197">
        <f t="shared" si="9"/>
        <v>0.44117647058823528</v>
      </c>
      <c r="D197">
        <f t="shared" si="10"/>
        <v>-2</v>
      </c>
      <c r="E197">
        <f t="shared" si="11"/>
        <v>2</v>
      </c>
    </row>
    <row r="198" spans="1:5" x14ac:dyDescent="0.45">
      <c r="A198">
        <v>19</v>
      </c>
      <c r="B198">
        <v>7</v>
      </c>
      <c r="C198">
        <f t="shared" si="9"/>
        <v>1.3571428571428572</v>
      </c>
      <c r="D198">
        <f t="shared" si="10"/>
        <v>12</v>
      </c>
      <c r="E198">
        <f t="shared" si="11"/>
        <v>12</v>
      </c>
    </row>
    <row r="199" spans="1:5" x14ac:dyDescent="0.45">
      <c r="A199">
        <v>22</v>
      </c>
      <c r="B199">
        <v>21</v>
      </c>
      <c r="C199">
        <f t="shared" si="9"/>
        <v>0.52380952380952384</v>
      </c>
      <c r="D199">
        <f t="shared" si="10"/>
        <v>1</v>
      </c>
      <c r="E199">
        <f t="shared" si="11"/>
        <v>1</v>
      </c>
    </row>
    <row r="200" spans="1:5" x14ac:dyDescent="0.45">
      <c r="A200">
        <v>22</v>
      </c>
      <c r="B200">
        <v>20</v>
      </c>
      <c r="C200">
        <f t="shared" si="9"/>
        <v>0.55000000000000004</v>
      </c>
      <c r="D200">
        <f t="shared" si="10"/>
        <v>2</v>
      </c>
      <c r="E200">
        <f t="shared" si="11"/>
        <v>2</v>
      </c>
    </row>
    <row r="201" spans="1:5" x14ac:dyDescent="0.45">
      <c r="A201">
        <v>21</v>
      </c>
      <c r="B201">
        <v>20</v>
      </c>
      <c r="C201">
        <f t="shared" si="9"/>
        <v>0.52500000000000002</v>
      </c>
      <c r="D201">
        <f t="shared" si="10"/>
        <v>1</v>
      </c>
      <c r="E201">
        <f t="shared" si="11"/>
        <v>1</v>
      </c>
    </row>
    <row r="202" spans="1:5" x14ac:dyDescent="0.45">
      <c r="A202">
        <v>24</v>
      </c>
      <c r="B202">
        <v>18</v>
      </c>
      <c r="C202">
        <f t="shared" si="9"/>
        <v>0.66666666666666663</v>
      </c>
      <c r="D202">
        <f t="shared" si="10"/>
        <v>6</v>
      </c>
      <c r="E202">
        <f t="shared" si="11"/>
        <v>6</v>
      </c>
    </row>
    <row r="203" spans="1:5" x14ac:dyDescent="0.45">
      <c r="A203">
        <v>20</v>
      </c>
      <c r="B203">
        <v>20</v>
      </c>
      <c r="C203">
        <f t="shared" si="9"/>
        <v>0.5</v>
      </c>
      <c r="D203">
        <f t="shared" si="10"/>
        <v>0</v>
      </c>
      <c r="E203">
        <f t="shared" si="11"/>
        <v>0</v>
      </c>
    </row>
    <row r="204" spans="1:5" x14ac:dyDescent="0.45">
      <c r="A204">
        <v>23</v>
      </c>
      <c r="B204">
        <v>5</v>
      </c>
      <c r="C204">
        <f t="shared" si="9"/>
        <v>2.2999999999999998</v>
      </c>
      <c r="D204">
        <f t="shared" si="10"/>
        <v>18</v>
      </c>
      <c r="E204">
        <f t="shared" si="11"/>
        <v>18</v>
      </c>
    </row>
    <row r="205" spans="1:5" x14ac:dyDescent="0.45">
      <c r="A205">
        <v>23</v>
      </c>
      <c r="B205">
        <v>20</v>
      </c>
      <c r="C205">
        <f t="shared" si="9"/>
        <v>0.57499999999999996</v>
      </c>
      <c r="D205">
        <f t="shared" si="10"/>
        <v>3</v>
      </c>
      <c r="E205">
        <f t="shared" si="11"/>
        <v>3</v>
      </c>
    </row>
    <row r="206" spans="1:5" x14ac:dyDescent="0.45">
      <c r="A206">
        <v>21</v>
      </c>
      <c r="B206">
        <v>19</v>
      </c>
      <c r="C206">
        <f t="shared" si="9"/>
        <v>0.55263157894736847</v>
      </c>
      <c r="D206">
        <f t="shared" si="10"/>
        <v>2</v>
      </c>
      <c r="E206">
        <f t="shared" si="11"/>
        <v>2</v>
      </c>
    </row>
    <row r="207" spans="1:5" x14ac:dyDescent="0.45">
      <c r="A207">
        <v>23</v>
      </c>
      <c r="B207">
        <v>21</v>
      </c>
      <c r="C207">
        <f t="shared" si="9"/>
        <v>0.54761904761904767</v>
      </c>
      <c r="D207">
        <f t="shared" si="10"/>
        <v>2</v>
      </c>
      <c r="E207">
        <f t="shared" si="11"/>
        <v>2</v>
      </c>
    </row>
    <row r="208" spans="1:5" x14ac:dyDescent="0.45">
      <c r="A208">
        <v>23</v>
      </c>
      <c r="B208">
        <v>18</v>
      </c>
      <c r="C208">
        <f t="shared" si="9"/>
        <v>0.63888888888888884</v>
      </c>
      <c r="D208">
        <f t="shared" si="10"/>
        <v>5</v>
      </c>
      <c r="E208">
        <f t="shared" si="11"/>
        <v>5</v>
      </c>
    </row>
    <row r="209" spans="1:5" x14ac:dyDescent="0.45">
      <c r="A209">
        <v>20</v>
      </c>
      <c r="B209">
        <v>19</v>
      </c>
      <c r="C209">
        <f t="shared" si="9"/>
        <v>0.52631578947368418</v>
      </c>
      <c r="D209">
        <f t="shared" si="10"/>
        <v>1</v>
      </c>
      <c r="E209">
        <f t="shared" si="11"/>
        <v>1</v>
      </c>
    </row>
    <row r="210" spans="1:5" x14ac:dyDescent="0.45">
      <c r="A210">
        <v>20</v>
      </c>
      <c r="B210">
        <v>20</v>
      </c>
      <c r="C210">
        <f t="shared" si="9"/>
        <v>0.5</v>
      </c>
      <c r="D210">
        <f t="shared" si="10"/>
        <v>0</v>
      </c>
      <c r="E210">
        <f t="shared" si="11"/>
        <v>0</v>
      </c>
    </row>
    <row r="211" spans="1:5" x14ac:dyDescent="0.45">
      <c r="A211">
        <v>23</v>
      </c>
      <c r="B211">
        <v>19</v>
      </c>
      <c r="C211">
        <f t="shared" si="9"/>
        <v>0.60526315789473684</v>
      </c>
      <c r="D211">
        <f t="shared" si="10"/>
        <v>4</v>
      </c>
      <c r="E211">
        <f t="shared" si="11"/>
        <v>4</v>
      </c>
    </row>
    <row r="212" spans="1:5" x14ac:dyDescent="0.45">
      <c r="A212">
        <v>22</v>
      </c>
      <c r="B212">
        <v>21</v>
      </c>
      <c r="C212">
        <f t="shared" si="9"/>
        <v>0.52380952380952384</v>
      </c>
      <c r="D212">
        <f t="shared" si="10"/>
        <v>1</v>
      </c>
      <c r="E212">
        <f t="shared" si="11"/>
        <v>1</v>
      </c>
    </row>
    <row r="213" spans="1:5" x14ac:dyDescent="0.45">
      <c r="A213">
        <v>24</v>
      </c>
      <c r="B213">
        <v>21</v>
      </c>
      <c r="C213">
        <f t="shared" si="9"/>
        <v>0.5714285714285714</v>
      </c>
      <c r="D213">
        <f t="shared" si="10"/>
        <v>3</v>
      </c>
      <c r="E213">
        <f t="shared" si="11"/>
        <v>3</v>
      </c>
    </row>
    <row r="214" spans="1:5" x14ac:dyDescent="0.45">
      <c r="A214">
        <v>24</v>
      </c>
      <c r="B214">
        <v>21</v>
      </c>
      <c r="C214">
        <f t="shared" si="9"/>
        <v>0.5714285714285714</v>
      </c>
      <c r="D214">
        <f t="shared" si="10"/>
        <v>3</v>
      </c>
      <c r="E214">
        <f t="shared" si="11"/>
        <v>3</v>
      </c>
    </row>
    <row r="215" spans="1:5" x14ac:dyDescent="0.45">
      <c r="A215">
        <v>20</v>
      </c>
      <c r="B215">
        <v>7</v>
      </c>
      <c r="C215">
        <f t="shared" si="9"/>
        <v>1.4285714285714286</v>
      </c>
      <c r="D215">
        <f t="shared" si="10"/>
        <v>13</v>
      </c>
      <c r="E215">
        <f t="shared" si="11"/>
        <v>13</v>
      </c>
    </row>
    <row r="216" spans="1:5" x14ac:dyDescent="0.45">
      <c r="A216">
        <v>16</v>
      </c>
      <c r="B216">
        <v>14</v>
      </c>
      <c r="C216">
        <f t="shared" si="9"/>
        <v>0.5714285714285714</v>
      </c>
      <c r="D216">
        <f t="shared" si="10"/>
        <v>2</v>
      </c>
      <c r="E216">
        <f t="shared" si="11"/>
        <v>2</v>
      </c>
    </row>
    <row r="217" spans="1:5" x14ac:dyDescent="0.45">
      <c r="A217">
        <v>5</v>
      </c>
      <c r="B217">
        <v>5</v>
      </c>
      <c r="C217">
        <f t="shared" si="9"/>
        <v>0.5</v>
      </c>
      <c r="D217">
        <f t="shared" si="10"/>
        <v>0</v>
      </c>
      <c r="E217">
        <f t="shared" si="11"/>
        <v>0</v>
      </c>
    </row>
    <row r="218" spans="1:5" x14ac:dyDescent="0.45">
      <c r="A218">
        <v>6</v>
      </c>
      <c r="B218">
        <v>5</v>
      </c>
      <c r="C218">
        <f t="shared" si="9"/>
        <v>0.6</v>
      </c>
      <c r="D218">
        <f t="shared" si="10"/>
        <v>1</v>
      </c>
      <c r="E218">
        <f t="shared" si="11"/>
        <v>1</v>
      </c>
    </row>
    <row r="219" spans="1:5" x14ac:dyDescent="0.45">
      <c r="A219">
        <v>21</v>
      </c>
      <c r="B219">
        <v>20</v>
      </c>
      <c r="C219">
        <f t="shared" si="9"/>
        <v>0.52500000000000002</v>
      </c>
      <c r="D219">
        <f t="shared" si="10"/>
        <v>1</v>
      </c>
      <c r="E219">
        <f t="shared" si="11"/>
        <v>1</v>
      </c>
    </row>
    <row r="220" spans="1:5" x14ac:dyDescent="0.45">
      <c r="A220">
        <v>13</v>
      </c>
      <c r="B220">
        <v>16</v>
      </c>
      <c r="C220">
        <f t="shared" si="9"/>
        <v>0.40625</v>
      </c>
      <c r="D220">
        <f t="shared" si="10"/>
        <v>-3</v>
      </c>
      <c r="E220">
        <f t="shared" si="11"/>
        <v>3</v>
      </c>
    </row>
    <row r="221" spans="1:5" x14ac:dyDescent="0.45">
      <c r="A221">
        <v>21</v>
      </c>
      <c r="B221">
        <v>21</v>
      </c>
      <c r="C221">
        <f t="shared" si="9"/>
        <v>0.5</v>
      </c>
      <c r="D221">
        <f t="shared" si="10"/>
        <v>0</v>
      </c>
      <c r="E221">
        <f t="shared" si="11"/>
        <v>0</v>
      </c>
    </row>
    <row r="222" spans="1:5" x14ac:dyDescent="0.45">
      <c r="A222">
        <v>23</v>
      </c>
      <c r="B222">
        <v>13</v>
      </c>
      <c r="C222">
        <f t="shared" si="9"/>
        <v>0.88461538461538458</v>
      </c>
      <c r="D222">
        <f t="shared" si="10"/>
        <v>10</v>
      </c>
      <c r="E222">
        <f t="shared" si="11"/>
        <v>10</v>
      </c>
    </row>
    <row r="223" spans="1:5" x14ac:dyDescent="0.45">
      <c r="A223">
        <v>16</v>
      </c>
      <c r="B223">
        <v>18</v>
      </c>
      <c r="C223">
        <f t="shared" si="9"/>
        <v>0.44444444444444442</v>
      </c>
      <c r="D223">
        <f t="shared" si="10"/>
        <v>-2</v>
      </c>
      <c r="E223">
        <f t="shared" si="11"/>
        <v>2</v>
      </c>
    </row>
    <row r="224" spans="1:5" x14ac:dyDescent="0.45">
      <c r="A224">
        <v>24</v>
      </c>
      <c r="B224">
        <v>20</v>
      </c>
      <c r="C224">
        <f t="shared" si="9"/>
        <v>0.6</v>
      </c>
      <c r="D224">
        <f t="shared" si="10"/>
        <v>4</v>
      </c>
      <c r="E224">
        <f t="shared" si="11"/>
        <v>4</v>
      </c>
    </row>
    <row r="225" spans="1:5" x14ac:dyDescent="0.45">
      <c r="A225">
        <v>23</v>
      </c>
      <c r="B225">
        <v>18</v>
      </c>
      <c r="C225">
        <f t="shared" si="9"/>
        <v>0.63888888888888884</v>
      </c>
      <c r="D225">
        <f t="shared" si="10"/>
        <v>5</v>
      </c>
      <c r="E225">
        <f t="shared" si="11"/>
        <v>5</v>
      </c>
    </row>
    <row r="226" spans="1:5" x14ac:dyDescent="0.45">
      <c r="A226">
        <v>24</v>
      </c>
      <c r="B226">
        <v>21</v>
      </c>
      <c r="C226">
        <f t="shared" si="9"/>
        <v>0.5714285714285714</v>
      </c>
      <c r="D226">
        <f t="shared" si="10"/>
        <v>3</v>
      </c>
      <c r="E226">
        <f t="shared" si="11"/>
        <v>3</v>
      </c>
    </row>
    <row r="227" spans="1:5" x14ac:dyDescent="0.45">
      <c r="A227">
        <v>24</v>
      </c>
      <c r="B227">
        <v>21</v>
      </c>
      <c r="C227">
        <f t="shared" si="9"/>
        <v>0.5714285714285714</v>
      </c>
      <c r="D227">
        <f t="shared" si="10"/>
        <v>3</v>
      </c>
      <c r="E227">
        <f t="shared" si="11"/>
        <v>3</v>
      </c>
    </row>
    <row r="228" spans="1:5" x14ac:dyDescent="0.45">
      <c r="A228">
        <v>23</v>
      </c>
      <c r="B228">
        <v>24</v>
      </c>
      <c r="C228">
        <f t="shared" si="9"/>
        <v>0.47916666666666669</v>
      </c>
      <c r="D228">
        <f t="shared" si="10"/>
        <v>-1</v>
      </c>
      <c r="E228">
        <f t="shared" si="11"/>
        <v>1</v>
      </c>
    </row>
    <row r="229" spans="1:5" x14ac:dyDescent="0.45">
      <c r="A229">
        <v>23</v>
      </c>
      <c r="B229">
        <v>21</v>
      </c>
      <c r="C229">
        <f t="shared" si="9"/>
        <v>0.54761904761904767</v>
      </c>
      <c r="D229">
        <f t="shared" si="10"/>
        <v>2</v>
      </c>
      <c r="E229">
        <f t="shared" si="11"/>
        <v>2</v>
      </c>
    </row>
    <row r="230" spans="1:5" x14ac:dyDescent="0.45">
      <c r="A230">
        <v>21</v>
      </c>
      <c r="B230">
        <v>20</v>
      </c>
      <c r="C230">
        <f t="shared" si="9"/>
        <v>0.52500000000000002</v>
      </c>
      <c r="D230">
        <f t="shared" si="10"/>
        <v>1</v>
      </c>
      <c r="E230">
        <f t="shared" si="11"/>
        <v>1</v>
      </c>
    </row>
    <row r="231" spans="1:5" x14ac:dyDescent="0.45">
      <c r="A231">
        <v>20</v>
      </c>
      <c r="B231">
        <v>19</v>
      </c>
      <c r="C231">
        <f t="shared" si="9"/>
        <v>0.52631578947368418</v>
      </c>
      <c r="D231">
        <f t="shared" si="10"/>
        <v>1</v>
      </c>
      <c r="E231">
        <f t="shared" si="11"/>
        <v>1</v>
      </c>
    </row>
    <row r="232" spans="1:5" x14ac:dyDescent="0.45">
      <c r="A232">
        <v>19</v>
      </c>
      <c r="B232">
        <v>23</v>
      </c>
      <c r="C232">
        <f t="shared" si="9"/>
        <v>0.41304347826086957</v>
      </c>
      <c r="D232">
        <f t="shared" si="10"/>
        <v>-4</v>
      </c>
      <c r="E232">
        <f t="shared" si="11"/>
        <v>4</v>
      </c>
    </row>
    <row r="233" spans="1:5" x14ac:dyDescent="0.45">
      <c r="A233">
        <v>22</v>
      </c>
      <c r="B233">
        <v>21</v>
      </c>
      <c r="C233">
        <f t="shared" si="9"/>
        <v>0.52380952380952384</v>
      </c>
      <c r="D233">
        <f t="shared" si="10"/>
        <v>1</v>
      </c>
      <c r="E233">
        <f t="shared" si="11"/>
        <v>1</v>
      </c>
    </row>
    <row r="234" spans="1:5" x14ac:dyDescent="0.45">
      <c r="A234">
        <v>22</v>
      </c>
      <c r="B234">
        <v>21</v>
      </c>
      <c r="C234">
        <f t="shared" si="9"/>
        <v>0.52380952380952384</v>
      </c>
      <c r="D234">
        <f t="shared" si="10"/>
        <v>1</v>
      </c>
      <c r="E234">
        <f t="shared" si="11"/>
        <v>1</v>
      </c>
    </row>
    <row r="235" spans="1:5" x14ac:dyDescent="0.45">
      <c r="A235">
        <v>21</v>
      </c>
      <c r="B235">
        <v>20</v>
      </c>
      <c r="C235">
        <f t="shared" si="9"/>
        <v>0.52500000000000002</v>
      </c>
      <c r="D235">
        <f t="shared" si="10"/>
        <v>1</v>
      </c>
      <c r="E235">
        <f t="shared" si="11"/>
        <v>1</v>
      </c>
    </row>
    <row r="236" spans="1:5" x14ac:dyDescent="0.45">
      <c r="A236">
        <v>16</v>
      </c>
      <c r="B236">
        <v>21</v>
      </c>
      <c r="C236">
        <f t="shared" si="9"/>
        <v>0.38095238095238093</v>
      </c>
      <c r="D236">
        <f t="shared" si="10"/>
        <v>-5</v>
      </c>
      <c r="E236">
        <f t="shared" si="11"/>
        <v>5</v>
      </c>
    </row>
    <row r="237" spans="1:5" x14ac:dyDescent="0.45">
      <c r="A237">
        <v>23</v>
      </c>
      <c r="B237">
        <v>20</v>
      </c>
      <c r="C237">
        <f t="shared" si="9"/>
        <v>0.57499999999999996</v>
      </c>
      <c r="D237">
        <f t="shared" si="10"/>
        <v>3</v>
      </c>
      <c r="E237">
        <f t="shared" si="11"/>
        <v>3</v>
      </c>
    </row>
    <row r="238" spans="1:5" x14ac:dyDescent="0.45">
      <c r="A238">
        <v>23</v>
      </c>
      <c r="B238">
        <v>20</v>
      </c>
      <c r="C238">
        <f t="shared" si="9"/>
        <v>0.57499999999999996</v>
      </c>
      <c r="D238">
        <f t="shared" si="10"/>
        <v>3</v>
      </c>
      <c r="E238">
        <f t="shared" si="11"/>
        <v>3</v>
      </c>
    </row>
    <row r="239" spans="1:5" x14ac:dyDescent="0.45">
      <c r="A239">
        <v>23</v>
      </c>
      <c r="B239">
        <v>17</v>
      </c>
      <c r="C239">
        <f t="shared" si="9"/>
        <v>0.67647058823529416</v>
      </c>
      <c r="D239">
        <f t="shared" si="10"/>
        <v>6</v>
      </c>
      <c r="E239">
        <f t="shared" si="11"/>
        <v>6</v>
      </c>
    </row>
    <row r="240" spans="1:5" x14ac:dyDescent="0.45">
      <c r="A240">
        <v>21</v>
      </c>
      <c r="B240">
        <v>13</v>
      </c>
      <c r="C240">
        <f t="shared" si="9"/>
        <v>0.80769230769230771</v>
      </c>
      <c r="D240">
        <f t="shared" si="10"/>
        <v>8</v>
      </c>
      <c r="E240">
        <f t="shared" si="11"/>
        <v>8</v>
      </c>
    </row>
    <row r="241" spans="1:5" x14ac:dyDescent="0.45">
      <c r="A241">
        <v>23</v>
      </c>
      <c r="B241">
        <v>20</v>
      </c>
      <c r="C241">
        <f t="shared" si="9"/>
        <v>0.57499999999999996</v>
      </c>
      <c r="D241">
        <f t="shared" si="10"/>
        <v>3</v>
      </c>
      <c r="E241">
        <f t="shared" si="11"/>
        <v>3</v>
      </c>
    </row>
    <row r="242" spans="1:5" x14ac:dyDescent="0.45">
      <c r="A242">
        <v>23</v>
      </c>
      <c r="B242">
        <v>17</v>
      </c>
      <c r="C242">
        <f t="shared" si="9"/>
        <v>0.67647058823529416</v>
      </c>
      <c r="D242">
        <f t="shared" si="10"/>
        <v>6</v>
      </c>
      <c r="E242">
        <f t="shared" si="11"/>
        <v>6</v>
      </c>
    </row>
    <row r="243" spans="1:5" x14ac:dyDescent="0.45">
      <c r="A243">
        <v>21</v>
      </c>
      <c r="B243">
        <v>19</v>
      </c>
      <c r="C243">
        <f t="shared" si="9"/>
        <v>0.55263157894736847</v>
      </c>
      <c r="D243">
        <f t="shared" si="10"/>
        <v>2</v>
      </c>
      <c r="E243">
        <f t="shared" si="11"/>
        <v>2</v>
      </c>
    </row>
    <row r="244" spans="1:5" x14ac:dyDescent="0.45">
      <c r="A244">
        <v>25</v>
      </c>
      <c r="B244">
        <v>21</v>
      </c>
      <c r="C244">
        <f t="shared" si="9"/>
        <v>0.59523809523809523</v>
      </c>
      <c r="D244">
        <f t="shared" si="10"/>
        <v>4</v>
      </c>
      <c r="E244">
        <f t="shared" si="11"/>
        <v>4</v>
      </c>
    </row>
    <row r="245" spans="1:5" x14ac:dyDescent="0.45">
      <c r="A245">
        <v>21</v>
      </c>
      <c r="B245">
        <v>21</v>
      </c>
      <c r="C245">
        <f t="shared" si="9"/>
        <v>0.5</v>
      </c>
      <c r="D245">
        <f t="shared" si="10"/>
        <v>0</v>
      </c>
      <c r="E245">
        <f t="shared" si="11"/>
        <v>0</v>
      </c>
    </row>
    <row r="246" spans="1:5" x14ac:dyDescent="0.45">
      <c r="A246">
        <v>20</v>
      </c>
      <c r="B246">
        <v>21</v>
      </c>
      <c r="C246">
        <f t="shared" si="9"/>
        <v>0.47619047619047616</v>
      </c>
      <c r="D246">
        <f t="shared" si="10"/>
        <v>-1</v>
      </c>
      <c r="E246">
        <f t="shared" si="11"/>
        <v>1</v>
      </c>
    </row>
    <row r="247" spans="1:5" x14ac:dyDescent="0.45">
      <c r="A247">
        <v>24</v>
      </c>
      <c r="B247">
        <v>20</v>
      </c>
      <c r="C247">
        <f t="shared" si="9"/>
        <v>0.6</v>
      </c>
      <c r="D247">
        <f t="shared" si="10"/>
        <v>4</v>
      </c>
      <c r="E247">
        <f t="shared" si="11"/>
        <v>4</v>
      </c>
    </row>
    <row r="248" spans="1:5" x14ac:dyDescent="0.45">
      <c r="A248">
        <v>23</v>
      </c>
      <c r="B248">
        <v>18</v>
      </c>
      <c r="C248">
        <f t="shared" si="9"/>
        <v>0.63888888888888884</v>
      </c>
      <c r="D248">
        <f t="shared" si="10"/>
        <v>5</v>
      </c>
      <c r="E248">
        <f t="shared" si="11"/>
        <v>5</v>
      </c>
    </row>
    <row r="249" spans="1:5" x14ac:dyDescent="0.45">
      <c r="A249">
        <v>21</v>
      </c>
      <c r="B249">
        <v>17</v>
      </c>
      <c r="C249">
        <f t="shared" si="9"/>
        <v>0.61764705882352944</v>
      </c>
      <c r="D249">
        <f t="shared" si="10"/>
        <v>4</v>
      </c>
      <c r="E249">
        <f t="shared" si="11"/>
        <v>4</v>
      </c>
    </row>
    <row r="250" spans="1:5" x14ac:dyDescent="0.45">
      <c r="A250">
        <v>21</v>
      </c>
      <c r="B250">
        <v>17</v>
      </c>
      <c r="C250">
        <f t="shared" si="9"/>
        <v>0.61764705882352944</v>
      </c>
      <c r="D250">
        <f t="shared" si="10"/>
        <v>4</v>
      </c>
      <c r="E250">
        <f t="shared" si="11"/>
        <v>4</v>
      </c>
    </row>
    <row r="251" spans="1:5" x14ac:dyDescent="0.45">
      <c r="A251">
        <v>21</v>
      </c>
      <c r="B251">
        <v>20</v>
      </c>
      <c r="C251">
        <f t="shared" si="9"/>
        <v>0.52500000000000002</v>
      </c>
      <c r="D251">
        <f t="shared" si="10"/>
        <v>1</v>
      </c>
      <c r="E251">
        <f t="shared" si="11"/>
        <v>1</v>
      </c>
    </row>
    <row r="252" spans="1:5" x14ac:dyDescent="0.45">
      <c r="A252">
        <v>16</v>
      </c>
      <c r="B252">
        <v>19</v>
      </c>
      <c r="C252">
        <f t="shared" si="9"/>
        <v>0.42105263157894735</v>
      </c>
      <c r="D252">
        <f t="shared" si="10"/>
        <v>-3</v>
      </c>
      <c r="E252">
        <f t="shared" si="11"/>
        <v>3</v>
      </c>
    </row>
    <row r="253" spans="1:5" x14ac:dyDescent="0.45">
      <c r="A253">
        <v>24</v>
      </c>
      <c r="B253">
        <v>21</v>
      </c>
      <c r="C253">
        <f t="shared" si="9"/>
        <v>0.5714285714285714</v>
      </c>
      <c r="D253">
        <f t="shared" si="10"/>
        <v>3</v>
      </c>
      <c r="E253">
        <f t="shared" si="11"/>
        <v>3</v>
      </c>
    </row>
    <row r="254" spans="1:5" x14ac:dyDescent="0.45">
      <c r="A254">
        <v>24</v>
      </c>
      <c r="B254">
        <v>19</v>
      </c>
      <c r="C254">
        <f t="shared" si="9"/>
        <v>0.63157894736842102</v>
      </c>
      <c r="D254">
        <f t="shared" si="10"/>
        <v>5</v>
      </c>
      <c r="E254">
        <f t="shared" si="11"/>
        <v>5</v>
      </c>
    </row>
    <row r="255" spans="1:5" x14ac:dyDescent="0.45">
      <c r="A255">
        <v>24</v>
      </c>
      <c r="B255">
        <v>21</v>
      </c>
      <c r="C255">
        <f t="shared" si="9"/>
        <v>0.5714285714285714</v>
      </c>
      <c r="D255">
        <f t="shared" si="10"/>
        <v>3</v>
      </c>
      <c r="E255">
        <f t="shared" si="11"/>
        <v>3</v>
      </c>
    </row>
    <row r="256" spans="1:5" x14ac:dyDescent="0.45">
      <c r="A256">
        <v>24</v>
      </c>
      <c r="B256">
        <v>20</v>
      </c>
      <c r="C256">
        <f t="shared" si="9"/>
        <v>0.6</v>
      </c>
      <c r="D256">
        <f t="shared" si="10"/>
        <v>4</v>
      </c>
      <c r="E256">
        <f t="shared" si="11"/>
        <v>4</v>
      </c>
    </row>
    <row r="257" spans="1:5" x14ac:dyDescent="0.45">
      <c r="A257">
        <v>23</v>
      </c>
      <c r="B257">
        <v>9</v>
      </c>
      <c r="C257">
        <f t="shared" si="9"/>
        <v>1.2777777777777777</v>
      </c>
      <c r="D257">
        <f t="shared" si="10"/>
        <v>14</v>
      </c>
      <c r="E257">
        <f t="shared" si="11"/>
        <v>14</v>
      </c>
    </row>
    <row r="258" spans="1:5" x14ac:dyDescent="0.45">
      <c r="A258">
        <v>22</v>
      </c>
      <c r="B258">
        <v>5</v>
      </c>
      <c r="C258">
        <f t="shared" si="9"/>
        <v>2.2000000000000002</v>
      </c>
      <c r="D258">
        <f t="shared" si="10"/>
        <v>17</v>
      </c>
      <c r="E258">
        <f t="shared" si="11"/>
        <v>17</v>
      </c>
    </row>
    <row r="259" spans="1:5" x14ac:dyDescent="0.45">
      <c r="A259">
        <v>24</v>
      </c>
      <c r="B259">
        <v>20</v>
      </c>
      <c r="C259">
        <f t="shared" ref="C259:C322" si="12">(A259/B259)/2</f>
        <v>0.6</v>
      </c>
      <c r="D259">
        <f t="shared" ref="D259:D322" si="13">A259-B259</f>
        <v>4</v>
      </c>
      <c r="E259">
        <f t="shared" ref="E259:E322" si="14">ABS(A259-B259)</f>
        <v>4</v>
      </c>
    </row>
    <row r="260" spans="1:5" x14ac:dyDescent="0.45">
      <c r="A260">
        <v>20</v>
      </c>
      <c r="B260">
        <v>5</v>
      </c>
      <c r="C260">
        <f t="shared" si="12"/>
        <v>2</v>
      </c>
      <c r="D260">
        <f t="shared" si="13"/>
        <v>15</v>
      </c>
      <c r="E260">
        <f t="shared" si="14"/>
        <v>15</v>
      </c>
    </row>
    <row r="261" spans="1:5" x14ac:dyDescent="0.45">
      <c r="A261">
        <v>23</v>
      </c>
      <c r="B261">
        <v>20</v>
      </c>
      <c r="C261">
        <f t="shared" si="12"/>
        <v>0.57499999999999996</v>
      </c>
      <c r="D261">
        <f t="shared" si="13"/>
        <v>3</v>
      </c>
      <c r="E261">
        <f t="shared" si="14"/>
        <v>3</v>
      </c>
    </row>
    <row r="262" spans="1:5" x14ac:dyDescent="0.45">
      <c r="A262">
        <v>16</v>
      </c>
      <c r="B262">
        <v>20</v>
      </c>
      <c r="C262">
        <f t="shared" si="12"/>
        <v>0.4</v>
      </c>
      <c r="D262">
        <f t="shared" si="13"/>
        <v>-4</v>
      </c>
      <c r="E262">
        <f t="shared" si="14"/>
        <v>4</v>
      </c>
    </row>
    <row r="263" spans="1:5" x14ac:dyDescent="0.45">
      <c r="A263">
        <v>23</v>
      </c>
      <c r="B263">
        <v>21</v>
      </c>
      <c r="C263">
        <f t="shared" si="12"/>
        <v>0.54761904761904767</v>
      </c>
      <c r="D263">
        <f t="shared" si="13"/>
        <v>2</v>
      </c>
      <c r="E263">
        <f t="shared" si="14"/>
        <v>2</v>
      </c>
    </row>
    <row r="264" spans="1:5" x14ac:dyDescent="0.45">
      <c r="A264">
        <v>23</v>
      </c>
      <c r="B264">
        <v>21</v>
      </c>
      <c r="C264">
        <f t="shared" si="12"/>
        <v>0.54761904761904767</v>
      </c>
      <c r="D264">
        <f t="shared" si="13"/>
        <v>2</v>
      </c>
      <c r="E264">
        <f t="shared" si="14"/>
        <v>2</v>
      </c>
    </row>
    <row r="265" spans="1:5" x14ac:dyDescent="0.45">
      <c r="A265">
        <v>20</v>
      </c>
      <c r="B265">
        <v>5</v>
      </c>
      <c r="C265">
        <f t="shared" si="12"/>
        <v>2</v>
      </c>
      <c r="D265">
        <f t="shared" si="13"/>
        <v>15</v>
      </c>
      <c r="E265">
        <f t="shared" si="14"/>
        <v>15</v>
      </c>
    </row>
    <row r="266" spans="1:5" x14ac:dyDescent="0.45">
      <c r="A266">
        <v>20</v>
      </c>
      <c r="B266">
        <v>5</v>
      </c>
      <c r="C266">
        <f t="shared" si="12"/>
        <v>2</v>
      </c>
      <c r="D266">
        <f t="shared" si="13"/>
        <v>15</v>
      </c>
      <c r="E266">
        <f t="shared" si="14"/>
        <v>15</v>
      </c>
    </row>
    <row r="267" spans="1:5" x14ac:dyDescent="0.45">
      <c r="A267">
        <v>23</v>
      </c>
      <c r="B267">
        <v>21</v>
      </c>
      <c r="C267">
        <f t="shared" si="12"/>
        <v>0.54761904761904767</v>
      </c>
      <c r="D267">
        <f t="shared" si="13"/>
        <v>2</v>
      </c>
      <c r="E267">
        <f t="shared" si="14"/>
        <v>2</v>
      </c>
    </row>
    <row r="268" spans="1:5" x14ac:dyDescent="0.45">
      <c r="A268">
        <v>21</v>
      </c>
      <c r="B268">
        <v>20</v>
      </c>
      <c r="C268">
        <f t="shared" si="12"/>
        <v>0.52500000000000002</v>
      </c>
      <c r="D268">
        <f t="shared" si="13"/>
        <v>1</v>
      </c>
      <c r="E268">
        <f t="shared" si="14"/>
        <v>1</v>
      </c>
    </row>
    <row r="269" spans="1:5" x14ac:dyDescent="0.45">
      <c r="A269">
        <v>22</v>
      </c>
      <c r="B269">
        <v>21</v>
      </c>
      <c r="C269">
        <f t="shared" si="12"/>
        <v>0.52380952380952384</v>
      </c>
      <c r="D269">
        <f t="shared" si="13"/>
        <v>1</v>
      </c>
      <c r="E269">
        <f t="shared" si="14"/>
        <v>1</v>
      </c>
    </row>
    <row r="270" spans="1:5" x14ac:dyDescent="0.45">
      <c r="A270">
        <v>23</v>
      </c>
      <c r="B270">
        <v>21</v>
      </c>
      <c r="C270">
        <f t="shared" si="12"/>
        <v>0.54761904761904767</v>
      </c>
      <c r="D270">
        <f t="shared" si="13"/>
        <v>2</v>
      </c>
      <c r="E270">
        <f t="shared" si="14"/>
        <v>2</v>
      </c>
    </row>
    <row r="271" spans="1:5" x14ac:dyDescent="0.45">
      <c r="A271">
        <v>16</v>
      </c>
      <c r="B271">
        <v>16</v>
      </c>
      <c r="C271">
        <f t="shared" si="12"/>
        <v>0.5</v>
      </c>
      <c r="D271">
        <f t="shared" si="13"/>
        <v>0</v>
      </c>
      <c r="E271">
        <f t="shared" si="14"/>
        <v>0</v>
      </c>
    </row>
    <row r="272" spans="1:5" x14ac:dyDescent="0.45">
      <c r="A272">
        <v>15</v>
      </c>
      <c r="B272">
        <v>5</v>
      </c>
      <c r="C272">
        <f t="shared" si="12"/>
        <v>1.5</v>
      </c>
      <c r="D272">
        <f t="shared" si="13"/>
        <v>10</v>
      </c>
      <c r="E272">
        <f t="shared" si="14"/>
        <v>10</v>
      </c>
    </row>
    <row r="273" spans="1:5" x14ac:dyDescent="0.45">
      <c r="A273">
        <v>22</v>
      </c>
      <c r="B273">
        <v>21</v>
      </c>
      <c r="C273">
        <f t="shared" si="12"/>
        <v>0.52380952380952384</v>
      </c>
      <c r="D273">
        <f t="shared" si="13"/>
        <v>1</v>
      </c>
      <c r="E273">
        <f t="shared" si="14"/>
        <v>1</v>
      </c>
    </row>
    <row r="274" spans="1:5" x14ac:dyDescent="0.45">
      <c r="A274">
        <v>21</v>
      </c>
      <c r="B274">
        <v>19</v>
      </c>
      <c r="C274">
        <f t="shared" si="12"/>
        <v>0.55263157894736847</v>
      </c>
      <c r="D274">
        <f t="shared" si="13"/>
        <v>2</v>
      </c>
      <c r="E274">
        <f t="shared" si="14"/>
        <v>2</v>
      </c>
    </row>
    <row r="275" spans="1:5" x14ac:dyDescent="0.45">
      <c r="A275">
        <v>16</v>
      </c>
      <c r="B275">
        <v>16</v>
      </c>
      <c r="C275">
        <f t="shared" si="12"/>
        <v>0.5</v>
      </c>
      <c r="D275">
        <f t="shared" si="13"/>
        <v>0</v>
      </c>
      <c r="E275">
        <f t="shared" si="14"/>
        <v>0</v>
      </c>
    </row>
    <row r="276" spans="1:5" x14ac:dyDescent="0.45">
      <c r="A276">
        <v>23</v>
      </c>
      <c r="B276">
        <v>20</v>
      </c>
      <c r="C276">
        <f t="shared" si="12"/>
        <v>0.57499999999999996</v>
      </c>
      <c r="D276">
        <f t="shared" si="13"/>
        <v>3</v>
      </c>
      <c r="E276">
        <f t="shared" si="14"/>
        <v>3</v>
      </c>
    </row>
    <row r="277" spans="1:5" x14ac:dyDescent="0.45">
      <c r="A277">
        <v>16</v>
      </c>
      <c r="B277">
        <v>14</v>
      </c>
      <c r="C277">
        <f t="shared" si="12"/>
        <v>0.5714285714285714</v>
      </c>
      <c r="D277">
        <f t="shared" si="13"/>
        <v>2</v>
      </c>
      <c r="E277">
        <f t="shared" si="14"/>
        <v>2</v>
      </c>
    </row>
    <row r="278" spans="1:5" x14ac:dyDescent="0.45">
      <c r="A278">
        <v>23</v>
      </c>
      <c r="B278">
        <v>13</v>
      </c>
      <c r="C278">
        <f t="shared" si="12"/>
        <v>0.88461538461538458</v>
      </c>
      <c r="D278">
        <f t="shared" si="13"/>
        <v>10</v>
      </c>
      <c r="E278">
        <f t="shared" si="14"/>
        <v>10</v>
      </c>
    </row>
    <row r="279" spans="1:5" x14ac:dyDescent="0.45">
      <c r="A279">
        <v>23</v>
      </c>
      <c r="B279">
        <v>25</v>
      </c>
      <c r="C279">
        <f t="shared" si="12"/>
        <v>0.46</v>
      </c>
      <c r="D279">
        <f t="shared" si="13"/>
        <v>-2</v>
      </c>
      <c r="E279">
        <f t="shared" si="14"/>
        <v>2</v>
      </c>
    </row>
    <row r="280" spans="1:5" x14ac:dyDescent="0.45">
      <c r="A280">
        <v>23</v>
      </c>
      <c r="B280">
        <v>17</v>
      </c>
      <c r="C280">
        <f t="shared" si="12"/>
        <v>0.67647058823529416</v>
      </c>
      <c r="D280">
        <f t="shared" si="13"/>
        <v>6</v>
      </c>
      <c r="E280">
        <f t="shared" si="14"/>
        <v>6</v>
      </c>
    </row>
    <row r="281" spans="1:5" x14ac:dyDescent="0.45">
      <c r="A281">
        <v>23</v>
      </c>
      <c r="B281">
        <v>21</v>
      </c>
      <c r="C281">
        <f t="shared" si="12"/>
        <v>0.54761904761904767</v>
      </c>
      <c r="D281">
        <f t="shared" si="13"/>
        <v>2</v>
      </c>
      <c r="E281">
        <f t="shared" si="14"/>
        <v>2</v>
      </c>
    </row>
    <row r="282" spans="1:5" x14ac:dyDescent="0.45">
      <c r="A282">
        <v>22</v>
      </c>
      <c r="B282">
        <v>5</v>
      </c>
      <c r="C282">
        <f t="shared" si="12"/>
        <v>2.2000000000000002</v>
      </c>
      <c r="D282">
        <f t="shared" si="13"/>
        <v>17</v>
      </c>
      <c r="E282">
        <f t="shared" si="14"/>
        <v>17</v>
      </c>
    </row>
    <row r="283" spans="1:5" x14ac:dyDescent="0.45">
      <c r="A283">
        <v>24</v>
      </c>
      <c r="B283">
        <v>9</v>
      </c>
      <c r="C283">
        <f t="shared" si="12"/>
        <v>1.3333333333333333</v>
      </c>
      <c r="D283">
        <f t="shared" si="13"/>
        <v>15</v>
      </c>
      <c r="E283">
        <f t="shared" si="14"/>
        <v>15</v>
      </c>
    </row>
    <row r="284" spans="1:5" x14ac:dyDescent="0.45">
      <c r="A284">
        <v>22</v>
      </c>
      <c r="B284">
        <v>7</v>
      </c>
      <c r="C284">
        <f t="shared" si="12"/>
        <v>1.5714285714285714</v>
      </c>
      <c r="D284">
        <f t="shared" si="13"/>
        <v>15</v>
      </c>
      <c r="E284">
        <f t="shared" si="14"/>
        <v>15</v>
      </c>
    </row>
    <row r="285" spans="1:5" x14ac:dyDescent="0.45">
      <c r="A285">
        <v>23</v>
      </c>
      <c r="B285">
        <v>19</v>
      </c>
      <c r="C285">
        <f t="shared" si="12"/>
        <v>0.60526315789473684</v>
      </c>
      <c r="D285">
        <f t="shared" si="13"/>
        <v>4</v>
      </c>
      <c r="E285">
        <f t="shared" si="14"/>
        <v>4</v>
      </c>
    </row>
    <row r="286" spans="1:5" x14ac:dyDescent="0.45">
      <c r="A286">
        <v>24</v>
      </c>
      <c r="B286">
        <v>21</v>
      </c>
      <c r="C286">
        <f t="shared" si="12"/>
        <v>0.5714285714285714</v>
      </c>
      <c r="D286">
        <f t="shared" si="13"/>
        <v>3</v>
      </c>
      <c r="E286">
        <f t="shared" si="14"/>
        <v>3</v>
      </c>
    </row>
    <row r="287" spans="1:5" x14ac:dyDescent="0.45">
      <c r="A287">
        <v>23</v>
      </c>
      <c r="B287">
        <v>23</v>
      </c>
      <c r="C287">
        <f t="shared" si="12"/>
        <v>0.5</v>
      </c>
      <c r="D287">
        <f t="shared" si="13"/>
        <v>0</v>
      </c>
      <c r="E287">
        <f t="shared" si="14"/>
        <v>0</v>
      </c>
    </row>
    <row r="288" spans="1:5" x14ac:dyDescent="0.45">
      <c r="A288">
        <v>25</v>
      </c>
      <c r="B288">
        <v>21</v>
      </c>
      <c r="C288">
        <f t="shared" si="12"/>
        <v>0.59523809523809523</v>
      </c>
      <c r="D288">
        <f t="shared" si="13"/>
        <v>4</v>
      </c>
      <c r="E288">
        <f t="shared" si="14"/>
        <v>4</v>
      </c>
    </row>
    <row r="289" spans="1:5" x14ac:dyDescent="0.45">
      <c r="A289">
        <v>23</v>
      </c>
      <c r="B289">
        <v>19</v>
      </c>
      <c r="C289">
        <f t="shared" si="12"/>
        <v>0.60526315789473684</v>
      </c>
      <c r="D289">
        <f t="shared" si="13"/>
        <v>4</v>
      </c>
      <c r="E289">
        <f t="shared" si="14"/>
        <v>4</v>
      </c>
    </row>
    <row r="290" spans="1:5" x14ac:dyDescent="0.45">
      <c r="A290">
        <v>16</v>
      </c>
      <c r="B290">
        <v>16</v>
      </c>
      <c r="C290">
        <f t="shared" si="12"/>
        <v>0.5</v>
      </c>
      <c r="D290">
        <f t="shared" si="13"/>
        <v>0</v>
      </c>
      <c r="E290">
        <f t="shared" si="14"/>
        <v>0</v>
      </c>
    </row>
    <row r="291" spans="1:5" x14ac:dyDescent="0.45">
      <c r="A291">
        <v>22</v>
      </c>
      <c r="B291">
        <v>21</v>
      </c>
      <c r="C291">
        <f t="shared" si="12"/>
        <v>0.52380952380952384</v>
      </c>
      <c r="D291">
        <f t="shared" si="13"/>
        <v>1</v>
      </c>
      <c r="E291">
        <f t="shared" si="14"/>
        <v>1</v>
      </c>
    </row>
    <row r="292" spans="1:5" x14ac:dyDescent="0.45">
      <c r="A292">
        <v>21</v>
      </c>
      <c r="B292">
        <v>20</v>
      </c>
      <c r="C292">
        <f t="shared" si="12"/>
        <v>0.52500000000000002</v>
      </c>
      <c r="D292">
        <f t="shared" si="13"/>
        <v>1</v>
      </c>
      <c r="E292">
        <f t="shared" si="14"/>
        <v>1</v>
      </c>
    </row>
    <row r="293" spans="1:5" x14ac:dyDescent="0.45">
      <c r="A293">
        <v>24</v>
      </c>
      <c r="B293">
        <v>21</v>
      </c>
      <c r="C293">
        <f t="shared" si="12"/>
        <v>0.5714285714285714</v>
      </c>
      <c r="D293">
        <f t="shared" si="13"/>
        <v>3</v>
      </c>
      <c r="E293">
        <f t="shared" si="14"/>
        <v>3</v>
      </c>
    </row>
    <row r="294" spans="1:5" x14ac:dyDescent="0.45">
      <c r="A294">
        <v>23</v>
      </c>
      <c r="B294">
        <v>21</v>
      </c>
      <c r="C294">
        <f t="shared" si="12"/>
        <v>0.54761904761904767</v>
      </c>
      <c r="D294">
        <f t="shared" si="13"/>
        <v>2</v>
      </c>
      <c r="E294">
        <f t="shared" si="14"/>
        <v>2</v>
      </c>
    </row>
    <row r="295" spans="1:5" x14ac:dyDescent="0.45">
      <c r="A295">
        <v>23</v>
      </c>
      <c r="B295">
        <v>24</v>
      </c>
      <c r="C295">
        <f t="shared" si="12"/>
        <v>0.47916666666666669</v>
      </c>
      <c r="D295">
        <f t="shared" si="13"/>
        <v>-1</v>
      </c>
      <c r="E295">
        <f t="shared" si="14"/>
        <v>1</v>
      </c>
    </row>
    <row r="296" spans="1:5" x14ac:dyDescent="0.45">
      <c r="A296">
        <v>23</v>
      </c>
      <c r="B296">
        <v>19</v>
      </c>
      <c r="C296">
        <f t="shared" si="12"/>
        <v>0.60526315789473684</v>
      </c>
      <c r="D296">
        <f t="shared" si="13"/>
        <v>4</v>
      </c>
      <c r="E296">
        <f t="shared" si="14"/>
        <v>4</v>
      </c>
    </row>
    <row r="297" spans="1:5" x14ac:dyDescent="0.45">
      <c r="A297">
        <v>23</v>
      </c>
      <c r="B297">
        <v>18</v>
      </c>
      <c r="C297">
        <f t="shared" si="12"/>
        <v>0.63888888888888884</v>
      </c>
      <c r="D297">
        <f t="shared" si="13"/>
        <v>5</v>
      </c>
      <c r="E297">
        <f t="shared" si="14"/>
        <v>5</v>
      </c>
    </row>
    <row r="298" spans="1:5" x14ac:dyDescent="0.45">
      <c r="A298">
        <v>23</v>
      </c>
      <c r="B298">
        <v>21</v>
      </c>
      <c r="C298">
        <f t="shared" si="12"/>
        <v>0.54761904761904767</v>
      </c>
      <c r="D298">
        <f t="shared" si="13"/>
        <v>2</v>
      </c>
      <c r="E298">
        <f t="shared" si="14"/>
        <v>2</v>
      </c>
    </row>
    <row r="299" spans="1:5" x14ac:dyDescent="0.45">
      <c r="A299">
        <v>18</v>
      </c>
      <c r="B299">
        <v>19</v>
      </c>
      <c r="C299">
        <f t="shared" si="12"/>
        <v>0.47368421052631576</v>
      </c>
      <c r="D299">
        <f t="shared" si="13"/>
        <v>-1</v>
      </c>
      <c r="E299">
        <f t="shared" si="14"/>
        <v>1</v>
      </c>
    </row>
    <row r="300" spans="1:5" x14ac:dyDescent="0.45">
      <c r="A300">
        <v>23</v>
      </c>
      <c r="B300">
        <v>21</v>
      </c>
      <c r="C300">
        <f t="shared" si="12"/>
        <v>0.54761904761904767</v>
      </c>
      <c r="D300">
        <f t="shared" si="13"/>
        <v>2</v>
      </c>
      <c r="E300">
        <f t="shared" si="14"/>
        <v>2</v>
      </c>
    </row>
    <row r="301" spans="1:5" x14ac:dyDescent="0.45">
      <c r="A301">
        <v>20</v>
      </c>
      <c r="B301">
        <v>20</v>
      </c>
      <c r="C301">
        <f t="shared" si="12"/>
        <v>0.5</v>
      </c>
      <c r="D301">
        <f t="shared" si="13"/>
        <v>0</v>
      </c>
      <c r="E301">
        <f t="shared" si="14"/>
        <v>0</v>
      </c>
    </row>
    <row r="302" spans="1:5" x14ac:dyDescent="0.45">
      <c r="A302">
        <v>6</v>
      </c>
      <c r="B302">
        <v>21</v>
      </c>
      <c r="C302">
        <f t="shared" si="12"/>
        <v>0.14285714285714285</v>
      </c>
      <c r="D302">
        <f t="shared" si="13"/>
        <v>-15</v>
      </c>
      <c r="E302">
        <f t="shared" si="14"/>
        <v>15</v>
      </c>
    </row>
    <row r="303" spans="1:5" x14ac:dyDescent="0.45">
      <c r="A303">
        <v>12</v>
      </c>
      <c r="B303">
        <v>17</v>
      </c>
      <c r="C303">
        <f t="shared" si="12"/>
        <v>0.35294117647058826</v>
      </c>
      <c r="D303">
        <f t="shared" si="13"/>
        <v>-5</v>
      </c>
      <c r="E303">
        <f t="shared" si="14"/>
        <v>5</v>
      </c>
    </row>
    <row r="304" spans="1:5" x14ac:dyDescent="0.45">
      <c r="A304">
        <v>16</v>
      </c>
      <c r="B304">
        <v>17</v>
      </c>
      <c r="C304">
        <f t="shared" si="12"/>
        <v>0.47058823529411764</v>
      </c>
      <c r="D304">
        <f t="shared" si="13"/>
        <v>-1</v>
      </c>
      <c r="E304">
        <f t="shared" si="14"/>
        <v>1</v>
      </c>
    </row>
    <row r="305" spans="1:5" x14ac:dyDescent="0.45">
      <c r="A305">
        <v>15</v>
      </c>
      <c r="B305">
        <v>15</v>
      </c>
      <c r="C305">
        <f t="shared" si="12"/>
        <v>0.5</v>
      </c>
      <c r="D305">
        <f t="shared" si="13"/>
        <v>0</v>
      </c>
      <c r="E305">
        <f t="shared" si="14"/>
        <v>0</v>
      </c>
    </row>
    <row r="306" spans="1:5" x14ac:dyDescent="0.45">
      <c r="A306">
        <v>12</v>
      </c>
      <c r="B306">
        <v>21</v>
      </c>
      <c r="C306">
        <f t="shared" si="12"/>
        <v>0.2857142857142857</v>
      </c>
      <c r="D306">
        <f t="shared" si="13"/>
        <v>-9</v>
      </c>
      <c r="E306">
        <f t="shared" si="14"/>
        <v>9</v>
      </c>
    </row>
    <row r="307" spans="1:5" x14ac:dyDescent="0.45">
      <c r="A307">
        <v>16</v>
      </c>
      <c r="B307">
        <v>19</v>
      </c>
      <c r="C307">
        <f t="shared" si="12"/>
        <v>0.42105263157894735</v>
      </c>
      <c r="D307">
        <f t="shared" si="13"/>
        <v>-3</v>
      </c>
      <c r="E307">
        <f t="shared" si="14"/>
        <v>3</v>
      </c>
    </row>
    <row r="308" spans="1:5" x14ac:dyDescent="0.45">
      <c r="A308">
        <v>24</v>
      </c>
      <c r="B308">
        <v>11</v>
      </c>
      <c r="C308">
        <f t="shared" si="12"/>
        <v>1.0909090909090908</v>
      </c>
      <c r="D308">
        <f t="shared" si="13"/>
        <v>13</v>
      </c>
      <c r="E308">
        <f t="shared" si="14"/>
        <v>13</v>
      </c>
    </row>
    <row r="309" spans="1:5" x14ac:dyDescent="0.45">
      <c r="A309">
        <v>24</v>
      </c>
      <c r="B309">
        <v>20</v>
      </c>
      <c r="C309">
        <f t="shared" si="12"/>
        <v>0.6</v>
      </c>
      <c r="D309">
        <f t="shared" si="13"/>
        <v>4</v>
      </c>
      <c r="E309">
        <f t="shared" si="14"/>
        <v>4</v>
      </c>
    </row>
    <row r="310" spans="1:5" x14ac:dyDescent="0.45">
      <c r="A310">
        <v>20</v>
      </c>
      <c r="B310">
        <v>20</v>
      </c>
      <c r="C310">
        <f t="shared" si="12"/>
        <v>0.5</v>
      </c>
      <c r="D310">
        <f t="shared" si="13"/>
        <v>0</v>
      </c>
      <c r="E310">
        <f t="shared" si="14"/>
        <v>0</v>
      </c>
    </row>
    <row r="311" spans="1:5" x14ac:dyDescent="0.45">
      <c r="A311">
        <v>23</v>
      </c>
      <c r="B311">
        <v>19</v>
      </c>
      <c r="C311">
        <f t="shared" si="12"/>
        <v>0.60526315789473684</v>
      </c>
      <c r="D311">
        <f t="shared" si="13"/>
        <v>4</v>
      </c>
      <c r="E311">
        <f t="shared" si="14"/>
        <v>4</v>
      </c>
    </row>
    <row r="312" spans="1:5" x14ac:dyDescent="0.45">
      <c r="A312">
        <v>20</v>
      </c>
      <c r="B312">
        <v>9</v>
      </c>
      <c r="C312">
        <f t="shared" si="12"/>
        <v>1.1111111111111112</v>
      </c>
      <c r="D312">
        <f t="shared" si="13"/>
        <v>11</v>
      </c>
      <c r="E312">
        <f t="shared" si="14"/>
        <v>11</v>
      </c>
    </row>
    <row r="313" spans="1:5" x14ac:dyDescent="0.45">
      <c r="A313">
        <v>21</v>
      </c>
      <c r="B313">
        <v>18</v>
      </c>
      <c r="C313">
        <f t="shared" si="12"/>
        <v>0.58333333333333337</v>
      </c>
      <c r="D313">
        <f t="shared" si="13"/>
        <v>3</v>
      </c>
      <c r="E313">
        <f t="shared" si="14"/>
        <v>3</v>
      </c>
    </row>
    <row r="314" spans="1:5" x14ac:dyDescent="0.45">
      <c r="A314">
        <v>23</v>
      </c>
      <c r="B314">
        <v>20</v>
      </c>
      <c r="C314">
        <f t="shared" si="12"/>
        <v>0.57499999999999996</v>
      </c>
      <c r="D314">
        <f t="shared" si="13"/>
        <v>3</v>
      </c>
      <c r="E314">
        <f t="shared" si="14"/>
        <v>3</v>
      </c>
    </row>
    <row r="315" spans="1:5" x14ac:dyDescent="0.45">
      <c r="A315">
        <v>24</v>
      </c>
      <c r="B315">
        <v>20</v>
      </c>
      <c r="C315">
        <f t="shared" si="12"/>
        <v>0.6</v>
      </c>
      <c r="D315">
        <f t="shared" si="13"/>
        <v>4</v>
      </c>
      <c r="E315">
        <f t="shared" si="14"/>
        <v>4</v>
      </c>
    </row>
    <row r="316" spans="1:5" x14ac:dyDescent="0.45">
      <c r="A316">
        <v>23</v>
      </c>
      <c r="B316">
        <v>20</v>
      </c>
      <c r="C316">
        <f t="shared" si="12"/>
        <v>0.57499999999999996</v>
      </c>
      <c r="D316">
        <f t="shared" si="13"/>
        <v>3</v>
      </c>
      <c r="E316">
        <f t="shared" si="14"/>
        <v>3</v>
      </c>
    </row>
    <row r="317" spans="1:5" x14ac:dyDescent="0.45">
      <c r="A317">
        <v>19</v>
      </c>
      <c r="B317">
        <v>10</v>
      </c>
      <c r="C317">
        <f t="shared" si="12"/>
        <v>0.95</v>
      </c>
      <c r="D317">
        <f t="shared" si="13"/>
        <v>9</v>
      </c>
      <c r="E317">
        <f t="shared" si="14"/>
        <v>9</v>
      </c>
    </row>
    <row r="318" spans="1:5" x14ac:dyDescent="0.45">
      <c r="A318">
        <v>21</v>
      </c>
      <c r="B318">
        <v>18</v>
      </c>
      <c r="C318">
        <f t="shared" si="12"/>
        <v>0.58333333333333337</v>
      </c>
      <c r="D318">
        <f t="shared" si="13"/>
        <v>3</v>
      </c>
      <c r="E318">
        <f t="shared" si="14"/>
        <v>3</v>
      </c>
    </row>
    <row r="319" spans="1:5" x14ac:dyDescent="0.45">
      <c r="A319">
        <v>21</v>
      </c>
      <c r="B319">
        <v>16</v>
      </c>
      <c r="C319">
        <f t="shared" si="12"/>
        <v>0.65625</v>
      </c>
      <c r="D319">
        <f t="shared" si="13"/>
        <v>5</v>
      </c>
      <c r="E319">
        <f t="shared" si="14"/>
        <v>5</v>
      </c>
    </row>
    <row r="320" spans="1:5" x14ac:dyDescent="0.45">
      <c r="A320">
        <v>24</v>
      </c>
      <c r="B320">
        <v>19</v>
      </c>
      <c r="C320">
        <f t="shared" si="12"/>
        <v>0.63157894736842102</v>
      </c>
      <c r="D320">
        <f t="shared" si="13"/>
        <v>5</v>
      </c>
      <c r="E320">
        <f t="shared" si="14"/>
        <v>5</v>
      </c>
    </row>
    <row r="321" spans="1:5" x14ac:dyDescent="0.45">
      <c r="A321">
        <v>24</v>
      </c>
      <c r="B321">
        <v>19</v>
      </c>
      <c r="C321">
        <f t="shared" si="12"/>
        <v>0.63157894736842102</v>
      </c>
      <c r="D321">
        <f t="shared" si="13"/>
        <v>5</v>
      </c>
      <c r="E321">
        <f t="shared" si="14"/>
        <v>5</v>
      </c>
    </row>
    <row r="322" spans="1:5" x14ac:dyDescent="0.45">
      <c r="A322">
        <v>21</v>
      </c>
      <c r="B322">
        <v>17</v>
      </c>
      <c r="C322">
        <f t="shared" si="12"/>
        <v>0.61764705882352944</v>
      </c>
      <c r="D322">
        <f t="shared" si="13"/>
        <v>4</v>
      </c>
      <c r="E322">
        <f t="shared" si="14"/>
        <v>4</v>
      </c>
    </row>
    <row r="323" spans="1:5" x14ac:dyDescent="0.45">
      <c r="A323">
        <v>23</v>
      </c>
      <c r="B323">
        <v>18</v>
      </c>
      <c r="C323">
        <f t="shared" ref="C323:C386" si="15">(A323/B323)/2</f>
        <v>0.63888888888888884</v>
      </c>
      <c r="D323">
        <f t="shared" ref="D323:D386" si="16">A323-B323</f>
        <v>5</v>
      </c>
      <c r="E323">
        <f t="shared" ref="E323:E386" si="17">ABS(A323-B323)</f>
        <v>5</v>
      </c>
    </row>
    <row r="324" spans="1:5" x14ac:dyDescent="0.45">
      <c r="A324">
        <v>23</v>
      </c>
      <c r="B324">
        <v>19</v>
      </c>
      <c r="C324">
        <f t="shared" si="15"/>
        <v>0.60526315789473684</v>
      </c>
      <c r="D324">
        <f t="shared" si="16"/>
        <v>4</v>
      </c>
      <c r="E324">
        <f t="shared" si="17"/>
        <v>4</v>
      </c>
    </row>
    <row r="325" spans="1:5" x14ac:dyDescent="0.45">
      <c r="A325">
        <v>21</v>
      </c>
      <c r="B325">
        <v>5</v>
      </c>
      <c r="C325">
        <f t="shared" si="15"/>
        <v>2.1</v>
      </c>
      <c r="D325">
        <f t="shared" si="16"/>
        <v>16</v>
      </c>
      <c r="E325">
        <f t="shared" si="17"/>
        <v>16</v>
      </c>
    </row>
    <row r="326" spans="1:5" x14ac:dyDescent="0.45">
      <c r="A326">
        <v>20</v>
      </c>
      <c r="B326">
        <v>21</v>
      </c>
      <c r="C326">
        <f t="shared" si="15"/>
        <v>0.47619047619047616</v>
      </c>
      <c r="D326">
        <f t="shared" si="16"/>
        <v>-1</v>
      </c>
      <c r="E326">
        <f t="shared" si="17"/>
        <v>1</v>
      </c>
    </row>
    <row r="327" spans="1:5" x14ac:dyDescent="0.45">
      <c r="A327">
        <v>16</v>
      </c>
      <c r="B327">
        <v>17</v>
      </c>
      <c r="C327">
        <f t="shared" si="15"/>
        <v>0.47058823529411764</v>
      </c>
      <c r="D327">
        <f t="shared" si="16"/>
        <v>-1</v>
      </c>
      <c r="E327">
        <f t="shared" si="17"/>
        <v>1</v>
      </c>
    </row>
    <row r="328" spans="1:5" x14ac:dyDescent="0.45">
      <c r="A328">
        <v>19</v>
      </c>
      <c r="B328">
        <v>7</v>
      </c>
      <c r="C328">
        <f t="shared" si="15"/>
        <v>1.3571428571428572</v>
      </c>
      <c r="D328">
        <f t="shared" si="16"/>
        <v>12</v>
      </c>
      <c r="E328">
        <f t="shared" si="17"/>
        <v>12</v>
      </c>
    </row>
    <row r="329" spans="1:5" x14ac:dyDescent="0.45">
      <c r="A329">
        <v>23</v>
      </c>
      <c r="B329">
        <v>21</v>
      </c>
      <c r="C329">
        <f t="shared" si="15"/>
        <v>0.54761904761904767</v>
      </c>
      <c r="D329">
        <f t="shared" si="16"/>
        <v>2</v>
      </c>
      <c r="E329">
        <f t="shared" si="17"/>
        <v>2</v>
      </c>
    </row>
    <row r="330" spans="1:5" x14ac:dyDescent="0.45">
      <c r="A330">
        <v>20</v>
      </c>
      <c r="B330">
        <v>20</v>
      </c>
      <c r="C330">
        <f t="shared" si="15"/>
        <v>0.5</v>
      </c>
      <c r="D330">
        <f t="shared" si="16"/>
        <v>0</v>
      </c>
      <c r="E330">
        <f t="shared" si="17"/>
        <v>0</v>
      </c>
    </row>
    <row r="331" spans="1:5" x14ac:dyDescent="0.45">
      <c r="A331">
        <v>21</v>
      </c>
      <c r="B331">
        <v>20</v>
      </c>
      <c r="C331">
        <f t="shared" si="15"/>
        <v>0.52500000000000002</v>
      </c>
      <c r="D331">
        <f t="shared" si="16"/>
        <v>1</v>
      </c>
      <c r="E331">
        <f t="shared" si="17"/>
        <v>1</v>
      </c>
    </row>
    <row r="332" spans="1:5" x14ac:dyDescent="0.45">
      <c r="A332">
        <v>23</v>
      </c>
      <c r="B332">
        <v>18</v>
      </c>
      <c r="C332">
        <f t="shared" si="15"/>
        <v>0.63888888888888884</v>
      </c>
      <c r="D332">
        <f t="shared" si="16"/>
        <v>5</v>
      </c>
      <c r="E332">
        <f t="shared" si="17"/>
        <v>5</v>
      </c>
    </row>
    <row r="333" spans="1:5" x14ac:dyDescent="0.45">
      <c r="A333">
        <v>20</v>
      </c>
      <c r="B333">
        <v>20</v>
      </c>
      <c r="C333">
        <f t="shared" si="15"/>
        <v>0.5</v>
      </c>
      <c r="D333">
        <f t="shared" si="16"/>
        <v>0</v>
      </c>
      <c r="E333">
        <f t="shared" si="17"/>
        <v>0</v>
      </c>
    </row>
    <row r="334" spans="1:5" x14ac:dyDescent="0.45">
      <c r="A334">
        <v>23</v>
      </c>
      <c r="B334">
        <v>5</v>
      </c>
      <c r="C334">
        <f t="shared" si="15"/>
        <v>2.2999999999999998</v>
      </c>
      <c r="D334">
        <f t="shared" si="16"/>
        <v>18</v>
      </c>
      <c r="E334">
        <f t="shared" si="17"/>
        <v>18</v>
      </c>
    </row>
    <row r="335" spans="1:5" x14ac:dyDescent="0.45">
      <c r="A335">
        <v>22</v>
      </c>
      <c r="B335">
        <v>20</v>
      </c>
      <c r="C335">
        <f t="shared" si="15"/>
        <v>0.55000000000000004</v>
      </c>
      <c r="D335">
        <f t="shared" si="16"/>
        <v>2</v>
      </c>
      <c r="E335">
        <f t="shared" si="17"/>
        <v>2</v>
      </c>
    </row>
    <row r="336" spans="1:5" x14ac:dyDescent="0.45">
      <c r="A336">
        <v>24</v>
      </c>
      <c r="B336">
        <v>19</v>
      </c>
      <c r="C336">
        <f t="shared" si="15"/>
        <v>0.63157894736842102</v>
      </c>
      <c r="D336">
        <f t="shared" si="16"/>
        <v>5</v>
      </c>
      <c r="E336">
        <f t="shared" si="17"/>
        <v>5</v>
      </c>
    </row>
    <row r="337" spans="1:5" x14ac:dyDescent="0.45">
      <c r="A337">
        <v>23</v>
      </c>
      <c r="B337">
        <v>21</v>
      </c>
      <c r="C337">
        <f t="shared" si="15"/>
        <v>0.54761904761904767</v>
      </c>
      <c r="D337">
        <f t="shared" si="16"/>
        <v>2</v>
      </c>
      <c r="E337">
        <f t="shared" si="17"/>
        <v>2</v>
      </c>
    </row>
    <row r="338" spans="1:5" x14ac:dyDescent="0.45">
      <c r="A338">
        <v>21</v>
      </c>
      <c r="B338">
        <v>18</v>
      </c>
      <c r="C338">
        <f t="shared" si="15"/>
        <v>0.58333333333333337</v>
      </c>
      <c r="D338">
        <f t="shared" si="16"/>
        <v>3</v>
      </c>
      <c r="E338">
        <f t="shared" si="17"/>
        <v>3</v>
      </c>
    </row>
    <row r="339" spans="1:5" x14ac:dyDescent="0.45">
      <c r="A339">
        <v>20</v>
      </c>
      <c r="B339">
        <v>19</v>
      </c>
      <c r="C339">
        <f t="shared" si="15"/>
        <v>0.52631578947368418</v>
      </c>
      <c r="D339">
        <f t="shared" si="16"/>
        <v>1</v>
      </c>
      <c r="E339">
        <f t="shared" si="17"/>
        <v>1</v>
      </c>
    </row>
    <row r="340" spans="1:5" x14ac:dyDescent="0.45">
      <c r="A340">
        <v>22</v>
      </c>
      <c r="B340">
        <v>20</v>
      </c>
      <c r="C340">
        <f t="shared" si="15"/>
        <v>0.55000000000000004</v>
      </c>
      <c r="D340">
        <f t="shared" si="16"/>
        <v>2</v>
      </c>
      <c r="E340">
        <f t="shared" si="17"/>
        <v>2</v>
      </c>
    </row>
    <row r="341" spans="1:5" x14ac:dyDescent="0.45">
      <c r="A341">
        <v>24</v>
      </c>
      <c r="B341">
        <v>19</v>
      </c>
      <c r="C341">
        <f t="shared" si="15"/>
        <v>0.63157894736842102</v>
      </c>
      <c r="D341">
        <f t="shared" si="16"/>
        <v>5</v>
      </c>
      <c r="E341">
        <f t="shared" si="17"/>
        <v>5</v>
      </c>
    </row>
    <row r="342" spans="1:5" x14ac:dyDescent="0.45">
      <c r="A342">
        <v>20</v>
      </c>
      <c r="B342">
        <v>21</v>
      </c>
      <c r="C342">
        <f t="shared" si="15"/>
        <v>0.47619047619047616</v>
      </c>
      <c r="D342">
        <f t="shared" si="16"/>
        <v>-1</v>
      </c>
      <c r="E342">
        <f t="shared" si="17"/>
        <v>1</v>
      </c>
    </row>
    <row r="343" spans="1:5" x14ac:dyDescent="0.45">
      <c r="A343">
        <v>24</v>
      </c>
      <c r="B343">
        <v>21</v>
      </c>
      <c r="C343">
        <f t="shared" si="15"/>
        <v>0.5714285714285714</v>
      </c>
      <c r="D343">
        <f t="shared" si="16"/>
        <v>3</v>
      </c>
      <c r="E343">
        <f t="shared" si="17"/>
        <v>3</v>
      </c>
    </row>
    <row r="344" spans="1:5" x14ac:dyDescent="0.45">
      <c r="A344">
        <v>23</v>
      </c>
      <c r="B344">
        <v>21</v>
      </c>
      <c r="C344">
        <f t="shared" si="15"/>
        <v>0.54761904761904767</v>
      </c>
      <c r="D344">
        <f t="shared" si="16"/>
        <v>2</v>
      </c>
      <c r="E344">
        <f t="shared" si="17"/>
        <v>2</v>
      </c>
    </row>
    <row r="345" spans="1:5" x14ac:dyDescent="0.45">
      <c r="A345">
        <v>16</v>
      </c>
      <c r="B345">
        <v>7</v>
      </c>
      <c r="C345">
        <f t="shared" si="15"/>
        <v>1.1428571428571428</v>
      </c>
      <c r="D345">
        <f t="shared" si="16"/>
        <v>9</v>
      </c>
      <c r="E345">
        <f t="shared" si="17"/>
        <v>9</v>
      </c>
    </row>
    <row r="346" spans="1:5" x14ac:dyDescent="0.45">
      <c r="A346">
        <v>12</v>
      </c>
      <c r="B346">
        <v>14</v>
      </c>
      <c r="C346">
        <f t="shared" si="15"/>
        <v>0.42857142857142855</v>
      </c>
      <c r="D346">
        <f t="shared" si="16"/>
        <v>-2</v>
      </c>
      <c r="E346">
        <f t="shared" si="17"/>
        <v>2</v>
      </c>
    </row>
    <row r="347" spans="1:5" x14ac:dyDescent="0.45">
      <c r="A347">
        <v>6</v>
      </c>
      <c r="B347">
        <v>5</v>
      </c>
      <c r="C347">
        <f t="shared" si="15"/>
        <v>0.6</v>
      </c>
      <c r="D347">
        <f t="shared" si="16"/>
        <v>1</v>
      </c>
      <c r="E347">
        <f t="shared" si="17"/>
        <v>1</v>
      </c>
    </row>
    <row r="348" spans="1:5" x14ac:dyDescent="0.45">
      <c r="A348">
        <v>6</v>
      </c>
      <c r="B348">
        <v>5</v>
      </c>
      <c r="C348">
        <f t="shared" si="15"/>
        <v>0.6</v>
      </c>
      <c r="D348">
        <f t="shared" si="16"/>
        <v>1</v>
      </c>
      <c r="E348">
        <f t="shared" si="17"/>
        <v>1</v>
      </c>
    </row>
    <row r="349" spans="1:5" x14ac:dyDescent="0.45">
      <c r="A349">
        <v>6</v>
      </c>
      <c r="B349">
        <v>20</v>
      </c>
      <c r="C349">
        <f t="shared" si="15"/>
        <v>0.15</v>
      </c>
      <c r="D349">
        <f t="shared" si="16"/>
        <v>-14</v>
      </c>
      <c r="E349">
        <f t="shared" si="17"/>
        <v>14</v>
      </c>
    </row>
    <row r="350" spans="1:5" x14ac:dyDescent="0.45">
      <c r="A350">
        <v>16</v>
      </c>
      <c r="B350">
        <v>16</v>
      </c>
      <c r="C350">
        <f t="shared" si="15"/>
        <v>0.5</v>
      </c>
      <c r="D350">
        <f t="shared" si="16"/>
        <v>0</v>
      </c>
      <c r="E350">
        <f t="shared" si="17"/>
        <v>0</v>
      </c>
    </row>
    <row r="351" spans="1:5" x14ac:dyDescent="0.45">
      <c r="A351">
        <v>18</v>
      </c>
      <c r="B351">
        <v>21</v>
      </c>
      <c r="C351">
        <f t="shared" si="15"/>
        <v>0.42857142857142855</v>
      </c>
      <c r="D351">
        <f t="shared" si="16"/>
        <v>-3</v>
      </c>
      <c r="E351">
        <f t="shared" si="17"/>
        <v>3</v>
      </c>
    </row>
    <row r="352" spans="1:5" x14ac:dyDescent="0.45">
      <c r="A352">
        <v>19</v>
      </c>
      <c r="B352">
        <v>13</v>
      </c>
      <c r="C352">
        <f t="shared" si="15"/>
        <v>0.73076923076923073</v>
      </c>
      <c r="D352">
        <f t="shared" si="16"/>
        <v>6</v>
      </c>
      <c r="E352">
        <f t="shared" si="17"/>
        <v>6</v>
      </c>
    </row>
    <row r="353" spans="1:5" x14ac:dyDescent="0.45">
      <c r="A353">
        <v>20</v>
      </c>
      <c r="B353">
        <v>18</v>
      </c>
      <c r="C353">
        <f t="shared" si="15"/>
        <v>0.55555555555555558</v>
      </c>
      <c r="D353">
        <f t="shared" si="16"/>
        <v>2</v>
      </c>
      <c r="E353">
        <f t="shared" si="17"/>
        <v>2</v>
      </c>
    </row>
    <row r="354" spans="1:5" x14ac:dyDescent="0.45">
      <c r="A354">
        <v>24</v>
      </c>
      <c r="B354">
        <v>20</v>
      </c>
      <c r="C354">
        <f t="shared" si="15"/>
        <v>0.6</v>
      </c>
      <c r="D354">
        <f t="shared" si="16"/>
        <v>4</v>
      </c>
      <c r="E354">
        <f t="shared" si="17"/>
        <v>4</v>
      </c>
    </row>
    <row r="355" spans="1:5" x14ac:dyDescent="0.45">
      <c r="A355">
        <v>23</v>
      </c>
      <c r="B355">
        <v>18</v>
      </c>
      <c r="C355">
        <f t="shared" si="15"/>
        <v>0.63888888888888884</v>
      </c>
      <c r="D355">
        <f t="shared" si="16"/>
        <v>5</v>
      </c>
      <c r="E355">
        <f t="shared" si="17"/>
        <v>5</v>
      </c>
    </row>
    <row r="356" spans="1:5" x14ac:dyDescent="0.45">
      <c r="A356">
        <v>23</v>
      </c>
      <c r="B356">
        <v>21</v>
      </c>
      <c r="C356">
        <f t="shared" si="15"/>
        <v>0.54761904761904767</v>
      </c>
      <c r="D356">
        <f t="shared" si="16"/>
        <v>2</v>
      </c>
      <c r="E356">
        <f t="shared" si="17"/>
        <v>2</v>
      </c>
    </row>
    <row r="357" spans="1:5" x14ac:dyDescent="0.45">
      <c r="A357">
        <v>21</v>
      </c>
      <c r="B357">
        <v>21</v>
      </c>
      <c r="C357">
        <f t="shared" si="15"/>
        <v>0.5</v>
      </c>
      <c r="D357">
        <f t="shared" si="16"/>
        <v>0</v>
      </c>
      <c r="E357">
        <f t="shared" si="17"/>
        <v>0</v>
      </c>
    </row>
    <row r="358" spans="1:5" x14ac:dyDescent="0.45">
      <c r="A358">
        <v>25</v>
      </c>
      <c r="B358">
        <v>24</v>
      </c>
      <c r="C358">
        <f t="shared" si="15"/>
        <v>0.52083333333333337</v>
      </c>
      <c r="D358">
        <f t="shared" si="16"/>
        <v>1</v>
      </c>
      <c r="E358">
        <f t="shared" si="17"/>
        <v>1</v>
      </c>
    </row>
    <row r="359" spans="1:5" x14ac:dyDescent="0.45">
      <c r="A359">
        <v>24</v>
      </c>
      <c r="B359">
        <v>21</v>
      </c>
      <c r="C359">
        <f t="shared" si="15"/>
        <v>0.5714285714285714</v>
      </c>
      <c r="D359">
        <f t="shared" si="16"/>
        <v>3</v>
      </c>
      <c r="E359">
        <f t="shared" si="17"/>
        <v>3</v>
      </c>
    </row>
    <row r="360" spans="1:5" x14ac:dyDescent="0.45">
      <c r="A360">
        <v>22</v>
      </c>
      <c r="B360">
        <v>20</v>
      </c>
      <c r="C360">
        <f t="shared" si="15"/>
        <v>0.55000000000000004</v>
      </c>
      <c r="D360">
        <f t="shared" si="16"/>
        <v>2</v>
      </c>
      <c r="E360">
        <f t="shared" si="17"/>
        <v>2</v>
      </c>
    </row>
    <row r="361" spans="1:5" x14ac:dyDescent="0.45">
      <c r="A361">
        <v>20</v>
      </c>
      <c r="B361">
        <v>19</v>
      </c>
      <c r="C361">
        <f t="shared" si="15"/>
        <v>0.52631578947368418</v>
      </c>
      <c r="D361">
        <f t="shared" si="16"/>
        <v>1</v>
      </c>
      <c r="E361">
        <f t="shared" si="17"/>
        <v>1</v>
      </c>
    </row>
    <row r="362" spans="1:5" x14ac:dyDescent="0.45">
      <c r="A362">
        <v>6</v>
      </c>
      <c r="B362">
        <v>23</v>
      </c>
      <c r="C362">
        <f t="shared" si="15"/>
        <v>0.13043478260869565</v>
      </c>
      <c r="D362">
        <f t="shared" si="16"/>
        <v>-17</v>
      </c>
      <c r="E362">
        <f t="shared" si="17"/>
        <v>17</v>
      </c>
    </row>
    <row r="363" spans="1:5" x14ac:dyDescent="0.45">
      <c r="A363">
        <v>23</v>
      </c>
      <c r="B363">
        <v>21</v>
      </c>
      <c r="C363">
        <f t="shared" si="15"/>
        <v>0.54761904761904767</v>
      </c>
      <c r="D363">
        <f t="shared" si="16"/>
        <v>2</v>
      </c>
      <c r="E363">
        <f t="shared" si="17"/>
        <v>2</v>
      </c>
    </row>
    <row r="364" spans="1:5" x14ac:dyDescent="0.45">
      <c r="A364">
        <v>22</v>
      </c>
      <c r="B364">
        <v>21</v>
      </c>
      <c r="C364">
        <f t="shared" si="15"/>
        <v>0.52380952380952384</v>
      </c>
      <c r="D364">
        <f t="shared" si="16"/>
        <v>1</v>
      </c>
      <c r="E364">
        <f t="shared" si="17"/>
        <v>1</v>
      </c>
    </row>
    <row r="365" spans="1:5" x14ac:dyDescent="0.45">
      <c r="A365">
        <v>21</v>
      </c>
      <c r="B365">
        <v>20</v>
      </c>
      <c r="C365">
        <f t="shared" si="15"/>
        <v>0.52500000000000002</v>
      </c>
      <c r="D365">
        <f t="shared" si="16"/>
        <v>1</v>
      </c>
      <c r="E365">
        <f t="shared" si="17"/>
        <v>1</v>
      </c>
    </row>
    <row r="366" spans="1:5" x14ac:dyDescent="0.45">
      <c r="A366">
        <v>18</v>
      </c>
      <c r="B366">
        <v>21</v>
      </c>
      <c r="C366">
        <f t="shared" si="15"/>
        <v>0.42857142857142855</v>
      </c>
      <c r="D366">
        <f t="shared" si="16"/>
        <v>-3</v>
      </c>
      <c r="E366">
        <f t="shared" si="17"/>
        <v>3</v>
      </c>
    </row>
    <row r="367" spans="1:5" x14ac:dyDescent="0.45">
      <c r="A367">
        <v>19</v>
      </c>
      <c r="B367">
        <v>20</v>
      </c>
      <c r="C367">
        <f t="shared" si="15"/>
        <v>0.47499999999999998</v>
      </c>
      <c r="D367">
        <f t="shared" si="16"/>
        <v>-1</v>
      </c>
      <c r="E367">
        <f t="shared" si="17"/>
        <v>1</v>
      </c>
    </row>
    <row r="368" spans="1:5" x14ac:dyDescent="0.45">
      <c r="A368">
        <v>16</v>
      </c>
      <c r="B368">
        <v>20</v>
      </c>
      <c r="C368">
        <f t="shared" si="15"/>
        <v>0.4</v>
      </c>
      <c r="D368">
        <f t="shared" si="16"/>
        <v>-4</v>
      </c>
      <c r="E368">
        <f t="shared" si="17"/>
        <v>4</v>
      </c>
    </row>
    <row r="369" spans="1:5" x14ac:dyDescent="0.45">
      <c r="A369">
        <v>21</v>
      </c>
      <c r="B369">
        <v>17</v>
      </c>
      <c r="C369">
        <f t="shared" si="15"/>
        <v>0.61764705882352944</v>
      </c>
      <c r="D369">
        <f t="shared" si="16"/>
        <v>4</v>
      </c>
      <c r="E369">
        <f t="shared" si="17"/>
        <v>4</v>
      </c>
    </row>
    <row r="370" spans="1:5" x14ac:dyDescent="0.45">
      <c r="A370">
        <v>18</v>
      </c>
      <c r="B370">
        <v>13</v>
      </c>
      <c r="C370">
        <f t="shared" si="15"/>
        <v>0.69230769230769229</v>
      </c>
      <c r="D370">
        <f t="shared" si="16"/>
        <v>5</v>
      </c>
      <c r="E370">
        <f t="shared" si="17"/>
        <v>5</v>
      </c>
    </row>
    <row r="371" spans="1:5" x14ac:dyDescent="0.45">
      <c r="A371">
        <v>24</v>
      </c>
      <c r="B371">
        <v>20</v>
      </c>
      <c r="C371">
        <f t="shared" si="15"/>
        <v>0.6</v>
      </c>
      <c r="D371">
        <f t="shared" si="16"/>
        <v>4</v>
      </c>
      <c r="E371">
        <f t="shared" si="17"/>
        <v>4</v>
      </c>
    </row>
    <row r="372" spans="1:5" x14ac:dyDescent="0.45">
      <c r="A372">
        <v>23</v>
      </c>
      <c r="B372">
        <v>17</v>
      </c>
      <c r="C372">
        <f t="shared" si="15"/>
        <v>0.67647058823529416</v>
      </c>
      <c r="D372">
        <f t="shared" si="16"/>
        <v>6</v>
      </c>
      <c r="E372">
        <f t="shared" si="17"/>
        <v>6</v>
      </c>
    </row>
    <row r="373" spans="1:5" x14ac:dyDescent="0.45">
      <c r="A373">
        <v>16</v>
      </c>
      <c r="B373">
        <v>19</v>
      </c>
      <c r="C373">
        <f t="shared" si="15"/>
        <v>0.42105263157894735</v>
      </c>
      <c r="D373">
        <f t="shared" si="16"/>
        <v>-3</v>
      </c>
      <c r="E373">
        <f t="shared" si="17"/>
        <v>3</v>
      </c>
    </row>
    <row r="374" spans="1:5" x14ac:dyDescent="0.45">
      <c r="A374">
        <v>25</v>
      </c>
      <c r="B374">
        <v>21</v>
      </c>
      <c r="C374">
        <f t="shared" si="15"/>
        <v>0.59523809523809523</v>
      </c>
      <c r="D374">
        <f t="shared" si="16"/>
        <v>4</v>
      </c>
      <c r="E374">
        <f t="shared" si="17"/>
        <v>4</v>
      </c>
    </row>
    <row r="375" spans="1:5" x14ac:dyDescent="0.45">
      <c r="A375">
        <v>23</v>
      </c>
      <c r="B375">
        <v>21</v>
      </c>
      <c r="C375">
        <f t="shared" si="15"/>
        <v>0.54761904761904767</v>
      </c>
      <c r="D375">
        <f t="shared" si="16"/>
        <v>2</v>
      </c>
      <c r="E375">
        <f t="shared" si="17"/>
        <v>2</v>
      </c>
    </row>
    <row r="376" spans="1:5" x14ac:dyDescent="0.45">
      <c r="A376">
        <v>16</v>
      </c>
      <c r="B376">
        <v>21</v>
      </c>
      <c r="C376">
        <f t="shared" si="15"/>
        <v>0.38095238095238093</v>
      </c>
      <c r="D376">
        <f t="shared" si="16"/>
        <v>-5</v>
      </c>
      <c r="E376">
        <f t="shared" si="17"/>
        <v>5</v>
      </c>
    </row>
    <row r="377" spans="1:5" x14ac:dyDescent="0.45">
      <c r="A377">
        <v>24</v>
      </c>
      <c r="B377">
        <v>20</v>
      </c>
      <c r="C377">
        <f t="shared" si="15"/>
        <v>0.6</v>
      </c>
      <c r="D377">
        <f t="shared" si="16"/>
        <v>4</v>
      </c>
      <c r="E377">
        <f t="shared" si="17"/>
        <v>4</v>
      </c>
    </row>
    <row r="378" spans="1:5" x14ac:dyDescent="0.45">
      <c r="A378">
        <v>19</v>
      </c>
      <c r="B378">
        <v>18</v>
      </c>
      <c r="C378">
        <f t="shared" si="15"/>
        <v>0.52777777777777779</v>
      </c>
      <c r="D378">
        <f t="shared" si="16"/>
        <v>1</v>
      </c>
      <c r="E378">
        <f t="shared" si="17"/>
        <v>1</v>
      </c>
    </row>
    <row r="379" spans="1:5" x14ac:dyDescent="0.45">
      <c r="A379">
        <v>24</v>
      </c>
      <c r="B379">
        <v>17</v>
      </c>
      <c r="C379">
        <f t="shared" si="15"/>
        <v>0.70588235294117652</v>
      </c>
      <c r="D379">
        <f t="shared" si="16"/>
        <v>7</v>
      </c>
      <c r="E379">
        <f t="shared" si="17"/>
        <v>7</v>
      </c>
    </row>
    <row r="380" spans="1:5" x14ac:dyDescent="0.45">
      <c r="A380">
        <v>21</v>
      </c>
      <c r="B380">
        <v>17</v>
      </c>
      <c r="C380">
        <f t="shared" si="15"/>
        <v>0.61764705882352944</v>
      </c>
      <c r="D380">
        <f t="shared" si="16"/>
        <v>4</v>
      </c>
      <c r="E380">
        <f t="shared" si="17"/>
        <v>4</v>
      </c>
    </row>
    <row r="381" spans="1:5" x14ac:dyDescent="0.45">
      <c r="A381">
        <v>21</v>
      </c>
      <c r="B381">
        <v>20</v>
      </c>
      <c r="C381">
        <f t="shared" si="15"/>
        <v>0.52500000000000002</v>
      </c>
      <c r="D381">
        <f t="shared" si="16"/>
        <v>1</v>
      </c>
      <c r="E381">
        <f t="shared" si="17"/>
        <v>1</v>
      </c>
    </row>
    <row r="382" spans="1:5" x14ac:dyDescent="0.45">
      <c r="A382">
        <v>16</v>
      </c>
      <c r="B382">
        <v>19</v>
      </c>
      <c r="C382">
        <f t="shared" si="15"/>
        <v>0.42105263157894735</v>
      </c>
      <c r="D382">
        <f t="shared" si="16"/>
        <v>-3</v>
      </c>
      <c r="E382">
        <f t="shared" si="17"/>
        <v>3</v>
      </c>
    </row>
    <row r="383" spans="1:5" x14ac:dyDescent="0.45">
      <c r="A383">
        <v>24</v>
      </c>
      <c r="B383">
        <v>21</v>
      </c>
      <c r="C383">
        <f t="shared" si="15"/>
        <v>0.5714285714285714</v>
      </c>
      <c r="D383">
        <f t="shared" si="16"/>
        <v>3</v>
      </c>
      <c r="E383">
        <f t="shared" si="17"/>
        <v>3</v>
      </c>
    </row>
    <row r="384" spans="1:5" x14ac:dyDescent="0.45">
      <c r="A384">
        <v>24</v>
      </c>
      <c r="B384">
        <v>19</v>
      </c>
      <c r="C384">
        <f t="shared" si="15"/>
        <v>0.63157894736842102</v>
      </c>
      <c r="D384">
        <f t="shared" si="16"/>
        <v>5</v>
      </c>
      <c r="E384">
        <f t="shared" si="17"/>
        <v>5</v>
      </c>
    </row>
    <row r="385" spans="1:5" x14ac:dyDescent="0.45">
      <c r="A385">
        <v>24</v>
      </c>
      <c r="B385">
        <v>21</v>
      </c>
      <c r="C385">
        <f t="shared" si="15"/>
        <v>0.5714285714285714</v>
      </c>
      <c r="D385">
        <f t="shared" si="16"/>
        <v>3</v>
      </c>
      <c r="E385">
        <f t="shared" si="17"/>
        <v>3</v>
      </c>
    </row>
    <row r="386" spans="1:5" x14ac:dyDescent="0.45">
      <c r="A386">
        <v>24</v>
      </c>
      <c r="B386">
        <v>20</v>
      </c>
      <c r="C386">
        <f t="shared" si="15"/>
        <v>0.6</v>
      </c>
      <c r="D386">
        <f t="shared" si="16"/>
        <v>4</v>
      </c>
      <c r="E386">
        <f t="shared" si="17"/>
        <v>4</v>
      </c>
    </row>
    <row r="387" spans="1:5" x14ac:dyDescent="0.45">
      <c r="A387">
        <v>23</v>
      </c>
      <c r="B387">
        <v>9</v>
      </c>
      <c r="C387">
        <f t="shared" ref="C387:C450" si="18">(A387/B387)/2</f>
        <v>1.2777777777777777</v>
      </c>
      <c r="D387">
        <f t="shared" ref="D387:D450" si="19">A387-B387</f>
        <v>14</v>
      </c>
      <c r="E387">
        <f t="shared" ref="E387:E450" si="20">ABS(A387-B387)</f>
        <v>14</v>
      </c>
    </row>
    <row r="388" spans="1:5" x14ac:dyDescent="0.45">
      <c r="A388">
        <v>23</v>
      </c>
      <c r="B388">
        <v>5</v>
      </c>
      <c r="C388">
        <f t="shared" si="18"/>
        <v>2.2999999999999998</v>
      </c>
      <c r="D388">
        <f t="shared" si="19"/>
        <v>18</v>
      </c>
      <c r="E388">
        <f t="shared" si="20"/>
        <v>18</v>
      </c>
    </row>
    <row r="389" spans="1:5" x14ac:dyDescent="0.45">
      <c r="A389">
        <v>20</v>
      </c>
      <c r="B389">
        <v>20</v>
      </c>
      <c r="C389">
        <f t="shared" si="18"/>
        <v>0.5</v>
      </c>
      <c r="D389">
        <f t="shared" si="19"/>
        <v>0</v>
      </c>
      <c r="E389">
        <f t="shared" si="20"/>
        <v>0</v>
      </c>
    </row>
    <row r="390" spans="1:5" x14ac:dyDescent="0.45">
      <c r="A390">
        <v>20</v>
      </c>
      <c r="B390">
        <v>5</v>
      </c>
      <c r="C390">
        <f t="shared" si="18"/>
        <v>2</v>
      </c>
      <c r="D390">
        <f t="shared" si="19"/>
        <v>15</v>
      </c>
      <c r="E390">
        <f t="shared" si="20"/>
        <v>15</v>
      </c>
    </row>
    <row r="391" spans="1:5" x14ac:dyDescent="0.45">
      <c r="A391">
        <v>23</v>
      </c>
      <c r="B391">
        <v>20</v>
      </c>
      <c r="C391">
        <f t="shared" si="18"/>
        <v>0.57499999999999996</v>
      </c>
      <c r="D391">
        <f t="shared" si="19"/>
        <v>3</v>
      </c>
      <c r="E391">
        <f t="shared" si="20"/>
        <v>3</v>
      </c>
    </row>
    <row r="392" spans="1:5" x14ac:dyDescent="0.45">
      <c r="A392">
        <v>21</v>
      </c>
      <c r="B392">
        <v>20</v>
      </c>
      <c r="C392">
        <f t="shared" si="18"/>
        <v>0.52500000000000002</v>
      </c>
      <c r="D392">
        <f t="shared" si="19"/>
        <v>1</v>
      </c>
      <c r="E392">
        <f t="shared" si="20"/>
        <v>1</v>
      </c>
    </row>
    <row r="393" spans="1:5" x14ac:dyDescent="0.45">
      <c r="A393">
        <v>6</v>
      </c>
      <c r="B393">
        <v>21</v>
      </c>
      <c r="C393">
        <f t="shared" si="18"/>
        <v>0.14285714285714285</v>
      </c>
      <c r="D393">
        <f t="shared" si="19"/>
        <v>-15</v>
      </c>
      <c r="E393">
        <f t="shared" si="20"/>
        <v>15</v>
      </c>
    </row>
    <row r="394" spans="1:5" x14ac:dyDescent="0.45">
      <c r="A394">
        <v>25</v>
      </c>
      <c r="B394">
        <v>21</v>
      </c>
      <c r="C394">
        <f t="shared" si="18"/>
        <v>0.59523809523809523</v>
      </c>
      <c r="D394">
        <f t="shared" si="19"/>
        <v>4</v>
      </c>
      <c r="E394">
        <f t="shared" si="20"/>
        <v>4</v>
      </c>
    </row>
    <row r="395" spans="1:5" x14ac:dyDescent="0.45">
      <c r="A395">
        <v>25</v>
      </c>
      <c r="B395">
        <v>5</v>
      </c>
      <c r="C395">
        <f t="shared" si="18"/>
        <v>2.5</v>
      </c>
      <c r="D395">
        <f t="shared" si="19"/>
        <v>20</v>
      </c>
      <c r="E395">
        <f t="shared" si="20"/>
        <v>20</v>
      </c>
    </row>
    <row r="396" spans="1:5" x14ac:dyDescent="0.45">
      <c r="A396">
        <v>25</v>
      </c>
      <c r="B396">
        <v>5</v>
      </c>
      <c r="C396">
        <f t="shared" si="18"/>
        <v>2.5</v>
      </c>
      <c r="D396">
        <f t="shared" si="19"/>
        <v>20</v>
      </c>
      <c r="E396">
        <f t="shared" si="20"/>
        <v>20</v>
      </c>
    </row>
    <row r="397" spans="1:5" x14ac:dyDescent="0.45">
      <c r="A397">
        <v>23</v>
      </c>
      <c r="B397">
        <v>21</v>
      </c>
      <c r="C397">
        <f t="shared" si="18"/>
        <v>0.54761904761904767</v>
      </c>
      <c r="D397">
        <f t="shared" si="19"/>
        <v>2</v>
      </c>
      <c r="E397">
        <f t="shared" si="20"/>
        <v>2</v>
      </c>
    </row>
    <row r="398" spans="1:5" x14ac:dyDescent="0.45">
      <c r="A398">
        <v>21</v>
      </c>
      <c r="B398">
        <v>20</v>
      </c>
      <c r="C398">
        <f t="shared" si="18"/>
        <v>0.52500000000000002</v>
      </c>
      <c r="D398">
        <f t="shared" si="19"/>
        <v>1</v>
      </c>
      <c r="E398">
        <f t="shared" si="20"/>
        <v>1</v>
      </c>
    </row>
    <row r="399" spans="1:5" x14ac:dyDescent="0.45">
      <c r="A399">
        <v>16</v>
      </c>
      <c r="B399">
        <v>21</v>
      </c>
      <c r="C399">
        <f t="shared" si="18"/>
        <v>0.38095238095238093</v>
      </c>
      <c r="D399">
        <f t="shared" si="19"/>
        <v>-5</v>
      </c>
      <c r="E399">
        <f t="shared" si="20"/>
        <v>5</v>
      </c>
    </row>
    <row r="400" spans="1:5" x14ac:dyDescent="0.45">
      <c r="A400">
        <v>24</v>
      </c>
      <c r="B400">
        <v>21</v>
      </c>
      <c r="C400">
        <f t="shared" si="18"/>
        <v>0.5714285714285714</v>
      </c>
      <c r="D400">
        <f t="shared" si="19"/>
        <v>3</v>
      </c>
      <c r="E400">
        <f t="shared" si="20"/>
        <v>3</v>
      </c>
    </row>
    <row r="401" spans="1:5" x14ac:dyDescent="0.45">
      <c r="A401">
        <v>15</v>
      </c>
      <c r="B401">
        <v>16</v>
      </c>
      <c r="C401">
        <f t="shared" si="18"/>
        <v>0.46875</v>
      </c>
      <c r="D401">
        <f t="shared" si="19"/>
        <v>-1</v>
      </c>
      <c r="E401">
        <f t="shared" si="20"/>
        <v>1</v>
      </c>
    </row>
    <row r="402" spans="1:5" x14ac:dyDescent="0.45">
      <c r="A402">
        <v>15</v>
      </c>
      <c r="B402">
        <v>5</v>
      </c>
      <c r="C402">
        <f t="shared" si="18"/>
        <v>1.5</v>
      </c>
      <c r="D402">
        <f t="shared" si="19"/>
        <v>10</v>
      </c>
      <c r="E402">
        <f t="shared" si="20"/>
        <v>10</v>
      </c>
    </row>
    <row r="403" spans="1:5" x14ac:dyDescent="0.45">
      <c r="A403">
        <v>22</v>
      </c>
      <c r="B403">
        <v>21</v>
      </c>
      <c r="C403">
        <f t="shared" si="18"/>
        <v>0.52380952380952384</v>
      </c>
      <c r="D403">
        <f t="shared" si="19"/>
        <v>1</v>
      </c>
      <c r="E403">
        <f t="shared" si="20"/>
        <v>1</v>
      </c>
    </row>
    <row r="404" spans="1:5" x14ac:dyDescent="0.45">
      <c r="A404">
        <v>21</v>
      </c>
      <c r="B404">
        <v>19</v>
      </c>
      <c r="C404">
        <f t="shared" si="18"/>
        <v>0.55263157894736847</v>
      </c>
      <c r="D404">
        <f t="shared" si="19"/>
        <v>2</v>
      </c>
      <c r="E404">
        <f t="shared" si="20"/>
        <v>2</v>
      </c>
    </row>
    <row r="405" spans="1:5" x14ac:dyDescent="0.45">
      <c r="A405">
        <v>16</v>
      </c>
      <c r="B405">
        <v>16</v>
      </c>
      <c r="C405">
        <f t="shared" si="18"/>
        <v>0.5</v>
      </c>
      <c r="D405">
        <f t="shared" si="19"/>
        <v>0</v>
      </c>
      <c r="E405">
        <f t="shared" si="20"/>
        <v>0</v>
      </c>
    </row>
    <row r="406" spans="1:5" x14ac:dyDescent="0.45">
      <c r="A406">
        <v>23</v>
      </c>
      <c r="B406">
        <v>20</v>
      </c>
      <c r="C406">
        <f t="shared" si="18"/>
        <v>0.57499999999999996</v>
      </c>
      <c r="D406">
        <f t="shared" si="19"/>
        <v>3</v>
      </c>
      <c r="E406">
        <f t="shared" si="20"/>
        <v>3</v>
      </c>
    </row>
    <row r="407" spans="1:5" x14ac:dyDescent="0.45">
      <c r="A407">
        <v>16</v>
      </c>
      <c r="B407">
        <v>14</v>
      </c>
      <c r="C407">
        <f t="shared" si="18"/>
        <v>0.5714285714285714</v>
      </c>
      <c r="D407">
        <f t="shared" si="19"/>
        <v>2</v>
      </c>
      <c r="E407">
        <f t="shared" si="20"/>
        <v>2</v>
      </c>
    </row>
    <row r="408" spans="1:5" x14ac:dyDescent="0.45">
      <c r="A408">
        <v>20</v>
      </c>
      <c r="B408">
        <v>13</v>
      </c>
      <c r="C408">
        <f t="shared" si="18"/>
        <v>0.76923076923076927</v>
      </c>
      <c r="D408">
        <f t="shared" si="19"/>
        <v>7</v>
      </c>
      <c r="E408">
        <f t="shared" si="20"/>
        <v>7</v>
      </c>
    </row>
    <row r="409" spans="1:5" x14ac:dyDescent="0.45">
      <c r="A409">
        <v>23</v>
      </c>
      <c r="B409">
        <v>25</v>
      </c>
      <c r="C409">
        <f t="shared" si="18"/>
        <v>0.46</v>
      </c>
      <c r="D409">
        <f t="shared" si="19"/>
        <v>-2</v>
      </c>
      <c r="E409">
        <f t="shared" si="20"/>
        <v>2</v>
      </c>
    </row>
    <row r="410" spans="1:5" x14ac:dyDescent="0.45">
      <c r="A410">
        <v>23</v>
      </c>
      <c r="B410">
        <v>17</v>
      </c>
      <c r="C410">
        <f t="shared" si="18"/>
        <v>0.67647058823529416</v>
      </c>
      <c r="D410">
        <f t="shared" si="19"/>
        <v>6</v>
      </c>
      <c r="E410">
        <f t="shared" si="20"/>
        <v>6</v>
      </c>
    </row>
    <row r="411" spans="1:5" x14ac:dyDescent="0.45">
      <c r="A411">
        <v>24</v>
      </c>
      <c r="B411">
        <v>21</v>
      </c>
      <c r="C411">
        <f t="shared" si="18"/>
        <v>0.5714285714285714</v>
      </c>
      <c r="D411">
        <f t="shared" si="19"/>
        <v>3</v>
      </c>
      <c r="E411">
        <f t="shared" si="20"/>
        <v>3</v>
      </c>
    </row>
    <row r="412" spans="1:5" x14ac:dyDescent="0.45">
      <c r="A412">
        <v>16</v>
      </c>
      <c r="B412">
        <v>5</v>
      </c>
      <c r="C412">
        <f t="shared" si="18"/>
        <v>1.6</v>
      </c>
      <c r="D412">
        <f t="shared" si="19"/>
        <v>11</v>
      </c>
      <c r="E412">
        <f t="shared" si="20"/>
        <v>11</v>
      </c>
    </row>
    <row r="413" spans="1:5" x14ac:dyDescent="0.45">
      <c r="A413">
        <v>24</v>
      </c>
      <c r="B413">
        <v>9</v>
      </c>
      <c r="C413">
        <f t="shared" si="18"/>
        <v>1.3333333333333333</v>
      </c>
      <c r="D413">
        <f t="shared" si="19"/>
        <v>15</v>
      </c>
      <c r="E413">
        <f t="shared" si="20"/>
        <v>15</v>
      </c>
    </row>
    <row r="414" spans="1:5" x14ac:dyDescent="0.45">
      <c r="A414">
        <v>6</v>
      </c>
      <c r="B414">
        <v>7</v>
      </c>
      <c r="C414">
        <f t="shared" si="18"/>
        <v>0.42857142857142855</v>
      </c>
      <c r="D414">
        <f t="shared" si="19"/>
        <v>-1</v>
      </c>
      <c r="E414">
        <f t="shared" si="20"/>
        <v>1</v>
      </c>
    </row>
    <row r="415" spans="1:5" x14ac:dyDescent="0.45">
      <c r="A415">
        <v>14</v>
      </c>
      <c r="B415">
        <v>19</v>
      </c>
      <c r="C415">
        <f t="shared" si="18"/>
        <v>0.36842105263157893</v>
      </c>
      <c r="D415">
        <f t="shared" si="19"/>
        <v>-5</v>
      </c>
      <c r="E415">
        <f t="shared" si="20"/>
        <v>5</v>
      </c>
    </row>
    <row r="416" spans="1:5" x14ac:dyDescent="0.45">
      <c r="A416">
        <v>25</v>
      </c>
      <c r="B416">
        <v>21</v>
      </c>
      <c r="C416">
        <f t="shared" si="18"/>
        <v>0.59523809523809523</v>
      </c>
      <c r="D416">
        <f t="shared" si="19"/>
        <v>4</v>
      </c>
      <c r="E416">
        <f t="shared" si="20"/>
        <v>4</v>
      </c>
    </row>
    <row r="417" spans="1:5" x14ac:dyDescent="0.45">
      <c r="A417">
        <v>24</v>
      </c>
      <c r="B417">
        <v>23</v>
      </c>
      <c r="C417">
        <f t="shared" si="18"/>
        <v>0.52173913043478259</v>
      </c>
      <c r="D417">
        <f t="shared" si="19"/>
        <v>1</v>
      </c>
      <c r="E417">
        <f t="shared" si="20"/>
        <v>1</v>
      </c>
    </row>
    <row r="418" spans="1:5" x14ac:dyDescent="0.45">
      <c r="A418">
        <v>24</v>
      </c>
      <c r="B418">
        <v>21</v>
      </c>
      <c r="C418">
        <f t="shared" si="18"/>
        <v>0.5714285714285714</v>
      </c>
      <c r="D418">
        <f t="shared" si="19"/>
        <v>3</v>
      </c>
      <c r="E418">
        <f t="shared" si="20"/>
        <v>3</v>
      </c>
    </row>
    <row r="419" spans="1:5" x14ac:dyDescent="0.45">
      <c r="A419">
        <v>23</v>
      </c>
      <c r="B419">
        <v>19</v>
      </c>
      <c r="C419">
        <f t="shared" si="18"/>
        <v>0.60526315789473684</v>
      </c>
      <c r="D419">
        <f t="shared" si="19"/>
        <v>4</v>
      </c>
      <c r="E419">
        <f t="shared" si="20"/>
        <v>4</v>
      </c>
    </row>
    <row r="420" spans="1:5" x14ac:dyDescent="0.45">
      <c r="A420">
        <v>23</v>
      </c>
      <c r="B420">
        <v>16</v>
      </c>
      <c r="C420">
        <f t="shared" si="18"/>
        <v>0.71875</v>
      </c>
      <c r="D420">
        <f t="shared" si="19"/>
        <v>7</v>
      </c>
      <c r="E420">
        <f t="shared" si="20"/>
        <v>7</v>
      </c>
    </row>
    <row r="421" spans="1:5" x14ac:dyDescent="0.45">
      <c r="A421">
        <v>25</v>
      </c>
      <c r="B421">
        <v>21</v>
      </c>
      <c r="C421">
        <f t="shared" si="18"/>
        <v>0.59523809523809523</v>
      </c>
      <c r="D421">
        <f t="shared" si="19"/>
        <v>4</v>
      </c>
      <c r="E421">
        <f t="shared" si="20"/>
        <v>4</v>
      </c>
    </row>
    <row r="422" spans="1:5" x14ac:dyDescent="0.45">
      <c r="A422">
        <v>23</v>
      </c>
      <c r="B422">
        <v>20</v>
      </c>
      <c r="C422">
        <f t="shared" si="18"/>
        <v>0.57499999999999996</v>
      </c>
      <c r="D422">
        <f t="shared" si="19"/>
        <v>3</v>
      </c>
      <c r="E422">
        <f t="shared" si="20"/>
        <v>3</v>
      </c>
    </row>
    <row r="423" spans="1:5" x14ac:dyDescent="0.45">
      <c r="A423">
        <v>23</v>
      </c>
      <c r="B423">
        <v>21</v>
      </c>
      <c r="C423">
        <f t="shared" si="18"/>
        <v>0.54761904761904767</v>
      </c>
      <c r="D423">
        <f t="shared" si="19"/>
        <v>2</v>
      </c>
      <c r="E423">
        <f t="shared" si="20"/>
        <v>2</v>
      </c>
    </row>
    <row r="424" spans="1:5" x14ac:dyDescent="0.45">
      <c r="A424">
        <v>23</v>
      </c>
      <c r="B424">
        <v>21</v>
      </c>
      <c r="C424">
        <f t="shared" si="18"/>
        <v>0.54761904761904767</v>
      </c>
      <c r="D424">
        <f t="shared" si="19"/>
        <v>2</v>
      </c>
      <c r="E424">
        <f t="shared" si="20"/>
        <v>2</v>
      </c>
    </row>
    <row r="425" spans="1:5" x14ac:dyDescent="0.45">
      <c r="A425">
        <v>24</v>
      </c>
      <c r="B425">
        <v>24</v>
      </c>
      <c r="C425">
        <f t="shared" si="18"/>
        <v>0.5</v>
      </c>
      <c r="D425">
        <f t="shared" si="19"/>
        <v>0</v>
      </c>
      <c r="E425">
        <f t="shared" si="20"/>
        <v>0</v>
      </c>
    </row>
    <row r="426" spans="1:5" x14ac:dyDescent="0.45">
      <c r="A426">
        <v>25</v>
      </c>
      <c r="B426">
        <v>19</v>
      </c>
      <c r="C426">
        <f t="shared" si="18"/>
        <v>0.65789473684210531</v>
      </c>
      <c r="D426">
        <f t="shared" si="19"/>
        <v>6</v>
      </c>
      <c r="E426">
        <f t="shared" si="20"/>
        <v>6</v>
      </c>
    </row>
    <row r="427" spans="1:5" x14ac:dyDescent="0.45">
      <c r="A427">
        <v>25</v>
      </c>
      <c r="B427">
        <v>18</v>
      </c>
      <c r="C427">
        <f t="shared" si="18"/>
        <v>0.69444444444444442</v>
      </c>
      <c r="D427">
        <f t="shared" si="19"/>
        <v>7</v>
      </c>
      <c r="E427">
        <f t="shared" si="20"/>
        <v>7</v>
      </c>
    </row>
    <row r="428" spans="1:5" x14ac:dyDescent="0.45">
      <c r="A428">
        <v>25</v>
      </c>
      <c r="B428">
        <v>21</v>
      </c>
      <c r="C428">
        <f t="shared" si="18"/>
        <v>0.59523809523809523</v>
      </c>
      <c r="D428">
        <f t="shared" si="19"/>
        <v>4</v>
      </c>
      <c r="E428">
        <f t="shared" si="20"/>
        <v>4</v>
      </c>
    </row>
    <row r="429" spans="1:5" x14ac:dyDescent="0.45">
      <c r="A429">
        <v>25</v>
      </c>
      <c r="B429">
        <v>19</v>
      </c>
      <c r="C429">
        <f t="shared" si="18"/>
        <v>0.65789473684210531</v>
      </c>
      <c r="D429">
        <f t="shared" si="19"/>
        <v>6</v>
      </c>
      <c r="E429">
        <f t="shared" si="20"/>
        <v>6</v>
      </c>
    </row>
    <row r="430" spans="1:5" x14ac:dyDescent="0.45">
      <c r="A430">
        <v>23</v>
      </c>
      <c r="B430">
        <v>21</v>
      </c>
      <c r="C430">
        <f t="shared" si="18"/>
        <v>0.54761904761904767</v>
      </c>
      <c r="D430">
        <f t="shared" si="19"/>
        <v>2</v>
      </c>
      <c r="E430">
        <f t="shared" si="20"/>
        <v>2</v>
      </c>
    </row>
    <row r="431" spans="1:5" x14ac:dyDescent="0.45">
      <c r="A431">
        <v>23</v>
      </c>
      <c r="B431">
        <v>20</v>
      </c>
      <c r="C431">
        <f t="shared" si="18"/>
        <v>0.57499999999999996</v>
      </c>
      <c r="D431">
        <f t="shared" si="19"/>
        <v>3</v>
      </c>
      <c r="E431">
        <f t="shared" si="20"/>
        <v>3</v>
      </c>
    </row>
    <row r="432" spans="1:5" x14ac:dyDescent="0.45">
      <c r="A432">
        <v>23</v>
      </c>
      <c r="B432">
        <v>21</v>
      </c>
      <c r="C432">
        <f t="shared" si="18"/>
        <v>0.54761904761904767</v>
      </c>
      <c r="D432">
        <f t="shared" si="19"/>
        <v>2</v>
      </c>
      <c r="E432">
        <f t="shared" si="20"/>
        <v>2</v>
      </c>
    </row>
    <row r="433" spans="1:5" x14ac:dyDescent="0.45">
      <c r="A433">
        <v>19</v>
      </c>
      <c r="B433">
        <v>17</v>
      </c>
      <c r="C433">
        <f t="shared" si="18"/>
        <v>0.55882352941176472</v>
      </c>
      <c r="D433">
        <f t="shared" si="19"/>
        <v>2</v>
      </c>
      <c r="E433">
        <f t="shared" si="20"/>
        <v>2</v>
      </c>
    </row>
    <row r="434" spans="1:5" x14ac:dyDescent="0.45">
      <c r="A434">
        <v>23</v>
      </c>
      <c r="B434">
        <v>17</v>
      </c>
      <c r="C434">
        <f t="shared" si="18"/>
        <v>0.67647058823529416</v>
      </c>
      <c r="D434">
        <f t="shared" si="19"/>
        <v>6</v>
      </c>
      <c r="E434">
        <f t="shared" si="20"/>
        <v>6</v>
      </c>
    </row>
    <row r="435" spans="1:5" x14ac:dyDescent="0.45">
      <c r="A435">
        <v>25</v>
      </c>
      <c r="B435">
        <v>15</v>
      </c>
      <c r="C435">
        <f t="shared" si="18"/>
        <v>0.83333333333333337</v>
      </c>
      <c r="D435">
        <f t="shared" si="19"/>
        <v>10</v>
      </c>
      <c r="E435">
        <f t="shared" si="20"/>
        <v>10</v>
      </c>
    </row>
    <row r="436" spans="1:5" x14ac:dyDescent="0.45">
      <c r="A436">
        <v>23</v>
      </c>
      <c r="B436">
        <v>21</v>
      </c>
      <c r="C436">
        <f t="shared" si="18"/>
        <v>0.54761904761904767</v>
      </c>
      <c r="D436">
        <f t="shared" si="19"/>
        <v>2</v>
      </c>
      <c r="E436">
        <f t="shared" si="20"/>
        <v>2</v>
      </c>
    </row>
    <row r="437" spans="1:5" x14ac:dyDescent="0.45">
      <c r="A437">
        <v>24</v>
      </c>
      <c r="B437">
        <v>19</v>
      </c>
      <c r="C437">
        <f t="shared" si="18"/>
        <v>0.63157894736842102</v>
      </c>
      <c r="D437">
        <f t="shared" si="19"/>
        <v>5</v>
      </c>
      <c r="E437">
        <f t="shared" si="20"/>
        <v>5</v>
      </c>
    </row>
    <row r="438" spans="1:5" x14ac:dyDescent="0.45">
      <c r="A438">
        <v>22</v>
      </c>
      <c r="B438">
        <v>11</v>
      </c>
      <c r="C438">
        <f t="shared" si="18"/>
        <v>1</v>
      </c>
      <c r="D438">
        <f t="shared" si="19"/>
        <v>11</v>
      </c>
      <c r="E438">
        <f t="shared" si="20"/>
        <v>11</v>
      </c>
    </row>
    <row r="439" spans="1:5" x14ac:dyDescent="0.45">
      <c r="A439">
        <v>25</v>
      </c>
      <c r="B439">
        <v>20</v>
      </c>
      <c r="C439">
        <f t="shared" si="18"/>
        <v>0.625</v>
      </c>
      <c r="D439">
        <f t="shared" si="19"/>
        <v>5</v>
      </c>
      <c r="E439">
        <f t="shared" si="20"/>
        <v>5</v>
      </c>
    </row>
    <row r="440" spans="1:5" x14ac:dyDescent="0.45">
      <c r="A440">
        <v>25</v>
      </c>
      <c r="B440">
        <v>20</v>
      </c>
      <c r="C440">
        <f t="shared" si="18"/>
        <v>0.625</v>
      </c>
      <c r="D440">
        <f t="shared" si="19"/>
        <v>5</v>
      </c>
      <c r="E440">
        <f t="shared" si="20"/>
        <v>5</v>
      </c>
    </row>
    <row r="441" spans="1:5" x14ac:dyDescent="0.45">
      <c r="A441">
        <v>23</v>
      </c>
      <c r="B441">
        <v>19</v>
      </c>
      <c r="C441">
        <f t="shared" si="18"/>
        <v>0.60526315789473684</v>
      </c>
      <c r="D441">
        <f t="shared" si="19"/>
        <v>4</v>
      </c>
      <c r="E441">
        <f t="shared" si="20"/>
        <v>4</v>
      </c>
    </row>
    <row r="442" spans="1:5" x14ac:dyDescent="0.45">
      <c r="A442">
        <v>23</v>
      </c>
      <c r="B442">
        <v>9</v>
      </c>
      <c r="C442">
        <f t="shared" si="18"/>
        <v>1.2777777777777777</v>
      </c>
      <c r="D442">
        <f t="shared" si="19"/>
        <v>14</v>
      </c>
      <c r="E442">
        <f t="shared" si="20"/>
        <v>14</v>
      </c>
    </row>
    <row r="443" spans="1:5" x14ac:dyDescent="0.45">
      <c r="A443">
        <v>23</v>
      </c>
      <c r="B443">
        <v>18</v>
      </c>
      <c r="C443">
        <f t="shared" si="18"/>
        <v>0.63888888888888884</v>
      </c>
      <c r="D443">
        <f t="shared" si="19"/>
        <v>5</v>
      </c>
      <c r="E443">
        <f t="shared" si="20"/>
        <v>5</v>
      </c>
    </row>
    <row r="444" spans="1:5" x14ac:dyDescent="0.45">
      <c r="A444">
        <v>24</v>
      </c>
      <c r="B444">
        <v>20</v>
      </c>
      <c r="C444">
        <f t="shared" si="18"/>
        <v>0.6</v>
      </c>
      <c r="D444">
        <f t="shared" si="19"/>
        <v>4</v>
      </c>
      <c r="E444">
        <f t="shared" si="20"/>
        <v>4</v>
      </c>
    </row>
    <row r="445" spans="1:5" x14ac:dyDescent="0.45">
      <c r="A445">
        <v>23</v>
      </c>
      <c r="B445">
        <v>20</v>
      </c>
      <c r="C445">
        <f t="shared" si="18"/>
        <v>0.57499999999999996</v>
      </c>
      <c r="D445">
        <f t="shared" si="19"/>
        <v>3</v>
      </c>
      <c r="E445">
        <f t="shared" si="20"/>
        <v>3</v>
      </c>
    </row>
    <row r="446" spans="1:5" x14ac:dyDescent="0.45">
      <c r="A446">
        <v>24</v>
      </c>
      <c r="B446">
        <v>20</v>
      </c>
      <c r="C446">
        <f t="shared" si="18"/>
        <v>0.6</v>
      </c>
      <c r="D446">
        <f t="shared" si="19"/>
        <v>4</v>
      </c>
      <c r="E446">
        <f t="shared" si="20"/>
        <v>4</v>
      </c>
    </row>
    <row r="447" spans="1:5" x14ac:dyDescent="0.45">
      <c r="A447">
        <v>16</v>
      </c>
      <c r="B447">
        <v>10</v>
      </c>
      <c r="C447">
        <f t="shared" si="18"/>
        <v>0.8</v>
      </c>
      <c r="D447">
        <f t="shared" si="19"/>
        <v>6</v>
      </c>
      <c r="E447">
        <f t="shared" si="20"/>
        <v>6</v>
      </c>
    </row>
    <row r="448" spans="1:5" x14ac:dyDescent="0.45">
      <c r="A448">
        <v>23</v>
      </c>
      <c r="B448">
        <v>18</v>
      </c>
      <c r="C448">
        <f t="shared" si="18"/>
        <v>0.63888888888888884</v>
      </c>
      <c r="D448">
        <f t="shared" si="19"/>
        <v>5</v>
      </c>
      <c r="E448">
        <f t="shared" si="20"/>
        <v>5</v>
      </c>
    </row>
    <row r="449" spans="1:5" x14ac:dyDescent="0.45">
      <c r="A449">
        <v>21</v>
      </c>
      <c r="B449">
        <v>16</v>
      </c>
      <c r="C449">
        <f t="shared" si="18"/>
        <v>0.65625</v>
      </c>
      <c r="D449">
        <f t="shared" si="19"/>
        <v>5</v>
      </c>
      <c r="E449">
        <f t="shared" si="20"/>
        <v>5</v>
      </c>
    </row>
    <row r="450" spans="1:5" x14ac:dyDescent="0.45">
      <c r="A450">
        <v>21</v>
      </c>
      <c r="B450">
        <v>19</v>
      </c>
      <c r="C450">
        <f t="shared" si="18"/>
        <v>0.55263157894736847</v>
      </c>
      <c r="D450">
        <f t="shared" si="19"/>
        <v>2</v>
      </c>
      <c r="E450">
        <f t="shared" si="20"/>
        <v>2</v>
      </c>
    </row>
    <row r="451" spans="1:5" x14ac:dyDescent="0.45">
      <c r="A451">
        <v>24</v>
      </c>
      <c r="B451">
        <v>19</v>
      </c>
      <c r="C451">
        <f t="shared" ref="C451:C514" si="21">(A451/B451)/2</f>
        <v>0.63157894736842102</v>
      </c>
      <c r="D451">
        <f t="shared" ref="D451:D514" si="22">A451-B451</f>
        <v>5</v>
      </c>
      <c r="E451">
        <f t="shared" ref="E451:E514" si="23">ABS(A451-B451)</f>
        <v>5</v>
      </c>
    </row>
    <row r="452" spans="1:5" x14ac:dyDescent="0.45">
      <c r="A452">
        <v>25</v>
      </c>
      <c r="B452">
        <v>17</v>
      </c>
      <c r="C452">
        <f t="shared" si="21"/>
        <v>0.73529411764705888</v>
      </c>
      <c r="D452">
        <f t="shared" si="22"/>
        <v>8</v>
      </c>
      <c r="E452">
        <f t="shared" si="23"/>
        <v>8</v>
      </c>
    </row>
    <row r="453" spans="1:5" x14ac:dyDescent="0.45">
      <c r="A453">
        <v>25</v>
      </c>
      <c r="B453">
        <v>18</v>
      </c>
      <c r="C453">
        <f t="shared" si="21"/>
        <v>0.69444444444444442</v>
      </c>
      <c r="D453">
        <f t="shared" si="22"/>
        <v>7</v>
      </c>
      <c r="E453">
        <f t="shared" si="23"/>
        <v>7</v>
      </c>
    </row>
    <row r="454" spans="1:5" x14ac:dyDescent="0.45">
      <c r="A454">
        <v>22</v>
      </c>
      <c r="B454">
        <v>19</v>
      </c>
      <c r="C454">
        <f t="shared" si="21"/>
        <v>0.57894736842105265</v>
      </c>
      <c r="D454">
        <f t="shared" si="22"/>
        <v>3</v>
      </c>
      <c r="E454">
        <f t="shared" si="23"/>
        <v>3</v>
      </c>
    </row>
    <row r="455" spans="1:5" x14ac:dyDescent="0.45">
      <c r="A455">
        <v>23</v>
      </c>
      <c r="B455">
        <v>5</v>
      </c>
      <c r="C455">
        <f t="shared" si="21"/>
        <v>2.2999999999999998</v>
      </c>
      <c r="D455">
        <f t="shared" si="22"/>
        <v>18</v>
      </c>
      <c r="E455">
        <f t="shared" si="23"/>
        <v>18</v>
      </c>
    </row>
    <row r="456" spans="1:5" x14ac:dyDescent="0.45">
      <c r="A456">
        <v>22</v>
      </c>
      <c r="B456">
        <v>21</v>
      </c>
      <c r="C456">
        <f t="shared" si="21"/>
        <v>0.52380952380952384</v>
      </c>
      <c r="D456">
        <f t="shared" si="22"/>
        <v>1</v>
      </c>
      <c r="E456">
        <f t="shared" si="23"/>
        <v>1</v>
      </c>
    </row>
    <row r="457" spans="1:5" x14ac:dyDescent="0.45">
      <c r="A457">
        <v>19</v>
      </c>
      <c r="B457">
        <v>17</v>
      </c>
      <c r="C457">
        <f t="shared" si="21"/>
        <v>0.55882352941176472</v>
      </c>
      <c r="D457">
        <f t="shared" si="22"/>
        <v>2</v>
      </c>
      <c r="E457">
        <f t="shared" si="23"/>
        <v>2</v>
      </c>
    </row>
    <row r="458" spans="1:5" x14ac:dyDescent="0.45">
      <c r="A458">
        <v>23</v>
      </c>
      <c r="B458">
        <v>7</v>
      </c>
      <c r="C458">
        <f t="shared" si="21"/>
        <v>1.6428571428571428</v>
      </c>
      <c r="D458">
        <f t="shared" si="22"/>
        <v>16</v>
      </c>
      <c r="E458">
        <f t="shared" si="23"/>
        <v>16</v>
      </c>
    </row>
    <row r="459" spans="1:5" x14ac:dyDescent="0.45">
      <c r="A459">
        <v>23</v>
      </c>
      <c r="B459">
        <v>21</v>
      </c>
      <c r="C459">
        <f t="shared" si="21"/>
        <v>0.54761904761904767</v>
      </c>
      <c r="D459">
        <f t="shared" si="22"/>
        <v>2</v>
      </c>
      <c r="E459">
        <f t="shared" si="23"/>
        <v>2</v>
      </c>
    </row>
    <row r="460" spans="1:5" x14ac:dyDescent="0.45">
      <c r="A460">
        <v>20</v>
      </c>
      <c r="B460">
        <v>20</v>
      </c>
      <c r="C460">
        <f t="shared" si="21"/>
        <v>0.5</v>
      </c>
      <c r="D460">
        <f t="shared" si="22"/>
        <v>0</v>
      </c>
      <c r="E460">
        <f t="shared" si="23"/>
        <v>0</v>
      </c>
    </row>
    <row r="461" spans="1:5" x14ac:dyDescent="0.45">
      <c r="A461">
        <v>23</v>
      </c>
      <c r="B461">
        <v>20</v>
      </c>
      <c r="C461">
        <f t="shared" si="21"/>
        <v>0.57499999999999996</v>
      </c>
      <c r="D461">
        <f t="shared" si="22"/>
        <v>3</v>
      </c>
      <c r="E461">
        <f t="shared" si="23"/>
        <v>3</v>
      </c>
    </row>
    <row r="462" spans="1:5" x14ac:dyDescent="0.45">
      <c r="A462">
        <v>24</v>
      </c>
      <c r="B462">
        <v>18</v>
      </c>
      <c r="C462">
        <f t="shared" si="21"/>
        <v>0.66666666666666663</v>
      </c>
      <c r="D462">
        <f t="shared" si="22"/>
        <v>6</v>
      </c>
      <c r="E462">
        <f t="shared" si="23"/>
        <v>6</v>
      </c>
    </row>
    <row r="463" spans="1:5" x14ac:dyDescent="0.45">
      <c r="A463">
        <v>23</v>
      </c>
      <c r="B463">
        <v>20</v>
      </c>
      <c r="C463">
        <f t="shared" si="21"/>
        <v>0.57499999999999996</v>
      </c>
      <c r="D463">
        <f t="shared" si="22"/>
        <v>3</v>
      </c>
      <c r="E463">
        <f t="shared" si="23"/>
        <v>3</v>
      </c>
    </row>
    <row r="464" spans="1:5" x14ac:dyDescent="0.45">
      <c r="A464">
        <v>6</v>
      </c>
      <c r="B464">
        <v>5</v>
      </c>
      <c r="C464">
        <f t="shared" si="21"/>
        <v>0.6</v>
      </c>
      <c r="D464">
        <f t="shared" si="22"/>
        <v>1</v>
      </c>
      <c r="E464">
        <f t="shared" si="23"/>
        <v>1</v>
      </c>
    </row>
    <row r="465" spans="1:5" x14ac:dyDescent="0.45">
      <c r="A465">
        <v>23</v>
      </c>
      <c r="B465">
        <v>20</v>
      </c>
      <c r="C465">
        <f t="shared" si="21"/>
        <v>0.57499999999999996</v>
      </c>
      <c r="D465">
        <f t="shared" si="22"/>
        <v>3</v>
      </c>
      <c r="E465">
        <f t="shared" si="23"/>
        <v>3</v>
      </c>
    </row>
    <row r="466" spans="1:5" x14ac:dyDescent="0.45">
      <c r="A466">
        <v>23</v>
      </c>
      <c r="B466">
        <v>19</v>
      </c>
      <c r="C466">
        <f t="shared" si="21"/>
        <v>0.60526315789473684</v>
      </c>
      <c r="D466">
        <f t="shared" si="22"/>
        <v>4</v>
      </c>
      <c r="E466">
        <f t="shared" si="23"/>
        <v>4</v>
      </c>
    </row>
    <row r="467" spans="1:5" x14ac:dyDescent="0.45">
      <c r="A467">
        <v>25</v>
      </c>
      <c r="B467">
        <v>21</v>
      </c>
      <c r="C467">
        <f t="shared" si="21"/>
        <v>0.59523809523809523</v>
      </c>
      <c r="D467">
        <f t="shared" si="22"/>
        <v>4</v>
      </c>
      <c r="E467">
        <f t="shared" si="23"/>
        <v>4</v>
      </c>
    </row>
    <row r="468" spans="1:5" x14ac:dyDescent="0.45">
      <c r="A468">
        <v>25</v>
      </c>
      <c r="B468">
        <v>18</v>
      </c>
      <c r="C468">
        <f t="shared" si="21"/>
        <v>0.69444444444444442</v>
      </c>
      <c r="D468">
        <f t="shared" si="22"/>
        <v>7</v>
      </c>
      <c r="E468">
        <f t="shared" si="23"/>
        <v>7</v>
      </c>
    </row>
    <row r="469" spans="1:5" x14ac:dyDescent="0.45">
      <c r="A469">
        <v>19</v>
      </c>
      <c r="B469">
        <v>19</v>
      </c>
      <c r="C469">
        <f t="shared" si="21"/>
        <v>0.5</v>
      </c>
      <c r="D469">
        <f t="shared" si="22"/>
        <v>0</v>
      </c>
      <c r="E469">
        <f t="shared" si="23"/>
        <v>0</v>
      </c>
    </row>
    <row r="470" spans="1:5" x14ac:dyDescent="0.45">
      <c r="A470">
        <v>23</v>
      </c>
      <c r="B470">
        <v>20</v>
      </c>
      <c r="C470">
        <f t="shared" si="21"/>
        <v>0.57499999999999996</v>
      </c>
      <c r="D470">
        <f t="shared" si="22"/>
        <v>3</v>
      </c>
      <c r="E470">
        <f t="shared" si="23"/>
        <v>3</v>
      </c>
    </row>
    <row r="471" spans="1:5" x14ac:dyDescent="0.45">
      <c r="A471">
        <v>23</v>
      </c>
      <c r="B471">
        <v>19</v>
      </c>
      <c r="C471">
        <f t="shared" si="21"/>
        <v>0.60526315789473684</v>
      </c>
      <c r="D471">
        <f t="shared" si="22"/>
        <v>4</v>
      </c>
      <c r="E471">
        <f t="shared" si="23"/>
        <v>4</v>
      </c>
    </row>
    <row r="472" spans="1:5" x14ac:dyDescent="0.45">
      <c r="A472">
        <v>24</v>
      </c>
      <c r="B472">
        <v>21</v>
      </c>
      <c r="C472">
        <f t="shared" si="21"/>
        <v>0.5714285714285714</v>
      </c>
      <c r="D472">
        <f t="shared" si="22"/>
        <v>3</v>
      </c>
      <c r="E472">
        <f t="shared" si="23"/>
        <v>3</v>
      </c>
    </row>
    <row r="473" spans="1:5" x14ac:dyDescent="0.45">
      <c r="A473">
        <v>21</v>
      </c>
      <c r="B473">
        <v>21</v>
      </c>
      <c r="C473">
        <f t="shared" si="21"/>
        <v>0.5</v>
      </c>
      <c r="D473">
        <f t="shared" si="22"/>
        <v>0</v>
      </c>
      <c r="E473">
        <f t="shared" si="23"/>
        <v>0</v>
      </c>
    </row>
    <row r="474" spans="1:5" x14ac:dyDescent="0.45">
      <c r="A474">
        <v>23</v>
      </c>
      <c r="B474">
        <v>21</v>
      </c>
      <c r="C474">
        <f t="shared" si="21"/>
        <v>0.54761904761904767</v>
      </c>
      <c r="D474">
        <f t="shared" si="22"/>
        <v>2</v>
      </c>
      <c r="E474">
        <f t="shared" si="23"/>
        <v>2</v>
      </c>
    </row>
    <row r="475" spans="1:5" x14ac:dyDescent="0.45">
      <c r="A475">
        <v>24</v>
      </c>
      <c r="B475">
        <v>7</v>
      </c>
      <c r="C475">
        <f t="shared" si="21"/>
        <v>1.7142857142857142</v>
      </c>
      <c r="D475">
        <f t="shared" si="22"/>
        <v>17</v>
      </c>
      <c r="E475">
        <f t="shared" si="23"/>
        <v>17</v>
      </c>
    </row>
    <row r="476" spans="1:5" x14ac:dyDescent="0.45">
      <c r="A476">
        <v>24</v>
      </c>
      <c r="B476">
        <v>14</v>
      </c>
      <c r="C476">
        <f t="shared" si="21"/>
        <v>0.8571428571428571</v>
      </c>
      <c r="D476">
        <f t="shared" si="22"/>
        <v>10</v>
      </c>
      <c r="E476">
        <f t="shared" si="23"/>
        <v>10</v>
      </c>
    </row>
    <row r="477" spans="1:5" x14ac:dyDescent="0.45">
      <c r="A477">
        <v>16</v>
      </c>
      <c r="B477">
        <v>5</v>
      </c>
      <c r="C477">
        <f t="shared" si="21"/>
        <v>1.6</v>
      </c>
      <c r="D477">
        <f t="shared" si="22"/>
        <v>11</v>
      </c>
      <c r="E477">
        <f t="shared" si="23"/>
        <v>11</v>
      </c>
    </row>
    <row r="478" spans="1:5" x14ac:dyDescent="0.45">
      <c r="A478">
        <v>22</v>
      </c>
      <c r="B478">
        <v>5</v>
      </c>
      <c r="C478">
        <f t="shared" si="21"/>
        <v>2.2000000000000002</v>
      </c>
      <c r="D478">
        <f t="shared" si="22"/>
        <v>17</v>
      </c>
      <c r="E478">
        <f t="shared" si="23"/>
        <v>17</v>
      </c>
    </row>
    <row r="479" spans="1:5" x14ac:dyDescent="0.45">
      <c r="A479">
        <v>23</v>
      </c>
      <c r="B479">
        <v>20</v>
      </c>
      <c r="C479">
        <f t="shared" si="21"/>
        <v>0.57499999999999996</v>
      </c>
      <c r="D479">
        <f t="shared" si="22"/>
        <v>3</v>
      </c>
      <c r="E479">
        <f t="shared" si="23"/>
        <v>3</v>
      </c>
    </row>
    <row r="480" spans="1:5" x14ac:dyDescent="0.45">
      <c r="A480">
        <v>16</v>
      </c>
      <c r="B480">
        <v>16</v>
      </c>
      <c r="C480">
        <f t="shared" si="21"/>
        <v>0.5</v>
      </c>
      <c r="D480">
        <f t="shared" si="22"/>
        <v>0</v>
      </c>
      <c r="E480">
        <f t="shared" si="23"/>
        <v>0</v>
      </c>
    </row>
    <row r="481" spans="1:5" x14ac:dyDescent="0.45">
      <c r="A481">
        <v>16</v>
      </c>
      <c r="B481">
        <v>21</v>
      </c>
      <c r="C481">
        <f t="shared" si="21"/>
        <v>0.38095238095238093</v>
      </c>
      <c r="D481">
        <f t="shared" si="22"/>
        <v>-5</v>
      </c>
      <c r="E481">
        <f t="shared" si="23"/>
        <v>5</v>
      </c>
    </row>
    <row r="482" spans="1:5" x14ac:dyDescent="0.45">
      <c r="A482">
        <v>25</v>
      </c>
      <c r="B482">
        <v>13</v>
      </c>
      <c r="C482">
        <f t="shared" si="21"/>
        <v>0.96153846153846156</v>
      </c>
      <c r="D482">
        <f t="shared" si="22"/>
        <v>12</v>
      </c>
      <c r="E482">
        <f t="shared" si="23"/>
        <v>12</v>
      </c>
    </row>
    <row r="483" spans="1:5" x14ac:dyDescent="0.45">
      <c r="A483">
        <v>24</v>
      </c>
      <c r="B483">
        <v>18</v>
      </c>
      <c r="C483">
        <f t="shared" si="21"/>
        <v>0.66666666666666663</v>
      </c>
      <c r="D483">
        <f t="shared" si="22"/>
        <v>6</v>
      </c>
      <c r="E483">
        <f t="shared" si="23"/>
        <v>6</v>
      </c>
    </row>
    <row r="484" spans="1:5" x14ac:dyDescent="0.45">
      <c r="A484">
        <v>23</v>
      </c>
      <c r="B484">
        <v>20</v>
      </c>
      <c r="C484">
        <f t="shared" si="21"/>
        <v>0.57499999999999996</v>
      </c>
      <c r="D484">
        <f t="shared" si="22"/>
        <v>3</v>
      </c>
      <c r="E484">
        <f t="shared" si="23"/>
        <v>3</v>
      </c>
    </row>
    <row r="485" spans="1:5" x14ac:dyDescent="0.45">
      <c r="A485">
        <v>23</v>
      </c>
      <c r="B485">
        <v>18</v>
      </c>
      <c r="C485">
        <f t="shared" si="21"/>
        <v>0.63888888888888884</v>
      </c>
      <c r="D485">
        <f t="shared" si="22"/>
        <v>5</v>
      </c>
      <c r="E485">
        <f t="shared" si="23"/>
        <v>5</v>
      </c>
    </row>
    <row r="486" spans="1:5" x14ac:dyDescent="0.45">
      <c r="A486">
        <v>25</v>
      </c>
      <c r="B486">
        <v>21</v>
      </c>
      <c r="C486">
        <f t="shared" si="21"/>
        <v>0.59523809523809523</v>
      </c>
      <c r="D486">
        <f t="shared" si="22"/>
        <v>4</v>
      </c>
      <c r="E486">
        <f t="shared" si="23"/>
        <v>4</v>
      </c>
    </row>
    <row r="487" spans="1:5" x14ac:dyDescent="0.45">
      <c r="A487">
        <v>21</v>
      </c>
      <c r="B487">
        <v>21</v>
      </c>
      <c r="C487">
        <f t="shared" si="21"/>
        <v>0.5</v>
      </c>
      <c r="D487">
        <f t="shared" si="22"/>
        <v>0</v>
      </c>
      <c r="E487">
        <f t="shared" si="23"/>
        <v>0</v>
      </c>
    </row>
    <row r="488" spans="1:5" x14ac:dyDescent="0.45">
      <c r="A488">
        <v>25</v>
      </c>
      <c r="B488">
        <v>24</v>
      </c>
      <c r="C488">
        <f t="shared" si="21"/>
        <v>0.52083333333333337</v>
      </c>
      <c r="D488">
        <f t="shared" si="22"/>
        <v>1</v>
      </c>
      <c r="E488">
        <f t="shared" si="23"/>
        <v>1</v>
      </c>
    </row>
    <row r="489" spans="1:5" x14ac:dyDescent="0.45">
      <c r="A489">
        <v>23</v>
      </c>
      <c r="B489">
        <v>21</v>
      </c>
      <c r="C489">
        <f t="shared" si="21"/>
        <v>0.54761904761904767</v>
      </c>
      <c r="D489">
        <f t="shared" si="22"/>
        <v>2</v>
      </c>
      <c r="E489">
        <f t="shared" si="23"/>
        <v>2</v>
      </c>
    </row>
    <row r="490" spans="1:5" x14ac:dyDescent="0.45">
      <c r="A490">
        <v>23</v>
      </c>
      <c r="B490">
        <v>20</v>
      </c>
      <c r="C490">
        <f t="shared" si="21"/>
        <v>0.57499999999999996</v>
      </c>
      <c r="D490">
        <f t="shared" si="22"/>
        <v>3</v>
      </c>
      <c r="E490">
        <f t="shared" si="23"/>
        <v>3</v>
      </c>
    </row>
    <row r="491" spans="1:5" x14ac:dyDescent="0.45">
      <c r="A491">
        <v>21</v>
      </c>
      <c r="B491">
        <v>19</v>
      </c>
      <c r="C491">
        <f t="shared" si="21"/>
        <v>0.55263157894736847</v>
      </c>
      <c r="D491">
        <f t="shared" si="22"/>
        <v>2</v>
      </c>
      <c r="E491">
        <f t="shared" si="23"/>
        <v>2</v>
      </c>
    </row>
    <row r="492" spans="1:5" x14ac:dyDescent="0.45">
      <c r="A492">
        <v>23</v>
      </c>
      <c r="B492">
        <v>23</v>
      </c>
      <c r="C492">
        <f t="shared" si="21"/>
        <v>0.5</v>
      </c>
      <c r="D492">
        <f t="shared" si="22"/>
        <v>0</v>
      </c>
      <c r="E492">
        <f t="shared" si="23"/>
        <v>0</v>
      </c>
    </row>
    <row r="493" spans="1:5" x14ac:dyDescent="0.45">
      <c r="A493">
        <v>23</v>
      </c>
      <c r="B493">
        <v>21</v>
      </c>
      <c r="C493">
        <f t="shared" si="21"/>
        <v>0.54761904761904767</v>
      </c>
      <c r="D493">
        <f t="shared" si="22"/>
        <v>2</v>
      </c>
      <c r="E493">
        <f t="shared" si="23"/>
        <v>2</v>
      </c>
    </row>
    <row r="494" spans="1:5" x14ac:dyDescent="0.45">
      <c r="A494">
        <v>25</v>
      </c>
      <c r="B494">
        <v>21</v>
      </c>
      <c r="C494">
        <f t="shared" si="21"/>
        <v>0.59523809523809523</v>
      </c>
      <c r="D494">
        <f t="shared" si="22"/>
        <v>4</v>
      </c>
      <c r="E494">
        <f t="shared" si="23"/>
        <v>4</v>
      </c>
    </row>
    <row r="495" spans="1:5" x14ac:dyDescent="0.45">
      <c r="A495">
        <v>21</v>
      </c>
      <c r="B495">
        <v>20</v>
      </c>
      <c r="C495">
        <f t="shared" si="21"/>
        <v>0.52500000000000002</v>
      </c>
      <c r="D495">
        <f t="shared" si="22"/>
        <v>1</v>
      </c>
      <c r="E495">
        <f t="shared" si="23"/>
        <v>1</v>
      </c>
    </row>
    <row r="496" spans="1:5" x14ac:dyDescent="0.45">
      <c r="A496">
        <v>23</v>
      </c>
      <c r="B496">
        <v>21</v>
      </c>
      <c r="C496">
        <f t="shared" si="21"/>
        <v>0.54761904761904767</v>
      </c>
      <c r="D496">
        <f t="shared" si="22"/>
        <v>2</v>
      </c>
      <c r="E496">
        <f t="shared" si="23"/>
        <v>2</v>
      </c>
    </row>
    <row r="497" spans="1:5" x14ac:dyDescent="0.45">
      <c r="A497">
        <v>23</v>
      </c>
      <c r="B497">
        <v>20</v>
      </c>
      <c r="C497">
        <f t="shared" si="21"/>
        <v>0.57499999999999996</v>
      </c>
      <c r="D497">
        <f t="shared" si="22"/>
        <v>3</v>
      </c>
      <c r="E497">
        <f t="shared" si="23"/>
        <v>3</v>
      </c>
    </row>
    <row r="498" spans="1:5" x14ac:dyDescent="0.45">
      <c r="A498">
        <v>16</v>
      </c>
      <c r="B498">
        <v>20</v>
      </c>
      <c r="C498">
        <f t="shared" si="21"/>
        <v>0.4</v>
      </c>
      <c r="D498">
        <f t="shared" si="22"/>
        <v>-4</v>
      </c>
      <c r="E498">
        <f t="shared" si="23"/>
        <v>4</v>
      </c>
    </row>
    <row r="499" spans="1:5" x14ac:dyDescent="0.45">
      <c r="A499">
        <v>24</v>
      </c>
      <c r="B499">
        <v>17</v>
      </c>
      <c r="C499">
        <f t="shared" si="21"/>
        <v>0.70588235294117652</v>
      </c>
      <c r="D499">
        <f t="shared" si="22"/>
        <v>7</v>
      </c>
      <c r="E499">
        <f t="shared" si="23"/>
        <v>7</v>
      </c>
    </row>
    <row r="500" spans="1:5" x14ac:dyDescent="0.45">
      <c r="A500">
        <v>22</v>
      </c>
      <c r="B500">
        <v>13</v>
      </c>
      <c r="C500">
        <f t="shared" si="21"/>
        <v>0.84615384615384615</v>
      </c>
      <c r="D500">
        <f t="shared" si="22"/>
        <v>9</v>
      </c>
      <c r="E500">
        <f t="shared" si="23"/>
        <v>9</v>
      </c>
    </row>
    <row r="501" spans="1:5" x14ac:dyDescent="0.45">
      <c r="A501">
        <v>24</v>
      </c>
      <c r="B501">
        <v>20</v>
      </c>
      <c r="C501">
        <f t="shared" si="21"/>
        <v>0.6</v>
      </c>
      <c r="D501">
        <f t="shared" si="22"/>
        <v>4</v>
      </c>
      <c r="E501">
        <f t="shared" si="23"/>
        <v>4</v>
      </c>
    </row>
    <row r="502" spans="1:5" x14ac:dyDescent="0.45">
      <c r="A502">
        <v>23</v>
      </c>
      <c r="B502">
        <v>17</v>
      </c>
      <c r="C502">
        <f t="shared" si="21"/>
        <v>0.67647058823529416</v>
      </c>
      <c r="D502">
        <f t="shared" si="22"/>
        <v>6</v>
      </c>
      <c r="E502">
        <f t="shared" si="23"/>
        <v>6</v>
      </c>
    </row>
    <row r="503" spans="1:5" x14ac:dyDescent="0.45">
      <c r="A503">
        <v>23</v>
      </c>
      <c r="B503">
        <v>19</v>
      </c>
      <c r="C503">
        <f t="shared" si="21"/>
        <v>0.60526315789473684</v>
      </c>
      <c r="D503">
        <f t="shared" si="22"/>
        <v>4</v>
      </c>
      <c r="E503">
        <f t="shared" si="23"/>
        <v>4</v>
      </c>
    </row>
    <row r="504" spans="1:5" x14ac:dyDescent="0.45">
      <c r="A504">
        <v>25</v>
      </c>
      <c r="B504">
        <v>21</v>
      </c>
      <c r="C504">
        <f t="shared" si="21"/>
        <v>0.59523809523809523</v>
      </c>
      <c r="D504">
        <f t="shared" si="22"/>
        <v>4</v>
      </c>
      <c r="E504">
        <f t="shared" si="23"/>
        <v>4</v>
      </c>
    </row>
    <row r="505" spans="1:5" x14ac:dyDescent="0.45">
      <c r="A505">
        <v>23</v>
      </c>
      <c r="B505">
        <v>21</v>
      </c>
      <c r="C505">
        <f t="shared" si="21"/>
        <v>0.54761904761904767</v>
      </c>
      <c r="D505">
        <f t="shared" si="22"/>
        <v>2</v>
      </c>
      <c r="E505">
        <f t="shared" si="23"/>
        <v>2</v>
      </c>
    </row>
    <row r="506" spans="1:5" x14ac:dyDescent="0.45">
      <c r="A506">
        <v>22</v>
      </c>
      <c r="B506">
        <v>21</v>
      </c>
      <c r="C506">
        <f t="shared" si="21"/>
        <v>0.52380952380952384</v>
      </c>
      <c r="D506">
        <f t="shared" si="22"/>
        <v>1</v>
      </c>
      <c r="E506">
        <f t="shared" si="23"/>
        <v>1</v>
      </c>
    </row>
    <row r="507" spans="1:5" x14ac:dyDescent="0.45">
      <c r="A507">
        <v>24</v>
      </c>
      <c r="B507">
        <v>20</v>
      </c>
      <c r="C507">
        <f t="shared" si="21"/>
        <v>0.6</v>
      </c>
      <c r="D507">
        <f t="shared" si="22"/>
        <v>4</v>
      </c>
      <c r="E507">
        <f t="shared" si="23"/>
        <v>4</v>
      </c>
    </row>
    <row r="508" spans="1:5" x14ac:dyDescent="0.45">
      <c r="A508">
        <v>21</v>
      </c>
      <c r="B508">
        <v>18</v>
      </c>
      <c r="C508">
        <f t="shared" si="21"/>
        <v>0.58333333333333337</v>
      </c>
      <c r="D508">
        <f t="shared" si="22"/>
        <v>3</v>
      </c>
      <c r="E508">
        <f t="shared" si="23"/>
        <v>3</v>
      </c>
    </row>
    <row r="509" spans="1:5" x14ac:dyDescent="0.45">
      <c r="A509">
        <v>23</v>
      </c>
      <c r="B509">
        <v>17</v>
      </c>
      <c r="C509">
        <f t="shared" si="21"/>
        <v>0.67647058823529416</v>
      </c>
      <c r="D509">
        <f t="shared" si="22"/>
        <v>6</v>
      </c>
      <c r="E509">
        <f t="shared" si="23"/>
        <v>6</v>
      </c>
    </row>
    <row r="510" spans="1:5" x14ac:dyDescent="0.45">
      <c r="A510">
        <v>21</v>
      </c>
      <c r="B510">
        <v>17</v>
      </c>
      <c r="C510">
        <f t="shared" si="21"/>
        <v>0.61764705882352944</v>
      </c>
      <c r="D510">
        <f t="shared" si="22"/>
        <v>4</v>
      </c>
      <c r="E510">
        <f t="shared" si="23"/>
        <v>4</v>
      </c>
    </row>
    <row r="511" spans="1:5" x14ac:dyDescent="0.45">
      <c r="A511">
        <v>23</v>
      </c>
      <c r="B511">
        <v>20</v>
      </c>
      <c r="C511">
        <f t="shared" si="21"/>
        <v>0.57499999999999996</v>
      </c>
      <c r="D511">
        <f t="shared" si="22"/>
        <v>3</v>
      </c>
      <c r="E511">
        <f t="shared" si="23"/>
        <v>3</v>
      </c>
    </row>
    <row r="512" spans="1:5" x14ac:dyDescent="0.45">
      <c r="A512">
        <v>20</v>
      </c>
      <c r="B512">
        <v>19</v>
      </c>
      <c r="C512">
        <f t="shared" si="21"/>
        <v>0.52631578947368418</v>
      </c>
      <c r="D512">
        <f t="shared" si="22"/>
        <v>1</v>
      </c>
      <c r="E512">
        <f t="shared" si="23"/>
        <v>1</v>
      </c>
    </row>
    <row r="513" spans="1:5" x14ac:dyDescent="0.45">
      <c r="A513">
        <v>19</v>
      </c>
      <c r="B513">
        <v>21</v>
      </c>
      <c r="C513">
        <f t="shared" si="21"/>
        <v>0.45238095238095238</v>
      </c>
      <c r="D513">
        <f t="shared" si="22"/>
        <v>-2</v>
      </c>
      <c r="E513">
        <f t="shared" si="23"/>
        <v>2</v>
      </c>
    </row>
    <row r="514" spans="1:5" x14ac:dyDescent="0.45">
      <c r="A514">
        <v>24</v>
      </c>
      <c r="B514">
        <v>19</v>
      </c>
      <c r="C514">
        <f t="shared" si="21"/>
        <v>0.63157894736842102</v>
      </c>
      <c r="D514">
        <f t="shared" si="22"/>
        <v>5</v>
      </c>
      <c r="E514">
        <f t="shared" si="23"/>
        <v>5</v>
      </c>
    </row>
    <row r="515" spans="1:5" x14ac:dyDescent="0.45">
      <c r="A515">
        <v>25</v>
      </c>
      <c r="B515">
        <v>21</v>
      </c>
      <c r="C515">
        <f t="shared" ref="C515:C578" si="24">(A515/B515)/2</f>
        <v>0.59523809523809523</v>
      </c>
      <c r="D515">
        <f t="shared" ref="D515:D578" si="25">A515-B515</f>
        <v>4</v>
      </c>
      <c r="E515">
        <f t="shared" ref="E515:E578" si="26">ABS(A515-B515)</f>
        <v>4</v>
      </c>
    </row>
    <row r="516" spans="1:5" x14ac:dyDescent="0.45">
      <c r="A516">
        <v>23</v>
      </c>
      <c r="B516">
        <v>20</v>
      </c>
      <c r="C516">
        <f t="shared" si="24"/>
        <v>0.57499999999999996</v>
      </c>
      <c r="D516">
        <f t="shared" si="25"/>
        <v>3</v>
      </c>
      <c r="E516">
        <f t="shared" si="26"/>
        <v>3</v>
      </c>
    </row>
    <row r="517" spans="1:5" x14ac:dyDescent="0.45">
      <c r="A517">
        <v>25</v>
      </c>
      <c r="B517">
        <v>9</v>
      </c>
      <c r="C517">
        <f t="shared" si="24"/>
        <v>1.3888888888888888</v>
      </c>
      <c r="D517">
        <f t="shared" si="25"/>
        <v>16</v>
      </c>
      <c r="E517">
        <f t="shared" si="26"/>
        <v>16</v>
      </c>
    </row>
    <row r="518" spans="1:5" x14ac:dyDescent="0.45">
      <c r="A518">
        <v>21</v>
      </c>
      <c r="B518">
        <v>5</v>
      </c>
      <c r="C518">
        <f t="shared" si="24"/>
        <v>2.1</v>
      </c>
      <c r="D518">
        <f t="shared" si="25"/>
        <v>16</v>
      </c>
      <c r="E518">
        <f t="shared" si="26"/>
        <v>16</v>
      </c>
    </row>
    <row r="519" spans="1:5" x14ac:dyDescent="0.45">
      <c r="A519">
        <v>19</v>
      </c>
      <c r="B519">
        <v>20</v>
      </c>
      <c r="C519">
        <f t="shared" si="24"/>
        <v>0.47499999999999998</v>
      </c>
      <c r="D519">
        <f t="shared" si="25"/>
        <v>-1</v>
      </c>
      <c r="E519">
        <f t="shared" si="26"/>
        <v>1</v>
      </c>
    </row>
    <row r="520" spans="1:5" x14ac:dyDescent="0.45">
      <c r="A520">
        <v>22</v>
      </c>
      <c r="B520">
        <v>5</v>
      </c>
      <c r="C520">
        <f t="shared" si="24"/>
        <v>2.2000000000000002</v>
      </c>
      <c r="D520">
        <f t="shared" si="25"/>
        <v>17</v>
      </c>
      <c r="E520">
        <f t="shared" si="26"/>
        <v>17</v>
      </c>
    </row>
    <row r="521" spans="1:5" x14ac:dyDescent="0.45">
      <c r="A521">
        <v>24</v>
      </c>
      <c r="B521">
        <v>20</v>
      </c>
      <c r="C521">
        <f t="shared" si="24"/>
        <v>0.6</v>
      </c>
      <c r="D521">
        <f t="shared" si="25"/>
        <v>4</v>
      </c>
      <c r="E521">
        <f t="shared" si="26"/>
        <v>4</v>
      </c>
    </row>
    <row r="522" spans="1:5" x14ac:dyDescent="0.45">
      <c r="A522">
        <v>25</v>
      </c>
      <c r="B522">
        <v>20</v>
      </c>
      <c r="C522">
        <f t="shared" si="24"/>
        <v>0.625</v>
      </c>
      <c r="D522">
        <f t="shared" si="25"/>
        <v>5</v>
      </c>
      <c r="E522">
        <f t="shared" si="26"/>
        <v>5</v>
      </c>
    </row>
    <row r="523" spans="1:5" x14ac:dyDescent="0.45">
      <c r="A523">
        <v>23</v>
      </c>
      <c r="B523">
        <v>21</v>
      </c>
      <c r="C523">
        <f t="shared" si="24"/>
        <v>0.54761904761904767</v>
      </c>
      <c r="D523">
        <f t="shared" si="25"/>
        <v>2</v>
      </c>
      <c r="E523">
        <f t="shared" si="26"/>
        <v>2</v>
      </c>
    </row>
    <row r="524" spans="1:5" x14ac:dyDescent="0.45">
      <c r="A524">
        <v>25</v>
      </c>
      <c r="B524">
        <v>21</v>
      </c>
      <c r="C524">
        <f t="shared" si="24"/>
        <v>0.59523809523809523</v>
      </c>
      <c r="D524">
        <f t="shared" si="25"/>
        <v>4</v>
      </c>
      <c r="E524">
        <f t="shared" si="26"/>
        <v>4</v>
      </c>
    </row>
    <row r="525" spans="1:5" x14ac:dyDescent="0.45">
      <c r="A525">
        <v>25</v>
      </c>
      <c r="B525">
        <v>5</v>
      </c>
      <c r="C525">
        <f t="shared" si="24"/>
        <v>2.5</v>
      </c>
      <c r="D525">
        <f t="shared" si="25"/>
        <v>20</v>
      </c>
      <c r="E525">
        <f t="shared" si="26"/>
        <v>20</v>
      </c>
    </row>
    <row r="526" spans="1:5" x14ac:dyDescent="0.45">
      <c r="A526">
        <v>23</v>
      </c>
      <c r="B526">
        <v>5</v>
      </c>
      <c r="C526">
        <f t="shared" si="24"/>
        <v>2.2999999999999998</v>
      </c>
      <c r="D526">
        <f t="shared" si="25"/>
        <v>18</v>
      </c>
      <c r="E526">
        <f t="shared" si="26"/>
        <v>18</v>
      </c>
    </row>
    <row r="527" spans="1:5" x14ac:dyDescent="0.45">
      <c r="A527">
        <v>25</v>
      </c>
      <c r="B527">
        <v>21</v>
      </c>
      <c r="C527">
        <f t="shared" si="24"/>
        <v>0.59523809523809523</v>
      </c>
      <c r="D527">
        <f t="shared" si="25"/>
        <v>4</v>
      </c>
      <c r="E527">
        <f t="shared" si="26"/>
        <v>4</v>
      </c>
    </row>
    <row r="528" spans="1:5" x14ac:dyDescent="0.45">
      <c r="A528">
        <v>23</v>
      </c>
      <c r="B528">
        <v>20</v>
      </c>
      <c r="C528">
        <f t="shared" si="24"/>
        <v>0.57499999999999996</v>
      </c>
      <c r="D528">
        <f t="shared" si="25"/>
        <v>3</v>
      </c>
      <c r="E528">
        <f t="shared" si="26"/>
        <v>3</v>
      </c>
    </row>
    <row r="529" spans="1:5" x14ac:dyDescent="0.45">
      <c r="A529">
        <v>25</v>
      </c>
      <c r="B529">
        <v>21</v>
      </c>
      <c r="C529">
        <f t="shared" si="24"/>
        <v>0.59523809523809523</v>
      </c>
      <c r="D529">
        <f t="shared" si="25"/>
        <v>4</v>
      </c>
      <c r="E529">
        <f t="shared" si="26"/>
        <v>4</v>
      </c>
    </row>
    <row r="530" spans="1:5" x14ac:dyDescent="0.45">
      <c r="A530">
        <v>24</v>
      </c>
      <c r="B530">
        <v>21</v>
      </c>
      <c r="C530">
        <f t="shared" si="24"/>
        <v>0.5714285714285714</v>
      </c>
      <c r="D530">
        <f t="shared" si="25"/>
        <v>3</v>
      </c>
      <c r="E530">
        <f t="shared" si="26"/>
        <v>3</v>
      </c>
    </row>
    <row r="531" spans="1:5" x14ac:dyDescent="0.45">
      <c r="A531">
        <v>23</v>
      </c>
      <c r="B531">
        <v>16</v>
      </c>
      <c r="C531">
        <f t="shared" si="24"/>
        <v>0.71875</v>
      </c>
      <c r="D531">
        <f t="shared" si="25"/>
        <v>7</v>
      </c>
      <c r="E531">
        <f t="shared" si="26"/>
        <v>7</v>
      </c>
    </row>
    <row r="532" spans="1:5" x14ac:dyDescent="0.45">
      <c r="A532">
        <v>20</v>
      </c>
      <c r="B532">
        <v>5</v>
      </c>
      <c r="C532">
        <f t="shared" si="24"/>
        <v>2</v>
      </c>
      <c r="D532">
        <f t="shared" si="25"/>
        <v>15</v>
      </c>
      <c r="E532">
        <f t="shared" si="26"/>
        <v>15</v>
      </c>
    </row>
    <row r="533" spans="1:5" x14ac:dyDescent="0.45">
      <c r="A533">
        <v>24</v>
      </c>
      <c r="B533">
        <v>21</v>
      </c>
      <c r="C533">
        <f t="shared" si="24"/>
        <v>0.5714285714285714</v>
      </c>
      <c r="D533">
        <f t="shared" si="25"/>
        <v>3</v>
      </c>
      <c r="E533">
        <f t="shared" si="26"/>
        <v>3</v>
      </c>
    </row>
    <row r="534" spans="1:5" x14ac:dyDescent="0.45">
      <c r="A534">
        <v>6</v>
      </c>
      <c r="B534">
        <v>19</v>
      </c>
      <c r="C534">
        <f t="shared" si="24"/>
        <v>0.15789473684210525</v>
      </c>
      <c r="D534">
        <f t="shared" si="25"/>
        <v>-13</v>
      </c>
      <c r="E534">
        <f t="shared" si="26"/>
        <v>13</v>
      </c>
    </row>
    <row r="535" spans="1:5" x14ac:dyDescent="0.45">
      <c r="A535">
        <v>21</v>
      </c>
      <c r="B535">
        <v>16</v>
      </c>
      <c r="C535">
        <f t="shared" si="24"/>
        <v>0.65625</v>
      </c>
      <c r="D535">
        <f t="shared" si="25"/>
        <v>5</v>
      </c>
      <c r="E535">
        <f t="shared" si="26"/>
        <v>5</v>
      </c>
    </row>
    <row r="536" spans="1:5" x14ac:dyDescent="0.45">
      <c r="A536">
        <v>23</v>
      </c>
      <c r="B536">
        <v>20</v>
      </c>
      <c r="C536">
        <f t="shared" si="24"/>
        <v>0.57499999999999996</v>
      </c>
      <c r="D536">
        <f t="shared" si="25"/>
        <v>3</v>
      </c>
      <c r="E536">
        <f t="shared" si="26"/>
        <v>3</v>
      </c>
    </row>
    <row r="537" spans="1:5" x14ac:dyDescent="0.45">
      <c r="A537">
        <v>6</v>
      </c>
      <c r="B537">
        <v>14</v>
      </c>
      <c r="C537">
        <f t="shared" si="24"/>
        <v>0.21428571428571427</v>
      </c>
      <c r="D537">
        <f t="shared" si="25"/>
        <v>-8</v>
      </c>
      <c r="E537">
        <f t="shared" si="26"/>
        <v>8</v>
      </c>
    </row>
    <row r="538" spans="1:5" x14ac:dyDescent="0.45">
      <c r="A538">
        <v>16</v>
      </c>
      <c r="B538">
        <v>13</v>
      </c>
      <c r="C538">
        <f t="shared" si="24"/>
        <v>0.61538461538461542</v>
      </c>
      <c r="D538">
        <f t="shared" si="25"/>
        <v>3</v>
      </c>
      <c r="E538">
        <f t="shared" si="26"/>
        <v>3</v>
      </c>
    </row>
    <row r="539" spans="1:5" x14ac:dyDescent="0.45">
      <c r="A539">
        <v>25</v>
      </c>
      <c r="B539">
        <v>25</v>
      </c>
      <c r="C539">
        <f t="shared" si="24"/>
        <v>0.5</v>
      </c>
      <c r="D539">
        <f t="shared" si="25"/>
        <v>0</v>
      </c>
      <c r="E539">
        <f t="shared" si="26"/>
        <v>0</v>
      </c>
    </row>
    <row r="540" spans="1:5" x14ac:dyDescent="0.45">
      <c r="A540">
        <v>24</v>
      </c>
      <c r="B540">
        <v>17</v>
      </c>
      <c r="C540">
        <f t="shared" si="24"/>
        <v>0.70588235294117652</v>
      </c>
      <c r="D540">
        <f t="shared" si="25"/>
        <v>7</v>
      </c>
      <c r="E540">
        <f t="shared" si="26"/>
        <v>7</v>
      </c>
    </row>
    <row r="541" spans="1:5" x14ac:dyDescent="0.45">
      <c r="A541">
        <v>24</v>
      </c>
      <c r="B541">
        <v>21</v>
      </c>
      <c r="C541">
        <f t="shared" si="24"/>
        <v>0.5714285714285714</v>
      </c>
      <c r="D541">
        <f t="shared" si="25"/>
        <v>3</v>
      </c>
      <c r="E541">
        <f t="shared" si="26"/>
        <v>3</v>
      </c>
    </row>
    <row r="542" spans="1:5" x14ac:dyDescent="0.45">
      <c r="A542">
        <v>22</v>
      </c>
      <c r="B542">
        <v>5</v>
      </c>
      <c r="C542">
        <f t="shared" si="24"/>
        <v>2.2000000000000002</v>
      </c>
      <c r="D542">
        <f t="shared" si="25"/>
        <v>17</v>
      </c>
      <c r="E542">
        <f t="shared" si="26"/>
        <v>17</v>
      </c>
    </row>
    <row r="543" spans="1:5" x14ac:dyDescent="0.45">
      <c r="A543">
        <v>25</v>
      </c>
      <c r="B543">
        <v>9</v>
      </c>
      <c r="C543">
        <f t="shared" si="24"/>
        <v>1.3888888888888888</v>
      </c>
      <c r="D543">
        <f t="shared" si="25"/>
        <v>16</v>
      </c>
      <c r="E543">
        <f t="shared" si="26"/>
        <v>16</v>
      </c>
    </row>
    <row r="544" spans="1:5" x14ac:dyDescent="0.45">
      <c r="A544">
        <v>25</v>
      </c>
      <c r="B544">
        <v>7</v>
      </c>
      <c r="C544">
        <f t="shared" si="24"/>
        <v>1.7857142857142858</v>
      </c>
      <c r="D544">
        <f t="shared" si="25"/>
        <v>18</v>
      </c>
      <c r="E544">
        <f t="shared" si="26"/>
        <v>18</v>
      </c>
    </row>
    <row r="545" spans="1:5" x14ac:dyDescent="0.45">
      <c r="A545">
        <v>22</v>
      </c>
      <c r="B545">
        <v>19</v>
      </c>
      <c r="C545">
        <f t="shared" si="24"/>
        <v>0.57894736842105265</v>
      </c>
      <c r="D545">
        <f t="shared" si="25"/>
        <v>3</v>
      </c>
      <c r="E545">
        <f t="shared" si="26"/>
        <v>3</v>
      </c>
    </row>
    <row r="546" spans="1:5" x14ac:dyDescent="0.45">
      <c r="A546">
        <v>25</v>
      </c>
      <c r="B546">
        <v>21</v>
      </c>
      <c r="C546">
        <f t="shared" si="24"/>
        <v>0.59523809523809523</v>
      </c>
      <c r="D546">
        <f t="shared" si="25"/>
        <v>4</v>
      </c>
      <c r="E546">
        <f t="shared" si="26"/>
        <v>4</v>
      </c>
    </row>
    <row r="547" spans="1:5" x14ac:dyDescent="0.45">
      <c r="A547">
        <v>23</v>
      </c>
      <c r="B547">
        <v>19</v>
      </c>
      <c r="C547">
        <f t="shared" si="24"/>
        <v>0.60526315789473684</v>
      </c>
      <c r="D547">
        <f t="shared" si="25"/>
        <v>4</v>
      </c>
      <c r="E547">
        <f t="shared" si="26"/>
        <v>4</v>
      </c>
    </row>
    <row r="548" spans="1:5" x14ac:dyDescent="0.45">
      <c r="A548">
        <v>19</v>
      </c>
      <c r="B548">
        <v>16</v>
      </c>
      <c r="C548">
        <f t="shared" si="24"/>
        <v>0.59375</v>
      </c>
      <c r="D548">
        <f t="shared" si="25"/>
        <v>3</v>
      </c>
      <c r="E548">
        <f t="shared" si="26"/>
        <v>3</v>
      </c>
    </row>
    <row r="549" spans="1:5" x14ac:dyDescent="0.45">
      <c r="A549">
        <v>15</v>
      </c>
      <c r="B549">
        <v>8</v>
      </c>
      <c r="C549">
        <f t="shared" si="24"/>
        <v>0.9375</v>
      </c>
      <c r="D549">
        <f t="shared" si="25"/>
        <v>7</v>
      </c>
      <c r="E549">
        <f t="shared" si="26"/>
        <v>7</v>
      </c>
    </row>
    <row r="550" spans="1:5" x14ac:dyDescent="0.45">
      <c r="A550">
        <v>21</v>
      </c>
      <c r="B550">
        <v>18</v>
      </c>
      <c r="C550">
        <f t="shared" si="24"/>
        <v>0.58333333333333337</v>
      </c>
      <c r="D550">
        <f t="shared" si="25"/>
        <v>3</v>
      </c>
      <c r="E550">
        <f t="shared" si="26"/>
        <v>3</v>
      </c>
    </row>
    <row r="551" spans="1:5" x14ac:dyDescent="0.45">
      <c r="A551">
        <v>21</v>
      </c>
      <c r="B551">
        <v>19</v>
      </c>
      <c r="C551">
        <f t="shared" si="24"/>
        <v>0.55263157894736847</v>
      </c>
      <c r="D551">
        <f t="shared" si="25"/>
        <v>2</v>
      </c>
      <c r="E551">
        <f t="shared" si="26"/>
        <v>2</v>
      </c>
    </row>
    <row r="552" spans="1:5" x14ac:dyDescent="0.45">
      <c r="A552">
        <v>24</v>
      </c>
      <c r="B552">
        <v>20</v>
      </c>
      <c r="C552">
        <f t="shared" si="24"/>
        <v>0.6</v>
      </c>
      <c r="D552">
        <f t="shared" si="25"/>
        <v>4</v>
      </c>
      <c r="E552">
        <f t="shared" si="26"/>
        <v>4</v>
      </c>
    </row>
    <row r="553" spans="1:5" x14ac:dyDescent="0.45">
      <c r="A553">
        <v>20</v>
      </c>
      <c r="B553">
        <v>20</v>
      </c>
      <c r="C553">
        <f t="shared" si="24"/>
        <v>0.5</v>
      </c>
      <c r="D553">
        <f t="shared" si="25"/>
        <v>0</v>
      </c>
      <c r="E553">
        <f t="shared" si="26"/>
        <v>0</v>
      </c>
    </row>
    <row r="554" spans="1:5" x14ac:dyDescent="0.45">
      <c r="A554">
        <v>20</v>
      </c>
      <c r="B554">
        <v>20</v>
      </c>
      <c r="C554">
        <f t="shared" si="24"/>
        <v>0.5</v>
      </c>
      <c r="D554">
        <f t="shared" si="25"/>
        <v>0</v>
      </c>
      <c r="E554">
        <f t="shared" si="26"/>
        <v>0</v>
      </c>
    </row>
    <row r="555" spans="1:5" x14ac:dyDescent="0.45">
      <c r="A555">
        <v>24</v>
      </c>
      <c r="B555">
        <v>21</v>
      </c>
      <c r="C555">
        <f t="shared" si="24"/>
        <v>0.5714285714285714</v>
      </c>
      <c r="D555">
        <f t="shared" si="25"/>
        <v>3</v>
      </c>
      <c r="E555">
        <f t="shared" si="26"/>
        <v>3</v>
      </c>
    </row>
    <row r="556" spans="1:5" x14ac:dyDescent="0.45">
      <c r="A556">
        <v>23</v>
      </c>
      <c r="B556">
        <v>19</v>
      </c>
      <c r="C556">
        <f t="shared" si="24"/>
        <v>0.60526315789473684</v>
      </c>
      <c r="D556">
        <f t="shared" si="25"/>
        <v>4</v>
      </c>
      <c r="E556">
        <f t="shared" si="26"/>
        <v>4</v>
      </c>
    </row>
    <row r="557" spans="1:5" x14ac:dyDescent="0.45">
      <c r="A557">
        <v>17</v>
      </c>
      <c r="B557">
        <v>21</v>
      </c>
      <c r="C557">
        <f t="shared" si="24"/>
        <v>0.40476190476190477</v>
      </c>
      <c r="D557">
        <f t="shared" si="25"/>
        <v>-4</v>
      </c>
      <c r="E557">
        <f t="shared" si="26"/>
        <v>4</v>
      </c>
    </row>
    <row r="558" spans="1:5" x14ac:dyDescent="0.45">
      <c r="A558">
        <v>18</v>
      </c>
      <c r="B558">
        <v>14</v>
      </c>
      <c r="C558">
        <f t="shared" si="24"/>
        <v>0.6428571428571429</v>
      </c>
      <c r="D558">
        <f t="shared" si="25"/>
        <v>4</v>
      </c>
      <c r="E558">
        <f t="shared" si="26"/>
        <v>4</v>
      </c>
    </row>
    <row r="559" spans="1:5" x14ac:dyDescent="0.45">
      <c r="A559">
        <v>24</v>
      </c>
      <c r="B559">
        <v>19</v>
      </c>
      <c r="C559">
        <f t="shared" si="24"/>
        <v>0.63157894736842102</v>
      </c>
      <c r="D559">
        <f t="shared" si="25"/>
        <v>5</v>
      </c>
      <c r="E559">
        <f t="shared" si="26"/>
        <v>5</v>
      </c>
    </row>
    <row r="560" spans="1:5" x14ac:dyDescent="0.45">
      <c r="A560">
        <v>21</v>
      </c>
      <c r="B560">
        <v>21</v>
      </c>
      <c r="C560">
        <f t="shared" si="24"/>
        <v>0.5</v>
      </c>
      <c r="D560">
        <f t="shared" si="25"/>
        <v>0</v>
      </c>
      <c r="E560">
        <f t="shared" si="26"/>
        <v>0</v>
      </c>
    </row>
    <row r="561" spans="1:5" x14ac:dyDescent="0.45">
      <c r="A561">
        <v>21</v>
      </c>
      <c r="B561">
        <v>18</v>
      </c>
      <c r="C561">
        <f t="shared" si="24"/>
        <v>0.58333333333333337</v>
      </c>
      <c r="D561">
        <f t="shared" si="25"/>
        <v>3</v>
      </c>
      <c r="E561">
        <f t="shared" si="26"/>
        <v>3</v>
      </c>
    </row>
    <row r="562" spans="1:5" x14ac:dyDescent="0.45">
      <c r="A562">
        <v>20</v>
      </c>
      <c r="B562">
        <v>19</v>
      </c>
      <c r="C562">
        <f t="shared" si="24"/>
        <v>0.52631578947368418</v>
      </c>
      <c r="D562">
        <f t="shared" si="25"/>
        <v>1</v>
      </c>
      <c r="E562">
        <f t="shared" si="26"/>
        <v>1</v>
      </c>
    </row>
    <row r="563" spans="1:5" x14ac:dyDescent="0.45">
      <c r="A563">
        <v>21</v>
      </c>
      <c r="B563">
        <v>18</v>
      </c>
      <c r="C563">
        <f t="shared" si="24"/>
        <v>0.58333333333333337</v>
      </c>
      <c r="D563">
        <f t="shared" si="25"/>
        <v>3</v>
      </c>
      <c r="E563">
        <f t="shared" si="26"/>
        <v>3</v>
      </c>
    </row>
    <row r="564" spans="1:5" x14ac:dyDescent="0.45">
      <c r="A564">
        <v>20</v>
      </c>
      <c r="B564">
        <v>17</v>
      </c>
      <c r="C564">
        <f t="shared" si="24"/>
        <v>0.58823529411764708</v>
      </c>
      <c r="D564">
        <f t="shared" si="25"/>
        <v>3</v>
      </c>
      <c r="E564">
        <f t="shared" si="26"/>
        <v>3</v>
      </c>
    </row>
    <row r="565" spans="1:5" x14ac:dyDescent="0.45">
      <c r="A565">
        <v>20</v>
      </c>
      <c r="B565">
        <v>19</v>
      </c>
      <c r="C565">
        <f t="shared" si="24"/>
        <v>0.52631578947368418</v>
      </c>
      <c r="D565">
        <f t="shared" si="25"/>
        <v>1</v>
      </c>
      <c r="E565">
        <f t="shared" si="26"/>
        <v>1</v>
      </c>
    </row>
    <row r="566" spans="1:5" x14ac:dyDescent="0.45">
      <c r="A566">
        <v>22</v>
      </c>
      <c r="B566">
        <v>19</v>
      </c>
      <c r="C566">
        <f t="shared" si="24"/>
        <v>0.57894736842105265</v>
      </c>
      <c r="D566">
        <f t="shared" si="25"/>
        <v>3</v>
      </c>
      <c r="E566">
        <f t="shared" si="26"/>
        <v>3</v>
      </c>
    </row>
    <row r="567" spans="1:5" x14ac:dyDescent="0.45">
      <c r="A567">
        <v>24</v>
      </c>
      <c r="B567">
        <v>20</v>
      </c>
      <c r="C567">
        <f t="shared" si="24"/>
        <v>0.6</v>
      </c>
      <c r="D567">
        <f t="shared" si="25"/>
        <v>4</v>
      </c>
      <c r="E567">
        <f t="shared" si="26"/>
        <v>4</v>
      </c>
    </row>
    <row r="568" spans="1:5" x14ac:dyDescent="0.45">
      <c r="A568">
        <v>20</v>
      </c>
      <c r="B568">
        <v>21</v>
      </c>
      <c r="C568">
        <f t="shared" si="24"/>
        <v>0.47619047619047616</v>
      </c>
      <c r="D568">
        <f t="shared" si="25"/>
        <v>-1</v>
      </c>
      <c r="E568">
        <f t="shared" si="26"/>
        <v>1</v>
      </c>
    </row>
    <row r="569" spans="1:5" x14ac:dyDescent="0.45">
      <c r="A569">
        <v>21</v>
      </c>
      <c r="B569">
        <v>20</v>
      </c>
      <c r="C569">
        <f t="shared" si="24"/>
        <v>0.52500000000000002</v>
      </c>
      <c r="D569">
        <f t="shared" si="25"/>
        <v>1</v>
      </c>
      <c r="E569">
        <f t="shared" si="26"/>
        <v>1</v>
      </c>
    </row>
    <row r="570" spans="1:5" x14ac:dyDescent="0.45">
      <c r="A570">
        <v>20</v>
      </c>
      <c r="B570">
        <v>20</v>
      </c>
      <c r="C570">
        <f t="shared" si="24"/>
        <v>0.5</v>
      </c>
      <c r="D570">
        <f t="shared" si="25"/>
        <v>0</v>
      </c>
      <c r="E570">
        <f t="shared" si="26"/>
        <v>0</v>
      </c>
    </row>
    <row r="571" spans="1:5" x14ac:dyDescent="0.45">
      <c r="A571">
        <v>23</v>
      </c>
      <c r="B571">
        <v>19</v>
      </c>
      <c r="C571">
        <f t="shared" si="24"/>
        <v>0.60526315789473684</v>
      </c>
      <c r="D571">
        <f t="shared" si="25"/>
        <v>4</v>
      </c>
      <c r="E571">
        <f t="shared" si="26"/>
        <v>4</v>
      </c>
    </row>
    <row r="572" spans="1:5" x14ac:dyDescent="0.45">
      <c r="A572">
        <v>20</v>
      </c>
      <c r="B572">
        <v>21</v>
      </c>
      <c r="C572">
        <f t="shared" si="24"/>
        <v>0.47619047619047616</v>
      </c>
      <c r="D572">
        <f t="shared" si="25"/>
        <v>-1</v>
      </c>
      <c r="E572">
        <f t="shared" si="26"/>
        <v>1</v>
      </c>
    </row>
    <row r="573" spans="1:5" x14ac:dyDescent="0.45">
      <c r="A573">
        <v>19</v>
      </c>
      <c r="B573">
        <v>21</v>
      </c>
      <c r="C573">
        <f t="shared" si="24"/>
        <v>0.45238095238095238</v>
      </c>
      <c r="D573">
        <f t="shared" si="25"/>
        <v>-2</v>
      </c>
      <c r="E573">
        <f t="shared" si="26"/>
        <v>2</v>
      </c>
    </row>
    <row r="574" spans="1:5" x14ac:dyDescent="0.45">
      <c r="A574">
        <v>21</v>
      </c>
      <c r="B574">
        <v>22</v>
      </c>
      <c r="C574">
        <f t="shared" si="24"/>
        <v>0.47727272727272729</v>
      </c>
      <c r="D574">
        <f t="shared" si="25"/>
        <v>-1</v>
      </c>
      <c r="E574">
        <f t="shared" si="26"/>
        <v>1</v>
      </c>
    </row>
    <row r="575" spans="1:5" x14ac:dyDescent="0.45">
      <c r="A575">
        <v>13</v>
      </c>
      <c r="B575">
        <v>18</v>
      </c>
      <c r="C575">
        <f t="shared" si="24"/>
        <v>0.3611111111111111</v>
      </c>
      <c r="D575">
        <f t="shared" si="25"/>
        <v>-5</v>
      </c>
      <c r="E575">
        <f t="shared" si="26"/>
        <v>5</v>
      </c>
    </row>
    <row r="576" spans="1:5" x14ac:dyDescent="0.45">
      <c r="A576">
        <v>18</v>
      </c>
      <c r="B576">
        <v>23</v>
      </c>
      <c r="C576">
        <f t="shared" si="24"/>
        <v>0.39130434782608697</v>
      </c>
      <c r="D576">
        <f t="shared" si="25"/>
        <v>-5</v>
      </c>
      <c r="E576">
        <f t="shared" si="26"/>
        <v>5</v>
      </c>
    </row>
    <row r="577" spans="1:5" x14ac:dyDescent="0.45">
      <c r="A577">
        <v>21</v>
      </c>
      <c r="B577">
        <v>23</v>
      </c>
      <c r="C577">
        <f t="shared" si="24"/>
        <v>0.45652173913043476</v>
      </c>
      <c r="D577">
        <f t="shared" si="25"/>
        <v>-2</v>
      </c>
      <c r="E577">
        <f t="shared" si="26"/>
        <v>2</v>
      </c>
    </row>
    <row r="578" spans="1:5" x14ac:dyDescent="0.45">
      <c r="A578">
        <v>19</v>
      </c>
      <c r="B578">
        <v>18</v>
      </c>
      <c r="C578">
        <f t="shared" si="24"/>
        <v>0.52777777777777779</v>
      </c>
      <c r="D578">
        <f t="shared" si="25"/>
        <v>1</v>
      </c>
      <c r="E578">
        <f t="shared" si="26"/>
        <v>1</v>
      </c>
    </row>
    <row r="579" spans="1:5" x14ac:dyDescent="0.45">
      <c r="A579">
        <v>20</v>
      </c>
      <c r="B579">
        <v>18</v>
      </c>
      <c r="C579">
        <f t="shared" ref="C579:C642" si="27">(A579/B579)/2</f>
        <v>0.55555555555555558</v>
      </c>
      <c r="D579">
        <f t="shared" ref="D579:D642" si="28">A579-B579</f>
        <v>2</v>
      </c>
      <c r="E579">
        <f t="shared" ref="E579:E642" si="29">ABS(A579-B579)</f>
        <v>2</v>
      </c>
    </row>
    <row r="580" spans="1:5" x14ac:dyDescent="0.45">
      <c r="A580">
        <v>18</v>
      </c>
      <c r="B580">
        <v>18</v>
      </c>
      <c r="C580">
        <f t="shared" si="27"/>
        <v>0.5</v>
      </c>
      <c r="D580">
        <f t="shared" si="28"/>
        <v>0</v>
      </c>
      <c r="E580">
        <f t="shared" si="29"/>
        <v>0</v>
      </c>
    </row>
    <row r="581" spans="1:5" x14ac:dyDescent="0.45">
      <c r="A581">
        <v>16</v>
      </c>
      <c r="B581">
        <v>19</v>
      </c>
      <c r="C581">
        <f t="shared" si="27"/>
        <v>0.42105263157894735</v>
      </c>
      <c r="D581">
        <f t="shared" si="28"/>
        <v>-3</v>
      </c>
      <c r="E581">
        <f t="shared" si="29"/>
        <v>3</v>
      </c>
    </row>
    <row r="582" spans="1:5" x14ac:dyDescent="0.45">
      <c r="A582">
        <v>21</v>
      </c>
      <c r="B582">
        <v>21</v>
      </c>
      <c r="C582">
        <f t="shared" si="27"/>
        <v>0.5</v>
      </c>
      <c r="D582">
        <f t="shared" si="28"/>
        <v>0</v>
      </c>
      <c r="E582">
        <f t="shared" si="29"/>
        <v>0</v>
      </c>
    </row>
    <row r="583" spans="1:5" x14ac:dyDescent="0.45">
      <c r="A583">
        <v>18</v>
      </c>
      <c r="B583">
        <v>20</v>
      </c>
      <c r="C583">
        <f t="shared" si="27"/>
        <v>0.45</v>
      </c>
      <c r="D583">
        <f t="shared" si="28"/>
        <v>-2</v>
      </c>
      <c r="E583">
        <f t="shared" si="29"/>
        <v>2</v>
      </c>
    </row>
    <row r="584" spans="1:5" x14ac:dyDescent="0.45">
      <c r="A584">
        <v>16</v>
      </c>
      <c r="B584">
        <v>22</v>
      </c>
      <c r="C584">
        <f t="shared" si="27"/>
        <v>0.36363636363636365</v>
      </c>
      <c r="D584">
        <f t="shared" si="28"/>
        <v>-6</v>
      </c>
      <c r="E584">
        <f t="shared" si="29"/>
        <v>6</v>
      </c>
    </row>
    <row r="585" spans="1:5" x14ac:dyDescent="0.45">
      <c r="A585">
        <v>16</v>
      </c>
      <c r="B585">
        <v>18</v>
      </c>
      <c r="C585">
        <f t="shared" si="27"/>
        <v>0.44444444444444442</v>
      </c>
      <c r="D585">
        <f t="shared" si="28"/>
        <v>-2</v>
      </c>
      <c r="E585">
        <f t="shared" si="29"/>
        <v>2</v>
      </c>
    </row>
    <row r="586" spans="1:5" x14ac:dyDescent="0.45">
      <c r="A586">
        <v>19</v>
      </c>
      <c r="B586">
        <v>18</v>
      </c>
      <c r="C586">
        <f t="shared" si="27"/>
        <v>0.52777777777777779</v>
      </c>
      <c r="D586">
        <f t="shared" si="28"/>
        <v>1</v>
      </c>
      <c r="E586">
        <f t="shared" si="29"/>
        <v>1</v>
      </c>
    </row>
    <row r="587" spans="1:5" x14ac:dyDescent="0.45">
      <c r="A587">
        <v>22</v>
      </c>
      <c r="B587">
        <v>21</v>
      </c>
      <c r="C587">
        <f t="shared" si="27"/>
        <v>0.52380952380952384</v>
      </c>
      <c r="D587">
        <f t="shared" si="28"/>
        <v>1</v>
      </c>
      <c r="E587">
        <f t="shared" si="29"/>
        <v>1</v>
      </c>
    </row>
    <row r="588" spans="1:5" x14ac:dyDescent="0.45">
      <c r="A588">
        <v>20</v>
      </c>
      <c r="B588">
        <v>22</v>
      </c>
      <c r="C588">
        <f t="shared" si="27"/>
        <v>0.45454545454545453</v>
      </c>
      <c r="D588">
        <f t="shared" si="28"/>
        <v>-2</v>
      </c>
      <c r="E588">
        <f t="shared" si="29"/>
        <v>2</v>
      </c>
    </row>
    <row r="589" spans="1:5" x14ac:dyDescent="0.45">
      <c r="A589">
        <v>16</v>
      </c>
      <c r="B589">
        <v>23</v>
      </c>
      <c r="C589">
        <f t="shared" si="27"/>
        <v>0.34782608695652173</v>
      </c>
      <c r="D589">
        <f t="shared" si="28"/>
        <v>-7</v>
      </c>
      <c r="E589">
        <f t="shared" si="29"/>
        <v>7</v>
      </c>
    </row>
    <row r="590" spans="1:5" x14ac:dyDescent="0.45">
      <c r="A590">
        <v>16</v>
      </c>
      <c r="B590">
        <v>22</v>
      </c>
      <c r="C590">
        <f t="shared" si="27"/>
        <v>0.36363636363636365</v>
      </c>
      <c r="D590">
        <f t="shared" si="28"/>
        <v>-6</v>
      </c>
      <c r="E590">
        <f t="shared" si="29"/>
        <v>6</v>
      </c>
    </row>
    <row r="591" spans="1:5" x14ac:dyDescent="0.45">
      <c r="A591">
        <v>20</v>
      </c>
      <c r="B591">
        <v>17</v>
      </c>
      <c r="C591">
        <f t="shared" si="27"/>
        <v>0.58823529411764708</v>
      </c>
      <c r="D591">
        <f t="shared" si="28"/>
        <v>3</v>
      </c>
      <c r="E591">
        <f t="shared" si="29"/>
        <v>3</v>
      </c>
    </row>
    <row r="592" spans="1:5" x14ac:dyDescent="0.45">
      <c r="A592">
        <v>19</v>
      </c>
      <c r="B592">
        <v>20</v>
      </c>
      <c r="C592">
        <f t="shared" si="27"/>
        <v>0.47499999999999998</v>
      </c>
      <c r="D592">
        <f t="shared" si="28"/>
        <v>-1</v>
      </c>
      <c r="E592">
        <f t="shared" si="29"/>
        <v>1</v>
      </c>
    </row>
    <row r="593" spans="1:5" x14ac:dyDescent="0.45">
      <c r="A593">
        <v>18</v>
      </c>
      <c r="B593">
        <v>19</v>
      </c>
      <c r="C593">
        <f t="shared" si="27"/>
        <v>0.47368421052631576</v>
      </c>
      <c r="D593">
        <f t="shared" si="28"/>
        <v>-1</v>
      </c>
      <c r="E593">
        <f t="shared" si="29"/>
        <v>1</v>
      </c>
    </row>
    <row r="594" spans="1:5" x14ac:dyDescent="0.45">
      <c r="A594">
        <v>15</v>
      </c>
      <c r="B594">
        <v>21</v>
      </c>
      <c r="C594">
        <f t="shared" si="27"/>
        <v>0.35714285714285715</v>
      </c>
      <c r="D594">
        <f t="shared" si="28"/>
        <v>-6</v>
      </c>
      <c r="E594">
        <f t="shared" si="29"/>
        <v>6</v>
      </c>
    </row>
    <row r="595" spans="1:5" x14ac:dyDescent="0.45">
      <c r="A595">
        <v>16</v>
      </c>
      <c r="B595">
        <v>20</v>
      </c>
      <c r="C595">
        <f t="shared" si="27"/>
        <v>0.4</v>
      </c>
      <c r="D595">
        <f t="shared" si="28"/>
        <v>-4</v>
      </c>
      <c r="E595">
        <f t="shared" si="29"/>
        <v>4</v>
      </c>
    </row>
    <row r="596" spans="1:5" x14ac:dyDescent="0.45">
      <c r="A596">
        <v>6</v>
      </c>
      <c r="B596">
        <v>18</v>
      </c>
      <c r="C596">
        <f t="shared" si="27"/>
        <v>0.16666666666666666</v>
      </c>
      <c r="D596">
        <f t="shared" si="28"/>
        <v>-12</v>
      </c>
      <c r="E596">
        <f t="shared" si="29"/>
        <v>12</v>
      </c>
    </row>
    <row r="597" spans="1:5" x14ac:dyDescent="0.45">
      <c r="A597">
        <v>17</v>
      </c>
      <c r="B597">
        <v>19</v>
      </c>
      <c r="C597">
        <f t="shared" si="27"/>
        <v>0.44736842105263158</v>
      </c>
      <c r="D597">
        <f t="shared" si="28"/>
        <v>-2</v>
      </c>
      <c r="E597">
        <f t="shared" si="29"/>
        <v>2</v>
      </c>
    </row>
    <row r="598" spans="1:5" x14ac:dyDescent="0.45">
      <c r="A598">
        <v>19</v>
      </c>
      <c r="B598">
        <v>16</v>
      </c>
      <c r="C598">
        <f t="shared" si="27"/>
        <v>0.59375</v>
      </c>
      <c r="D598">
        <f t="shared" si="28"/>
        <v>3</v>
      </c>
      <c r="E598">
        <f t="shared" si="29"/>
        <v>3</v>
      </c>
    </row>
    <row r="599" spans="1:5" x14ac:dyDescent="0.45">
      <c r="A599">
        <v>15</v>
      </c>
      <c r="B599">
        <v>8</v>
      </c>
      <c r="C599">
        <f t="shared" si="27"/>
        <v>0.9375</v>
      </c>
      <c r="D599">
        <f t="shared" si="28"/>
        <v>7</v>
      </c>
      <c r="E599">
        <f t="shared" si="29"/>
        <v>7</v>
      </c>
    </row>
    <row r="600" spans="1:5" x14ac:dyDescent="0.45">
      <c r="A600">
        <v>16</v>
      </c>
      <c r="B600">
        <v>18</v>
      </c>
      <c r="C600">
        <f t="shared" si="27"/>
        <v>0.44444444444444442</v>
      </c>
      <c r="D600">
        <f t="shared" si="28"/>
        <v>-2</v>
      </c>
      <c r="E600">
        <f t="shared" si="29"/>
        <v>2</v>
      </c>
    </row>
    <row r="601" spans="1:5" x14ac:dyDescent="0.45">
      <c r="A601">
        <v>13</v>
      </c>
      <c r="B601">
        <v>19</v>
      </c>
      <c r="C601">
        <f t="shared" si="27"/>
        <v>0.34210526315789475</v>
      </c>
      <c r="D601">
        <f t="shared" si="28"/>
        <v>-6</v>
      </c>
      <c r="E601">
        <f t="shared" si="29"/>
        <v>6</v>
      </c>
    </row>
    <row r="602" spans="1:5" x14ac:dyDescent="0.45">
      <c r="A602">
        <v>20</v>
      </c>
      <c r="B602">
        <v>20</v>
      </c>
      <c r="C602">
        <f t="shared" si="27"/>
        <v>0.5</v>
      </c>
      <c r="D602">
        <f t="shared" si="28"/>
        <v>0</v>
      </c>
      <c r="E602">
        <f t="shared" si="29"/>
        <v>0</v>
      </c>
    </row>
    <row r="603" spans="1:5" x14ac:dyDescent="0.45">
      <c r="A603">
        <v>16</v>
      </c>
      <c r="B603">
        <v>20</v>
      </c>
      <c r="C603">
        <f t="shared" si="27"/>
        <v>0.4</v>
      </c>
      <c r="D603">
        <f t="shared" si="28"/>
        <v>-4</v>
      </c>
      <c r="E603">
        <f t="shared" si="29"/>
        <v>4</v>
      </c>
    </row>
    <row r="604" spans="1:5" x14ac:dyDescent="0.45">
      <c r="A604">
        <v>16</v>
      </c>
      <c r="B604">
        <v>20</v>
      </c>
      <c r="C604">
        <f t="shared" si="27"/>
        <v>0.4</v>
      </c>
      <c r="D604">
        <f t="shared" si="28"/>
        <v>-4</v>
      </c>
      <c r="E604">
        <f t="shared" si="29"/>
        <v>4</v>
      </c>
    </row>
    <row r="605" spans="1:5" x14ac:dyDescent="0.45">
      <c r="A605">
        <v>20</v>
      </c>
      <c r="B605">
        <v>21</v>
      </c>
      <c r="C605">
        <f t="shared" si="27"/>
        <v>0.47619047619047616</v>
      </c>
      <c r="D605">
        <f t="shared" si="28"/>
        <v>-1</v>
      </c>
      <c r="E605">
        <f t="shared" si="29"/>
        <v>1</v>
      </c>
    </row>
    <row r="606" spans="1:5" x14ac:dyDescent="0.45">
      <c r="A606">
        <v>16</v>
      </c>
      <c r="B606">
        <v>19</v>
      </c>
      <c r="C606">
        <f t="shared" si="27"/>
        <v>0.42105263157894735</v>
      </c>
      <c r="D606">
        <f t="shared" si="28"/>
        <v>-3</v>
      </c>
      <c r="E606">
        <f t="shared" si="29"/>
        <v>3</v>
      </c>
    </row>
    <row r="607" spans="1:5" x14ac:dyDescent="0.45">
      <c r="A607">
        <v>16</v>
      </c>
      <c r="B607">
        <v>21</v>
      </c>
      <c r="C607">
        <f t="shared" si="27"/>
        <v>0.38095238095238093</v>
      </c>
      <c r="D607">
        <f t="shared" si="28"/>
        <v>-5</v>
      </c>
      <c r="E607">
        <f t="shared" si="29"/>
        <v>5</v>
      </c>
    </row>
    <row r="608" spans="1:5" x14ac:dyDescent="0.45">
      <c r="A608">
        <v>16</v>
      </c>
      <c r="B608">
        <v>14</v>
      </c>
      <c r="C608">
        <f t="shared" si="27"/>
        <v>0.5714285714285714</v>
      </c>
      <c r="D608">
        <f t="shared" si="28"/>
        <v>2</v>
      </c>
      <c r="E608">
        <f t="shared" si="29"/>
        <v>2</v>
      </c>
    </row>
    <row r="609" spans="1:5" x14ac:dyDescent="0.45">
      <c r="A609">
        <v>17</v>
      </c>
      <c r="B609">
        <v>19</v>
      </c>
      <c r="C609">
        <f t="shared" si="27"/>
        <v>0.44736842105263158</v>
      </c>
      <c r="D609">
        <f t="shared" si="28"/>
        <v>-2</v>
      </c>
      <c r="E609">
        <f t="shared" si="29"/>
        <v>2</v>
      </c>
    </row>
    <row r="610" spans="1:5" x14ac:dyDescent="0.45">
      <c r="A610">
        <v>20</v>
      </c>
      <c r="B610">
        <v>21</v>
      </c>
      <c r="C610">
        <f t="shared" si="27"/>
        <v>0.47619047619047616</v>
      </c>
      <c r="D610">
        <f t="shared" si="28"/>
        <v>-1</v>
      </c>
      <c r="E610">
        <f t="shared" si="29"/>
        <v>1</v>
      </c>
    </row>
    <row r="611" spans="1:5" x14ac:dyDescent="0.45">
      <c r="A611">
        <v>15</v>
      </c>
      <c r="B611">
        <v>18</v>
      </c>
      <c r="C611">
        <f t="shared" si="27"/>
        <v>0.41666666666666669</v>
      </c>
      <c r="D611">
        <f t="shared" si="28"/>
        <v>-3</v>
      </c>
      <c r="E611">
        <f t="shared" si="29"/>
        <v>3</v>
      </c>
    </row>
    <row r="612" spans="1:5" x14ac:dyDescent="0.45">
      <c r="A612">
        <v>16</v>
      </c>
      <c r="B612">
        <v>19</v>
      </c>
      <c r="C612">
        <f t="shared" si="27"/>
        <v>0.42105263157894735</v>
      </c>
      <c r="D612">
        <f t="shared" si="28"/>
        <v>-3</v>
      </c>
      <c r="E612">
        <f t="shared" si="29"/>
        <v>3</v>
      </c>
    </row>
    <row r="613" spans="1:5" x14ac:dyDescent="0.45">
      <c r="A613">
        <v>17</v>
      </c>
      <c r="B613">
        <v>18</v>
      </c>
      <c r="C613">
        <f t="shared" si="27"/>
        <v>0.47222222222222221</v>
      </c>
      <c r="D613">
        <f t="shared" si="28"/>
        <v>-1</v>
      </c>
      <c r="E613">
        <f t="shared" si="29"/>
        <v>1</v>
      </c>
    </row>
    <row r="614" spans="1:5" x14ac:dyDescent="0.45">
      <c r="A614">
        <v>16</v>
      </c>
      <c r="B614">
        <v>17</v>
      </c>
      <c r="C614">
        <f t="shared" si="27"/>
        <v>0.47058823529411764</v>
      </c>
      <c r="D614">
        <f t="shared" si="28"/>
        <v>-1</v>
      </c>
      <c r="E614">
        <f t="shared" si="29"/>
        <v>1</v>
      </c>
    </row>
    <row r="615" spans="1:5" x14ac:dyDescent="0.45">
      <c r="A615">
        <v>20</v>
      </c>
      <c r="B615">
        <v>19</v>
      </c>
      <c r="C615">
        <f t="shared" si="27"/>
        <v>0.52631578947368418</v>
      </c>
      <c r="D615">
        <f t="shared" si="28"/>
        <v>1</v>
      </c>
      <c r="E615">
        <f t="shared" si="29"/>
        <v>1</v>
      </c>
    </row>
    <row r="616" spans="1:5" x14ac:dyDescent="0.45">
      <c r="A616">
        <v>12</v>
      </c>
      <c r="B616">
        <v>19</v>
      </c>
      <c r="C616">
        <f t="shared" si="27"/>
        <v>0.31578947368421051</v>
      </c>
      <c r="D616">
        <f t="shared" si="28"/>
        <v>-7</v>
      </c>
      <c r="E616">
        <f t="shared" si="29"/>
        <v>7</v>
      </c>
    </row>
    <row r="617" spans="1:5" x14ac:dyDescent="0.45">
      <c r="A617">
        <v>6</v>
      </c>
      <c r="B617">
        <v>20</v>
      </c>
      <c r="C617">
        <f t="shared" si="27"/>
        <v>0.15</v>
      </c>
      <c r="D617">
        <f t="shared" si="28"/>
        <v>-14</v>
      </c>
      <c r="E617">
        <f t="shared" si="29"/>
        <v>14</v>
      </c>
    </row>
    <row r="618" spans="1:5" x14ac:dyDescent="0.45">
      <c r="A618">
        <v>16</v>
      </c>
      <c r="B618">
        <v>21</v>
      </c>
      <c r="C618">
        <f t="shared" si="27"/>
        <v>0.38095238095238093</v>
      </c>
      <c r="D618">
        <f t="shared" si="28"/>
        <v>-5</v>
      </c>
      <c r="E618">
        <f t="shared" si="29"/>
        <v>5</v>
      </c>
    </row>
    <row r="619" spans="1:5" x14ac:dyDescent="0.45">
      <c r="A619">
        <v>16</v>
      </c>
      <c r="B619">
        <v>20</v>
      </c>
      <c r="C619">
        <f t="shared" si="27"/>
        <v>0.4</v>
      </c>
      <c r="D619">
        <f t="shared" si="28"/>
        <v>-4</v>
      </c>
      <c r="E619">
        <f t="shared" si="29"/>
        <v>4</v>
      </c>
    </row>
    <row r="620" spans="1:5" x14ac:dyDescent="0.45">
      <c r="A620">
        <v>16</v>
      </c>
      <c r="B620">
        <v>20</v>
      </c>
      <c r="C620">
        <f t="shared" si="27"/>
        <v>0.4</v>
      </c>
      <c r="D620">
        <f t="shared" si="28"/>
        <v>-4</v>
      </c>
      <c r="E620">
        <f t="shared" si="29"/>
        <v>4</v>
      </c>
    </row>
    <row r="621" spans="1:5" x14ac:dyDescent="0.45">
      <c r="A621">
        <v>18</v>
      </c>
      <c r="B621">
        <v>19</v>
      </c>
      <c r="C621">
        <f t="shared" si="27"/>
        <v>0.47368421052631576</v>
      </c>
      <c r="D621">
        <f t="shared" si="28"/>
        <v>-1</v>
      </c>
      <c r="E621">
        <f t="shared" si="29"/>
        <v>1</v>
      </c>
    </row>
    <row r="622" spans="1:5" x14ac:dyDescent="0.45">
      <c r="A622">
        <v>8</v>
      </c>
      <c r="B622">
        <v>23</v>
      </c>
      <c r="C622">
        <f t="shared" si="27"/>
        <v>0.17391304347826086</v>
      </c>
      <c r="D622">
        <f t="shared" si="28"/>
        <v>-15</v>
      </c>
      <c r="E622">
        <f t="shared" si="29"/>
        <v>15</v>
      </c>
    </row>
    <row r="623" spans="1:5" x14ac:dyDescent="0.45">
      <c r="A623">
        <v>8</v>
      </c>
      <c r="B623">
        <v>21</v>
      </c>
      <c r="C623">
        <f t="shared" si="27"/>
        <v>0.19047619047619047</v>
      </c>
      <c r="D623">
        <f t="shared" si="28"/>
        <v>-13</v>
      </c>
      <c r="E623">
        <f t="shared" si="29"/>
        <v>13</v>
      </c>
    </row>
    <row r="624" spans="1:5" x14ac:dyDescent="0.45">
      <c r="A624">
        <v>18</v>
      </c>
      <c r="B624">
        <v>19</v>
      </c>
      <c r="C624">
        <f t="shared" si="27"/>
        <v>0.47368421052631576</v>
      </c>
      <c r="D624">
        <f t="shared" si="28"/>
        <v>-1</v>
      </c>
      <c r="E624">
        <f t="shared" si="29"/>
        <v>1</v>
      </c>
    </row>
    <row r="625" spans="1:5" x14ac:dyDescent="0.45">
      <c r="A625">
        <v>15</v>
      </c>
      <c r="B625">
        <v>16</v>
      </c>
      <c r="C625">
        <f t="shared" si="27"/>
        <v>0.46875</v>
      </c>
      <c r="D625">
        <f t="shared" si="28"/>
        <v>-1</v>
      </c>
      <c r="E625">
        <f t="shared" si="29"/>
        <v>1</v>
      </c>
    </row>
    <row r="626" spans="1:5" x14ac:dyDescent="0.45">
      <c r="A626">
        <v>16</v>
      </c>
      <c r="B626">
        <v>21</v>
      </c>
      <c r="C626">
        <f t="shared" si="27"/>
        <v>0.38095238095238093</v>
      </c>
      <c r="D626">
        <f t="shared" si="28"/>
        <v>-5</v>
      </c>
      <c r="E626">
        <f t="shared" si="29"/>
        <v>5</v>
      </c>
    </row>
    <row r="627" spans="1:5" x14ac:dyDescent="0.45">
      <c r="A627">
        <v>21</v>
      </c>
      <c r="B627">
        <v>20</v>
      </c>
      <c r="C627">
        <f t="shared" si="27"/>
        <v>0.52500000000000002</v>
      </c>
      <c r="D627">
        <f t="shared" si="28"/>
        <v>1</v>
      </c>
      <c r="E627">
        <f t="shared" si="29"/>
        <v>1</v>
      </c>
    </row>
    <row r="628" spans="1:5" x14ac:dyDescent="0.45">
      <c r="A628">
        <v>12</v>
      </c>
      <c r="B628">
        <v>21</v>
      </c>
      <c r="C628">
        <f t="shared" si="27"/>
        <v>0.2857142857142857</v>
      </c>
      <c r="D628">
        <f t="shared" si="28"/>
        <v>-9</v>
      </c>
      <c r="E628">
        <f t="shared" si="29"/>
        <v>9</v>
      </c>
    </row>
    <row r="629" spans="1:5" x14ac:dyDescent="0.45">
      <c r="A629">
        <v>21</v>
      </c>
      <c r="B629">
        <v>21</v>
      </c>
      <c r="C629">
        <f t="shared" si="27"/>
        <v>0.5</v>
      </c>
      <c r="D629">
        <f t="shared" si="28"/>
        <v>0</v>
      </c>
      <c r="E629">
        <f t="shared" si="29"/>
        <v>0</v>
      </c>
    </row>
    <row r="630" spans="1:5" x14ac:dyDescent="0.45">
      <c r="A630">
        <v>8</v>
      </c>
      <c r="B630">
        <v>24</v>
      </c>
      <c r="C630">
        <f t="shared" si="27"/>
        <v>0.16666666666666666</v>
      </c>
      <c r="D630">
        <f t="shared" si="28"/>
        <v>-16</v>
      </c>
      <c r="E630">
        <f t="shared" si="29"/>
        <v>16</v>
      </c>
    </row>
    <row r="631" spans="1:5" x14ac:dyDescent="0.45">
      <c r="A631">
        <v>11</v>
      </c>
      <c r="B631">
        <v>19</v>
      </c>
      <c r="C631">
        <f t="shared" si="27"/>
        <v>0.28947368421052633</v>
      </c>
      <c r="D631">
        <f t="shared" si="28"/>
        <v>-8</v>
      </c>
      <c r="E631">
        <f t="shared" si="29"/>
        <v>8</v>
      </c>
    </row>
    <row r="632" spans="1:5" x14ac:dyDescent="0.45">
      <c r="A632">
        <v>13</v>
      </c>
      <c r="B632">
        <v>18</v>
      </c>
      <c r="C632">
        <f t="shared" si="27"/>
        <v>0.3611111111111111</v>
      </c>
      <c r="D632">
        <f t="shared" si="28"/>
        <v>-5</v>
      </c>
      <c r="E632">
        <f t="shared" si="29"/>
        <v>5</v>
      </c>
    </row>
    <row r="633" spans="1:5" x14ac:dyDescent="0.45">
      <c r="A633">
        <v>16</v>
      </c>
      <c r="B633">
        <v>21</v>
      </c>
      <c r="C633">
        <f t="shared" si="27"/>
        <v>0.38095238095238093</v>
      </c>
      <c r="D633">
        <f t="shared" si="28"/>
        <v>-5</v>
      </c>
      <c r="E633">
        <f t="shared" si="29"/>
        <v>5</v>
      </c>
    </row>
    <row r="634" spans="1:5" x14ac:dyDescent="0.45">
      <c r="A634">
        <v>16</v>
      </c>
      <c r="B634">
        <v>19</v>
      </c>
      <c r="C634">
        <f t="shared" si="27"/>
        <v>0.42105263157894735</v>
      </c>
      <c r="D634">
        <f t="shared" si="28"/>
        <v>-3</v>
      </c>
      <c r="E634">
        <f t="shared" si="29"/>
        <v>3</v>
      </c>
    </row>
    <row r="635" spans="1:5" x14ac:dyDescent="0.45">
      <c r="A635">
        <v>7</v>
      </c>
      <c r="B635">
        <v>21</v>
      </c>
      <c r="C635">
        <f t="shared" si="27"/>
        <v>0.16666666666666666</v>
      </c>
      <c r="D635">
        <f t="shared" si="28"/>
        <v>-14</v>
      </c>
      <c r="E635">
        <f t="shared" si="29"/>
        <v>14</v>
      </c>
    </row>
    <row r="636" spans="1:5" x14ac:dyDescent="0.45">
      <c r="A636">
        <v>7</v>
      </c>
      <c r="B636">
        <v>20</v>
      </c>
      <c r="C636">
        <f t="shared" si="27"/>
        <v>0.17499999999999999</v>
      </c>
      <c r="D636">
        <f t="shared" si="28"/>
        <v>-13</v>
      </c>
      <c r="E636">
        <f t="shared" si="29"/>
        <v>13</v>
      </c>
    </row>
    <row r="637" spans="1:5" x14ac:dyDescent="0.45">
      <c r="A637">
        <v>7</v>
      </c>
      <c r="B637">
        <v>21</v>
      </c>
      <c r="C637">
        <f t="shared" si="27"/>
        <v>0.16666666666666666</v>
      </c>
      <c r="D637">
        <f t="shared" si="28"/>
        <v>-14</v>
      </c>
      <c r="E637">
        <f t="shared" si="29"/>
        <v>14</v>
      </c>
    </row>
    <row r="638" spans="1:5" x14ac:dyDescent="0.45">
      <c r="A638">
        <v>6</v>
      </c>
      <c r="B638">
        <v>17</v>
      </c>
      <c r="C638">
        <f t="shared" si="27"/>
        <v>0.17647058823529413</v>
      </c>
      <c r="D638">
        <f t="shared" si="28"/>
        <v>-11</v>
      </c>
      <c r="E638">
        <f t="shared" si="29"/>
        <v>11</v>
      </c>
    </row>
    <row r="639" spans="1:5" x14ac:dyDescent="0.45">
      <c r="A639">
        <v>19</v>
      </c>
      <c r="B639">
        <v>17</v>
      </c>
      <c r="C639">
        <f t="shared" si="27"/>
        <v>0.55882352941176472</v>
      </c>
      <c r="D639">
        <f t="shared" si="28"/>
        <v>2</v>
      </c>
      <c r="E639">
        <f t="shared" si="29"/>
        <v>2</v>
      </c>
    </row>
    <row r="640" spans="1:5" x14ac:dyDescent="0.45">
      <c r="A640">
        <v>8</v>
      </c>
      <c r="B640">
        <v>15</v>
      </c>
      <c r="C640">
        <f t="shared" si="27"/>
        <v>0.26666666666666666</v>
      </c>
      <c r="D640">
        <f t="shared" si="28"/>
        <v>-7</v>
      </c>
      <c r="E640">
        <f t="shared" si="29"/>
        <v>7</v>
      </c>
    </row>
    <row r="641" spans="1:5" x14ac:dyDescent="0.45">
      <c r="A641">
        <v>8</v>
      </c>
      <c r="B641">
        <v>21</v>
      </c>
      <c r="C641">
        <f t="shared" si="27"/>
        <v>0.19047619047619047</v>
      </c>
      <c r="D641">
        <f t="shared" si="28"/>
        <v>-13</v>
      </c>
      <c r="E641">
        <f t="shared" si="29"/>
        <v>13</v>
      </c>
    </row>
    <row r="642" spans="1:5" x14ac:dyDescent="0.45">
      <c r="A642">
        <v>6</v>
      </c>
      <c r="B642">
        <v>19</v>
      </c>
      <c r="C642">
        <f t="shared" si="27"/>
        <v>0.15789473684210525</v>
      </c>
      <c r="D642">
        <f t="shared" si="28"/>
        <v>-13</v>
      </c>
      <c r="E642">
        <f t="shared" si="29"/>
        <v>13</v>
      </c>
    </row>
    <row r="643" spans="1:5" x14ac:dyDescent="0.45">
      <c r="A643">
        <v>11</v>
      </c>
      <c r="B643">
        <v>11</v>
      </c>
      <c r="C643">
        <f t="shared" ref="C643:C706" si="30">(A643/B643)/2</f>
        <v>0.5</v>
      </c>
      <c r="D643">
        <f t="shared" ref="D643:D706" si="31">A643-B643</f>
        <v>0</v>
      </c>
      <c r="E643">
        <f t="shared" ref="E643:E706" si="32">ABS(A643-B643)</f>
        <v>0</v>
      </c>
    </row>
    <row r="644" spans="1:5" x14ac:dyDescent="0.45">
      <c r="A644">
        <v>21</v>
      </c>
      <c r="B644">
        <v>20</v>
      </c>
      <c r="C644">
        <f t="shared" si="30"/>
        <v>0.52500000000000002</v>
      </c>
      <c r="D644">
        <f t="shared" si="31"/>
        <v>1</v>
      </c>
      <c r="E644">
        <f t="shared" si="32"/>
        <v>1</v>
      </c>
    </row>
    <row r="645" spans="1:5" x14ac:dyDescent="0.45">
      <c r="A645">
        <v>11</v>
      </c>
      <c r="B645">
        <v>20</v>
      </c>
      <c r="C645">
        <f t="shared" si="30"/>
        <v>0.27500000000000002</v>
      </c>
      <c r="D645">
        <f t="shared" si="31"/>
        <v>-9</v>
      </c>
      <c r="E645">
        <f t="shared" si="32"/>
        <v>9</v>
      </c>
    </row>
    <row r="646" spans="1:5" x14ac:dyDescent="0.45">
      <c r="A646">
        <v>16</v>
      </c>
      <c r="B646">
        <v>19</v>
      </c>
      <c r="C646">
        <f t="shared" si="30"/>
        <v>0.42105263157894735</v>
      </c>
      <c r="D646">
        <f t="shared" si="31"/>
        <v>-3</v>
      </c>
      <c r="E646">
        <f t="shared" si="32"/>
        <v>3</v>
      </c>
    </row>
    <row r="647" spans="1:5" x14ac:dyDescent="0.45">
      <c r="A647">
        <v>7</v>
      </c>
      <c r="B647">
        <v>9</v>
      </c>
      <c r="C647">
        <f t="shared" si="30"/>
        <v>0.3888888888888889</v>
      </c>
      <c r="D647">
        <f t="shared" si="31"/>
        <v>-2</v>
      </c>
      <c r="E647">
        <f t="shared" si="32"/>
        <v>2</v>
      </c>
    </row>
    <row r="648" spans="1:5" x14ac:dyDescent="0.45">
      <c r="A648">
        <v>16</v>
      </c>
      <c r="B648">
        <v>18</v>
      </c>
      <c r="C648">
        <f t="shared" si="30"/>
        <v>0.44444444444444442</v>
      </c>
      <c r="D648">
        <f t="shared" si="31"/>
        <v>-2</v>
      </c>
      <c r="E648">
        <f t="shared" si="32"/>
        <v>2</v>
      </c>
    </row>
    <row r="649" spans="1:5" x14ac:dyDescent="0.45">
      <c r="A649">
        <v>8</v>
      </c>
      <c r="B649">
        <v>20</v>
      </c>
      <c r="C649">
        <f t="shared" si="30"/>
        <v>0.2</v>
      </c>
      <c r="D649">
        <f t="shared" si="31"/>
        <v>-12</v>
      </c>
      <c r="E649">
        <f t="shared" si="32"/>
        <v>12</v>
      </c>
    </row>
    <row r="650" spans="1:5" x14ac:dyDescent="0.45">
      <c r="A650">
        <v>8</v>
      </c>
      <c r="B650">
        <v>20</v>
      </c>
      <c r="C650">
        <f t="shared" si="30"/>
        <v>0.2</v>
      </c>
      <c r="D650">
        <f t="shared" si="31"/>
        <v>-12</v>
      </c>
      <c r="E650">
        <f t="shared" si="32"/>
        <v>12</v>
      </c>
    </row>
    <row r="651" spans="1:5" x14ac:dyDescent="0.45">
      <c r="A651">
        <v>16</v>
      </c>
      <c r="B651">
        <v>20</v>
      </c>
      <c r="C651">
        <f t="shared" si="30"/>
        <v>0.4</v>
      </c>
      <c r="D651">
        <f t="shared" si="31"/>
        <v>-4</v>
      </c>
      <c r="E651">
        <f t="shared" si="32"/>
        <v>4</v>
      </c>
    </row>
    <row r="652" spans="1:5" x14ac:dyDescent="0.45">
      <c r="A652">
        <v>16</v>
      </c>
      <c r="B652">
        <v>10</v>
      </c>
      <c r="C652">
        <f t="shared" si="30"/>
        <v>0.8</v>
      </c>
      <c r="D652">
        <f t="shared" si="31"/>
        <v>6</v>
      </c>
      <c r="E652">
        <f t="shared" si="32"/>
        <v>6</v>
      </c>
    </row>
    <row r="653" spans="1:5" x14ac:dyDescent="0.45">
      <c r="A653">
        <v>16</v>
      </c>
      <c r="B653">
        <v>18</v>
      </c>
      <c r="C653">
        <f t="shared" si="30"/>
        <v>0.44444444444444442</v>
      </c>
      <c r="D653">
        <f t="shared" si="31"/>
        <v>-2</v>
      </c>
      <c r="E653">
        <f t="shared" si="32"/>
        <v>2</v>
      </c>
    </row>
    <row r="654" spans="1:5" x14ac:dyDescent="0.45">
      <c r="A654">
        <v>8</v>
      </c>
      <c r="B654">
        <v>16</v>
      </c>
      <c r="C654">
        <f t="shared" si="30"/>
        <v>0.25</v>
      </c>
      <c r="D654">
        <f t="shared" si="31"/>
        <v>-8</v>
      </c>
      <c r="E654">
        <f t="shared" si="32"/>
        <v>8</v>
      </c>
    </row>
    <row r="655" spans="1:5" x14ac:dyDescent="0.45">
      <c r="A655">
        <v>19</v>
      </c>
      <c r="B655">
        <v>19</v>
      </c>
      <c r="C655">
        <f t="shared" si="30"/>
        <v>0.5</v>
      </c>
      <c r="D655">
        <f t="shared" si="31"/>
        <v>0</v>
      </c>
      <c r="E655">
        <f t="shared" si="32"/>
        <v>0</v>
      </c>
    </row>
    <row r="656" spans="1:5" x14ac:dyDescent="0.45">
      <c r="A656">
        <v>20</v>
      </c>
      <c r="B656">
        <v>19</v>
      </c>
      <c r="C656">
        <f t="shared" si="30"/>
        <v>0.52631578947368418</v>
      </c>
      <c r="D656">
        <f t="shared" si="31"/>
        <v>1</v>
      </c>
      <c r="E656">
        <f t="shared" si="32"/>
        <v>1</v>
      </c>
    </row>
    <row r="657" spans="1:5" x14ac:dyDescent="0.45">
      <c r="A657">
        <v>16</v>
      </c>
      <c r="B657">
        <v>17</v>
      </c>
      <c r="C657">
        <f t="shared" si="30"/>
        <v>0.47058823529411764</v>
      </c>
      <c r="D657">
        <f t="shared" si="31"/>
        <v>-1</v>
      </c>
      <c r="E657">
        <f t="shared" si="32"/>
        <v>1</v>
      </c>
    </row>
    <row r="658" spans="1:5" x14ac:dyDescent="0.45">
      <c r="A658">
        <v>9</v>
      </c>
      <c r="B658">
        <v>18</v>
      </c>
      <c r="C658">
        <f t="shared" si="30"/>
        <v>0.25</v>
      </c>
      <c r="D658">
        <f t="shared" si="31"/>
        <v>-9</v>
      </c>
      <c r="E658">
        <f t="shared" si="32"/>
        <v>9</v>
      </c>
    </row>
    <row r="659" spans="1:5" x14ac:dyDescent="0.45">
      <c r="A659">
        <v>20</v>
      </c>
      <c r="B659">
        <v>19</v>
      </c>
      <c r="C659">
        <f t="shared" si="30"/>
        <v>0.52631578947368418</v>
      </c>
      <c r="D659">
        <f t="shared" si="31"/>
        <v>1</v>
      </c>
      <c r="E659">
        <f t="shared" si="32"/>
        <v>1</v>
      </c>
    </row>
    <row r="660" spans="1:5" x14ac:dyDescent="0.45">
      <c r="A660">
        <v>16</v>
      </c>
      <c r="B660">
        <v>5</v>
      </c>
      <c r="C660">
        <f t="shared" si="30"/>
        <v>1.6</v>
      </c>
      <c r="D660">
        <f t="shared" si="31"/>
        <v>11</v>
      </c>
      <c r="E660">
        <f t="shared" si="32"/>
        <v>11</v>
      </c>
    </row>
    <row r="661" spans="1:5" x14ac:dyDescent="0.45">
      <c r="A661">
        <v>8</v>
      </c>
      <c r="B661">
        <v>21</v>
      </c>
      <c r="C661">
        <f t="shared" si="30"/>
        <v>0.19047619047619047</v>
      </c>
      <c r="D661">
        <f t="shared" si="31"/>
        <v>-13</v>
      </c>
      <c r="E661">
        <f t="shared" si="32"/>
        <v>13</v>
      </c>
    </row>
    <row r="662" spans="1:5" x14ac:dyDescent="0.45">
      <c r="A662">
        <v>16</v>
      </c>
      <c r="B662">
        <v>17</v>
      </c>
      <c r="C662">
        <f t="shared" si="30"/>
        <v>0.47058823529411764</v>
      </c>
      <c r="D662">
        <f t="shared" si="31"/>
        <v>-1</v>
      </c>
      <c r="E662">
        <f t="shared" si="32"/>
        <v>1</v>
      </c>
    </row>
    <row r="663" spans="1:5" x14ac:dyDescent="0.45">
      <c r="A663">
        <v>8</v>
      </c>
      <c r="B663">
        <v>7</v>
      </c>
      <c r="C663">
        <f t="shared" si="30"/>
        <v>0.5714285714285714</v>
      </c>
      <c r="D663">
        <f t="shared" si="31"/>
        <v>1</v>
      </c>
      <c r="E663">
        <f t="shared" si="32"/>
        <v>1</v>
      </c>
    </row>
    <row r="664" spans="1:5" x14ac:dyDescent="0.45">
      <c r="A664">
        <v>21</v>
      </c>
      <c r="B664">
        <v>21</v>
      </c>
      <c r="C664">
        <f t="shared" si="30"/>
        <v>0.5</v>
      </c>
      <c r="D664">
        <f t="shared" si="31"/>
        <v>0</v>
      </c>
      <c r="E664">
        <f t="shared" si="32"/>
        <v>0</v>
      </c>
    </row>
    <row r="665" spans="1:5" x14ac:dyDescent="0.45">
      <c r="A665">
        <v>16</v>
      </c>
      <c r="B665">
        <v>20</v>
      </c>
      <c r="C665">
        <f t="shared" si="30"/>
        <v>0.4</v>
      </c>
      <c r="D665">
        <f t="shared" si="31"/>
        <v>-4</v>
      </c>
      <c r="E665">
        <f t="shared" si="32"/>
        <v>4</v>
      </c>
    </row>
    <row r="666" spans="1:5" x14ac:dyDescent="0.45">
      <c r="A666">
        <v>7</v>
      </c>
      <c r="B666">
        <v>20</v>
      </c>
      <c r="C666">
        <f t="shared" si="30"/>
        <v>0.17499999999999999</v>
      </c>
      <c r="D666">
        <f t="shared" si="31"/>
        <v>-13</v>
      </c>
      <c r="E666">
        <f t="shared" si="32"/>
        <v>13</v>
      </c>
    </row>
    <row r="667" spans="1:5" x14ac:dyDescent="0.45">
      <c r="A667">
        <v>15</v>
      </c>
      <c r="B667">
        <v>18</v>
      </c>
      <c r="C667">
        <f t="shared" si="30"/>
        <v>0.41666666666666669</v>
      </c>
      <c r="D667">
        <f t="shared" si="31"/>
        <v>-3</v>
      </c>
      <c r="E667">
        <f t="shared" si="32"/>
        <v>3</v>
      </c>
    </row>
    <row r="668" spans="1:5" x14ac:dyDescent="0.45">
      <c r="A668">
        <v>11</v>
      </c>
      <c r="B668">
        <v>20</v>
      </c>
      <c r="C668">
        <f t="shared" si="30"/>
        <v>0.27500000000000002</v>
      </c>
      <c r="D668">
        <f t="shared" si="31"/>
        <v>-9</v>
      </c>
      <c r="E668">
        <f t="shared" si="32"/>
        <v>9</v>
      </c>
    </row>
    <row r="669" spans="1:5" x14ac:dyDescent="0.45">
      <c r="A669">
        <v>16</v>
      </c>
      <c r="B669">
        <v>5</v>
      </c>
      <c r="C669">
        <f t="shared" si="30"/>
        <v>1.6</v>
      </c>
      <c r="D669">
        <f t="shared" si="31"/>
        <v>11</v>
      </c>
      <c r="E669">
        <f t="shared" si="32"/>
        <v>11</v>
      </c>
    </row>
    <row r="670" spans="1:5" x14ac:dyDescent="0.45">
      <c r="A670">
        <v>7</v>
      </c>
      <c r="B670">
        <v>20</v>
      </c>
      <c r="C670">
        <f t="shared" si="30"/>
        <v>0.17499999999999999</v>
      </c>
      <c r="D670">
        <f t="shared" si="31"/>
        <v>-13</v>
      </c>
      <c r="E670">
        <f t="shared" si="32"/>
        <v>13</v>
      </c>
    </row>
    <row r="671" spans="1:5" x14ac:dyDescent="0.45">
      <c r="A671">
        <v>8</v>
      </c>
      <c r="B671">
        <v>19</v>
      </c>
      <c r="C671">
        <f t="shared" si="30"/>
        <v>0.21052631578947367</v>
      </c>
      <c r="D671">
        <f t="shared" si="31"/>
        <v>-11</v>
      </c>
      <c r="E671">
        <f t="shared" si="32"/>
        <v>11</v>
      </c>
    </row>
    <row r="672" spans="1:5" x14ac:dyDescent="0.45">
      <c r="A672">
        <v>16</v>
      </c>
      <c r="B672">
        <v>21</v>
      </c>
      <c r="C672">
        <f t="shared" si="30"/>
        <v>0.38095238095238093</v>
      </c>
      <c r="D672">
        <f t="shared" si="31"/>
        <v>-5</v>
      </c>
      <c r="E672">
        <f t="shared" si="32"/>
        <v>5</v>
      </c>
    </row>
    <row r="673" spans="1:5" x14ac:dyDescent="0.45">
      <c r="A673">
        <v>8</v>
      </c>
      <c r="B673">
        <v>18</v>
      </c>
      <c r="C673">
        <f t="shared" si="30"/>
        <v>0.22222222222222221</v>
      </c>
      <c r="D673">
        <f t="shared" si="31"/>
        <v>-10</v>
      </c>
      <c r="E673">
        <f t="shared" si="32"/>
        <v>10</v>
      </c>
    </row>
    <row r="674" spans="1:5" x14ac:dyDescent="0.45">
      <c r="A674">
        <v>16</v>
      </c>
      <c r="B674">
        <v>19</v>
      </c>
      <c r="C674">
        <f t="shared" si="30"/>
        <v>0.42105263157894735</v>
      </c>
      <c r="D674">
        <f t="shared" si="31"/>
        <v>-3</v>
      </c>
      <c r="E674">
        <f t="shared" si="32"/>
        <v>3</v>
      </c>
    </row>
    <row r="675" spans="1:5" x14ac:dyDescent="0.45">
      <c r="A675">
        <v>6</v>
      </c>
      <c r="B675">
        <v>20</v>
      </c>
      <c r="C675">
        <f t="shared" si="30"/>
        <v>0.15</v>
      </c>
      <c r="D675">
        <f t="shared" si="31"/>
        <v>-14</v>
      </c>
      <c r="E675">
        <f t="shared" si="32"/>
        <v>14</v>
      </c>
    </row>
    <row r="676" spans="1:5" x14ac:dyDescent="0.45">
      <c r="A676">
        <v>8</v>
      </c>
      <c r="B676">
        <v>19</v>
      </c>
      <c r="C676">
        <f t="shared" si="30"/>
        <v>0.21052631578947367</v>
      </c>
      <c r="D676">
        <f t="shared" si="31"/>
        <v>-11</v>
      </c>
      <c r="E676">
        <f t="shared" si="32"/>
        <v>11</v>
      </c>
    </row>
    <row r="677" spans="1:5" x14ac:dyDescent="0.45">
      <c r="A677">
        <v>19</v>
      </c>
      <c r="B677">
        <v>21</v>
      </c>
      <c r="C677">
        <f t="shared" si="30"/>
        <v>0.45238095238095238</v>
      </c>
      <c r="D677">
        <f t="shared" si="31"/>
        <v>-2</v>
      </c>
      <c r="E677">
        <f t="shared" si="32"/>
        <v>2</v>
      </c>
    </row>
    <row r="678" spans="1:5" x14ac:dyDescent="0.45">
      <c r="A678">
        <v>16</v>
      </c>
      <c r="B678">
        <v>21</v>
      </c>
      <c r="C678">
        <f t="shared" si="30"/>
        <v>0.38095238095238093</v>
      </c>
      <c r="D678">
        <f t="shared" si="31"/>
        <v>-5</v>
      </c>
      <c r="E678">
        <f t="shared" si="32"/>
        <v>5</v>
      </c>
    </row>
    <row r="679" spans="1:5" x14ac:dyDescent="0.45">
      <c r="A679">
        <v>8</v>
      </c>
      <c r="B679">
        <v>21</v>
      </c>
      <c r="C679">
        <f t="shared" si="30"/>
        <v>0.19047619047619047</v>
      </c>
      <c r="D679">
        <f t="shared" si="31"/>
        <v>-13</v>
      </c>
      <c r="E679">
        <f t="shared" si="32"/>
        <v>13</v>
      </c>
    </row>
    <row r="680" spans="1:5" x14ac:dyDescent="0.45">
      <c r="A680">
        <v>8</v>
      </c>
      <c r="B680">
        <v>7</v>
      </c>
      <c r="C680">
        <f t="shared" si="30"/>
        <v>0.5714285714285714</v>
      </c>
      <c r="D680">
        <f t="shared" si="31"/>
        <v>1</v>
      </c>
      <c r="E680">
        <f t="shared" si="32"/>
        <v>1</v>
      </c>
    </row>
    <row r="681" spans="1:5" x14ac:dyDescent="0.45">
      <c r="A681">
        <v>16</v>
      </c>
      <c r="B681">
        <v>14</v>
      </c>
      <c r="C681">
        <f t="shared" si="30"/>
        <v>0.5714285714285714</v>
      </c>
      <c r="D681">
        <f t="shared" si="31"/>
        <v>2</v>
      </c>
      <c r="E681">
        <f t="shared" si="32"/>
        <v>2</v>
      </c>
    </row>
    <row r="682" spans="1:5" x14ac:dyDescent="0.45">
      <c r="A682">
        <v>15</v>
      </c>
      <c r="B682">
        <v>5</v>
      </c>
      <c r="C682">
        <f t="shared" si="30"/>
        <v>1.5</v>
      </c>
      <c r="D682">
        <f t="shared" si="31"/>
        <v>10</v>
      </c>
      <c r="E682">
        <f t="shared" si="32"/>
        <v>10</v>
      </c>
    </row>
    <row r="683" spans="1:5" x14ac:dyDescent="0.45">
      <c r="A683">
        <v>16</v>
      </c>
      <c r="B683">
        <v>5</v>
      </c>
      <c r="C683">
        <f t="shared" si="30"/>
        <v>1.6</v>
      </c>
      <c r="D683">
        <f t="shared" si="31"/>
        <v>11</v>
      </c>
      <c r="E683">
        <f t="shared" si="32"/>
        <v>11</v>
      </c>
    </row>
    <row r="684" spans="1:5" x14ac:dyDescent="0.45">
      <c r="A684">
        <v>8</v>
      </c>
      <c r="B684">
        <v>20</v>
      </c>
      <c r="C684">
        <f t="shared" si="30"/>
        <v>0.2</v>
      </c>
      <c r="D684">
        <f t="shared" si="31"/>
        <v>-12</v>
      </c>
      <c r="E684">
        <f t="shared" si="32"/>
        <v>12</v>
      </c>
    </row>
    <row r="685" spans="1:5" x14ac:dyDescent="0.45">
      <c r="A685">
        <v>8</v>
      </c>
      <c r="B685">
        <v>16</v>
      </c>
      <c r="C685">
        <f t="shared" si="30"/>
        <v>0.25</v>
      </c>
      <c r="D685">
        <f t="shared" si="31"/>
        <v>-8</v>
      </c>
      <c r="E685">
        <f t="shared" si="32"/>
        <v>8</v>
      </c>
    </row>
    <row r="686" spans="1:5" x14ac:dyDescent="0.45">
      <c r="A686">
        <v>7</v>
      </c>
      <c r="B686">
        <v>21</v>
      </c>
      <c r="C686">
        <f t="shared" si="30"/>
        <v>0.16666666666666666</v>
      </c>
      <c r="D686">
        <f t="shared" si="31"/>
        <v>-14</v>
      </c>
      <c r="E686">
        <f t="shared" si="32"/>
        <v>14</v>
      </c>
    </row>
    <row r="687" spans="1:5" x14ac:dyDescent="0.45">
      <c r="A687">
        <v>7</v>
      </c>
      <c r="B687">
        <v>13</v>
      </c>
      <c r="C687">
        <f t="shared" si="30"/>
        <v>0.26923076923076922</v>
      </c>
      <c r="D687">
        <f t="shared" si="31"/>
        <v>-6</v>
      </c>
      <c r="E687">
        <f t="shared" si="32"/>
        <v>6</v>
      </c>
    </row>
    <row r="688" spans="1:5" x14ac:dyDescent="0.45">
      <c r="A688">
        <v>16</v>
      </c>
      <c r="B688">
        <v>18</v>
      </c>
      <c r="C688">
        <f t="shared" si="30"/>
        <v>0.44444444444444442</v>
      </c>
      <c r="D688">
        <f t="shared" si="31"/>
        <v>-2</v>
      </c>
      <c r="E688">
        <f t="shared" si="32"/>
        <v>2</v>
      </c>
    </row>
    <row r="689" spans="1:5" x14ac:dyDescent="0.45">
      <c r="A689">
        <v>8</v>
      </c>
      <c r="B689">
        <v>20</v>
      </c>
      <c r="C689">
        <f t="shared" si="30"/>
        <v>0.2</v>
      </c>
      <c r="D689">
        <f t="shared" si="31"/>
        <v>-12</v>
      </c>
      <c r="E689">
        <f t="shared" si="32"/>
        <v>12</v>
      </c>
    </row>
    <row r="690" spans="1:5" x14ac:dyDescent="0.45">
      <c r="A690">
        <v>18</v>
      </c>
      <c r="B690">
        <v>18</v>
      </c>
      <c r="C690">
        <f t="shared" si="30"/>
        <v>0.5</v>
      </c>
      <c r="D690">
        <f t="shared" si="31"/>
        <v>0</v>
      </c>
      <c r="E690">
        <f t="shared" si="32"/>
        <v>0</v>
      </c>
    </row>
    <row r="691" spans="1:5" x14ac:dyDescent="0.45">
      <c r="A691">
        <v>16</v>
      </c>
      <c r="B691">
        <v>21</v>
      </c>
      <c r="C691">
        <f t="shared" si="30"/>
        <v>0.38095238095238093</v>
      </c>
      <c r="D691">
        <f t="shared" si="31"/>
        <v>-5</v>
      </c>
      <c r="E691">
        <f t="shared" si="32"/>
        <v>5</v>
      </c>
    </row>
    <row r="692" spans="1:5" x14ac:dyDescent="0.45">
      <c r="A692">
        <v>22</v>
      </c>
      <c r="B692">
        <v>21</v>
      </c>
      <c r="C692">
        <f t="shared" si="30"/>
        <v>0.52380952380952384</v>
      </c>
      <c r="D692">
        <f t="shared" si="31"/>
        <v>1</v>
      </c>
      <c r="E692">
        <f t="shared" si="32"/>
        <v>1</v>
      </c>
    </row>
    <row r="693" spans="1:5" x14ac:dyDescent="0.45">
      <c r="A693">
        <v>22</v>
      </c>
      <c r="B693">
        <v>24</v>
      </c>
      <c r="C693">
        <f t="shared" si="30"/>
        <v>0.45833333333333331</v>
      </c>
      <c r="D693">
        <f t="shared" si="31"/>
        <v>-2</v>
      </c>
      <c r="E693">
        <f t="shared" si="32"/>
        <v>2</v>
      </c>
    </row>
    <row r="694" spans="1:5" x14ac:dyDescent="0.45">
      <c r="A694">
        <v>8</v>
      </c>
      <c r="B694">
        <v>21</v>
      </c>
      <c r="C694">
        <f t="shared" si="30"/>
        <v>0.19047619047619047</v>
      </c>
      <c r="D694">
        <f t="shared" si="31"/>
        <v>-13</v>
      </c>
      <c r="E694">
        <f t="shared" si="32"/>
        <v>13</v>
      </c>
    </row>
    <row r="695" spans="1:5" x14ac:dyDescent="0.45">
      <c r="A695">
        <v>8</v>
      </c>
      <c r="B695">
        <v>20</v>
      </c>
      <c r="C695">
        <f t="shared" si="30"/>
        <v>0.2</v>
      </c>
      <c r="D695">
        <f t="shared" si="31"/>
        <v>-12</v>
      </c>
      <c r="E695">
        <f t="shared" si="32"/>
        <v>12</v>
      </c>
    </row>
    <row r="696" spans="1:5" x14ac:dyDescent="0.45">
      <c r="A696">
        <v>19</v>
      </c>
      <c r="B696">
        <v>19</v>
      </c>
      <c r="C696">
        <f t="shared" si="30"/>
        <v>0.5</v>
      </c>
      <c r="D696">
        <f t="shared" si="31"/>
        <v>0</v>
      </c>
      <c r="E696">
        <f t="shared" si="32"/>
        <v>0</v>
      </c>
    </row>
    <row r="697" spans="1:5" x14ac:dyDescent="0.45">
      <c r="A697">
        <v>11</v>
      </c>
      <c r="B697">
        <v>23</v>
      </c>
      <c r="C697">
        <f t="shared" si="30"/>
        <v>0.2391304347826087</v>
      </c>
      <c r="D697">
        <f t="shared" si="31"/>
        <v>-12</v>
      </c>
      <c r="E697">
        <f t="shared" si="32"/>
        <v>12</v>
      </c>
    </row>
    <row r="698" spans="1:5" x14ac:dyDescent="0.45">
      <c r="A698">
        <v>12</v>
      </c>
      <c r="B698">
        <v>21</v>
      </c>
      <c r="C698">
        <f t="shared" si="30"/>
        <v>0.2857142857142857</v>
      </c>
      <c r="D698">
        <f t="shared" si="31"/>
        <v>-9</v>
      </c>
      <c r="E698">
        <f t="shared" si="32"/>
        <v>9</v>
      </c>
    </row>
    <row r="699" spans="1:5" x14ac:dyDescent="0.45">
      <c r="A699">
        <v>8</v>
      </c>
      <c r="B699">
        <v>21</v>
      </c>
      <c r="C699">
        <f t="shared" si="30"/>
        <v>0.19047619047619047</v>
      </c>
      <c r="D699">
        <f t="shared" si="31"/>
        <v>-13</v>
      </c>
      <c r="E699">
        <f t="shared" si="32"/>
        <v>13</v>
      </c>
    </row>
    <row r="700" spans="1:5" x14ac:dyDescent="0.45">
      <c r="A700">
        <v>6</v>
      </c>
      <c r="B700">
        <v>20</v>
      </c>
      <c r="C700">
        <f t="shared" si="30"/>
        <v>0.15</v>
      </c>
      <c r="D700">
        <f t="shared" si="31"/>
        <v>-14</v>
      </c>
      <c r="E700">
        <f t="shared" si="32"/>
        <v>14</v>
      </c>
    </row>
    <row r="701" spans="1:5" x14ac:dyDescent="0.45">
      <c r="A701">
        <v>8</v>
      </c>
      <c r="B701">
        <v>21</v>
      </c>
      <c r="C701">
        <f t="shared" si="30"/>
        <v>0.19047619047619047</v>
      </c>
      <c r="D701">
        <f t="shared" si="31"/>
        <v>-13</v>
      </c>
      <c r="E701">
        <f t="shared" si="32"/>
        <v>13</v>
      </c>
    </row>
    <row r="702" spans="1:5" x14ac:dyDescent="0.45">
      <c r="A702">
        <v>16</v>
      </c>
      <c r="B702">
        <v>20</v>
      </c>
      <c r="C702">
        <f t="shared" si="30"/>
        <v>0.4</v>
      </c>
      <c r="D702">
        <f t="shared" si="31"/>
        <v>-4</v>
      </c>
      <c r="E702">
        <f t="shared" si="32"/>
        <v>4</v>
      </c>
    </row>
    <row r="703" spans="1:5" x14ac:dyDescent="0.45">
      <c r="A703">
        <v>16</v>
      </c>
      <c r="B703">
        <v>20</v>
      </c>
      <c r="C703">
        <f t="shared" si="30"/>
        <v>0.4</v>
      </c>
      <c r="D703">
        <f t="shared" si="31"/>
        <v>-4</v>
      </c>
      <c r="E703">
        <f t="shared" si="32"/>
        <v>4</v>
      </c>
    </row>
    <row r="704" spans="1:5" x14ac:dyDescent="0.45">
      <c r="A704">
        <v>18</v>
      </c>
      <c r="B704">
        <v>17</v>
      </c>
      <c r="C704">
        <f t="shared" si="30"/>
        <v>0.52941176470588236</v>
      </c>
      <c r="D704">
        <f t="shared" si="31"/>
        <v>1</v>
      </c>
      <c r="E704">
        <f t="shared" si="32"/>
        <v>1</v>
      </c>
    </row>
    <row r="705" spans="1:5" x14ac:dyDescent="0.45">
      <c r="A705">
        <v>6</v>
      </c>
      <c r="B705">
        <v>13</v>
      </c>
      <c r="C705">
        <f t="shared" si="30"/>
        <v>0.23076923076923078</v>
      </c>
      <c r="D705">
        <f t="shared" si="31"/>
        <v>-7</v>
      </c>
      <c r="E705">
        <f t="shared" si="32"/>
        <v>7</v>
      </c>
    </row>
    <row r="706" spans="1:5" x14ac:dyDescent="0.45">
      <c r="A706">
        <v>16</v>
      </c>
      <c r="B706">
        <v>20</v>
      </c>
      <c r="C706">
        <f t="shared" si="30"/>
        <v>0.4</v>
      </c>
      <c r="D706">
        <f t="shared" si="31"/>
        <v>-4</v>
      </c>
      <c r="E706">
        <f t="shared" si="32"/>
        <v>4</v>
      </c>
    </row>
    <row r="707" spans="1:5" x14ac:dyDescent="0.45">
      <c r="A707">
        <v>16</v>
      </c>
      <c r="B707">
        <v>17</v>
      </c>
      <c r="C707">
        <f t="shared" ref="C707:C751" si="33">(A707/B707)/2</f>
        <v>0.47058823529411764</v>
      </c>
      <c r="D707">
        <f t="shared" ref="D707:D751" si="34">A707-B707</f>
        <v>-1</v>
      </c>
      <c r="E707">
        <f t="shared" ref="E707:E751" si="35">ABS(A707-B707)</f>
        <v>1</v>
      </c>
    </row>
    <row r="708" spans="1:5" x14ac:dyDescent="0.45">
      <c r="A708">
        <v>20</v>
      </c>
      <c r="B708">
        <v>19</v>
      </c>
      <c r="C708">
        <f t="shared" si="33"/>
        <v>0.52631578947368418</v>
      </c>
      <c r="D708">
        <f t="shared" si="34"/>
        <v>1</v>
      </c>
      <c r="E708">
        <f t="shared" si="35"/>
        <v>1</v>
      </c>
    </row>
    <row r="709" spans="1:5" x14ac:dyDescent="0.45">
      <c r="A709">
        <v>8</v>
      </c>
      <c r="B709">
        <v>21</v>
      </c>
      <c r="C709">
        <f t="shared" si="33"/>
        <v>0.19047619047619047</v>
      </c>
      <c r="D709">
        <f t="shared" si="34"/>
        <v>-13</v>
      </c>
      <c r="E709">
        <f t="shared" si="35"/>
        <v>13</v>
      </c>
    </row>
    <row r="710" spans="1:5" x14ac:dyDescent="0.45">
      <c r="A710">
        <v>16</v>
      </c>
      <c r="B710">
        <v>21</v>
      </c>
      <c r="C710">
        <f t="shared" si="33"/>
        <v>0.38095238095238093</v>
      </c>
      <c r="D710">
        <f t="shared" si="34"/>
        <v>-5</v>
      </c>
      <c r="E710">
        <f t="shared" si="35"/>
        <v>5</v>
      </c>
    </row>
    <row r="711" spans="1:5" x14ac:dyDescent="0.45">
      <c r="A711">
        <v>8</v>
      </c>
      <c r="B711">
        <v>21</v>
      </c>
      <c r="C711">
        <f t="shared" si="33"/>
        <v>0.19047619047619047</v>
      </c>
      <c r="D711">
        <f t="shared" si="34"/>
        <v>-13</v>
      </c>
      <c r="E711">
        <f t="shared" si="35"/>
        <v>13</v>
      </c>
    </row>
    <row r="712" spans="1:5" x14ac:dyDescent="0.45">
      <c r="A712">
        <v>16</v>
      </c>
      <c r="B712">
        <v>20</v>
      </c>
      <c r="C712">
        <f t="shared" si="33"/>
        <v>0.4</v>
      </c>
      <c r="D712">
        <f t="shared" si="34"/>
        <v>-4</v>
      </c>
      <c r="E712">
        <f t="shared" si="35"/>
        <v>4</v>
      </c>
    </row>
    <row r="713" spans="1:5" x14ac:dyDescent="0.45">
      <c r="A713">
        <v>7</v>
      </c>
      <c r="B713">
        <v>18</v>
      </c>
      <c r="C713">
        <f t="shared" si="33"/>
        <v>0.19444444444444445</v>
      </c>
      <c r="D713">
        <f t="shared" si="34"/>
        <v>-11</v>
      </c>
      <c r="E713">
        <f t="shared" si="35"/>
        <v>11</v>
      </c>
    </row>
    <row r="714" spans="1:5" x14ac:dyDescent="0.45">
      <c r="A714">
        <v>8</v>
      </c>
      <c r="B714">
        <v>17</v>
      </c>
      <c r="C714">
        <f t="shared" si="33"/>
        <v>0.23529411764705882</v>
      </c>
      <c r="D714">
        <f t="shared" si="34"/>
        <v>-9</v>
      </c>
      <c r="E714">
        <f t="shared" si="35"/>
        <v>9</v>
      </c>
    </row>
    <row r="715" spans="1:5" x14ac:dyDescent="0.45">
      <c r="A715">
        <v>6</v>
      </c>
      <c r="B715">
        <v>17</v>
      </c>
      <c r="C715">
        <f t="shared" si="33"/>
        <v>0.17647058823529413</v>
      </c>
      <c r="D715">
        <f t="shared" si="34"/>
        <v>-11</v>
      </c>
      <c r="E715">
        <f t="shared" si="35"/>
        <v>11</v>
      </c>
    </row>
    <row r="716" spans="1:5" x14ac:dyDescent="0.45">
      <c r="A716">
        <v>6</v>
      </c>
      <c r="B716">
        <v>20</v>
      </c>
      <c r="C716">
        <f t="shared" si="33"/>
        <v>0.15</v>
      </c>
      <c r="D716">
        <f t="shared" si="34"/>
        <v>-14</v>
      </c>
      <c r="E716">
        <f t="shared" si="35"/>
        <v>14</v>
      </c>
    </row>
    <row r="717" spans="1:5" x14ac:dyDescent="0.45">
      <c r="A717">
        <v>8</v>
      </c>
      <c r="B717">
        <v>19</v>
      </c>
      <c r="C717">
        <f t="shared" si="33"/>
        <v>0.21052631578947367</v>
      </c>
      <c r="D717">
        <f t="shared" si="34"/>
        <v>-11</v>
      </c>
      <c r="E717">
        <f t="shared" si="35"/>
        <v>11</v>
      </c>
    </row>
    <row r="718" spans="1:5" x14ac:dyDescent="0.45">
      <c r="A718">
        <v>7</v>
      </c>
      <c r="B718">
        <v>21</v>
      </c>
      <c r="C718">
        <f t="shared" si="33"/>
        <v>0.16666666666666666</v>
      </c>
      <c r="D718">
        <f t="shared" si="34"/>
        <v>-14</v>
      </c>
      <c r="E718">
        <f t="shared" si="35"/>
        <v>14</v>
      </c>
    </row>
    <row r="719" spans="1:5" x14ac:dyDescent="0.45">
      <c r="A719">
        <v>16</v>
      </c>
      <c r="B719">
        <v>19</v>
      </c>
      <c r="C719">
        <f t="shared" si="33"/>
        <v>0.42105263157894735</v>
      </c>
      <c r="D719">
        <f t="shared" si="34"/>
        <v>-3</v>
      </c>
      <c r="E719">
        <f t="shared" si="35"/>
        <v>3</v>
      </c>
    </row>
    <row r="720" spans="1:5" x14ac:dyDescent="0.45">
      <c r="A720">
        <v>22</v>
      </c>
      <c r="B720">
        <v>21</v>
      </c>
      <c r="C720">
        <f t="shared" si="33"/>
        <v>0.52380952380952384</v>
      </c>
      <c r="D720">
        <f t="shared" si="34"/>
        <v>1</v>
      </c>
      <c r="E720">
        <f t="shared" si="35"/>
        <v>1</v>
      </c>
    </row>
    <row r="721" spans="1:5" x14ac:dyDescent="0.45">
      <c r="A721">
        <v>16</v>
      </c>
      <c r="B721">
        <v>20</v>
      </c>
      <c r="C721">
        <f t="shared" si="33"/>
        <v>0.4</v>
      </c>
      <c r="D721">
        <f t="shared" si="34"/>
        <v>-4</v>
      </c>
      <c r="E721">
        <f t="shared" si="35"/>
        <v>4</v>
      </c>
    </row>
    <row r="722" spans="1:5" x14ac:dyDescent="0.45">
      <c r="A722">
        <v>11</v>
      </c>
      <c r="B722">
        <v>9</v>
      </c>
      <c r="C722">
        <f t="shared" si="33"/>
        <v>0.61111111111111116</v>
      </c>
      <c r="D722">
        <f t="shared" si="34"/>
        <v>2</v>
      </c>
      <c r="E722">
        <f t="shared" si="35"/>
        <v>2</v>
      </c>
    </row>
    <row r="723" spans="1:5" x14ac:dyDescent="0.45">
      <c r="A723">
        <v>8</v>
      </c>
      <c r="B723">
        <v>5</v>
      </c>
      <c r="C723">
        <f t="shared" si="33"/>
        <v>0.8</v>
      </c>
      <c r="D723">
        <f t="shared" si="34"/>
        <v>3</v>
      </c>
      <c r="E723">
        <f t="shared" si="35"/>
        <v>3</v>
      </c>
    </row>
    <row r="724" spans="1:5" x14ac:dyDescent="0.45">
      <c r="A724">
        <v>18</v>
      </c>
      <c r="B724">
        <v>20</v>
      </c>
      <c r="C724">
        <f t="shared" si="33"/>
        <v>0.45</v>
      </c>
      <c r="D724">
        <f t="shared" si="34"/>
        <v>-2</v>
      </c>
      <c r="E724">
        <f t="shared" si="35"/>
        <v>2</v>
      </c>
    </row>
    <row r="725" spans="1:5" x14ac:dyDescent="0.45">
      <c r="A725">
        <v>22</v>
      </c>
      <c r="B725">
        <v>5</v>
      </c>
      <c r="C725">
        <f t="shared" si="33"/>
        <v>2.2000000000000002</v>
      </c>
      <c r="D725">
        <f t="shared" si="34"/>
        <v>17</v>
      </c>
      <c r="E725">
        <f t="shared" si="35"/>
        <v>17</v>
      </c>
    </row>
    <row r="726" spans="1:5" x14ac:dyDescent="0.45">
      <c r="A726">
        <v>6</v>
      </c>
      <c r="B726">
        <v>20</v>
      </c>
      <c r="C726">
        <f t="shared" si="33"/>
        <v>0.15</v>
      </c>
      <c r="D726">
        <f t="shared" si="34"/>
        <v>-14</v>
      </c>
      <c r="E726">
        <f t="shared" si="35"/>
        <v>14</v>
      </c>
    </row>
    <row r="727" spans="1:5" x14ac:dyDescent="0.45">
      <c r="A727">
        <v>16</v>
      </c>
      <c r="B727">
        <v>20</v>
      </c>
      <c r="C727">
        <f t="shared" si="33"/>
        <v>0.4</v>
      </c>
      <c r="D727">
        <f t="shared" si="34"/>
        <v>-4</v>
      </c>
      <c r="E727">
        <f t="shared" si="35"/>
        <v>4</v>
      </c>
    </row>
    <row r="728" spans="1:5" x14ac:dyDescent="0.45">
      <c r="A728">
        <v>11</v>
      </c>
      <c r="B728">
        <v>21</v>
      </c>
      <c r="C728">
        <f t="shared" si="33"/>
        <v>0.26190476190476192</v>
      </c>
      <c r="D728">
        <f t="shared" si="34"/>
        <v>-10</v>
      </c>
      <c r="E728">
        <f t="shared" si="35"/>
        <v>10</v>
      </c>
    </row>
    <row r="729" spans="1:5" x14ac:dyDescent="0.45">
      <c r="A729">
        <v>6</v>
      </c>
      <c r="B729">
        <v>21</v>
      </c>
      <c r="C729">
        <f t="shared" si="33"/>
        <v>0.14285714285714285</v>
      </c>
      <c r="D729">
        <f t="shared" si="34"/>
        <v>-15</v>
      </c>
      <c r="E729">
        <f t="shared" si="35"/>
        <v>15</v>
      </c>
    </row>
    <row r="730" spans="1:5" x14ac:dyDescent="0.45">
      <c r="A730">
        <v>21</v>
      </c>
      <c r="B730">
        <v>5</v>
      </c>
      <c r="C730">
        <f t="shared" si="33"/>
        <v>2.1</v>
      </c>
      <c r="D730">
        <f t="shared" si="34"/>
        <v>16</v>
      </c>
      <c r="E730">
        <f t="shared" si="35"/>
        <v>16</v>
      </c>
    </row>
    <row r="731" spans="1:5" x14ac:dyDescent="0.45">
      <c r="A731">
        <v>19</v>
      </c>
      <c r="B731">
        <v>5</v>
      </c>
      <c r="C731">
        <f t="shared" si="33"/>
        <v>1.9</v>
      </c>
      <c r="D731">
        <f t="shared" si="34"/>
        <v>14</v>
      </c>
      <c r="E731">
        <f t="shared" si="35"/>
        <v>14</v>
      </c>
    </row>
    <row r="732" spans="1:5" x14ac:dyDescent="0.45">
      <c r="A732">
        <v>22</v>
      </c>
      <c r="B732">
        <v>21</v>
      </c>
      <c r="C732">
        <f t="shared" si="33"/>
        <v>0.52380952380952384</v>
      </c>
      <c r="D732">
        <f t="shared" si="34"/>
        <v>1</v>
      </c>
      <c r="E732">
        <f t="shared" si="35"/>
        <v>1</v>
      </c>
    </row>
    <row r="733" spans="1:5" x14ac:dyDescent="0.45">
      <c r="A733">
        <v>16</v>
      </c>
      <c r="B733">
        <v>20</v>
      </c>
      <c r="C733">
        <f t="shared" si="33"/>
        <v>0.4</v>
      </c>
      <c r="D733">
        <f t="shared" si="34"/>
        <v>-4</v>
      </c>
      <c r="E733">
        <f t="shared" si="35"/>
        <v>4</v>
      </c>
    </row>
    <row r="734" spans="1:5" x14ac:dyDescent="0.45">
      <c r="A734">
        <v>16</v>
      </c>
      <c r="B734">
        <v>21</v>
      </c>
      <c r="C734">
        <f t="shared" si="33"/>
        <v>0.38095238095238093</v>
      </c>
      <c r="D734">
        <f t="shared" si="34"/>
        <v>-5</v>
      </c>
      <c r="E734">
        <f t="shared" si="35"/>
        <v>5</v>
      </c>
    </row>
    <row r="735" spans="1:5" x14ac:dyDescent="0.45">
      <c r="A735">
        <v>16</v>
      </c>
      <c r="B735">
        <v>21</v>
      </c>
      <c r="C735">
        <f t="shared" si="33"/>
        <v>0.38095238095238093</v>
      </c>
      <c r="D735">
        <f t="shared" si="34"/>
        <v>-5</v>
      </c>
      <c r="E735">
        <f t="shared" si="35"/>
        <v>5</v>
      </c>
    </row>
    <row r="736" spans="1:5" x14ac:dyDescent="0.45">
      <c r="A736">
        <v>16</v>
      </c>
      <c r="B736">
        <v>16</v>
      </c>
      <c r="C736">
        <f t="shared" si="33"/>
        <v>0.5</v>
      </c>
      <c r="D736">
        <f t="shared" si="34"/>
        <v>0</v>
      </c>
      <c r="E736">
        <f t="shared" si="35"/>
        <v>0</v>
      </c>
    </row>
    <row r="737" spans="1:5" x14ac:dyDescent="0.45">
      <c r="A737">
        <v>13</v>
      </c>
      <c r="B737">
        <v>5</v>
      </c>
      <c r="C737">
        <f t="shared" si="33"/>
        <v>1.3</v>
      </c>
      <c r="D737">
        <f t="shared" si="34"/>
        <v>8</v>
      </c>
      <c r="E737">
        <f t="shared" si="35"/>
        <v>8</v>
      </c>
    </row>
    <row r="738" spans="1:5" x14ac:dyDescent="0.45">
      <c r="A738">
        <v>21</v>
      </c>
      <c r="B738">
        <v>21</v>
      </c>
      <c r="C738">
        <f t="shared" si="33"/>
        <v>0.5</v>
      </c>
      <c r="D738">
        <f t="shared" si="34"/>
        <v>0</v>
      </c>
      <c r="E738">
        <f t="shared" si="35"/>
        <v>0</v>
      </c>
    </row>
    <row r="739" spans="1:5" x14ac:dyDescent="0.45">
      <c r="A739">
        <v>18</v>
      </c>
      <c r="B739">
        <v>19</v>
      </c>
      <c r="C739">
        <f t="shared" si="33"/>
        <v>0.47368421052631576</v>
      </c>
      <c r="D739">
        <f t="shared" si="34"/>
        <v>-1</v>
      </c>
      <c r="E739">
        <f t="shared" si="35"/>
        <v>1</v>
      </c>
    </row>
    <row r="740" spans="1:5" x14ac:dyDescent="0.45">
      <c r="A740">
        <v>16</v>
      </c>
      <c r="B740">
        <v>16</v>
      </c>
      <c r="C740">
        <f t="shared" si="33"/>
        <v>0.5</v>
      </c>
      <c r="D740">
        <f t="shared" si="34"/>
        <v>0</v>
      </c>
      <c r="E740">
        <f t="shared" si="35"/>
        <v>0</v>
      </c>
    </row>
    <row r="741" spans="1:5" x14ac:dyDescent="0.45">
      <c r="A741">
        <v>12</v>
      </c>
      <c r="B741">
        <v>20</v>
      </c>
      <c r="C741">
        <f t="shared" si="33"/>
        <v>0.3</v>
      </c>
      <c r="D741">
        <f t="shared" si="34"/>
        <v>-8</v>
      </c>
      <c r="E741">
        <f t="shared" si="35"/>
        <v>8</v>
      </c>
    </row>
    <row r="742" spans="1:5" x14ac:dyDescent="0.45">
      <c r="A742">
        <v>12</v>
      </c>
      <c r="B742">
        <v>14</v>
      </c>
      <c r="C742">
        <f t="shared" si="33"/>
        <v>0.42857142857142855</v>
      </c>
      <c r="D742">
        <f t="shared" si="34"/>
        <v>-2</v>
      </c>
      <c r="E742">
        <f t="shared" si="35"/>
        <v>2</v>
      </c>
    </row>
    <row r="743" spans="1:5" x14ac:dyDescent="0.45">
      <c r="A743">
        <v>8</v>
      </c>
      <c r="B743">
        <v>13</v>
      </c>
      <c r="C743">
        <f t="shared" si="33"/>
        <v>0.30769230769230771</v>
      </c>
      <c r="D743">
        <f t="shared" si="34"/>
        <v>-5</v>
      </c>
      <c r="E743">
        <f t="shared" si="35"/>
        <v>5</v>
      </c>
    </row>
    <row r="744" spans="1:5" x14ac:dyDescent="0.45">
      <c r="A744">
        <v>8</v>
      </c>
      <c r="B744">
        <v>25</v>
      </c>
      <c r="C744">
        <f t="shared" si="33"/>
        <v>0.16</v>
      </c>
      <c r="D744">
        <f t="shared" si="34"/>
        <v>-17</v>
      </c>
      <c r="E744">
        <f t="shared" si="35"/>
        <v>17</v>
      </c>
    </row>
    <row r="745" spans="1:5" x14ac:dyDescent="0.45">
      <c r="A745">
        <v>20</v>
      </c>
      <c r="B745">
        <v>17</v>
      </c>
      <c r="C745">
        <f t="shared" si="33"/>
        <v>0.58823529411764708</v>
      </c>
      <c r="D745">
        <f t="shared" si="34"/>
        <v>3</v>
      </c>
      <c r="E745">
        <f t="shared" si="35"/>
        <v>3</v>
      </c>
    </row>
    <row r="746" spans="1:5" x14ac:dyDescent="0.45">
      <c r="A746">
        <v>16</v>
      </c>
      <c r="B746">
        <v>21</v>
      </c>
      <c r="C746">
        <f t="shared" si="33"/>
        <v>0.38095238095238093</v>
      </c>
      <c r="D746">
        <f t="shared" si="34"/>
        <v>-5</v>
      </c>
      <c r="E746">
        <f t="shared" si="35"/>
        <v>5</v>
      </c>
    </row>
    <row r="747" spans="1:5" x14ac:dyDescent="0.45">
      <c r="A747">
        <v>8</v>
      </c>
      <c r="B747">
        <v>5</v>
      </c>
      <c r="C747">
        <f t="shared" si="33"/>
        <v>0.8</v>
      </c>
      <c r="D747">
        <f t="shared" si="34"/>
        <v>3</v>
      </c>
      <c r="E747">
        <f t="shared" si="35"/>
        <v>3</v>
      </c>
    </row>
    <row r="748" spans="1:5" x14ac:dyDescent="0.45">
      <c r="A748">
        <v>16</v>
      </c>
      <c r="B748">
        <v>9</v>
      </c>
      <c r="C748">
        <f t="shared" si="33"/>
        <v>0.88888888888888884</v>
      </c>
      <c r="D748">
        <f t="shared" si="34"/>
        <v>7</v>
      </c>
      <c r="E748">
        <f t="shared" si="35"/>
        <v>7</v>
      </c>
    </row>
    <row r="749" spans="1:5" x14ac:dyDescent="0.45">
      <c r="A749">
        <v>7</v>
      </c>
      <c r="B749">
        <v>7</v>
      </c>
      <c r="C749">
        <f t="shared" si="33"/>
        <v>0.5</v>
      </c>
      <c r="D749">
        <f t="shared" si="34"/>
        <v>0</v>
      </c>
      <c r="E749">
        <f t="shared" si="35"/>
        <v>0</v>
      </c>
    </row>
    <row r="750" spans="1:5" x14ac:dyDescent="0.45">
      <c r="A750">
        <v>7</v>
      </c>
      <c r="B750">
        <v>19</v>
      </c>
      <c r="C750">
        <f t="shared" si="33"/>
        <v>0.18421052631578946</v>
      </c>
      <c r="D750">
        <f t="shared" si="34"/>
        <v>-12</v>
      </c>
      <c r="E750">
        <f t="shared" si="35"/>
        <v>12</v>
      </c>
    </row>
    <row r="751" spans="1:5" x14ac:dyDescent="0.45">
      <c r="A751">
        <v>13</v>
      </c>
      <c r="B751">
        <v>21</v>
      </c>
      <c r="C751">
        <f t="shared" si="33"/>
        <v>0.30952380952380953</v>
      </c>
      <c r="D751">
        <f t="shared" si="34"/>
        <v>-8</v>
      </c>
      <c r="E751">
        <f t="shared" si="35"/>
        <v>8</v>
      </c>
    </row>
  </sheetData>
  <autoFilter ref="A1:E751" xr:uid="{26D87D97-D684-4F9D-AE5F-7AEE6A060869}"/>
  <mergeCells count="3">
    <mergeCell ref="L3:M3"/>
    <mergeCell ref="L8:M8"/>
    <mergeCell ref="L11:M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7472-9C52-4BE3-972E-D345E9674FF5}">
  <dimension ref="A3:E7"/>
  <sheetViews>
    <sheetView topLeftCell="A13" workbookViewId="0">
      <selection activeCell="A23" sqref="A23"/>
    </sheetView>
  </sheetViews>
  <sheetFormatPr defaultRowHeight="19.5" x14ac:dyDescent="0.45"/>
  <cols>
    <col min="1" max="1" width="12.88671875" bestFit="1" customWidth="1"/>
    <col min="2" max="5" width="22.109375" bestFit="1" customWidth="1"/>
    <col min="6" max="43" width="12.88671875" bestFit="1" customWidth="1"/>
  </cols>
  <sheetData>
    <row r="3" spans="1:5" x14ac:dyDescent="0.45">
      <c r="B3" s="174" t="s">
        <v>2457</v>
      </c>
      <c r="C3" s="174" t="s">
        <v>2467</v>
      </c>
    </row>
    <row r="4" spans="1:5" x14ac:dyDescent="0.45">
      <c r="B4" t="s">
        <v>2391</v>
      </c>
      <c r="C4" t="s">
        <v>2391</v>
      </c>
      <c r="D4" t="s">
        <v>2390</v>
      </c>
      <c r="E4" t="s">
        <v>2390</v>
      </c>
    </row>
    <row r="5" spans="1:5" x14ac:dyDescent="0.45">
      <c r="A5" s="174" t="s">
        <v>2</v>
      </c>
      <c r="B5" t="s">
        <v>2468</v>
      </c>
      <c r="C5" t="s">
        <v>2469</v>
      </c>
      <c r="D5" t="s">
        <v>2468</v>
      </c>
      <c r="E5" t="s">
        <v>2469</v>
      </c>
    </row>
    <row r="6" spans="1:5" x14ac:dyDescent="0.45">
      <c r="A6" t="s">
        <v>19</v>
      </c>
      <c r="B6" s="175">
        <v>18.527777777777779</v>
      </c>
      <c r="C6" s="175">
        <v>3.9081111111111086</v>
      </c>
      <c r="D6" s="175">
        <v>14.005555555555556</v>
      </c>
      <c r="E6" s="175">
        <v>2.9113194444444419</v>
      </c>
    </row>
    <row r="7" spans="1:5" x14ac:dyDescent="0.45">
      <c r="A7" t="s">
        <v>557</v>
      </c>
      <c r="B7" s="175">
        <v>18.860915492957748</v>
      </c>
      <c r="C7" s="175">
        <v>3.8561443661971788</v>
      </c>
      <c r="D7" s="175">
        <v>20.473684210526315</v>
      </c>
      <c r="E7" s="175">
        <v>4.211030701754364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7C8B-3290-43F8-8B2B-2E60D4098A41}">
  <dimension ref="A1:AH751"/>
  <sheetViews>
    <sheetView tabSelected="1" workbookViewId="0">
      <pane ySplit="1" topLeftCell="A2" activePane="bottomLeft" state="frozen"/>
      <selection pane="bottomLeft"/>
    </sheetView>
  </sheetViews>
  <sheetFormatPr defaultRowHeight="19.5" x14ac:dyDescent="0.45"/>
  <sheetData>
    <row r="1" spans="1:34" x14ac:dyDescent="0.45">
      <c r="A1" s="1" t="s">
        <v>2514</v>
      </c>
      <c r="B1" s="1" t="s">
        <v>0</v>
      </c>
      <c r="C1" s="1" t="s">
        <v>2470</v>
      </c>
      <c r="D1" s="1" t="s">
        <v>2471</v>
      </c>
      <c r="E1" s="1" t="s">
        <v>2472</v>
      </c>
      <c r="F1" s="1" t="s">
        <v>2473</v>
      </c>
      <c r="G1" s="1" t="s">
        <v>2474</v>
      </c>
      <c r="H1" s="1" t="s">
        <v>2475</v>
      </c>
      <c r="I1" s="1" t="s">
        <v>2476</v>
      </c>
      <c r="J1" s="1" t="s">
        <v>2477</v>
      </c>
      <c r="K1" s="1" t="s">
        <v>2478</v>
      </c>
      <c r="L1" s="1" t="s">
        <v>2479</v>
      </c>
      <c r="M1" s="1" t="s">
        <v>2480</v>
      </c>
      <c r="N1" s="1" t="s">
        <v>2481</v>
      </c>
      <c r="O1" s="1" t="s">
        <v>2482</v>
      </c>
      <c r="P1" s="1" t="s">
        <v>2483</v>
      </c>
      <c r="Q1" s="1" t="s">
        <v>2484</v>
      </c>
      <c r="R1" s="1" t="s">
        <v>2485</v>
      </c>
      <c r="S1" s="1" t="s">
        <v>2486</v>
      </c>
      <c r="T1" s="1" t="s">
        <v>2487</v>
      </c>
      <c r="U1" s="1" t="s">
        <v>2488</v>
      </c>
      <c r="V1" s="1" t="s">
        <v>2489</v>
      </c>
      <c r="W1" s="1" t="s">
        <v>2490</v>
      </c>
      <c r="X1" s="1" t="s">
        <v>2491</v>
      </c>
      <c r="Y1" s="1" t="s">
        <v>2492</v>
      </c>
      <c r="Z1" s="1" t="s">
        <v>2493</v>
      </c>
      <c r="AA1" s="1" t="s">
        <v>2494</v>
      </c>
      <c r="AB1" s="1" t="s">
        <v>2495</v>
      </c>
      <c r="AC1" s="1" t="s">
        <v>2496</v>
      </c>
      <c r="AD1" s="1" t="s">
        <v>2497</v>
      </c>
      <c r="AE1" s="1" t="s">
        <v>2498</v>
      </c>
      <c r="AF1" s="1" t="s">
        <v>2499</v>
      </c>
      <c r="AG1" s="1" t="s">
        <v>2500</v>
      </c>
      <c r="AH1" s="1" t="s">
        <v>2501</v>
      </c>
    </row>
    <row r="2" spans="1:34" x14ac:dyDescent="0.45">
      <c r="A2">
        <v>1</v>
      </c>
      <c r="B2" t="s">
        <v>482</v>
      </c>
      <c r="C2" t="s">
        <v>1589</v>
      </c>
      <c r="D2" t="s">
        <v>557</v>
      </c>
      <c r="E2">
        <v>4</v>
      </c>
      <c r="F2">
        <v>5</v>
      </c>
      <c r="G2">
        <v>4</v>
      </c>
      <c r="H2">
        <v>4</v>
      </c>
      <c r="I2">
        <v>3</v>
      </c>
      <c r="J2">
        <v>4.1624999999999996</v>
      </c>
      <c r="K2">
        <v>20</v>
      </c>
      <c r="L2">
        <v>0.29402336471128782</v>
      </c>
      <c r="M2">
        <v>6</v>
      </c>
      <c r="N2" t="s">
        <v>2364</v>
      </c>
      <c r="O2" t="b">
        <v>0</v>
      </c>
      <c r="S2" t="str">
        <f>VLOOKUP($B2,'Gemini RAW'!$A:$Q,2,FALSE)</f>
        <v>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"K.O." criteria exist, negative indicators do not outweigh positive ones, and recommendations are followed.
A gift is defined as the voluntary transfer of ownership without requiring consideration. Examples include wine, books, and theater tickets.
If you accept a gift over EUR 20, you should inform the giver that you should not receive gifts in the future.
Analysts may not accept any gifts, including low-value ones, from issuers.
The acceptance of cash or cash equivalent gifts is never permitted. Research Analysts and Corporate Finance employees are never permitted to receive gifts.
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
The acceptance of gifts from customers up to EUR 20 (gross) is always permitted (exception: public officials).
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v>
      </c>
      <c r="T2" t="str">
        <f>VLOOKUP($B2,'Gemini RAW'!$A:$Q,3,FALSE)</f>
        <v>rag</v>
      </c>
      <c r="U2">
        <f>VLOOKUP($B2,'Gemini RAW'!$A:$Q,4,FALSE)</f>
        <v>5</v>
      </c>
      <c r="V2">
        <f>VLOOKUP($B2,'Gemini RAW'!$A:$Q,5,FALSE)</f>
        <v>5</v>
      </c>
      <c r="W2">
        <f>VLOOKUP($B2,'Gemini RAW'!$A:$Q,6,FALSE)</f>
        <v>5</v>
      </c>
      <c r="X2">
        <f>VLOOKUP($B2,'Gemini RAW'!$A:$Q,7,FALSE)</f>
        <v>5</v>
      </c>
      <c r="Y2">
        <f>VLOOKUP($B2,'Gemini RAW'!$A:$Q,8,FALSE)</f>
        <v>1</v>
      </c>
      <c r="Z2">
        <f>VLOOKUP($B2,'Gemini RAW'!$A:$Q,9,FALSE)</f>
        <v>3.64</v>
      </c>
      <c r="AA2">
        <f>VLOOKUP($B2,'Gemini RAW'!$A:$Q,10,FALSE)</f>
        <v>21</v>
      </c>
      <c r="AB2">
        <f>VLOOKUP($B2,'Gemini RAW'!$A:$Q,11,FALSE)</f>
        <v>0.29402336471128782</v>
      </c>
      <c r="AC2">
        <f>VLOOKUP($B2,'Gemini RAW'!$A:$Q,12,FALSE)</f>
        <v>6</v>
      </c>
      <c r="AD2" t="str">
        <f>VLOOKUP($B2,'Gemini RAW'!$A:$Q,13,FALSE)</f>
        <v>The response provides a factually accurate, relevant, complete, and clear answer to the user's query. However, it lacks proper citations and does not address GDPR compliance, EU AI Act alignment, or audit trail quality. The content quality is excellent, but the source utilization and citation mechanics are poor.</v>
      </c>
      <c r="AE2" t="b">
        <f>VLOOKUP($B2,'Gemini RAW'!$A:$Q,14,FALSE)</f>
        <v>0</v>
      </c>
      <c r="AF2">
        <f>VLOOKUP($B2,'Gemini RAW'!$A:$Q,15,FALSE)</f>
        <v>0</v>
      </c>
      <c r="AG2">
        <f>VLOOKUP($B2,'Gemini RAW'!$A:$Q,16,FALSE)</f>
        <v>0</v>
      </c>
      <c r="AH2">
        <f>VLOOKUP($B2,'Gemini RAW'!$A:$Q,17,FALSE)</f>
        <v>0</v>
      </c>
    </row>
    <row r="3" spans="1:34" x14ac:dyDescent="0.45">
      <c r="A3">
        <v>2</v>
      </c>
      <c r="B3" t="s">
        <v>485</v>
      </c>
      <c r="C3" t="s">
        <v>1591</v>
      </c>
      <c r="D3" t="s">
        <v>557</v>
      </c>
      <c r="E3">
        <v>5</v>
      </c>
      <c r="F3">
        <v>5</v>
      </c>
      <c r="G3">
        <v>5</v>
      </c>
      <c r="H3">
        <v>5</v>
      </c>
      <c r="I3">
        <v>4</v>
      </c>
      <c r="J3">
        <v>4.9124999999999996</v>
      </c>
      <c r="K3">
        <v>24</v>
      </c>
      <c r="L3">
        <v>0.26204663265306122</v>
      </c>
      <c r="M3">
        <v>7</v>
      </c>
      <c r="N3" t="s">
        <v>2365</v>
      </c>
      <c r="O3" t="b">
        <v>0</v>
      </c>
      <c r="S3" t="str">
        <f>VLOOKUP($B3,'Gemini RAW'!$A:$Q,2,FALSE)</f>
        <v>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
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
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
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v>
      </c>
      <c r="T3" t="str">
        <f>VLOOKUP($B3,'Gemini RAW'!$A:$Q,3,FALSE)</f>
        <v>rag</v>
      </c>
      <c r="U3">
        <f>VLOOKUP($B3,'Gemini RAW'!$A:$Q,4,FALSE)</f>
        <v>5</v>
      </c>
      <c r="V3">
        <f>VLOOKUP($B3,'Gemini RAW'!$A:$Q,5,FALSE)</f>
        <v>5</v>
      </c>
      <c r="W3">
        <f>VLOOKUP($B3,'Gemini RAW'!$A:$Q,6,FALSE)</f>
        <v>5</v>
      </c>
      <c r="X3">
        <f>VLOOKUP($B3,'Gemini RAW'!$A:$Q,7,FALSE)</f>
        <v>5</v>
      </c>
      <c r="Y3">
        <f>VLOOKUP($B3,'Gemini RAW'!$A:$Q,8,FALSE)</f>
        <v>1</v>
      </c>
      <c r="Z3">
        <f>VLOOKUP($B3,'Gemini RAW'!$A:$Q,9,FALSE)</f>
        <v>4.4800000000000004</v>
      </c>
      <c r="AA3">
        <f>VLOOKUP($B3,'Gemini RAW'!$A:$Q,10,FALSE)</f>
        <v>21</v>
      </c>
      <c r="AB3">
        <f>VLOOKUP($B3,'Gemini RAW'!$A:$Q,11,FALSE)</f>
        <v>0.26204663265306122</v>
      </c>
      <c r="AC3">
        <f>VLOOKUP($B3,'Gemini RAW'!$A:$Q,12,FALSE)</f>
        <v>7</v>
      </c>
      <c r="AD3" t="str">
        <f>VLOOKUP($B3,'Gemini RAW'!$A:$Q,13,FALSE)</f>
        <v>The response is excellent in terms of content quality, providing accurate, relevant, complete, and clear information about gift-giving policies. However, it lacks proper citation and audit trail information, which significantly reduces its academic rigor. The response effectively answers the user's question but fails to provide transparency regarding its sources.</v>
      </c>
      <c r="AE3" t="b">
        <f>VLOOKUP($B3,'Gemini RAW'!$A:$Q,14,FALSE)</f>
        <v>0</v>
      </c>
      <c r="AF3">
        <f>VLOOKUP($B3,'Gemini RAW'!$A:$Q,15,FALSE)</f>
        <v>0</v>
      </c>
      <c r="AG3">
        <f>VLOOKUP($B3,'Gemini RAW'!$A:$Q,16,FALSE)</f>
        <v>0</v>
      </c>
      <c r="AH3">
        <f>VLOOKUP($B3,'Gemini RAW'!$A:$Q,17,FALSE)</f>
        <v>0</v>
      </c>
    </row>
    <row r="4" spans="1:34" x14ac:dyDescent="0.45">
      <c r="A4">
        <v>3</v>
      </c>
      <c r="B4" t="s">
        <v>488</v>
      </c>
      <c r="C4" t="s">
        <v>1593</v>
      </c>
      <c r="D4" t="s">
        <v>557</v>
      </c>
      <c r="E4">
        <v>5</v>
      </c>
      <c r="F4">
        <v>5</v>
      </c>
      <c r="G4">
        <v>5</v>
      </c>
      <c r="H4">
        <v>5</v>
      </c>
      <c r="I4">
        <v>4</v>
      </c>
      <c r="J4">
        <v>4.9124999999999996</v>
      </c>
      <c r="K4">
        <v>24</v>
      </c>
      <c r="L4">
        <v>0.4411629028405199</v>
      </c>
      <c r="M4">
        <v>6</v>
      </c>
      <c r="N4" t="s">
        <v>2366</v>
      </c>
      <c r="O4" t="b">
        <v>0</v>
      </c>
      <c r="S4" t="str">
        <f>VLOOKUP($B4,'Gemini RAW'!$A:$Q,2,FALSE)</f>
        <v>If you receive a gift worth €30 from a business partner, here's what you should do, based on Berenberg's guidelines:
*   **General Rule:** In principle, gifts with a gross value of more than EUR 20 from a (potential) client/business partner to employees must be declined.
*   **Declining the Gift:** You should take a tactful approach in each specific case.
*   **If Refusal is Not Possible:** If a refusal is not possible, for reasons of politeness, the following applies: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
*   **Additional Steps:**
    *   Give feedback to the gift giver that they should refrain from giving gifts in the future.
    *   Notify your line manager appropriately if you accept the gift.
*   **Important Considerations:**
    *   The acceptance of cash or cash equivalents, such as vouchers for cash payment, is prohibited in all cases and without exception.
    *   If you are in any doubt as to whether you can accept a gift, consult with AFC Compliance.
    *   If you believe that any bribery, corruption or other breach of policy has occurred or may occur, you must refuse it and report it immediately to your manager and AFC Compliance.
*   **Gifts to family members:** Gifts offered to family members, relatives or close associates of Berenberg employees may not be accepted.
*   **Gifts during bidding process:** During the bidding or pitch process for a new transaction, business mandate, product, service or relationship the receipt of gifts (of any value) is strictly prohibited.</v>
      </c>
      <c r="T4" t="str">
        <f>VLOOKUP($B4,'Gemini RAW'!$A:$Q,3,FALSE)</f>
        <v>rag</v>
      </c>
      <c r="U4">
        <f>VLOOKUP($B4,'Gemini RAW'!$A:$Q,4,FALSE)</f>
        <v>4</v>
      </c>
      <c r="V4">
        <f>VLOOKUP($B4,'Gemini RAW'!$A:$Q,5,FALSE)</f>
        <v>5</v>
      </c>
      <c r="W4">
        <f>VLOOKUP($B4,'Gemini RAW'!$A:$Q,6,FALSE)</f>
        <v>4</v>
      </c>
      <c r="X4">
        <f>VLOOKUP($B4,'Gemini RAW'!$A:$Q,7,FALSE)</f>
        <v>5</v>
      </c>
      <c r="Y4">
        <f>VLOOKUP($B4,'Gemini RAW'!$A:$Q,8,FALSE)</f>
        <v>4</v>
      </c>
      <c r="Z4">
        <f>VLOOKUP($B4,'Gemini RAW'!$A:$Q,9,FALSE)</f>
        <v>3.46</v>
      </c>
      <c r="AA4">
        <f>VLOOKUP($B4,'Gemini RAW'!$A:$Q,10,FALSE)</f>
        <v>22</v>
      </c>
      <c r="AB4">
        <f>VLOOKUP($B4,'Gemini RAW'!$A:$Q,11,FALSE)</f>
        <v>0.4411629028405199</v>
      </c>
      <c r="AC4">
        <f>VLOOKUP($B4,'Gemini RAW'!$A:$Q,12,FALSE)</f>
        <v>6</v>
      </c>
      <c r="AD4" t="str">
        <f>VLOOKUP($B4,'Gemini RAW'!$A:$Q,13,FALSE)</f>
        <v>The response provides a relevant and clear answer to the user's query, offering practical advice based on Berenberg's guidelines. The content is generally accurate and comprehensive, although it could benefit from acknowledging the specific context of the guidelines. The citation quality is acceptable but could be improved with a more explicit reference. The response completely fails to address GDPR, EU AI Act, and audit trail considerations.</v>
      </c>
      <c r="AE4" t="b">
        <f>VLOOKUP($B4,'Gemini RAW'!$A:$Q,14,FALSE)</f>
        <v>0</v>
      </c>
      <c r="AF4">
        <f>VLOOKUP($B4,'Gemini RAW'!$A:$Q,15,FALSE)</f>
        <v>0</v>
      </c>
      <c r="AG4">
        <f>VLOOKUP($B4,'Gemini RAW'!$A:$Q,16,FALSE)</f>
        <v>0</v>
      </c>
      <c r="AH4">
        <f>VLOOKUP($B4,'Gemini RAW'!$A:$Q,17,FALSE)</f>
        <v>0</v>
      </c>
    </row>
    <row r="5" spans="1:34" x14ac:dyDescent="0.45">
      <c r="A5">
        <v>4</v>
      </c>
      <c r="B5" t="s">
        <v>491</v>
      </c>
      <c r="C5" t="s">
        <v>1595</v>
      </c>
      <c r="D5" t="s">
        <v>557</v>
      </c>
      <c r="E5">
        <v>5</v>
      </c>
      <c r="F5">
        <v>5</v>
      </c>
      <c r="G5">
        <v>4</v>
      </c>
      <c r="H5">
        <v>5</v>
      </c>
      <c r="I5">
        <v>4</v>
      </c>
      <c r="J5">
        <v>4.7249999999999996</v>
      </c>
      <c r="K5">
        <v>23</v>
      </c>
      <c r="L5">
        <v>0.46329244236396883</v>
      </c>
      <c r="M5">
        <v>4</v>
      </c>
      <c r="N5" t="s">
        <v>2367</v>
      </c>
      <c r="O5" t="b">
        <v>0</v>
      </c>
      <c r="S5" t="str">
        <f>VLOOKUP($B5,'Gemini RAW'!$A:$Q,2,FALSE)</f>
        <v>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v>
      </c>
      <c r="T5" t="str">
        <f>VLOOKUP($B5,'Gemini RAW'!$A:$Q,3,FALSE)</f>
        <v>rag</v>
      </c>
      <c r="U5">
        <f>VLOOKUP($B5,'Gemini RAW'!$A:$Q,4,FALSE)</f>
        <v>4</v>
      </c>
      <c r="V5">
        <f>VLOOKUP($B5,'Gemini RAW'!$A:$Q,5,FALSE)</f>
        <v>5</v>
      </c>
      <c r="W5">
        <f>VLOOKUP($B5,'Gemini RAW'!$A:$Q,6,FALSE)</f>
        <v>4</v>
      </c>
      <c r="X5">
        <f>VLOOKUP($B5,'Gemini RAW'!$A:$Q,7,FALSE)</f>
        <v>4</v>
      </c>
      <c r="Y5">
        <f>VLOOKUP($B5,'Gemini RAW'!$A:$Q,8,FALSE)</f>
        <v>1</v>
      </c>
      <c r="Z5">
        <f>VLOOKUP($B5,'Gemini RAW'!$A:$Q,9,FALSE)</f>
        <v>3.16</v>
      </c>
      <c r="AA5">
        <f>VLOOKUP($B5,'Gemini RAW'!$A:$Q,10,FALSE)</f>
        <v>18</v>
      </c>
      <c r="AB5">
        <f>VLOOKUP($B5,'Gemini RAW'!$A:$Q,11,FALSE)</f>
        <v>0.46329244236396883</v>
      </c>
      <c r="AC5">
        <f>VLOOKUP($B5,'Gemini RAW'!$A:$Q,12,FALSE)</f>
        <v>4</v>
      </c>
      <c r="AD5" t="str">
        <f>VLOOKUP($B5,'Gemini RAW'!$A:$Q,13,FALSE)</f>
        <v>The response is generally good in terms of content quality, providing a relevant and mostly accurate answer to the user's query. However, it lacks citations and does not address GDPR, EU AI Act, or audit trail considerations. The response is also specific to Berenberg employees, which limits its general applicability.</v>
      </c>
      <c r="AE5" t="b">
        <f>VLOOKUP($B5,'Gemini RAW'!$A:$Q,14,FALSE)</f>
        <v>0</v>
      </c>
      <c r="AF5">
        <f>VLOOKUP($B5,'Gemini RAW'!$A:$Q,15,FALSE)</f>
        <v>0</v>
      </c>
      <c r="AG5">
        <f>VLOOKUP($B5,'Gemini RAW'!$A:$Q,16,FALSE)</f>
        <v>0</v>
      </c>
      <c r="AH5">
        <f>VLOOKUP($B5,'Gemini RAW'!$A:$Q,17,FALSE)</f>
        <v>0</v>
      </c>
    </row>
    <row r="6" spans="1:34" x14ac:dyDescent="0.45">
      <c r="A6">
        <v>5</v>
      </c>
      <c r="B6" t="s">
        <v>494</v>
      </c>
      <c r="C6" t="s">
        <v>1597</v>
      </c>
      <c r="D6" t="s">
        <v>557</v>
      </c>
      <c r="E6">
        <v>4</v>
      </c>
      <c r="F6">
        <v>5</v>
      </c>
      <c r="G6">
        <v>4</v>
      </c>
      <c r="H6">
        <v>4</v>
      </c>
      <c r="I6">
        <v>3</v>
      </c>
      <c r="J6">
        <v>4.1624999999999996</v>
      </c>
      <c r="K6">
        <v>20</v>
      </c>
      <c r="L6">
        <v>0.2094500504849949</v>
      </c>
      <c r="M6">
        <v>6</v>
      </c>
      <c r="N6" t="s">
        <v>2368</v>
      </c>
      <c r="O6" t="b">
        <v>0</v>
      </c>
      <c r="S6" t="str">
        <f>VLOOKUP($B6,'Gemini RAW'!$A:$Q,2,FALSE)</f>
        <v>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v>
      </c>
      <c r="T6" t="str">
        <f>VLOOKUP($B6,'Gemini RAW'!$A:$Q,3,FALSE)</f>
        <v>rag</v>
      </c>
      <c r="U6">
        <f>VLOOKUP($B6,'Gemini RAW'!$A:$Q,4,FALSE)</f>
        <v>5</v>
      </c>
      <c r="V6">
        <f>VLOOKUP($B6,'Gemini RAW'!$A:$Q,5,FALSE)</f>
        <v>5</v>
      </c>
      <c r="W6">
        <f>VLOOKUP($B6,'Gemini RAW'!$A:$Q,6,FALSE)</f>
        <v>5</v>
      </c>
      <c r="X6">
        <f>VLOOKUP($B6,'Gemini RAW'!$A:$Q,7,FALSE)</f>
        <v>5</v>
      </c>
      <c r="Y6">
        <f>VLOOKUP($B6,'Gemini RAW'!$A:$Q,8,FALSE)</f>
        <v>3</v>
      </c>
      <c r="Z6">
        <f>VLOOKUP($B6,'Gemini RAW'!$A:$Q,9,FALSE)</f>
        <v>4.88</v>
      </c>
      <c r="AA6">
        <f>VLOOKUP($B6,'Gemini RAW'!$A:$Q,10,FALSE)</f>
        <v>23</v>
      </c>
      <c r="AB6">
        <f>VLOOKUP($B6,'Gemini RAW'!$A:$Q,11,FALSE)</f>
        <v>0.2094500504849949</v>
      </c>
      <c r="AC6">
        <f>VLOOKUP($B6,'Gemini RAW'!$A:$Q,12,FALSE)</f>
        <v>6</v>
      </c>
      <c r="AD6" t="str">
        <f>VLOOKUP($B6,'Gemini RAW'!$A:$Q,13,FALSE)</f>
        <v>The response is excellent in terms of content quality, providing a factually accurate, relevant, complete, and clear answer to the user's query. The source utilization is adequate, as the information is grounded in the provided snippets, but the lack of explicit citations reduces the overall score. The response also demonstrates good compliance with GDPR and the EU AI Act.</v>
      </c>
      <c r="AE6" t="b">
        <f>VLOOKUP($B6,'Gemini RAW'!$A:$Q,14,FALSE)</f>
        <v>0</v>
      </c>
      <c r="AF6">
        <f>VLOOKUP($B6,'Gemini RAW'!$A:$Q,15,FALSE)</f>
        <v>0</v>
      </c>
      <c r="AG6">
        <f>VLOOKUP($B6,'Gemini RAW'!$A:$Q,16,FALSE)</f>
        <v>0</v>
      </c>
      <c r="AH6">
        <f>VLOOKUP($B6,'Gemini RAW'!$A:$Q,17,FALSE)</f>
        <v>0</v>
      </c>
    </row>
    <row r="7" spans="1:34" x14ac:dyDescent="0.45">
      <c r="A7">
        <v>6</v>
      </c>
      <c r="B7" t="s">
        <v>497</v>
      </c>
      <c r="C7" t="s">
        <v>1599</v>
      </c>
      <c r="D7" t="s">
        <v>557</v>
      </c>
      <c r="E7">
        <v>5</v>
      </c>
      <c r="F7">
        <v>5</v>
      </c>
      <c r="G7">
        <v>5</v>
      </c>
      <c r="H7">
        <v>5</v>
      </c>
      <c r="I7">
        <v>4</v>
      </c>
      <c r="J7">
        <v>4.9124999999999996</v>
      </c>
      <c r="K7">
        <v>24</v>
      </c>
      <c r="L7">
        <v>0.44583142160728362</v>
      </c>
      <c r="M7">
        <v>4</v>
      </c>
      <c r="N7" t="s">
        <v>2369</v>
      </c>
      <c r="O7" t="b">
        <v>0</v>
      </c>
      <c r="S7" t="str">
        <f>VLOOKUP($B7,'Gemini RAW'!$A:$Q,2,FALSE)</f>
        <v>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
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
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you accept a gift over 20 EUR (gross), you should also inform the giver that they should refrain from giving gifts in the future.
Gifts given to family members may not be accepted and perishable items (i.e.: food) must be shared internally with the London branch.</v>
      </c>
      <c r="T7" t="str">
        <f>VLOOKUP($B7,'Gemini RAW'!$A:$Q,3,FALSE)</f>
        <v>rag</v>
      </c>
      <c r="U7">
        <f>VLOOKUP($B7,'Gemini RAW'!$A:$Q,4,FALSE)</f>
        <v>5</v>
      </c>
      <c r="V7">
        <f>VLOOKUP($B7,'Gemini RAW'!$A:$Q,5,FALSE)</f>
        <v>5</v>
      </c>
      <c r="W7">
        <f>VLOOKUP($B7,'Gemini RAW'!$A:$Q,6,FALSE)</f>
        <v>5</v>
      </c>
      <c r="X7">
        <f>VLOOKUP($B7,'Gemini RAW'!$A:$Q,7,FALSE)</f>
        <v>5</v>
      </c>
      <c r="Y7">
        <f>VLOOKUP($B7,'Gemini RAW'!$A:$Q,8,FALSE)</f>
        <v>3</v>
      </c>
      <c r="Z7">
        <f>VLOOKUP($B7,'Gemini RAW'!$A:$Q,9,FALSE)</f>
        <v>4.88</v>
      </c>
      <c r="AA7">
        <f>VLOOKUP($B7,'Gemini RAW'!$A:$Q,10,FALSE)</f>
        <v>23</v>
      </c>
      <c r="AB7">
        <f>VLOOKUP($B7,'Gemini RAW'!$A:$Q,11,FALSE)</f>
        <v>0.44583142160728362</v>
      </c>
      <c r="AC7">
        <f>VLOOKUP($B7,'Gemini RAW'!$A:$Q,12,FALSE)</f>
        <v>4</v>
      </c>
      <c r="AD7" t="str">
        <f>VLOOKUP($B7,'Gemini RAW'!$A:$Q,13,FALSE)</f>
        <v>The response is excellent in terms of content quality, providing accurate, relevant, complete, and clear information. The response directly addresses the user's query and offers comprehensive guidance on gift recording and reporting. The citation quality is satisfactory, as the response does not explicitly cite the source snippets, but the information is grounded in the provided text.</v>
      </c>
      <c r="AE7" t="b">
        <f>VLOOKUP($B7,'Gemini RAW'!$A:$Q,14,FALSE)</f>
        <v>0</v>
      </c>
      <c r="AF7">
        <f>VLOOKUP($B7,'Gemini RAW'!$A:$Q,15,FALSE)</f>
        <v>0</v>
      </c>
      <c r="AG7">
        <f>VLOOKUP($B7,'Gemini RAW'!$A:$Q,16,FALSE)</f>
        <v>0</v>
      </c>
      <c r="AH7">
        <f>VLOOKUP($B7,'Gemini RAW'!$A:$Q,17,FALSE)</f>
        <v>0</v>
      </c>
    </row>
    <row r="8" spans="1:34" x14ac:dyDescent="0.45">
      <c r="A8">
        <v>7</v>
      </c>
      <c r="B8" t="s">
        <v>500</v>
      </c>
      <c r="C8" t="s">
        <v>1601</v>
      </c>
      <c r="D8" t="s">
        <v>557</v>
      </c>
      <c r="E8">
        <v>5</v>
      </c>
      <c r="F8">
        <v>5</v>
      </c>
      <c r="G8">
        <v>5</v>
      </c>
      <c r="H8">
        <v>5</v>
      </c>
      <c r="I8">
        <v>4</v>
      </c>
      <c r="J8">
        <v>4.9124999999999996</v>
      </c>
      <c r="K8">
        <v>24</v>
      </c>
      <c r="L8">
        <v>0.39263080669330669</v>
      </c>
      <c r="M8">
        <v>3</v>
      </c>
      <c r="N8" t="s">
        <v>2370</v>
      </c>
      <c r="O8" t="b">
        <v>0</v>
      </c>
      <c r="S8" t="str">
        <f>VLOOKUP($B8,'Gemini RAW'!$A:$Q,2,FALSE)</f>
        <v>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
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v>
      </c>
      <c r="T8" t="str">
        <f>VLOOKUP($B8,'Gemini RAW'!$A:$Q,3,FALSE)</f>
        <v>rag</v>
      </c>
      <c r="U8">
        <f>VLOOKUP($B8,'Gemini RAW'!$A:$Q,4,FALSE)</f>
        <v>4</v>
      </c>
      <c r="V8">
        <f>VLOOKUP($B8,'Gemini RAW'!$A:$Q,5,FALSE)</f>
        <v>5</v>
      </c>
      <c r="W8">
        <f>VLOOKUP($B8,'Gemini RAW'!$A:$Q,6,FALSE)</f>
        <v>4</v>
      </c>
      <c r="X8">
        <f>VLOOKUP($B8,'Gemini RAW'!$A:$Q,7,FALSE)</f>
        <v>4</v>
      </c>
      <c r="Y8">
        <f>VLOOKUP($B8,'Gemini RAW'!$A:$Q,8,FALSE)</f>
        <v>1</v>
      </c>
      <c r="Z8">
        <f>VLOOKUP($B8,'Gemini RAW'!$A:$Q,9,FALSE)</f>
        <v>3.16</v>
      </c>
      <c r="AA8">
        <f>VLOOKUP($B8,'Gemini RAW'!$A:$Q,10,FALSE)</f>
        <v>18</v>
      </c>
      <c r="AB8">
        <f>VLOOKUP($B8,'Gemini RAW'!$A:$Q,11,FALSE)</f>
        <v>0.39263080669330669</v>
      </c>
      <c r="AC8">
        <f>VLOOKUP($B8,'Gemini RAW'!$A:$Q,12,FALSE)</f>
        <v>3</v>
      </c>
      <c r="AD8" t="str">
        <f>VLOOKUP($B8,'Gemini RAW'!$A:$Q,13,FALSE)</f>
        <v>The response is relevant and mostly accurate, providing useful information about logging gifts and hospitality. However, it lacks explicit citations and fails to address important aspects such as GDPR compliance, EU AI Act alignment, and audit trail quality. The absence of citations significantly reduces the trustworthiness and verifiability of the information.</v>
      </c>
      <c r="AE8" t="b">
        <f>VLOOKUP($B8,'Gemini RAW'!$A:$Q,14,FALSE)</f>
        <v>0</v>
      </c>
      <c r="AF8">
        <f>VLOOKUP($B8,'Gemini RAW'!$A:$Q,15,FALSE)</f>
        <v>0</v>
      </c>
      <c r="AG8">
        <f>VLOOKUP($B8,'Gemini RAW'!$A:$Q,16,FALSE)</f>
        <v>0</v>
      </c>
      <c r="AH8">
        <f>VLOOKUP($B8,'Gemini RAW'!$A:$Q,17,FALSE)</f>
        <v>0</v>
      </c>
    </row>
    <row r="9" spans="1:34" x14ac:dyDescent="0.45">
      <c r="A9">
        <v>8</v>
      </c>
      <c r="B9" t="s">
        <v>503</v>
      </c>
      <c r="C9" t="s">
        <v>1603</v>
      </c>
      <c r="D9" t="s">
        <v>557</v>
      </c>
      <c r="E9">
        <v>4</v>
      </c>
      <c r="F9">
        <v>5</v>
      </c>
      <c r="G9">
        <v>4</v>
      </c>
      <c r="H9">
        <v>4</v>
      </c>
      <c r="I9">
        <v>3</v>
      </c>
      <c r="J9">
        <v>4.1624999999999996</v>
      </c>
      <c r="K9">
        <v>20</v>
      </c>
      <c r="L9">
        <v>0.40686521607294779</v>
      </c>
      <c r="M9">
        <v>6</v>
      </c>
      <c r="N9" t="s">
        <v>2371</v>
      </c>
      <c r="O9" t="b">
        <v>0</v>
      </c>
      <c r="S9" t="str">
        <f>VLOOKUP($B9,'Gemini RAW'!$A:$Q,2,FALSE)</f>
        <v>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
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v>
      </c>
      <c r="T9" t="str">
        <f>VLOOKUP($B9,'Gemini RAW'!$A:$Q,3,FALSE)</f>
        <v>rag</v>
      </c>
      <c r="U9">
        <f>VLOOKUP($B9,'Gemini RAW'!$A:$Q,4,FALSE)</f>
        <v>4</v>
      </c>
      <c r="V9">
        <f>VLOOKUP($B9,'Gemini RAW'!$A:$Q,5,FALSE)</f>
        <v>5</v>
      </c>
      <c r="W9">
        <f>VLOOKUP($B9,'Gemini RAW'!$A:$Q,6,FALSE)</f>
        <v>4</v>
      </c>
      <c r="X9">
        <f>VLOOKUP($B9,'Gemini RAW'!$A:$Q,7,FALSE)</f>
        <v>4</v>
      </c>
      <c r="Y9">
        <f>VLOOKUP($B9,'Gemini RAW'!$A:$Q,8,FALSE)</f>
        <v>1</v>
      </c>
      <c r="Z9">
        <f>VLOOKUP($B9,'Gemini RAW'!$A:$Q,9,FALSE)</f>
        <v>3.16</v>
      </c>
      <c r="AA9">
        <f>VLOOKUP($B9,'Gemini RAW'!$A:$Q,10,FALSE)</f>
        <v>18</v>
      </c>
      <c r="AB9">
        <f>VLOOKUP($B9,'Gemini RAW'!$A:$Q,11,FALSE)</f>
        <v>0.40686521607294779</v>
      </c>
      <c r="AC9">
        <f>VLOOKUP($B9,'Gemini RAW'!$A:$Q,12,FALSE)</f>
        <v>6</v>
      </c>
      <c r="AD9" t="str">
        <f>VLOOKUP($B9,'Gemini RAW'!$A:$Q,13,FALSE)</f>
        <v>The response is relevant and generally accurate in addressing the user's query. It provides useful information about business meals and hospitality, including cost limits and the need for recording. However, it lacks citations and does not address GDPR, EU AI Act, or audit trail requirements. The absence of citations is a significant weakness.</v>
      </c>
      <c r="AE9" t="b">
        <f>VLOOKUP($B9,'Gemini RAW'!$A:$Q,14,FALSE)</f>
        <v>0</v>
      </c>
      <c r="AF9">
        <f>VLOOKUP($B9,'Gemini RAW'!$A:$Q,15,FALSE)</f>
        <v>0</v>
      </c>
      <c r="AG9">
        <f>VLOOKUP($B9,'Gemini RAW'!$A:$Q,16,FALSE)</f>
        <v>0</v>
      </c>
      <c r="AH9">
        <f>VLOOKUP($B9,'Gemini RAW'!$A:$Q,17,FALSE)</f>
        <v>0</v>
      </c>
    </row>
    <row r="10" spans="1:34" x14ac:dyDescent="0.45">
      <c r="A10">
        <v>9</v>
      </c>
      <c r="B10" t="s">
        <v>506</v>
      </c>
      <c r="C10" t="s">
        <v>1605</v>
      </c>
      <c r="D10" t="s">
        <v>557</v>
      </c>
      <c r="E10">
        <v>5</v>
      </c>
      <c r="F10">
        <v>5</v>
      </c>
      <c r="G10">
        <v>5</v>
      </c>
      <c r="H10">
        <v>5</v>
      </c>
      <c r="I10">
        <v>4</v>
      </c>
      <c r="J10">
        <v>4.9124999999999996</v>
      </c>
      <c r="K10">
        <v>24</v>
      </c>
      <c r="L10">
        <v>0.38018325383350848</v>
      </c>
      <c r="M10">
        <v>7</v>
      </c>
      <c r="N10" t="s">
        <v>2372</v>
      </c>
      <c r="O10" t="b">
        <v>0</v>
      </c>
      <c r="S10" t="str">
        <f>VLOOKUP($B10,'Gemini RAW'!$A:$Q,2,FALSE)</f>
        <v>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v>
      </c>
      <c r="T10" t="str">
        <f>VLOOKUP($B10,'Gemini RAW'!$A:$Q,3,FALSE)</f>
        <v>rag</v>
      </c>
      <c r="U10">
        <f>VLOOKUP($B10,'Gemini RAW'!$A:$Q,4,FALSE)</f>
        <v>4</v>
      </c>
      <c r="V10">
        <f>VLOOKUP($B10,'Gemini RAW'!$A:$Q,5,FALSE)</f>
        <v>5</v>
      </c>
      <c r="W10">
        <f>VLOOKUP($B10,'Gemini RAW'!$A:$Q,6,FALSE)</f>
        <v>4</v>
      </c>
      <c r="X10">
        <f>VLOOKUP($B10,'Gemini RAW'!$A:$Q,7,FALSE)</f>
        <v>4</v>
      </c>
      <c r="Y10">
        <f>VLOOKUP($B10,'Gemini RAW'!$A:$Q,8,FALSE)</f>
        <v>1</v>
      </c>
      <c r="Z10">
        <f>VLOOKUP($B10,'Gemini RAW'!$A:$Q,9,FALSE)</f>
        <v>3.16</v>
      </c>
      <c r="AA10">
        <f>VLOOKUP($B10,'Gemini RAW'!$A:$Q,10,FALSE)</f>
        <v>18</v>
      </c>
      <c r="AB10">
        <f>VLOOKUP($B10,'Gemini RAW'!$A:$Q,11,FALSE)</f>
        <v>0.38018325383350848</v>
      </c>
      <c r="AC10">
        <f>VLOOKUP($B10,'Gemini RAW'!$A:$Q,12,FALSE)</f>
        <v>7</v>
      </c>
      <c r="AD10" t="str">
        <f>VLOOKUP($B10,'Gemini RAW'!$A:$Q,13,FALSE)</f>
        <v>The response is relevant and generally accurate, providing useful guidelines on accepting hospitality during a tender process. However, it lacks any form of citation or referencing, which significantly reduces its academic value. Furthermore, it fails to address GDPR compliance, EU AI Act alignment, or audit trail quality, indicating a lack of consideration for these important aspects of AI system assessment.</v>
      </c>
      <c r="AE10" t="b">
        <f>VLOOKUP($B10,'Gemini RAW'!$A:$Q,14,FALSE)</f>
        <v>0</v>
      </c>
      <c r="AF10">
        <f>VLOOKUP($B10,'Gemini RAW'!$A:$Q,15,FALSE)</f>
        <v>0</v>
      </c>
      <c r="AG10">
        <f>VLOOKUP($B10,'Gemini RAW'!$A:$Q,16,FALSE)</f>
        <v>0</v>
      </c>
      <c r="AH10">
        <f>VLOOKUP($B10,'Gemini RAW'!$A:$Q,17,FALSE)</f>
        <v>0</v>
      </c>
    </row>
    <row r="11" spans="1:34" x14ac:dyDescent="0.45">
      <c r="A11">
        <v>10</v>
      </c>
      <c r="B11" t="s">
        <v>509</v>
      </c>
      <c r="C11" t="s">
        <v>1607</v>
      </c>
      <c r="D11" t="s">
        <v>557</v>
      </c>
      <c r="E11">
        <v>4</v>
      </c>
      <c r="F11">
        <v>5</v>
      </c>
      <c r="G11">
        <v>4</v>
      </c>
      <c r="H11">
        <v>4</v>
      </c>
      <c r="I11">
        <v>3</v>
      </c>
      <c r="J11">
        <v>4.1624999999999996</v>
      </c>
      <c r="K11">
        <v>20</v>
      </c>
      <c r="L11">
        <v>0.35627281519014931</v>
      </c>
      <c r="M11">
        <v>4</v>
      </c>
      <c r="N11" t="s">
        <v>2373</v>
      </c>
      <c r="O11" t="b">
        <v>0</v>
      </c>
      <c r="S11" t="str">
        <f>VLOOKUP($B11,'Gemini RAW'!$A:$Q,2,FALSE)</f>
        <v>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
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
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
Gifts offered to family members, relatives or close associates of Berenberg employees may not be accepted. Gifts must be given openly, not secretly. All gifts must comply with any applicable local law.
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
The timing of the gift will also be a key factor in determining whether there is anything improper at play. For example, the provision or receipt of gifts shortly before a key decision by a customer or Berenberg may give rise to suspicions.
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
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v>
      </c>
      <c r="T11" t="str">
        <f>VLOOKUP($B11,'Gemini RAW'!$A:$Q,3,FALSE)</f>
        <v>rag</v>
      </c>
      <c r="U11">
        <f>VLOOKUP($B11,'Gemini RAW'!$A:$Q,4,FALSE)</f>
        <v>4</v>
      </c>
      <c r="V11">
        <f>VLOOKUP($B11,'Gemini RAW'!$A:$Q,5,FALSE)</f>
        <v>5</v>
      </c>
      <c r="W11">
        <f>VLOOKUP($B11,'Gemini RAW'!$A:$Q,6,FALSE)</f>
        <v>4</v>
      </c>
      <c r="X11">
        <f>VLOOKUP($B11,'Gemini RAW'!$A:$Q,7,FALSE)</f>
        <v>4</v>
      </c>
      <c r="Y11">
        <f>VLOOKUP($B11,'Gemini RAW'!$A:$Q,8,FALSE)</f>
        <v>2</v>
      </c>
      <c r="Z11">
        <f>VLOOKUP($B11,'Gemini RAW'!$A:$Q,9,FALSE)</f>
        <v>3.22</v>
      </c>
      <c r="AA11">
        <f>VLOOKUP($B11,'Gemini RAW'!$A:$Q,10,FALSE)</f>
        <v>19</v>
      </c>
      <c r="AB11">
        <f>VLOOKUP($B11,'Gemini RAW'!$A:$Q,11,FALSE)</f>
        <v>0.35627281519014931</v>
      </c>
      <c r="AC11">
        <f>VLOOKUP($B11,'Gemini RAW'!$A:$Q,12,FALSE)</f>
        <v>4</v>
      </c>
      <c r="AD11" t="str">
        <f>VLOOKUP($B11,'Gemini RAW'!$A:$Q,13,FALSE)</f>
        <v>The response is relevant and generally accurate, providing a nuanced answer to the user's query. However, it lacks explicit citations and does not address GDPR or EU AI Act compliance. The inclusion of specific company policies (Berenberg) adds detail but could reduce clarity for a general audience. The response effectively uses the provided snippets to ground its claims, but the absence of explicit citations is a significant weakness.</v>
      </c>
      <c r="AE11" t="b">
        <f>VLOOKUP($B11,'Gemini RAW'!$A:$Q,14,FALSE)</f>
        <v>0</v>
      </c>
      <c r="AF11">
        <f>VLOOKUP($B11,'Gemini RAW'!$A:$Q,15,FALSE)</f>
        <v>0</v>
      </c>
      <c r="AG11">
        <f>VLOOKUP($B11,'Gemini RAW'!$A:$Q,16,FALSE)</f>
        <v>0</v>
      </c>
      <c r="AH11">
        <f>VLOOKUP($B11,'Gemini RAW'!$A:$Q,17,FALSE)</f>
        <v>0</v>
      </c>
    </row>
    <row r="12" spans="1:34" x14ac:dyDescent="0.45">
      <c r="A12">
        <v>11</v>
      </c>
      <c r="B12" t="s">
        <v>512</v>
      </c>
      <c r="C12" t="s">
        <v>1609</v>
      </c>
      <c r="D12" t="s">
        <v>557</v>
      </c>
      <c r="E12">
        <v>4</v>
      </c>
      <c r="F12">
        <v>5</v>
      </c>
      <c r="G12">
        <v>4</v>
      </c>
      <c r="H12">
        <v>4</v>
      </c>
      <c r="I12">
        <v>3</v>
      </c>
      <c r="J12">
        <v>4.1624999999999996</v>
      </c>
      <c r="K12">
        <v>20</v>
      </c>
      <c r="L12">
        <v>0.46752433675926142</v>
      </c>
      <c r="M12">
        <v>5</v>
      </c>
      <c r="N12" t="s">
        <v>2374</v>
      </c>
      <c r="O12" t="b">
        <v>0</v>
      </c>
      <c r="S12" t="str">
        <f>VLOOKUP($B12,'Gemini RAW'!$A:$Q,2,FALSE)</f>
        <v>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v>
      </c>
      <c r="T12" t="str">
        <f>VLOOKUP($B12,'Gemini RAW'!$A:$Q,3,FALSE)</f>
        <v>rag</v>
      </c>
      <c r="U12">
        <f>VLOOKUP($B12,'Gemini RAW'!$A:$Q,4,FALSE)</f>
        <v>5</v>
      </c>
      <c r="V12">
        <f>VLOOKUP($B12,'Gemini RAW'!$A:$Q,5,FALSE)</f>
        <v>5</v>
      </c>
      <c r="W12">
        <f>VLOOKUP($B12,'Gemini RAW'!$A:$Q,6,FALSE)</f>
        <v>4</v>
      </c>
      <c r="X12">
        <f>VLOOKUP($B12,'Gemini RAW'!$A:$Q,7,FALSE)</f>
        <v>5</v>
      </c>
      <c r="Y12">
        <f>VLOOKUP($B12,'Gemini RAW'!$A:$Q,8,FALSE)</f>
        <v>2</v>
      </c>
      <c r="Z12">
        <f>VLOOKUP($B12,'Gemini RAW'!$A:$Q,9,FALSE)</f>
        <v>4.68</v>
      </c>
      <c r="AA12">
        <f>VLOOKUP($B12,'Gemini RAW'!$A:$Q,10,FALSE)</f>
        <v>21</v>
      </c>
      <c r="AB12">
        <f>VLOOKUP($B12,'Gemini RAW'!$A:$Q,11,FALSE)</f>
        <v>0.46752433675926142</v>
      </c>
      <c r="AC12">
        <f>VLOOKUP($B12,'Gemini RAW'!$A:$Q,12,FALSE)</f>
        <v>5</v>
      </c>
      <c r="AD12" t="str">
        <f>VLOOKUP($B12,'Gemini RAW'!$A:$Q,13,FALSE)</f>
        <v>The response provides a factually accurate and relevant answer to the user's query. The content is clear and well-organized. However, the lack of explicit citations is a significant weakness. The response effectively uses the provided snippets to support its claims, but the absence of direct attribution detracts from its academic rigor.</v>
      </c>
      <c r="AE12" t="b">
        <f>VLOOKUP($B12,'Gemini RAW'!$A:$Q,14,FALSE)</f>
        <v>0</v>
      </c>
      <c r="AF12">
        <f>VLOOKUP($B12,'Gemini RAW'!$A:$Q,15,FALSE)</f>
        <v>0</v>
      </c>
      <c r="AG12">
        <f>VLOOKUP($B12,'Gemini RAW'!$A:$Q,16,FALSE)</f>
        <v>0</v>
      </c>
      <c r="AH12">
        <f>VLOOKUP($B12,'Gemini RAW'!$A:$Q,17,FALSE)</f>
        <v>0</v>
      </c>
    </row>
    <row r="13" spans="1:34" x14ac:dyDescent="0.45">
      <c r="A13">
        <v>12</v>
      </c>
      <c r="B13" t="s">
        <v>515</v>
      </c>
      <c r="C13" t="s">
        <v>1611</v>
      </c>
      <c r="D13" t="s">
        <v>557</v>
      </c>
      <c r="E13">
        <v>4</v>
      </c>
      <c r="F13">
        <v>5</v>
      </c>
      <c r="G13">
        <v>4</v>
      </c>
      <c r="H13">
        <v>4</v>
      </c>
      <c r="I13">
        <v>3</v>
      </c>
      <c r="J13">
        <v>4.1624999999999996</v>
      </c>
      <c r="K13">
        <v>20</v>
      </c>
      <c r="L13">
        <v>0.41458522992052249</v>
      </c>
      <c r="M13">
        <v>5</v>
      </c>
      <c r="N13" t="s">
        <v>2375</v>
      </c>
      <c r="O13" t="b">
        <v>0</v>
      </c>
      <c r="S13" t="str">
        <f>VLOOKUP($B13,'Gemini RAW'!$A:$Q,2,FALSE)</f>
        <v>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
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
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
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
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
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v>
      </c>
      <c r="T13" t="str">
        <f>VLOOKUP($B13,'Gemini RAW'!$A:$Q,3,FALSE)</f>
        <v>rag</v>
      </c>
      <c r="U13">
        <f>VLOOKUP($B13,'Gemini RAW'!$A:$Q,4,FALSE)</f>
        <v>5</v>
      </c>
      <c r="V13">
        <f>VLOOKUP($B13,'Gemini RAW'!$A:$Q,5,FALSE)</f>
        <v>5</v>
      </c>
      <c r="W13">
        <f>VLOOKUP($B13,'Gemini RAW'!$A:$Q,6,FALSE)</f>
        <v>4</v>
      </c>
      <c r="X13">
        <f>VLOOKUP($B13,'Gemini RAW'!$A:$Q,7,FALSE)</f>
        <v>5</v>
      </c>
      <c r="Y13">
        <f>VLOOKUP($B13,'Gemini RAW'!$A:$Q,8,FALSE)</f>
        <v>1</v>
      </c>
      <c r="Z13">
        <f>VLOOKUP($B13,'Gemini RAW'!$A:$Q,9,FALSE)</f>
        <v>4.62</v>
      </c>
      <c r="AA13">
        <f>VLOOKUP($B13,'Gemini RAW'!$A:$Q,10,FALSE)</f>
        <v>20</v>
      </c>
      <c r="AB13">
        <f>VLOOKUP($B13,'Gemini RAW'!$A:$Q,11,FALSE)</f>
        <v>0.41458522992052249</v>
      </c>
      <c r="AC13">
        <f>VLOOKUP($B13,'Gemini RAW'!$A:$Q,12,FALSE)</f>
        <v>5</v>
      </c>
      <c r="AD13" t="str">
        <f>VLOOKUP($B13,'Gemini RAW'!$A:$Q,13,FALSE)</f>
        <v>The response provides a highly relevant, accurate, and clear answer to the user's query. It effectively outlines Berenberg's policies on hospitality and travel expenses. The main weakness is the lack of explicit citations to the source snippets. However, the content quality is strong enough to warrant a high overall assessment.</v>
      </c>
      <c r="AE13" t="b">
        <f>VLOOKUP($B13,'Gemini RAW'!$A:$Q,14,FALSE)</f>
        <v>0</v>
      </c>
      <c r="AF13">
        <f>VLOOKUP($B13,'Gemini RAW'!$A:$Q,15,FALSE)</f>
        <v>0</v>
      </c>
      <c r="AG13">
        <f>VLOOKUP($B13,'Gemini RAW'!$A:$Q,16,FALSE)</f>
        <v>0</v>
      </c>
      <c r="AH13">
        <f>VLOOKUP($B13,'Gemini RAW'!$A:$Q,17,FALSE)</f>
        <v>0</v>
      </c>
    </row>
    <row r="14" spans="1:34" x14ac:dyDescent="0.45">
      <c r="A14">
        <v>13</v>
      </c>
      <c r="B14" t="s">
        <v>518</v>
      </c>
      <c r="C14" t="s">
        <v>1613</v>
      </c>
      <c r="D14" t="s">
        <v>557</v>
      </c>
      <c r="E14">
        <v>5</v>
      </c>
      <c r="F14">
        <v>5</v>
      </c>
      <c r="G14">
        <v>5</v>
      </c>
      <c r="H14">
        <v>4</v>
      </c>
      <c r="I14">
        <v>4</v>
      </c>
      <c r="J14">
        <v>4.7499999999999991</v>
      </c>
      <c r="K14">
        <v>23</v>
      </c>
      <c r="L14">
        <v>0.36093120100473541</v>
      </c>
      <c r="M14">
        <v>4</v>
      </c>
      <c r="N14" t="s">
        <v>2376</v>
      </c>
      <c r="O14" t="b">
        <v>0</v>
      </c>
      <c r="S14" t="str">
        <f>VLOOKUP($B14,'Gemini RAW'!$A:$Q,2,FALSE)</f>
        <v>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
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
As a general rule, no gifts, entertainment or hospitality may be offered to or accepted from political persons, including government representatives and public officials.</v>
      </c>
      <c r="T14" t="str">
        <f>VLOOKUP($B14,'Gemini RAW'!$A:$Q,3,FALSE)</f>
        <v>rag</v>
      </c>
      <c r="U14">
        <f>VLOOKUP($B14,'Gemini RAW'!$A:$Q,4,FALSE)</f>
        <v>5</v>
      </c>
      <c r="V14">
        <f>VLOOKUP($B14,'Gemini RAW'!$A:$Q,5,FALSE)</f>
        <v>5</v>
      </c>
      <c r="W14">
        <f>VLOOKUP($B14,'Gemini RAW'!$A:$Q,6,FALSE)</f>
        <v>4</v>
      </c>
      <c r="X14">
        <f>VLOOKUP($B14,'Gemini RAW'!$A:$Q,7,FALSE)</f>
        <v>5</v>
      </c>
      <c r="Y14">
        <f>VLOOKUP($B14,'Gemini RAW'!$A:$Q,8,FALSE)</f>
        <v>3</v>
      </c>
      <c r="Z14">
        <f>VLOOKUP($B14,'Gemini RAW'!$A:$Q,9,FALSE)</f>
        <v>4.5700000000000012</v>
      </c>
      <c r="AA14">
        <f>VLOOKUP($B14,'Gemini RAW'!$A:$Q,10,FALSE)</f>
        <v>22</v>
      </c>
      <c r="AB14">
        <f>VLOOKUP($B14,'Gemini RAW'!$A:$Q,11,FALSE)</f>
        <v>0.36093120100473541</v>
      </c>
      <c r="AC14">
        <f>VLOOKUP($B14,'Gemini RAW'!$A:$Q,12,FALSE)</f>
        <v>4</v>
      </c>
      <c r="AD14" t="str">
        <f>VLOOKUP($B14,'Gemini RAW'!$A:$Q,13,FALSE)</f>
        <v>The response provides a factually accurate and relevant answer to the query. It effectively uses the provided snippets to support its claims, although it lacks explicit citations. The response is clear and well-organized, making it easy to understand. Overall, the response meets high academic standards.</v>
      </c>
      <c r="AE14" t="b">
        <f>VLOOKUP($B14,'Gemini RAW'!$A:$Q,14,FALSE)</f>
        <v>0</v>
      </c>
      <c r="AF14">
        <f>VLOOKUP($B14,'Gemini RAW'!$A:$Q,15,FALSE)</f>
        <v>0</v>
      </c>
      <c r="AG14">
        <f>VLOOKUP($B14,'Gemini RAW'!$A:$Q,16,FALSE)</f>
        <v>0</v>
      </c>
      <c r="AH14">
        <f>VLOOKUP($B14,'Gemini RAW'!$A:$Q,17,FALSE)</f>
        <v>0</v>
      </c>
    </row>
    <row r="15" spans="1:34" x14ac:dyDescent="0.45">
      <c r="A15">
        <v>14</v>
      </c>
      <c r="B15" t="s">
        <v>521</v>
      </c>
      <c r="C15" t="s">
        <v>1615</v>
      </c>
      <c r="D15" t="s">
        <v>557</v>
      </c>
      <c r="E15">
        <v>4</v>
      </c>
      <c r="F15">
        <v>5</v>
      </c>
      <c r="G15">
        <v>4</v>
      </c>
      <c r="H15">
        <v>4</v>
      </c>
      <c r="I15">
        <v>3</v>
      </c>
      <c r="J15">
        <v>4.1624999999999996</v>
      </c>
      <c r="K15">
        <v>20</v>
      </c>
      <c r="L15">
        <v>0.35843901743112933</v>
      </c>
      <c r="M15">
        <v>6</v>
      </c>
      <c r="N15" t="s">
        <v>2377</v>
      </c>
      <c r="O15" t="b">
        <v>0</v>
      </c>
      <c r="S15" t="str">
        <f>VLOOKUP($B15,'Gemini RAW'!$A:$Q,2,FALSE)</f>
        <v>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
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
Invitations to public officials, even to specialist events, are generally inadmissible. A service permit is a positive criterion, but can only be granted within the scope of the powers. It is questionable for amounts greater than EUR 20 (gross).
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
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
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"relationship management"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v>
      </c>
      <c r="T15" t="str">
        <f>VLOOKUP($B15,'Gemini RAW'!$A:$Q,3,FALSE)</f>
        <v>rag</v>
      </c>
      <c r="U15">
        <f>VLOOKUP($B15,'Gemini RAW'!$A:$Q,4,FALSE)</f>
        <v>4</v>
      </c>
      <c r="V15">
        <f>VLOOKUP($B15,'Gemini RAW'!$A:$Q,5,FALSE)</f>
        <v>5</v>
      </c>
      <c r="W15">
        <f>VLOOKUP($B15,'Gemini RAW'!$A:$Q,6,FALSE)</f>
        <v>4</v>
      </c>
      <c r="X15">
        <f>VLOOKUP($B15,'Gemini RAW'!$A:$Q,7,FALSE)</f>
        <v>4</v>
      </c>
      <c r="Y15">
        <f>VLOOKUP($B15,'Gemini RAW'!$A:$Q,8,FALSE)</f>
        <v>1</v>
      </c>
      <c r="Z15">
        <f>VLOOKUP($B15,'Gemini RAW'!$A:$Q,9,FALSE)</f>
        <v>3.16</v>
      </c>
      <c r="AA15">
        <f>VLOOKUP($B15,'Gemini RAW'!$A:$Q,10,FALSE)</f>
        <v>18</v>
      </c>
      <c r="AB15">
        <f>VLOOKUP($B15,'Gemini RAW'!$A:$Q,11,FALSE)</f>
        <v>0.35843901743112933</v>
      </c>
      <c r="AC15">
        <f>VLOOKUP($B15,'Gemini RAW'!$A:$Q,12,FALSE)</f>
        <v>6</v>
      </c>
      <c r="AD15" t="str">
        <f>VLOOKUP($B15,'Gemini RAW'!$A:$Q,13,FALSE)</f>
        <v>The response is relevant and generally accurate, providing a detailed explanation of the conditions and limitations surrounding inviting a public official to lunch and paying for it. However, it suffers from a lack of citations, making it difficult to verify the information. Furthermore, it fails to address GDPR compliance and the EU AI Act, which are relevant considerations for an AI system providing this type of information. The absence of an audit trail further reduces its reliability.</v>
      </c>
      <c r="AE15" t="b">
        <f>VLOOKUP($B15,'Gemini RAW'!$A:$Q,14,FALSE)</f>
        <v>0</v>
      </c>
      <c r="AF15">
        <f>VLOOKUP($B15,'Gemini RAW'!$A:$Q,15,FALSE)</f>
        <v>0</v>
      </c>
      <c r="AG15">
        <f>VLOOKUP($B15,'Gemini RAW'!$A:$Q,16,FALSE)</f>
        <v>0</v>
      </c>
      <c r="AH15">
        <f>VLOOKUP($B15,'Gemini RAW'!$A:$Q,17,FALSE)</f>
        <v>0</v>
      </c>
    </row>
    <row r="16" spans="1:34" x14ac:dyDescent="0.45">
      <c r="A16">
        <v>15</v>
      </c>
      <c r="B16" t="s">
        <v>524</v>
      </c>
      <c r="C16" t="s">
        <v>1617</v>
      </c>
      <c r="D16" t="s">
        <v>557</v>
      </c>
      <c r="E16">
        <v>4</v>
      </c>
      <c r="F16">
        <v>5</v>
      </c>
      <c r="G16">
        <v>4</v>
      </c>
      <c r="H16">
        <v>5</v>
      </c>
      <c r="I16">
        <v>2</v>
      </c>
      <c r="J16">
        <v>4.2374999999999998</v>
      </c>
      <c r="K16">
        <v>20</v>
      </c>
      <c r="L16">
        <v>0.15575628626692459</v>
      </c>
      <c r="M16">
        <v>5</v>
      </c>
      <c r="N16" t="s">
        <v>2378</v>
      </c>
      <c r="O16" t="b">
        <v>0</v>
      </c>
      <c r="S16" t="str">
        <f>VLOOKUP($B16,'Gemini RAW'!$A:$Q,2,FALSE)</f>
        <v>Accepting hospitality from a third party that is "unduly lavish or extravagant"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
Several factors can contribute to determining whether hospitality is "unduly lavish":
*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
*   **Proportionality:** The format of the invitation and the amount of the benefit should be appropriate to the position or responsibility of the invitee in their company and/or to their financial circumstances.
*   **Transparency:** The invitation should be made in a transparent manner, using Berenberg's logo.
*   **Influence:** The hospitality should not be likely to have any influence on any invitee(s) in consideration of their individual circumstances.
*   **Timing:** Giving or accepting a gift or hospitality during any commercial negotiations or tender process is unacceptable if this could be perceived as intending or likely to influence the outcome.
*   **Nature of the event:** AFC Compliance may consider hospitality reasonable if it is an all-day event, the guests are high net worth individuals and senior management of listed companies, and the event is only taking place on a limited number of occasions.</v>
      </c>
      <c r="T16" t="str">
        <f>VLOOKUP($B16,'Gemini RAW'!$A:$Q,3,FALSE)</f>
        <v>rag</v>
      </c>
      <c r="U16">
        <f>VLOOKUP($B16,'Gemini RAW'!$A:$Q,4,FALSE)</f>
        <v>4</v>
      </c>
      <c r="V16">
        <f>VLOOKUP($B16,'Gemini RAW'!$A:$Q,5,FALSE)</f>
        <v>5</v>
      </c>
      <c r="W16">
        <f>VLOOKUP($B16,'Gemini RAW'!$A:$Q,6,FALSE)</f>
        <v>4</v>
      </c>
      <c r="X16">
        <f>VLOOKUP($B16,'Gemini RAW'!$A:$Q,7,FALSE)</f>
        <v>4</v>
      </c>
      <c r="Y16">
        <f>VLOOKUP($B16,'Gemini RAW'!$A:$Q,8,FALSE)</f>
        <v>1</v>
      </c>
      <c r="Z16">
        <f>VLOOKUP($B16,'Gemini RAW'!$A:$Q,9,FALSE)</f>
        <v>3.16</v>
      </c>
      <c r="AA16">
        <f>VLOOKUP($B16,'Gemini RAW'!$A:$Q,10,FALSE)</f>
        <v>18</v>
      </c>
      <c r="AB16">
        <f>VLOOKUP($B16,'Gemini RAW'!$A:$Q,11,FALSE)</f>
        <v>0.15575628626692459</v>
      </c>
      <c r="AC16">
        <f>VLOOKUP($B16,'Gemini RAW'!$A:$Q,12,FALSE)</f>
        <v>5</v>
      </c>
      <c r="AD16" t="str">
        <f>VLOOKUP($B16,'Gemini RAW'!$A:$Q,13,FALSE)</f>
        <v>The response is relevant and provides a good overview of what is considered "unduly lavish" hospitality. The factual accuracy is generally good, although some specific figures could benefit from external validation. The clarity and organization are strong. However, the lack of citations is a major weakness, and the response fails to address GDPR compliance, EU AI Act alignment, and audit trail quality. The response is strong in content but weak in source utilization and compliance aspects.</v>
      </c>
      <c r="AE16" t="b">
        <f>VLOOKUP($B16,'Gemini RAW'!$A:$Q,14,FALSE)</f>
        <v>0</v>
      </c>
      <c r="AF16">
        <f>VLOOKUP($B16,'Gemini RAW'!$A:$Q,15,FALSE)</f>
        <v>0</v>
      </c>
      <c r="AG16">
        <f>VLOOKUP($B16,'Gemini RAW'!$A:$Q,16,FALSE)</f>
        <v>0</v>
      </c>
      <c r="AH16">
        <f>VLOOKUP($B16,'Gemini RAW'!$A:$Q,17,FALSE)</f>
        <v>0</v>
      </c>
    </row>
    <row r="17" spans="1:34" x14ac:dyDescent="0.45">
      <c r="A17">
        <v>16</v>
      </c>
      <c r="B17" t="s">
        <v>527</v>
      </c>
      <c r="C17" t="s">
        <v>1619</v>
      </c>
      <c r="D17" t="s">
        <v>557</v>
      </c>
      <c r="E17">
        <v>5</v>
      </c>
      <c r="F17">
        <v>5</v>
      </c>
      <c r="G17">
        <v>5</v>
      </c>
      <c r="H17">
        <v>5</v>
      </c>
      <c r="I17">
        <v>4</v>
      </c>
      <c r="J17">
        <v>4.9124999999999996</v>
      </c>
      <c r="K17">
        <v>24</v>
      </c>
      <c r="L17">
        <v>0.35002450980392158</v>
      </c>
      <c r="M17">
        <v>6</v>
      </c>
      <c r="N17" t="s">
        <v>2379</v>
      </c>
      <c r="O17" t="b">
        <v>0</v>
      </c>
      <c r="S17" t="str">
        <f>VLOOKUP($B17,'Gemini RAW'!$A:$Q,2,FALSE)</f>
        <v>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v>
      </c>
      <c r="T17" t="str">
        <f>VLOOKUP($B17,'Gemini RAW'!$A:$Q,3,FALSE)</f>
        <v>rag</v>
      </c>
      <c r="U17">
        <f>VLOOKUP($B17,'Gemini RAW'!$A:$Q,4,FALSE)</f>
        <v>5</v>
      </c>
      <c r="V17">
        <f>VLOOKUP($B17,'Gemini RAW'!$A:$Q,5,FALSE)</f>
        <v>5</v>
      </c>
      <c r="W17">
        <f>VLOOKUP($B17,'Gemini RAW'!$A:$Q,6,FALSE)</f>
        <v>5</v>
      </c>
      <c r="X17">
        <f>VLOOKUP($B17,'Gemini RAW'!$A:$Q,7,FALSE)</f>
        <v>5</v>
      </c>
      <c r="Y17">
        <f>VLOOKUP($B17,'Gemini RAW'!$A:$Q,8,FALSE)</f>
        <v>1</v>
      </c>
      <c r="Z17">
        <f>VLOOKUP($B17,'Gemini RAW'!$A:$Q,9,FALSE)</f>
        <v>3.64</v>
      </c>
      <c r="AA17">
        <f>VLOOKUP($B17,'Gemini RAW'!$A:$Q,10,FALSE)</f>
        <v>21</v>
      </c>
      <c r="AB17">
        <f>VLOOKUP($B17,'Gemini RAW'!$A:$Q,11,FALSE)</f>
        <v>0.35002450980392158</v>
      </c>
      <c r="AC17">
        <f>VLOOKUP($B17,'Gemini RAW'!$A:$Q,12,FALSE)</f>
        <v>6</v>
      </c>
      <c r="AD17" t="str">
        <f>VLOOKUP($B17,'Gemini RAW'!$A:$Q,13,FALSE)</f>
        <v>The response provides a factually accurate, relevant, and complete answer to the user's query. The clarity of the response is excellent. However, the system lacks explicit citations and does not address GDPR compliance, EU AI Act alignment, or audit trail quality. The content quality is high, but the system needs improvement in terms of transparency and regulatory compliance.</v>
      </c>
      <c r="AE17" t="b">
        <f>VLOOKUP($B17,'Gemini RAW'!$A:$Q,14,FALSE)</f>
        <v>0</v>
      </c>
      <c r="AF17">
        <f>VLOOKUP($B17,'Gemini RAW'!$A:$Q,15,FALSE)</f>
        <v>0</v>
      </c>
      <c r="AG17">
        <f>VLOOKUP($B17,'Gemini RAW'!$A:$Q,16,FALSE)</f>
        <v>0</v>
      </c>
      <c r="AH17">
        <f>VLOOKUP($B17,'Gemini RAW'!$A:$Q,17,FALSE)</f>
        <v>0</v>
      </c>
    </row>
    <row r="18" spans="1:34" x14ac:dyDescent="0.45">
      <c r="A18">
        <v>17</v>
      </c>
      <c r="B18" t="s">
        <v>530</v>
      </c>
      <c r="C18" t="s">
        <v>1621</v>
      </c>
      <c r="D18" t="s">
        <v>557</v>
      </c>
      <c r="E18">
        <v>5</v>
      </c>
      <c r="F18">
        <v>5</v>
      </c>
      <c r="G18">
        <v>4</v>
      </c>
      <c r="H18">
        <v>5</v>
      </c>
      <c r="I18">
        <v>4</v>
      </c>
      <c r="J18">
        <v>4.7249999999999996</v>
      </c>
      <c r="K18">
        <v>23</v>
      </c>
      <c r="L18">
        <v>0.48498002068882429</v>
      </c>
      <c r="M18">
        <v>4</v>
      </c>
      <c r="N18" t="s">
        <v>2380</v>
      </c>
      <c r="O18" t="b">
        <v>0</v>
      </c>
      <c r="S18" t="str">
        <f>VLOOKUP($B18,'Gemini RAW'!$A:$Q,2,FALSE)</f>
        <v>If you cannot politely refuse a gift that is not allowed, the following steps should be taken.
**If taxable in Germany:**
*   Employees must report all gifts received whose value exceeds EUR 20 (gross) without delay for taxation as a “non-cash benefit in kind”.
*   Use the form “Notification to AFC Compliance and Human Resources regarding the acceptance of taxable benefits in kind (gifts exceeding EUR 20 (gross) or equivalent) by an employee”.
*   Submit the completed form to AFC Compliance.
*   AFC Compliance will assess whether the gift can be accepted or rejected, inform the employee, and forward the form to Human Resources.
**If located in London:**
*   If the value of the gift exceeds GBP 50 (gross), you must initially refuse it.
*   If refusal is not possible, you must inform AFC Compliance to determine the further course of action.
*   The adequate course of action will generally be to raffle the gift internally and donate the proceeds to a Berenberg charity or donate the gift itself to a Berenberg charity.
**General Guidance:**
*   If refusing a gift may cause significant offense or embarrassment, the gift may be accepted.
*   In such instances, the gift should be donated without delay, for instance to a charity of the Bank's choosing (e.g. Berenberg Kids) or put to another use in the Bank's interests.
*   If you accept a gift, you must notify your line manager appropriately.
*   Cases of doubt must always be agreed with AFC Compliance in advance but in any case without delay.
*   If the gift is over EUR 20 (gross), provide feedback to the giver that they should refrain from giving gifts in the future.
*   Employees outside of Germany should report via email to AFC Compliance London and Human Resources London, including the name and address of the gift giver, description and value of the gift, and the employee's name, to determine if a tax deduction is required.</v>
      </c>
      <c r="T18" t="str">
        <f>VLOOKUP($B18,'Gemini RAW'!$A:$Q,3,FALSE)</f>
        <v>rag</v>
      </c>
      <c r="U18">
        <f>VLOOKUP($B18,'Gemini RAW'!$A:$Q,4,FALSE)</f>
        <v>5</v>
      </c>
      <c r="V18">
        <f>VLOOKUP($B18,'Gemini RAW'!$A:$Q,5,FALSE)</f>
        <v>5</v>
      </c>
      <c r="W18">
        <f>VLOOKUP($B18,'Gemini RAW'!$A:$Q,6,FALSE)</f>
        <v>4</v>
      </c>
      <c r="X18">
        <f>VLOOKUP($B18,'Gemini RAW'!$A:$Q,7,FALSE)</f>
        <v>5</v>
      </c>
      <c r="Y18">
        <f>VLOOKUP($B18,'Gemini RAW'!$A:$Q,8,FALSE)</f>
        <v>3</v>
      </c>
      <c r="Z18">
        <f>VLOOKUP($B18,'Gemini RAW'!$A:$Q,9,FALSE)</f>
        <v>4.1800000000000006</v>
      </c>
      <c r="AA18">
        <f>VLOOKUP($B18,'Gemini RAW'!$A:$Q,10,FALSE)</f>
        <v>22</v>
      </c>
      <c r="AB18">
        <f>VLOOKUP($B18,'Gemini RAW'!$A:$Q,11,FALSE)</f>
        <v>0.48498002068882429</v>
      </c>
      <c r="AC18">
        <f>VLOOKUP($B18,'Gemini RAW'!$A:$Q,12,FALSE)</f>
        <v>4</v>
      </c>
      <c r="AD18" t="str">
        <f>VLOOKUP($B18,'Gemini RAW'!$A:$Q,13,FALSE)</f>
        <v>The response is factually accurate, relevant, and clearly written. It effectively addresses the user's query by providing practical guidance on handling unrefusable gifts. While the response is well-grounded in the provided snippets, the lack of explicit citations is a minor weakness. The response could also be improved by addressing GDPR concerns and providing more detail on risk management and audit trail procedures.</v>
      </c>
      <c r="AE18" t="b">
        <f>VLOOKUP($B18,'Gemini RAW'!$A:$Q,14,FALSE)</f>
        <v>0</v>
      </c>
      <c r="AF18">
        <f>VLOOKUP($B18,'Gemini RAW'!$A:$Q,15,FALSE)</f>
        <v>0</v>
      </c>
      <c r="AG18">
        <f>VLOOKUP($B18,'Gemini RAW'!$A:$Q,16,FALSE)</f>
        <v>0</v>
      </c>
      <c r="AH18">
        <f>VLOOKUP($B18,'Gemini RAW'!$A:$Q,17,FALSE)</f>
        <v>0</v>
      </c>
    </row>
    <row r="19" spans="1:34" x14ac:dyDescent="0.45">
      <c r="A19">
        <v>18</v>
      </c>
      <c r="B19" t="s">
        <v>533</v>
      </c>
      <c r="C19" t="s">
        <v>1623</v>
      </c>
      <c r="D19" t="s">
        <v>557</v>
      </c>
      <c r="E19">
        <v>4</v>
      </c>
      <c r="F19">
        <v>5</v>
      </c>
      <c r="G19">
        <v>4</v>
      </c>
      <c r="H19">
        <v>4</v>
      </c>
      <c r="I19">
        <v>3</v>
      </c>
      <c r="J19">
        <v>4.1624999999999996</v>
      </c>
      <c r="K19">
        <v>20</v>
      </c>
      <c r="L19">
        <v>0.46037777981044808</v>
      </c>
      <c r="M19">
        <v>4</v>
      </c>
      <c r="N19" t="s">
        <v>2381</v>
      </c>
      <c r="O19" t="b">
        <v>0</v>
      </c>
      <c r="S19" t="str">
        <f>VLOOKUP($B19,'Gemini RAW'!$A:$Q,2,FALSE)</f>
        <v>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v>
      </c>
      <c r="T19" t="str">
        <f>VLOOKUP($B19,'Gemini RAW'!$A:$Q,3,FALSE)</f>
        <v>rag</v>
      </c>
      <c r="U19">
        <f>VLOOKUP($B19,'Gemini RAW'!$A:$Q,4,FALSE)</f>
        <v>5</v>
      </c>
      <c r="V19">
        <f>VLOOKUP($B19,'Gemini RAW'!$A:$Q,5,FALSE)</f>
        <v>5</v>
      </c>
      <c r="W19">
        <f>VLOOKUP($B19,'Gemini RAW'!$A:$Q,6,FALSE)</f>
        <v>5</v>
      </c>
      <c r="X19">
        <f>VLOOKUP($B19,'Gemini RAW'!$A:$Q,7,FALSE)</f>
        <v>5</v>
      </c>
      <c r="Y19">
        <f>VLOOKUP($B19,'Gemini RAW'!$A:$Q,8,FALSE)</f>
        <v>3</v>
      </c>
      <c r="Z19">
        <f>VLOOKUP($B19,'Gemini RAW'!$A:$Q,9,FALSE)</f>
        <v>3.76</v>
      </c>
      <c r="AA19">
        <f>VLOOKUP($B19,'Gemini RAW'!$A:$Q,10,FALSE)</f>
        <v>23</v>
      </c>
      <c r="AB19">
        <f>VLOOKUP($B19,'Gemini RAW'!$A:$Q,11,FALSE)</f>
        <v>0.46037777981044808</v>
      </c>
      <c r="AC19">
        <f>VLOOKUP($B19,'Gemini RAW'!$A:$Q,12,FALSE)</f>
        <v>4</v>
      </c>
      <c r="AD19" t="str">
        <f>VLOOKUP($B19,'Gemini RAW'!$A:$Q,13,FALSE)</f>
        <v>The response provides a factually accurate, relevant, and complete answer to the user's query. It is well-written and easy to understand. However, it lacks explicit citations and does not address GDPR compliance, EU AI Act alignment, or audit trail quality. The content is well-grounded in the provided snippets.</v>
      </c>
      <c r="AE19" t="b">
        <f>VLOOKUP($B19,'Gemini RAW'!$A:$Q,14,FALSE)</f>
        <v>0</v>
      </c>
      <c r="AF19">
        <f>VLOOKUP($B19,'Gemini RAW'!$A:$Q,15,FALSE)</f>
        <v>0</v>
      </c>
      <c r="AG19">
        <f>VLOOKUP($B19,'Gemini RAW'!$A:$Q,16,FALSE)</f>
        <v>0</v>
      </c>
      <c r="AH19">
        <f>VLOOKUP($B19,'Gemini RAW'!$A:$Q,17,FALSE)</f>
        <v>0</v>
      </c>
    </row>
    <row r="20" spans="1:34" x14ac:dyDescent="0.45">
      <c r="A20">
        <v>19</v>
      </c>
      <c r="B20" t="s">
        <v>536</v>
      </c>
      <c r="C20" t="s">
        <v>1625</v>
      </c>
      <c r="D20" t="s">
        <v>557</v>
      </c>
      <c r="E20">
        <v>4</v>
      </c>
      <c r="F20">
        <v>5</v>
      </c>
      <c r="G20">
        <v>4</v>
      </c>
      <c r="H20">
        <v>4</v>
      </c>
      <c r="I20">
        <v>3</v>
      </c>
      <c r="J20">
        <v>4.1624999999999996</v>
      </c>
      <c r="K20">
        <v>20</v>
      </c>
      <c r="L20">
        <v>0.42382932953041441</v>
      </c>
      <c r="M20">
        <v>5</v>
      </c>
      <c r="N20" t="s">
        <v>2382</v>
      </c>
      <c r="O20" t="b">
        <v>0</v>
      </c>
      <c r="S20" t="str">
        <f>VLOOKUP($B20,'Gemini RAW'!$A:$Q,2,FALSE)</f>
        <v>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v>
      </c>
      <c r="T20" t="str">
        <f>VLOOKUP($B20,'Gemini RAW'!$A:$Q,3,FALSE)</f>
        <v>rag</v>
      </c>
      <c r="U20">
        <f>VLOOKUP($B20,'Gemini RAW'!$A:$Q,4,FALSE)</f>
        <v>5</v>
      </c>
      <c r="V20">
        <f>VLOOKUP($B20,'Gemini RAW'!$A:$Q,5,FALSE)</f>
        <v>5</v>
      </c>
      <c r="W20">
        <f>VLOOKUP($B20,'Gemini RAW'!$A:$Q,6,FALSE)</f>
        <v>4</v>
      </c>
      <c r="X20">
        <f>VLOOKUP($B20,'Gemini RAW'!$A:$Q,7,FALSE)</f>
        <v>5</v>
      </c>
      <c r="Y20">
        <f>VLOOKUP($B20,'Gemini RAW'!$A:$Q,8,FALSE)</f>
        <v>3</v>
      </c>
      <c r="Z20">
        <f>VLOOKUP($B20,'Gemini RAW'!$A:$Q,9,FALSE)</f>
        <v>3.62</v>
      </c>
      <c r="AA20">
        <f>VLOOKUP($B20,'Gemini RAW'!$A:$Q,10,FALSE)</f>
        <v>22</v>
      </c>
      <c r="AB20">
        <f>VLOOKUP($B20,'Gemini RAW'!$A:$Q,11,FALSE)</f>
        <v>0.42382932953041441</v>
      </c>
      <c r="AC20">
        <f>VLOOKUP($B20,'Gemini RAW'!$A:$Q,12,FALSE)</f>
        <v>5</v>
      </c>
      <c r="AD20" t="str">
        <f>VLOOKUP($B20,'Gemini RAW'!$A:$Q,13,FALSE)</f>
        <v>The response provides a factually accurate and relevant answer to the user's question. The clarity is excellent. Completeness is good but could be improved by adding more context. The citation quality is weak due to the lack of explicit citations. The response completely fails to address GDPR, EU AI Act, and audit trail quality, which is understandable given the lack of relevant information in the snippets.</v>
      </c>
      <c r="AE20" t="b">
        <f>VLOOKUP($B20,'Gemini RAW'!$A:$Q,14,FALSE)</f>
        <v>0</v>
      </c>
      <c r="AF20">
        <f>VLOOKUP($B20,'Gemini RAW'!$A:$Q,15,FALSE)</f>
        <v>0</v>
      </c>
      <c r="AG20">
        <f>VLOOKUP($B20,'Gemini RAW'!$A:$Q,16,FALSE)</f>
        <v>0</v>
      </c>
      <c r="AH20">
        <f>VLOOKUP($B20,'Gemini RAW'!$A:$Q,17,FALSE)</f>
        <v>0</v>
      </c>
    </row>
    <row r="21" spans="1:34" x14ac:dyDescent="0.45">
      <c r="A21">
        <v>20</v>
      </c>
      <c r="B21" t="s">
        <v>539</v>
      </c>
      <c r="C21" t="s">
        <v>1627</v>
      </c>
      <c r="D21" t="s">
        <v>557</v>
      </c>
      <c r="E21">
        <v>4</v>
      </c>
      <c r="F21">
        <v>5</v>
      </c>
      <c r="G21">
        <v>4</v>
      </c>
      <c r="H21">
        <v>4</v>
      </c>
      <c r="I21">
        <v>3</v>
      </c>
      <c r="J21">
        <v>4.1624999999999996</v>
      </c>
      <c r="K21">
        <v>20</v>
      </c>
      <c r="L21">
        <v>0.36652640977349638</v>
      </c>
      <c r="M21">
        <v>4</v>
      </c>
      <c r="N21" t="s">
        <v>2383</v>
      </c>
      <c r="O21" t="b">
        <v>0</v>
      </c>
      <c r="S21" t="str">
        <f>VLOOKUP($B21,'Gemini RAW'!$A:$Q,2,FALSE)</f>
        <v>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v>
      </c>
      <c r="T21" t="str">
        <f>VLOOKUP($B21,'Gemini RAW'!$A:$Q,3,FALSE)</f>
        <v>rag</v>
      </c>
      <c r="U21">
        <f>VLOOKUP($B21,'Gemini RAW'!$A:$Q,4,FALSE)</f>
        <v>4</v>
      </c>
      <c r="V21">
        <f>VLOOKUP($B21,'Gemini RAW'!$A:$Q,5,FALSE)</f>
        <v>4</v>
      </c>
      <c r="W21">
        <f>VLOOKUP($B21,'Gemini RAW'!$A:$Q,6,FALSE)</f>
        <v>3</v>
      </c>
      <c r="X21">
        <f>VLOOKUP($B21,'Gemini RAW'!$A:$Q,7,FALSE)</f>
        <v>5</v>
      </c>
      <c r="Y21">
        <f>VLOOKUP($B21,'Gemini RAW'!$A:$Q,8,FALSE)</f>
        <v>1</v>
      </c>
      <c r="Z21">
        <f>VLOOKUP($B21,'Gemini RAW'!$A:$Q,9,FALSE)</f>
        <v>2.96</v>
      </c>
      <c r="AA21">
        <f>VLOOKUP($B21,'Gemini RAW'!$A:$Q,10,FALSE)</f>
        <v>17</v>
      </c>
      <c r="AB21">
        <f>VLOOKUP($B21,'Gemini RAW'!$A:$Q,11,FALSE)</f>
        <v>0.36652640977349638</v>
      </c>
      <c r="AC21">
        <f>VLOOKUP($B21,'Gemini RAW'!$A:$Q,12,FALSE)</f>
        <v>4</v>
      </c>
      <c r="AD21" t="str">
        <f>VLOOKUP($B21,'Gemini RAW'!$A:$Q,13,FALSE)</f>
        <v>The response is factually accurate and relevant, but incomplete. It correctly identifies that the policy doesn't explicitly address gifts between employees but fails to offer further guidance. The clarity is excellent. However, the response lacks citations and fails to address GDPR, EU AI Act, and audit trail considerations. The response focuses on gifts to employees from clients, which is related but not the primary focus of the query.</v>
      </c>
      <c r="AE21" t="b">
        <f>VLOOKUP($B21,'Gemini RAW'!$A:$Q,14,FALSE)</f>
        <v>0</v>
      </c>
      <c r="AF21">
        <f>VLOOKUP($B21,'Gemini RAW'!$A:$Q,15,FALSE)</f>
        <v>0</v>
      </c>
      <c r="AG21">
        <f>VLOOKUP($B21,'Gemini RAW'!$A:$Q,16,FALSE)</f>
        <v>0</v>
      </c>
      <c r="AH21">
        <f>VLOOKUP($B21,'Gemini RAW'!$A:$Q,17,FALSE)</f>
        <v>0</v>
      </c>
    </row>
    <row r="22" spans="1:34" x14ac:dyDescent="0.45">
      <c r="A22">
        <v>21</v>
      </c>
      <c r="B22" t="s">
        <v>542</v>
      </c>
      <c r="C22" t="s">
        <v>1629</v>
      </c>
      <c r="D22" t="s">
        <v>557</v>
      </c>
      <c r="E22">
        <v>4</v>
      </c>
      <c r="F22">
        <v>5</v>
      </c>
      <c r="G22">
        <v>4</v>
      </c>
      <c r="H22">
        <v>5</v>
      </c>
      <c r="I22">
        <v>3</v>
      </c>
      <c r="J22">
        <v>4.3249999999999993</v>
      </c>
      <c r="K22">
        <v>21</v>
      </c>
      <c r="L22">
        <v>0.17877593555336979</v>
      </c>
      <c r="M22">
        <v>5</v>
      </c>
      <c r="N22" t="s">
        <v>2384</v>
      </c>
      <c r="O22" t="b">
        <v>0</v>
      </c>
      <c r="S22" t="str">
        <f>VLOOKUP($B22,'Gemini RAW'!$A:$Q,2,FALSE)</f>
        <v>It may be permissible to accept tickets to a sporting event from a business partner, but several factors need to be considered.
Here's a breakdown of the relevant guidelines:
*   **General permissibility:** Accepting entertainment or hospitality during the normal course of business is permitted, subject to requirements.
*   **Transparency and Format:** The invitation should be transparent and addressed to your Berenberg business address. Invitations should be sent via official channels, like with the bank logo or a business email.
*   **Value Limits:**
    *   In London, the true value of the ticket must not exceed GBP 500 (gross) per head.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
*   **Reasonable and Proportionate:** The nature of the entertainment must be reasonable and proportionate to your position as a Berenberg employee.
*   **No Family/Close Associates:** The invitation should not be extended to family members or close associates outside of Berenberg. If a ticket is intended for a family member and the business partner will not be in attendance, the tickets may be considered a gift.
*   **No Reimbursement of Expenses:** You must not accept an offer to reimburse travel and/or accommodation expenses without prior authorization from AFC Compliance.
*   **Research Analysts:** Research Analysts are generally not permitted to accept any travel or accommodation. If they accept entertainment or attend events hosted by third parties, all associated costs must be borne by Berenberg.
*   **Potential Conflicts of Interest:** Consider whether you are involved in an upcoming decision that could benefit the business partner, such as awarding a mandate or establishing a new business relationship. This could be a negative indicator.
*   **Bank's Reputation:** You must not accept any benefits that could bring the Bank into disrepute.
*   **Gifts vs. Entertainment:** For it to be considered entertainment, the third party must be in attendance. Otherwise, the invitation will be considered a gift.
*   **AFC Compliance:** If you are unsure whether it is permissible or appropriate to accept the tickets, you should consult AFC Compliance in good time and without delay. AFC Compliance must make a case-by-case assessment of appropriateness.
**In your specific situation (Daniel Fuhrmann at Berenberg), you should consider:**
*   The value of the tickets.
*   Whether the invitation was extended to your business address.
*   Whether the business partner will be in attendance.
*   Whether accepting the tickets could be perceived as influencing any decisions you might make that would benefit the business partner.
*   Whether accepting the tickets could bring Berenberg into disrepute.
If there are any negative indicators or if you are uncertain, you should consult AFC Compliance.</v>
      </c>
      <c r="T22" t="str">
        <f>VLOOKUP($B22,'Gemini RAW'!$A:$Q,3,FALSE)</f>
        <v>rag</v>
      </c>
      <c r="U22">
        <f>VLOOKUP($B22,'Gemini RAW'!$A:$Q,4,FALSE)</f>
        <v>4</v>
      </c>
      <c r="V22">
        <f>VLOOKUP($B22,'Gemini RAW'!$A:$Q,5,FALSE)</f>
        <v>5</v>
      </c>
      <c r="W22">
        <f>VLOOKUP($B22,'Gemini RAW'!$A:$Q,6,FALSE)</f>
        <v>4</v>
      </c>
      <c r="X22">
        <f>VLOOKUP($B22,'Gemini RAW'!$A:$Q,7,FALSE)</f>
        <v>5</v>
      </c>
      <c r="Y22">
        <f>VLOOKUP($B22,'Gemini RAW'!$A:$Q,8,FALSE)</f>
        <v>2</v>
      </c>
      <c r="Z22">
        <f>VLOOKUP($B22,'Gemini RAW'!$A:$Q,9,FALSE)</f>
        <v>4.46</v>
      </c>
      <c r="AA22">
        <f>VLOOKUP($B22,'Gemini RAW'!$A:$Q,10,FALSE)</f>
        <v>20</v>
      </c>
      <c r="AB22">
        <f>VLOOKUP($B22,'Gemini RAW'!$A:$Q,11,FALSE)</f>
        <v>0.17877593555336979</v>
      </c>
      <c r="AC22">
        <f>VLOOKUP($B22,'Gemini RAW'!$A:$Q,12,FALSE)</f>
        <v>5</v>
      </c>
      <c r="AD22" t="str">
        <f>VLOOKUP($B22,'Gemini RAW'!$A:$Q,13,FALSE)</f>
        <v>The response provides a relevant, clear, and mostly complete answer to the user's query. The factual accuracy is generally good, although the specific value limits should be verified. The main weakness is the lack of explicit citations to the source snippets. The response effectively synthesizes information to provide practical guidance.</v>
      </c>
      <c r="AE22" t="b">
        <f>VLOOKUP($B22,'Gemini RAW'!$A:$Q,14,FALSE)</f>
        <v>0</v>
      </c>
      <c r="AF22">
        <f>VLOOKUP($B22,'Gemini RAW'!$A:$Q,15,FALSE)</f>
        <v>0</v>
      </c>
      <c r="AG22">
        <f>VLOOKUP($B22,'Gemini RAW'!$A:$Q,16,FALSE)</f>
        <v>0</v>
      </c>
      <c r="AH22">
        <f>VLOOKUP($B22,'Gemini RAW'!$A:$Q,17,FALSE)</f>
        <v>0</v>
      </c>
    </row>
    <row r="23" spans="1:34" x14ac:dyDescent="0.45">
      <c r="A23">
        <v>22</v>
      </c>
      <c r="B23" t="s">
        <v>545</v>
      </c>
      <c r="C23" t="s">
        <v>1631</v>
      </c>
      <c r="D23" t="s">
        <v>557</v>
      </c>
      <c r="E23">
        <v>3</v>
      </c>
      <c r="F23">
        <v>4</v>
      </c>
      <c r="G23">
        <v>3</v>
      </c>
      <c r="H23">
        <v>4</v>
      </c>
      <c r="I23">
        <v>2</v>
      </c>
      <c r="J23">
        <v>3.3250000000000002</v>
      </c>
      <c r="K23">
        <v>16</v>
      </c>
      <c r="L23">
        <v>0.1001833830306316</v>
      </c>
      <c r="M23">
        <v>8</v>
      </c>
      <c r="N23" t="s">
        <v>2385</v>
      </c>
      <c r="O23" t="b">
        <v>0</v>
      </c>
      <c r="S23" t="str">
        <f>VLOOKUP($B23,'Gemini RAW'!$A:$Q,2,FALSE)</f>
        <v>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v>
      </c>
      <c r="T23" t="str">
        <f>VLOOKUP($B23,'Gemini RAW'!$A:$Q,3,FALSE)</f>
        <v>rag</v>
      </c>
      <c r="U23">
        <f>VLOOKUP($B23,'Gemini RAW'!$A:$Q,4,FALSE)</f>
        <v>4</v>
      </c>
      <c r="V23">
        <f>VLOOKUP($B23,'Gemini RAW'!$A:$Q,5,FALSE)</f>
        <v>5</v>
      </c>
      <c r="W23">
        <f>VLOOKUP($B23,'Gemini RAW'!$A:$Q,6,FALSE)</f>
        <v>4</v>
      </c>
      <c r="X23">
        <f>VLOOKUP($B23,'Gemini RAW'!$A:$Q,7,FALSE)</f>
        <v>5</v>
      </c>
      <c r="Y23">
        <f>VLOOKUP($B23,'Gemini RAW'!$A:$Q,8,FALSE)</f>
        <v>1</v>
      </c>
      <c r="Z23">
        <f>VLOOKUP($B23,'Gemini RAW'!$A:$Q,9,FALSE)</f>
        <v>4.12</v>
      </c>
      <c r="AA23">
        <f>VLOOKUP($B23,'Gemini RAW'!$A:$Q,10,FALSE)</f>
        <v>19</v>
      </c>
      <c r="AB23">
        <f>VLOOKUP($B23,'Gemini RAW'!$A:$Q,11,FALSE)</f>
        <v>0.1001833830306316</v>
      </c>
      <c r="AC23">
        <f>VLOOKUP($B23,'Gemini RAW'!$A:$Q,12,FALSE)</f>
        <v>8</v>
      </c>
      <c r="AD23" t="str">
        <f>VLOOKUP($B23,'Gemini RAW'!$A:$Q,13,FALSE)</f>
        <v>The response provides a factually accurate and relevant answer to the user's query. The clarity is excellent. However, the lack of citations is a significant weakness. The response could be improved by providing sources for the information and by being more comprehensive in its coverage of the rule.</v>
      </c>
      <c r="AE23" t="b">
        <f>VLOOKUP($B23,'Gemini RAW'!$A:$Q,14,FALSE)</f>
        <v>0</v>
      </c>
      <c r="AF23">
        <f>VLOOKUP($B23,'Gemini RAW'!$A:$Q,15,FALSE)</f>
        <v>0</v>
      </c>
      <c r="AG23">
        <f>VLOOKUP($B23,'Gemini RAW'!$A:$Q,16,FALSE)</f>
        <v>0</v>
      </c>
      <c r="AH23">
        <f>VLOOKUP($B23,'Gemini RAW'!$A:$Q,17,FALSE)</f>
        <v>0</v>
      </c>
    </row>
    <row r="24" spans="1:34" x14ac:dyDescent="0.45">
      <c r="A24">
        <v>23</v>
      </c>
      <c r="B24" t="s">
        <v>548</v>
      </c>
      <c r="C24" t="s">
        <v>1633</v>
      </c>
      <c r="D24" t="s">
        <v>557</v>
      </c>
      <c r="E24">
        <v>4</v>
      </c>
      <c r="F24">
        <v>5</v>
      </c>
      <c r="G24">
        <v>4</v>
      </c>
      <c r="H24">
        <v>4</v>
      </c>
      <c r="I24">
        <v>3</v>
      </c>
      <c r="J24">
        <v>4.1624999999999996</v>
      </c>
      <c r="K24">
        <v>20</v>
      </c>
      <c r="L24">
        <v>0.27288746260915708</v>
      </c>
      <c r="M24">
        <v>7</v>
      </c>
      <c r="N24" t="s">
        <v>2386</v>
      </c>
      <c r="O24" t="b">
        <v>0</v>
      </c>
      <c r="S24" t="str">
        <f>VLOOKUP($B24,'Gemini RAW'!$A:$Q,2,FALSE)</f>
        <v>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
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
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
The timing of a gift not long before a contract renewal could give rise to an improper performance of duties. In such cases, the Berenberg employee should raise the matter with AFC Compliance.
Under the Bribery Act 2010, it is a criminal offense for employees to accept any gift or consideration as an inducement or reward for doing or not doing anything or showing favor or disfavor to any person.</v>
      </c>
      <c r="T24" t="str">
        <f>VLOOKUP($B24,'Gemini RAW'!$A:$Q,3,FALSE)</f>
        <v>rag</v>
      </c>
      <c r="U24">
        <f>VLOOKUP($B24,'Gemini RAW'!$A:$Q,4,FALSE)</f>
        <v>5</v>
      </c>
      <c r="V24">
        <f>VLOOKUP($B24,'Gemini RAW'!$A:$Q,5,FALSE)</f>
        <v>5</v>
      </c>
      <c r="W24">
        <f>VLOOKUP($B24,'Gemini RAW'!$A:$Q,6,FALSE)</f>
        <v>4</v>
      </c>
      <c r="X24">
        <f>VLOOKUP($B24,'Gemini RAW'!$A:$Q,7,FALSE)</f>
        <v>5</v>
      </c>
      <c r="Y24">
        <f>VLOOKUP($B24,'Gemini RAW'!$A:$Q,8,FALSE)</f>
        <v>2</v>
      </c>
      <c r="Z24">
        <f>VLOOKUP($B24,'Gemini RAW'!$A:$Q,9,FALSE)</f>
        <v>3.56</v>
      </c>
      <c r="AA24">
        <f>VLOOKUP($B24,'Gemini RAW'!$A:$Q,10,FALSE)</f>
        <v>21</v>
      </c>
      <c r="AB24">
        <f>VLOOKUP($B24,'Gemini RAW'!$A:$Q,11,FALSE)</f>
        <v>0.27288746260915708</v>
      </c>
      <c r="AC24">
        <f>VLOOKUP($B24,'Gemini RAW'!$A:$Q,12,FALSE)</f>
        <v>7</v>
      </c>
      <c r="AD24" t="str">
        <f>VLOOKUP($B24,'Gemini RAW'!$A:$Q,13,FALSE)</f>
        <v>The response provides a factually accurate and relevant answer to the user's query. The clarity and organization of the response are excellent. However, the lack of explicit citations and the absence of considerations for GDPR, the EU AI Act, and audit trails are significant weaknesses. The response could be more complete by including specific disciplinary actions that might result from a violation.</v>
      </c>
      <c r="AE24" t="b">
        <f>VLOOKUP($B24,'Gemini RAW'!$A:$Q,14,FALSE)</f>
        <v>0</v>
      </c>
      <c r="AF24">
        <f>VLOOKUP($B24,'Gemini RAW'!$A:$Q,15,FALSE)</f>
        <v>0</v>
      </c>
      <c r="AG24">
        <f>VLOOKUP($B24,'Gemini RAW'!$A:$Q,16,FALSE)</f>
        <v>0</v>
      </c>
      <c r="AH24">
        <f>VLOOKUP($B24,'Gemini RAW'!$A:$Q,17,FALSE)</f>
        <v>0</v>
      </c>
    </row>
    <row r="25" spans="1:34" x14ac:dyDescent="0.45">
      <c r="A25">
        <v>24</v>
      </c>
      <c r="B25" t="s">
        <v>551</v>
      </c>
      <c r="C25" t="s">
        <v>1635</v>
      </c>
      <c r="D25" t="s">
        <v>557</v>
      </c>
      <c r="E25">
        <v>4</v>
      </c>
      <c r="F25">
        <v>5</v>
      </c>
      <c r="G25">
        <v>4</v>
      </c>
      <c r="H25">
        <v>5</v>
      </c>
      <c r="I25">
        <v>3</v>
      </c>
      <c r="J25">
        <v>4.3249999999999993</v>
      </c>
      <c r="K25">
        <v>21</v>
      </c>
      <c r="L25">
        <v>0.49942977489852491</v>
      </c>
      <c r="M25">
        <v>6</v>
      </c>
      <c r="N25" t="s">
        <v>2387</v>
      </c>
      <c r="O25" t="b">
        <v>0</v>
      </c>
      <c r="S25" t="str">
        <f>VLOOKUP($B25,'Gemini RAW'!$A:$Q,2,FALSE)</f>
        <v>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
Here's a breakdown:
*   **London Policy:** If the London Policy applies, pre-approval from AFC Compliance is not required if the gift is under £50.00, assuming it is reasonable, proportionate, and not improper.
*   **Global Policy:** If the Global Policy applies, the threshold for seeking pre-approval for giving or receiving gifts is €20.00.
*   **When to contact Compliance:** If you are unclear or pre-approval is required, contact ComplianceAML@berenberg.de.
*   **General Restrictions:** Gifts may not be given in a personal capacity or in cash form.
*   **Gifts to family members:** Giving gifts to family members of third parties is generally not permitted.
*   **Gifts to Public Officials:** Gifts to or from clients of up to EUR 20 are permissible, provided the client is not a public official.
*   **Gifts over EUR 20:** In principle, gifts with a gross value of more than EUR 20 from a (potential) client/business partner to employees must be declined.
*   **Reasonable Justification:** The giving of gifts to third parties is generally not permitted unless, in consultation with AFC Compliance and senior management, a reasonable justification is determined and the other conditions of the Policy are met.
It is important to note that regardless of the value thresholds or the applicable policy, any gift given must always be reasonable, proportionate, and not improper and meet other specific criteria set out in the respective policies.</v>
      </c>
      <c r="T25" t="str">
        <f>VLOOKUP($B25,'Gemini RAW'!$A:$Q,3,FALSE)</f>
        <v>rag</v>
      </c>
      <c r="U25">
        <f>VLOOKUP($B25,'Gemini RAW'!$A:$Q,4,FALSE)</f>
        <v>4</v>
      </c>
      <c r="V25">
        <f>VLOOKUP($B25,'Gemini RAW'!$A:$Q,5,FALSE)</f>
        <v>5</v>
      </c>
      <c r="W25">
        <f>VLOOKUP($B25,'Gemini RAW'!$A:$Q,6,FALSE)</f>
        <v>4</v>
      </c>
      <c r="X25">
        <f>VLOOKUP($B25,'Gemini RAW'!$A:$Q,7,FALSE)</f>
        <v>5</v>
      </c>
      <c r="Y25">
        <f>VLOOKUP($B25,'Gemini RAW'!$A:$Q,8,FALSE)</f>
        <v>2</v>
      </c>
      <c r="Z25">
        <f>VLOOKUP($B25,'Gemini RAW'!$A:$Q,9,FALSE)</f>
        <v>3.34</v>
      </c>
      <c r="AA25">
        <f>VLOOKUP($B25,'Gemini RAW'!$A:$Q,10,FALSE)</f>
        <v>20</v>
      </c>
      <c r="AB25">
        <f>VLOOKUP($B25,'Gemini RAW'!$A:$Q,11,FALSE)</f>
        <v>0.49942977489852491</v>
      </c>
      <c r="AC25">
        <f>VLOOKUP($B25,'Gemini RAW'!$A:$Q,12,FALSE)</f>
        <v>6</v>
      </c>
      <c r="AD25" t="str">
        <f>VLOOKUP($B25,'Gemini RAW'!$A:$Q,13,FALSE)</f>
        <v>The response provides a relevant and generally accurate answer to the user's query. The content is well-organized and easy to understand. However, the lack of explicit citations is a significant weakness. Furthermore, the response fails to address GDPR compliance, EU AI Act alignment, and audit trail quality, which are important considerations for a comprehensive AI system assessment. The system demonstrates good content generation capabilities but needs improvement in source utilization and adherence to broader regulatory requirements.</v>
      </c>
      <c r="AE25" t="b">
        <f>VLOOKUP($B25,'Gemini RAW'!$A:$Q,14,FALSE)</f>
        <v>0</v>
      </c>
      <c r="AF25">
        <f>VLOOKUP($B25,'Gemini RAW'!$A:$Q,15,FALSE)</f>
        <v>0</v>
      </c>
      <c r="AG25">
        <f>VLOOKUP($B25,'Gemini RAW'!$A:$Q,16,FALSE)</f>
        <v>0</v>
      </c>
      <c r="AH25">
        <f>VLOOKUP($B25,'Gemini RAW'!$A:$Q,17,FALSE)</f>
        <v>0</v>
      </c>
    </row>
    <row r="26" spans="1:34" x14ac:dyDescent="0.45">
      <c r="A26">
        <v>25</v>
      </c>
      <c r="B26" t="s">
        <v>554</v>
      </c>
      <c r="C26" t="s">
        <v>1637</v>
      </c>
      <c r="D26" t="s">
        <v>557</v>
      </c>
      <c r="E26">
        <v>5</v>
      </c>
      <c r="F26">
        <v>5</v>
      </c>
      <c r="G26">
        <v>5</v>
      </c>
      <c r="H26">
        <v>4</v>
      </c>
      <c r="I26">
        <v>4</v>
      </c>
      <c r="J26">
        <v>4.7499999999999991</v>
      </c>
      <c r="K26">
        <v>23</v>
      </c>
      <c r="L26">
        <v>0.33371212121212118</v>
      </c>
      <c r="M26">
        <v>3</v>
      </c>
      <c r="N26" t="s">
        <v>2388</v>
      </c>
      <c r="O26" t="b">
        <v>0</v>
      </c>
      <c r="S26" t="str">
        <f>VLOOKUP($B26,'Gemini RAW'!$A:$Q,2,FALSE)</f>
        <v>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
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
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
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v>
      </c>
      <c r="T26" t="str">
        <f>VLOOKUP($B26,'Gemini RAW'!$A:$Q,3,FALSE)</f>
        <v>rag</v>
      </c>
      <c r="U26">
        <f>VLOOKUP($B26,'Gemini RAW'!$A:$Q,4,FALSE)</f>
        <v>4</v>
      </c>
      <c r="V26">
        <f>VLOOKUP($B26,'Gemini RAW'!$A:$Q,5,FALSE)</f>
        <v>5</v>
      </c>
      <c r="W26">
        <f>VLOOKUP($B26,'Gemini RAW'!$A:$Q,6,FALSE)</f>
        <v>4</v>
      </c>
      <c r="X26">
        <f>VLOOKUP($B26,'Gemini RAW'!$A:$Q,7,FALSE)</f>
        <v>4</v>
      </c>
      <c r="Y26">
        <f>VLOOKUP($B26,'Gemini RAW'!$A:$Q,8,FALSE)</f>
        <v>1</v>
      </c>
      <c r="Z26">
        <f>VLOOKUP($B26,'Gemini RAW'!$A:$Q,9,FALSE)</f>
        <v>3.16</v>
      </c>
      <c r="AA26">
        <f>VLOOKUP($B26,'Gemini RAW'!$A:$Q,10,FALSE)</f>
        <v>18</v>
      </c>
      <c r="AB26">
        <f>VLOOKUP($B26,'Gemini RAW'!$A:$Q,11,FALSE)</f>
        <v>0.33371212121212118</v>
      </c>
      <c r="AC26">
        <f>VLOOKUP($B26,'Gemini RAW'!$A:$Q,12,FALSE)</f>
        <v>3</v>
      </c>
      <c r="AD26" t="str">
        <f>VLOOKUP($B26,'Gemini RAW'!$A:$Q,13,FALSE)</f>
        <v>The response is relevant and generally accurate, providing useful information about reimbursing hospitality expenses. However, it lacks citations and does not address GDPR compliance, EU AI Act alignment, or audit trail quality. The absence of citations significantly reduces the credibility and verifiability of the information presented. The response would be significantly improved by including citations to the source snippets and addressing the legal and regulatory aspects of expense reimbursement and hospitality.</v>
      </c>
      <c r="AE26" t="b">
        <f>VLOOKUP($B26,'Gemini RAW'!$A:$Q,14,FALSE)</f>
        <v>0</v>
      </c>
      <c r="AF26">
        <f>VLOOKUP($B26,'Gemini RAW'!$A:$Q,15,FALSE)</f>
        <v>0</v>
      </c>
      <c r="AG26">
        <f>VLOOKUP($B26,'Gemini RAW'!$A:$Q,16,FALSE)</f>
        <v>0</v>
      </c>
      <c r="AH26">
        <f>VLOOKUP($B26,'Gemini RAW'!$A:$Q,17,FALSE)</f>
        <v>0</v>
      </c>
    </row>
    <row r="27" spans="1:34" x14ac:dyDescent="0.45">
      <c r="A27">
        <v>26</v>
      </c>
      <c r="B27" t="s">
        <v>93</v>
      </c>
      <c r="C27" t="s">
        <v>1355</v>
      </c>
      <c r="D27" t="s">
        <v>557</v>
      </c>
      <c r="E27">
        <v>4</v>
      </c>
      <c r="F27">
        <v>5</v>
      </c>
      <c r="G27">
        <v>4</v>
      </c>
      <c r="H27">
        <v>5</v>
      </c>
      <c r="I27">
        <v>3</v>
      </c>
      <c r="J27">
        <v>4.3249999999999993</v>
      </c>
      <c r="K27">
        <v>21</v>
      </c>
      <c r="L27">
        <v>0.2495958650349214</v>
      </c>
      <c r="M27">
        <v>7</v>
      </c>
      <c r="N27" t="s">
        <v>2234</v>
      </c>
      <c r="O27" t="b">
        <v>0</v>
      </c>
      <c r="S27" t="str">
        <f>VLOOKUP($B27,'Gemini RAW'!$A:$Q,2,FALSE)</f>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v>
      </c>
      <c r="T27" t="str">
        <f>VLOOKUP($B27,'Gemini RAW'!$A:$Q,3,FALSE)</f>
        <v>rag</v>
      </c>
      <c r="U27">
        <f>VLOOKUP($B27,'Gemini RAW'!$A:$Q,4,FALSE)</f>
        <v>5</v>
      </c>
      <c r="V27">
        <f>VLOOKUP($B27,'Gemini RAW'!$A:$Q,5,FALSE)</f>
        <v>5</v>
      </c>
      <c r="W27">
        <f>VLOOKUP($B27,'Gemini RAW'!$A:$Q,6,FALSE)</f>
        <v>5</v>
      </c>
      <c r="X27">
        <f>VLOOKUP($B27,'Gemini RAW'!$A:$Q,7,FALSE)</f>
        <v>5</v>
      </c>
      <c r="Y27">
        <f>VLOOKUP($B27,'Gemini RAW'!$A:$Q,8,FALSE)</f>
        <v>3</v>
      </c>
      <c r="Z27">
        <f>VLOOKUP($B27,'Gemini RAW'!$A:$Q,9,FALSE)</f>
        <v>4.88</v>
      </c>
      <c r="AA27">
        <f>VLOOKUP($B27,'Gemini RAW'!$A:$Q,10,FALSE)</f>
        <v>23</v>
      </c>
      <c r="AB27">
        <f>VLOOKUP($B27,'Gemini RAW'!$A:$Q,11,FALSE)</f>
        <v>0.2495958650349214</v>
      </c>
      <c r="AC27">
        <f>VLOOKUP($B27,'Gemini RAW'!$A:$Q,12,FALSE)</f>
        <v>7</v>
      </c>
      <c r="AD27" t="str">
        <f>VLOOKUP($B27,'Gemini RAW'!$A:$Q,13,FALSE)</f>
        <v>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v>
      </c>
      <c r="AE27" t="b">
        <f>VLOOKUP($B27,'Gemini RAW'!$A:$Q,14,FALSE)</f>
        <v>0</v>
      </c>
      <c r="AF27">
        <f>VLOOKUP($B27,'Gemini RAW'!$A:$Q,15,FALSE)</f>
        <v>0</v>
      </c>
      <c r="AG27">
        <f>VLOOKUP($B27,'Gemini RAW'!$A:$Q,16,FALSE)</f>
        <v>0</v>
      </c>
      <c r="AH27">
        <f>VLOOKUP($B27,'Gemini RAW'!$A:$Q,17,FALSE)</f>
        <v>0</v>
      </c>
    </row>
    <row r="28" spans="1:34" x14ac:dyDescent="0.45">
      <c r="A28">
        <v>27</v>
      </c>
      <c r="B28" t="s">
        <v>96</v>
      </c>
      <c r="C28" t="s">
        <v>1357</v>
      </c>
      <c r="D28" t="s">
        <v>557</v>
      </c>
      <c r="E28">
        <v>1</v>
      </c>
      <c r="F28">
        <v>5</v>
      </c>
      <c r="G28">
        <v>1</v>
      </c>
      <c r="H28">
        <v>5</v>
      </c>
      <c r="I28">
        <v>1</v>
      </c>
      <c r="J28">
        <v>2.649999999999999</v>
      </c>
      <c r="K28">
        <v>13</v>
      </c>
      <c r="L28">
        <v>8.3588571196383146E-2</v>
      </c>
      <c r="M28">
        <v>9</v>
      </c>
      <c r="N28" t="s">
        <v>2235</v>
      </c>
      <c r="O28" t="b">
        <v>0</v>
      </c>
      <c r="S28" t="str">
        <f>VLOOKUP($B28,'Gemini RAW'!$A:$Q,2,FALSE)</f>
        <v>Die Notfallnummer für dringende Probleme lautet 040 35060-8000. Diese Nummer ist rund um die Uhr erreichbar.</v>
      </c>
      <c r="T28" t="str">
        <f>VLOOKUP($B28,'Gemini RAW'!$A:$Q,3,FALSE)</f>
        <v>rag</v>
      </c>
      <c r="U28">
        <f>VLOOKUP($B28,'Gemini RAW'!$A:$Q,4,FALSE)</f>
        <v>5</v>
      </c>
      <c r="V28">
        <f>VLOOKUP($B28,'Gemini RAW'!$A:$Q,5,FALSE)</f>
        <v>5</v>
      </c>
      <c r="W28">
        <f>VLOOKUP($B28,'Gemini RAW'!$A:$Q,6,FALSE)</f>
        <v>5</v>
      </c>
      <c r="X28">
        <f>VLOOKUP($B28,'Gemini RAW'!$A:$Q,7,FALSE)</f>
        <v>5</v>
      </c>
      <c r="Y28">
        <f>VLOOKUP($B28,'Gemini RAW'!$A:$Q,8,FALSE)</f>
        <v>1</v>
      </c>
      <c r="Z28">
        <f>VLOOKUP($B28,'Gemini RAW'!$A:$Q,9,FALSE)</f>
        <v>4.4800000000000004</v>
      </c>
      <c r="AA28">
        <f>VLOOKUP($B28,'Gemini RAW'!$A:$Q,10,FALSE)</f>
        <v>21</v>
      </c>
      <c r="AB28">
        <f>VLOOKUP($B28,'Gemini RAW'!$A:$Q,11,FALSE)</f>
        <v>8.3588571196383146E-2</v>
      </c>
      <c r="AC28">
        <f>VLOOKUP($B28,'Gemini RAW'!$A:$Q,12,FALSE)</f>
        <v>9</v>
      </c>
      <c r="AD28" t="str">
        <f>VLOOKUP($B28,'Gemini RAW'!$A:$Q,13,FALSE)</f>
        <v>The response is factually accurate, relevant, complete, and clear. However, it does not provide any citations to support its claim. The response is good overall, but the lack of citations is a weakness.</v>
      </c>
      <c r="AE28" t="b">
        <f>VLOOKUP($B28,'Gemini RAW'!$A:$Q,14,FALSE)</f>
        <v>0</v>
      </c>
      <c r="AF28">
        <f>VLOOKUP($B28,'Gemini RAW'!$A:$Q,15,FALSE)</f>
        <v>0</v>
      </c>
      <c r="AG28">
        <f>VLOOKUP($B28,'Gemini RAW'!$A:$Q,16,FALSE)</f>
        <v>0</v>
      </c>
      <c r="AH28">
        <f>VLOOKUP($B28,'Gemini RAW'!$A:$Q,17,FALSE)</f>
        <v>0</v>
      </c>
    </row>
    <row r="29" spans="1:34" x14ac:dyDescent="0.45">
      <c r="A29">
        <v>28</v>
      </c>
      <c r="B29" t="s">
        <v>99</v>
      </c>
      <c r="C29" t="s">
        <v>1359</v>
      </c>
      <c r="D29" t="s">
        <v>557</v>
      </c>
      <c r="E29">
        <v>3</v>
      </c>
      <c r="F29">
        <v>4</v>
      </c>
      <c r="G29">
        <v>3</v>
      </c>
      <c r="H29">
        <v>4</v>
      </c>
      <c r="I29">
        <v>2</v>
      </c>
      <c r="J29">
        <v>3.3250000000000002</v>
      </c>
      <c r="K29">
        <v>16</v>
      </c>
      <c r="L29">
        <v>0.14503632704504801</v>
      </c>
      <c r="M29">
        <v>10</v>
      </c>
      <c r="N29" t="s">
        <v>2236</v>
      </c>
      <c r="O29" t="b">
        <v>0</v>
      </c>
      <c r="S29" t="str">
        <f>VLOOKUP($B29,'Gemini RAW'!$A:$Q,2,FALSE)</f>
        <v>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v>
      </c>
      <c r="T29" t="str">
        <f>VLOOKUP($B29,'Gemini RAW'!$A:$Q,3,FALSE)</f>
        <v>rag</v>
      </c>
      <c r="U29">
        <f>VLOOKUP($B29,'Gemini RAW'!$A:$Q,4,FALSE)</f>
        <v>4</v>
      </c>
      <c r="V29">
        <f>VLOOKUP($B29,'Gemini RAW'!$A:$Q,5,FALSE)</f>
        <v>5</v>
      </c>
      <c r="W29">
        <f>VLOOKUP($B29,'Gemini RAW'!$A:$Q,6,FALSE)</f>
        <v>4</v>
      </c>
      <c r="X29">
        <f>VLOOKUP($B29,'Gemini RAW'!$A:$Q,7,FALSE)</f>
        <v>5</v>
      </c>
      <c r="Y29">
        <f>VLOOKUP($B29,'Gemini RAW'!$A:$Q,8,FALSE)</f>
        <v>1</v>
      </c>
      <c r="Z29">
        <f>VLOOKUP($B29,'Gemini RAW'!$A:$Q,9,FALSE)</f>
        <v>4.12</v>
      </c>
      <c r="AA29">
        <f>VLOOKUP($B29,'Gemini RAW'!$A:$Q,10,FALSE)</f>
        <v>19</v>
      </c>
      <c r="AB29">
        <f>VLOOKUP($B29,'Gemini RAW'!$A:$Q,11,FALSE)</f>
        <v>0.14503632704504801</v>
      </c>
      <c r="AC29">
        <f>VLOOKUP($B29,'Gemini RAW'!$A:$Q,12,FALSE)</f>
        <v>10</v>
      </c>
      <c r="AD29" t="str">
        <f>VLOOKUP($B29,'Gemini RAW'!$A:$Q,13,FALSE)</f>
        <v>The response is relevant, clear, and mostly complete. The factual accuracy is likely high, but the lack of citations is a significant weakness. The response could be improved by providing a timeline for the QR code implementation and by including citations to support its claims.</v>
      </c>
      <c r="AE29" t="b">
        <f>VLOOKUP($B29,'Gemini RAW'!$A:$Q,14,FALSE)</f>
        <v>0</v>
      </c>
      <c r="AF29">
        <f>VLOOKUP($B29,'Gemini RAW'!$A:$Q,15,FALSE)</f>
        <v>0</v>
      </c>
      <c r="AG29">
        <f>VLOOKUP($B29,'Gemini RAW'!$A:$Q,16,FALSE)</f>
        <v>0</v>
      </c>
      <c r="AH29">
        <f>VLOOKUP($B29,'Gemini RAW'!$A:$Q,17,FALSE)</f>
        <v>0</v>
      </c>
    </row>
    <row r="30" spans="1:34" x14ac:dyDescent="0.45">
      <c r="A30">
        <v>29</v>
      </c>
      <c r="B30" t="s">
        <v>102</v>
      </c>
      <c r="C30" t="s">
        <v>1361</v>
      </c>
      <c r="D30" t="s">
        <v>557</v>
      </c>
      <c r="E30">
        <v>4</v>
      </c>
      <c r="F30">
        <v>5</v>
      </c>
      <c r="G30">
        <v>2</v>
      </c>
      <c r="H30">
        <v>4</v>
      </c>
      <c r="I30">
        <v>3</v>
      </c>
      <c r="J30">
        <v>3.7875000000000001</v>
      </c>
      <c r="K30">
        <v>18</v>
      </c>
      <c r="L30">
        <v>0.2059247996706666</v>
      </c>
      <c r="M30">
        <v>13</v>
      </c>
      <c r="N30" t="s">
        <v>2237</v>
      </c>
      <c r="O30" t="b">
        <v>0</v>
      </c>
      <c r="S30" t="str">
        <f>VLOOKUP($B30,'Gemini RAW'!$A:$Q,2,FALSE)</f>
        <v>Feedback ist wichtig für die Optimierung des Gebäudebetriebs.</v>
      </c>
      <c r="T30" t="str">
        <f>VLOOKUP($B30,'Gemini RAW'!$A:$Q,3,FALSE)</f>
        <v>rag</v>
      </c>
      <c r="U30">
        <f>VLOOKUP($B30,'Gemini RAW'!$A:$Q,4,FALSE)</f>
        <v>4</v>
      </c>
      <c r="V30">
        <f>VLOOKUP($B30,'Gemini RAW'!$A:$Q,5,FALSE)</f>
        <v>4</v>
      </c>
      <c r="W30">
        <f>VLOOKUP($B30,'Gemini RAW'!$A:$Q,6,FALSE)</f>
        <v>2</v>
      </c>
      <c r="X30">
        <f>VLOOKUP($B30,'Gemini RAW'!$A:$Q,7,FALSE)</f>
        <v>5</v>
      </c>
      <c r="Y30">
        <f>VLOOKUP($B30,'Gemini RAW'!$A:$Q,8,FALSE)</f>
        <v>1</v>
      </c>
      <c r="Z30">
        <f>VLOOKUP($B30,'Gemini RAW'!$A:$Q,9,FALSE)</f>
        <v>3.66</v>
      </c>
      <c r="AA30">
        <f>VLOOKUP($B30,'Gemini RAW'!$A:$Q,10,FALSE)</f>
        <v>16</v>
      </c>
      <c r="AB30">
        <f>VLOOKUP($B30,'Gemini RAW'!$A:$Q,11,FALSE)</f>
        <v>0.2059247996706666</v>
      </c>
      <c r="AC30">
        <f>VLOOKUP($B30,'Gemini RAW'!$A:$Q,12,FALSE)</f>
        <v>13</v>
      </c>
      <c r="AD30" t="str">
        <f>VLOOKUP($B30,'Gemini RAW'!$A:$Q,13,FALSE)</f>
        <v>The response is factually accurate and relevant but lacks completeness. It correctly identifies that feedback is important for optimizing building operations but fails to provide any supporting details or examples. The absence of citations is a significant weakness.</v>
      </c>
      <c r="AE30" t="b">
        <f>VLOOKUP($B30,'Gemini RAW'!$A:$Q,14,FALSE)</f>
        <v>0</v>
      </c>
      <c r="AF30">
        <f>VLOOKUP($B30,'Gemini RAW'!$A:$Q,15,FALSE)</f>
        <v>0</v>
      </c>
      <c r="AG30">
        <f>VLOOKUP($B30,'Gemini RAW'!$A:$Q,16,FALSE)</f>
        <v>0</v>
      </c>
      <c r="AH30">
        <f>VLOOKUP($B30,'Gemini RAW'!$A:$Q,17,FALSE)</f>
        <v>0</v>
      </c>
    </row>
    <row r="31" spans="1:34" x14ac:dyDescent="0.45">
      <c r="A31">
        <v>30</v>
      </c>
      <c r="B31" t="s">
        <v>105</v>
      </c>
      <c r="C31" t="s">
        <v>1363</v>
      </c>
      <c r="D31" t="s">
        <v>557</v>
      </c>
      <c r="E31">
        <v>5</v>
      </c>
      <c r="F31">
        <v>5</v>
      </c>
      <c r="G31">
        <v>4</v>
      </c>
      <c r="H31">
        <v>5</v>
      </c>
      <c r="I31">
        <v>3</v>
      </c>
      <c r="J31">
        <v>4.6374999999999993</v>
      </c>
      <c r="K31">
        <v>22</v>
      </c>
      <c r="L31">
        <v>0.18914272463915269</v>
      </c>
      <c r="M31">
        <v>12</v>
      </c>
      <c r="N31" t="s">
        <v>2238</v>
      </c>
      <c r="O31" t="b">
        <v>0</v>
      </c>
      <c r="S31" t="str">
        <f>VLOOKUP($B31,'Gemini RAW'!$A:$Q,2,FALSE)</f>
        <v>Die Umzüge in das neue Hauptgebäude (NewHQ) finden vom 22. bis 26. September statt. Ab dem 18.09.2025 startet der Staffelumzug. In dieser Woche werden nach und nach alle Hamburger Berenberger umziehen.
Gibt es noch weitere Fragen zum Umzug oder zum NewHQ?</v>
      </c>
      <c r="T31" t="str">
        <f>VLOOKUP($B31,'Gemini RAW'!$A:$Q,3,FALSE)</f>
        <v>rag</v>
      </c>
      <c r="U31">
        <f>VLOOKUP($B31,'Gemini RAW'!$A:$Q,4,FALSE)</f>
        <v>5</v>
      </c>
      <c r="V31">
        <f>VLOOKUP($B31,'Gemini RAW'!$A:$Q,5,FALSE)</f>
        <v>5</v>
      </c>
      <c r="W31">
        <f>VLOOKUP($B31,'Gemini RAW'!$A:$Q,6,FALSE)</f>
        <v>5</v>
      </c>
      <c r="X31">
        <f>VLOOKUP($B31,'Gemini RAW'!$A:$Q,7,FALSE)</f>
        <v>5</v>
      </c>
      <c r="Y31">
        <f>VLOOKUP($B31,'Gemini RAW'!$A:$Q,8,FALSE)</f>
        <v>1</v>
      </c>
      <c r="Z31">
        <f>VLOOKUP($B31,'Gemini RAW'!$A:$Q,9,FALSE)</f>
        <v>4.4800000000000004</v>
      </c>
      <c r="AA31">
        <f>VLOOKUP($B31,'Gemini RAW'!$A:$Q,10,FALSE)</f>
        <v>21</v>
      </c>
      <c r="AB31">
        <f>VLOOKUP($B31,'Gemini RAW'!$A:$Q,11,FALSE)</f>
        <v>0.18914272463915269</v>
      </c>
      <c r="AC31">
        <f>VLOOKUP($B31,'Gemini RAW'!$A:$Q,12,FALSE)</f>
        <v>12</v>
      </c>
      <c r="AD31" t="str">
        <f>VLOOKUP($B31,'Gemini RAW'!$A:$Q,13,FALSE)</f>
        <v>The response is factually accurate, relevant, complete, and clear. However, it lacks explicit citations, which is a significant drawback from an academic perspective. The content quality is excellent, but the source utilization and citation mechanics are weak.</v>
      </c>
      <c r="AE31" t="b">
        <f>VLOOKUP($B31,'Gemini RAW'!$A:$Q,14,FALSE)</f>
        <v>0</v>
      </c>
      <c r="AF31">
        <f>VLOOKUP($B31,'Gemini RAW'!$A:$Q,15,FALSE)</f>
        <v>0</v>
      </c>
      <c r="AG31">
        <f>VLOOKUP($B31,'Gemini RAW'!$A:$Q,16,FALSE)</f>
        <v>0</v>
      </c>
      <c r="AH31">
        <f>VLOOKUP($B31,'Gemini RAW'!$A:$Q,17,FALSE)</f>
        <v>0</v>
      </c>
    </row>
    <row r="32" spans="1:34" x14ac:dyDescent="0.45">
      <c r="A32">
        <v>31</v>
      </c>
      <c r="B32" t="s">
        <v>108</v>
      </c>
      <c r="C32" t="s">
        <v>1365</v>
      </c>
      <c r="D32" t="s">
        <v>557</v>
      </c>
      <c r="E32">
        <v>5</v>
      </c>
      <c r="F32">
        <v>5</v>
      </c>
      <c r="G32">
        <v>4</v>
      </c>
      <c r="H32">
        <v>5</v>
      </c>
      <c r="I32">
        <v>4</v>
      </c>
      <c r="J32">
        <v>4.7249999999999996</v>
      </c>
      <c r="K32">
        <v>23</v>
      </c>
      <c r="L32">
        <v>0.2638779321119038</v>
      </c>
      <c r="M32">
        <v>10</v>
      </c>
      <c r="N32" t="s">
        <v>2239</v>
      </c>
      <c r="O32" t="b">
        <v>0</v>
      </c>
      <c r="S32" t="str">
        <f>VLOOKUP($B32,'Gemini RAW'!$A:$Q,2,FALSE)</f>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v>
      </c>
      <c r="T32" t="str">
        <f>VLOOKUP($B32,'Gemini RAW'!$A:$Q,3,FALSE)</f>
        <v>rag</v>
      </c>
      <c r="U32">
        <f>VLOOKUP($B32,'Gemini RAW'!$A:$Q,4,FALSE)</f>
        <v>5</v>
      </c>
      <c r="V32">
        <f>VLOOKUP($B32,'Gemini RAW'!$A:$Q,5,FALSE)</f>
        <v>5</v>
      </c>
      <c r="W32">
        <f>VLOOKUP($B32,'Gemini RAW'!$A:$Q,6,FALSE)</f>
        <v>4</v>
      </c>
      <c r="X32">
        <f>VLOOKUP($B32,'Gemini RAW'!$A:$Q,7,FALSE)</f>
        <v>5</v>
      </c>
      <c r="Y32">
        <f>VLOOKUP($B32,'Gemini RAW'!$A:$Q,8,FALSE)</f>
        <v>1</v>
      </c>
      <c r="Z32">
        <f>VLOOKUP($B32,'Gemini RAW'!$A:$Q,9,FALSE)</f>
        <v>4.3400000000000007</v>
      </c>
      <c r="AA32">
        <f>VLOOKUP($B32,'Gemini RAW'!$A:$Q,10,FALSE)</f>
        <v>20</v>
      </c>
      <c r="AB32">
        <f>VLOOKUP($B32,'Gemini RAW'!$A:$Q,11,FALSE)</f>
        <v>0.2638779321119038</v>
      </c>
      <c r="AC32">
        <f>VLOOKUP($B32,'Gemini RAW'!$A:$Q,12,FALSE)</f>
        <v>10</v>
      </c>
      <c r="AD32" t="str">
        <f>VLOOKUP($B32,'Gemini RAW'!$A:$Q,13,FALSE)</f>
        <v>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v>
      </c>
      <c r="AE32" t="b">
        <f>VLOOKUP($B32,'Gemini RAW'!$A:$Q,14,FALSE)</f>
        <v>0</v>
      </c>
      <c r="AF32">
        <f>VLOOKUP($B32,'Gemini RAW'!$A:$Q,15,FALSE)</f>
        <v>0</v>
      </c>
      <c r="AG32">
        <f>VLOOKUP($B32,'Gemini RAW'!$A:$Q,16,FALSE)</f>
        <v>0</v>
      </c>
      <c r="AH32">
        <f>VLOOKUP($B32,'Gemini RAW'!$A:$Q,17,FALSE)</f>
        <v>0</v>
      </c>
    </row>
    <row r="33" spans="1:34" x14ac:dyDescent="0.45">
      <c r="A33">
        <v>32</v>
      </c>
      <c r="B33" t="s">
        <v>111</v>
      </c>
      <c r="C33" t="s">
        <v>1367</v>
      </c>
      <c r="D33" t="s">
        <v>557</v>
      </c>
      <c r="E33">
        <v>5</v>
      </c>
      <c r="F33">
        <v>5</v>
      </c>
      <c r="G33">
        <v>5</v>
      </c>
      <c r="H33">
        <v>5</v>
      </c>
      <c r="I33">
        <v>4</v>
      </c>
      <c r="J33">
        <v>4.9124999999999996</v>
      </c>
      <c r="K33">
        <v>24</v>
      </c>
      <c r="L33">
        <v>0.16712023430880141</v>
      </c>
      <c r="M33">
        <v>10</v>
      </c>
      <c r="N33" t="s">
        <v>2240</v>
      </c>
      <c r="O33" t="b">
        <v>0</v>
      </c>
      <c r="S33" t="str">
        <f>VLOOKUP($B33,'Gemini RAW'!$A:$Q,2,FALSE)</f>
        <v>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v>
      </c>
      <c r="T33" t="str">
        <f>VLOOKUP($B33,'Gemini RAW'!$A:$Q,3,FALSE)</f>
        <v>rag</v>
      </c>
      <c r="U33">
        <f>VLOOKUP($B33,'Gemini RAW'!$A:$Q,4,FALSE)</f>
        <v>5</v>
      </c>
      <c r="V33">
        <f>VLOOKUP($B33,'Gemini RAW'!$A:$Q,5,FALSE)</f>
        <v>5</v>
      </c>
      <c r="W33">
        <f>VLOOKUP($B33,'Gemini RAW'!$A:$Q,6,FALSE)</f>
        <v>5</v>
      </c>
      <c r="X33">
        <f>VLOOKUP($B33,'Gemini RAW'!$A:$Q,7,FALSE)</f>
        <v>5</v>
      </c>
      <c r="Y33">
        <f>VLOOKUP($B33,'Gemini RAW'!$A:$Q,8,FALSE)</f>
        <v>1</v>
      </c>
      <c r="Z33">
        <f>VLOOKUP($B33,'Gemini RAW'!$A:$Q,9,FALSE)</f>
        <v>4.4800000000000004</v>
      </c>
      <c r="AA33">
        <f>VLOOKUP($B33,'Gemini RAW'!$A:$Q,10,FALSE)</f>
        <v>21</v>
      </c>
      <c r="AB33">
        <f>VLOOKUP($B33,'Gemini RAW'!$A:$Q,11,FALSE)</f>
        <v>0.16712023430880141</v>
      </c>
      <c r="AC33">
        <f>VLOOKUP($B33,'Gemini RAW'!$A:$Q,12,FALSE)</f>
        <v>10</v>
      </c>
      <c r="AD33" t="str">
        <f>VLOOKUP($B33,'Gemini RAW'!$A:$Q,13,FALSE)</f>
        <v>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v>
      </c>
      <c r="AE33" t="b">
        <f>VLOOKUP($B33,'Gemini RAW'!$A:$Q,14,FALSE)</f>
        <v>0</v>
      </c>
      <c r="AF33">
        <f>VLOOKUP($B33,'Gemini RAW'!$A:$Q,15,FALSE)</f>
        <v>0</v>
      </c>
      <c r="AG33">
        <f>VLOOKUP($B33,'Gemini RAW'!$A:$Q,16,FALSE)</f>
        <v>0</v>
      </c>
      <c r="AH33">
        <f>VLOOKUP($B33,'Gemini RAW'!$A:$Q,17,FALSE)</f>
        <v>0</v>
      </c>
    </row>
    <row r="34" spans="1:34" x14ac:dyDescent="0.45">
      <c r="A34">
        <v>33</v>
      </c>
      <c r="B34" t="s">
        <v>114</v>
      </c>
      <c r="C34" t="s">
        <v>1369</v>
      </c>
      <c r="D34" t="s">
        <v>557</v>
      </c>
      <c r="E34">
        <v>5</v>
      </c>
      <c r="F34">
        <v>5</v>
      </c>
      <c r="G34">
        <v>4</v>
      </c>
      <c r="H34">
        <v>5</v>
      </c>
      <c r="I34">
        <v>4</v>
      </c>
      <c r="J34">
        <v>4.7249999999999996</v>
      </c>
      <c r="K34">
        <v>23</v>
      </c>
      <c r="L34">
        <v>0.2362071457880596</v>
      </c>
      <c r="M34">
        <v>11</v>
      </c>
      <c r="N34" t="s">
        <v>2241</v>
      </c>
      <c r="O34" t="b">
        <v>0</v>
      </c>
      <c r="S34" t="str">
        <f>VLOOKUP($B34,'Gemini RAW'!$A:$Q,2,FALSE)</f>
        <v>Die Umzugskartons werden grundsätzlich Ende August verteilt. Wenn Sie die Kartons früher benötigen, geben Sie bitte Bescheid.</v>
      </c>
      <c r="T34" t="str">
        <f>VLOOKUP($B34,'Gemini RAW'!$A:$Q,3,FALSE)</f>
        <v>rag</v>
      </c>
      <c r="U34">
        <f>VLOOKUP($B34,'Gemini RAW'!$A:$Q,4,FALSE)</f>
        <v>5</v>
      </c>
      <c r="V34">
        <f>VLOOKUP($B34,'Gemini RAW'!$A:$Q,5,FALSE)</f>
        <v>5</v>
      </c>
      <c r="W34">
        <f>VLOOKUP($B34,'Gemini RAW'!$A:$Q,6,FALSE)</f>
        <v>5</v>
      </c>
      <c r="X34">
        <f>VLOOKUP($B34,'Gemini RAW'!$A:$Q,7,FALSE)</f>
        <v>5</v>
      </c>
      <c r="Y34">
        <f>VLOOKUP($B34,'Gemini RAW'!$A:$Q,8,FALSE)</f>
        <v>1</v>
      </c>
      <c r="Z34">
        <f>VLOOKUP($B34,'Gemini RAW'!$A:$Q,9,FALSE)</f>
        <v>4.4800000000000004</v>
      </c>
      <c r="AA34">
        <f>VLOOKUP($B34,'Gemini RAW'!$A:$Q,10,FALSE)</f>
        <v>21</v>
      </c>
      <c r="AB34">
        <f>VLOOKUP($B34,'Gemini RAW'!$A:$Q,11,FALSE)</f>
        <v>0.2362071457880596</v>
      </c>
      <c r="AC34">
        <f>VLOOKUP($B34,'Gemini RAW'!$A:$Q,12,FALSE)</f>
        <v>11</v>
      </c>
      <c r="AD34" t="str">
        <f>VLOOKUP($B34,'Gemini RAW'!$A:$Q,13,FALSE)</f>
        <v>The response is factually accurate, relevant, complete, and clear. It effectively answers the user's question based on the provided snippets. However, the system does not provide explicit citations, which lowers the citation quality and audit trail quality scores.</v>
      </c>
      <c r="AE34" t="b">
        <f>VLOOKUP($B34,'Gemini RAW'!$A:$Q,14,FALSE)</f>
        <v>0</v>
      </c>
      <c r="AF34">
        <f>VLOOKUP($B34,'Gemini RAW'!$A:$Q,15,FALSE)</f>
        <v>0</v>
      </c>
      <c r="AG34">
        <f>VLOOKUP($B34,'Gemini RAW'!$A:$Q,16,FALSE)</f>
        <v>0</v>
      </c>
      <c r="AH34">
        <f>VLOOKUP($B34,'Gemini RAW'!$A:$Q,17,FALSE)</f>
        <v>0</v>
      </c>
    </row>
    <row r="35" spans="1:34" x14ac:dyDescent="0.45">
      <c r="A35">
        <v>34</v>
      </c>
      <c r="B35" t="s">
        <v>117</v>
      </c>
      <c r="C35" t="s">
        <v>1371</v>
      </c>
      <c r="D35" t="s">
        <v>557</v>
      </c>
      <c r="E35">
        <v>4</v>
      </c>
      <c r="F35">
        <v>5</v>
      </c>
      <c r="G35">
        <v>4</v>
      </c>
      <c r="H35">
        <v>5</v>
      </c>
      <c r="I35">
        <v>3</v>
      </c>
      <c r="J35">
        <v>4.3249999999999993</v>
      </c>
      <c r="K35">
        <v>21</v>
      </c>
      <c r="L35">
        <v>0.1329353265208818</v>
      </c>
      <c r="M35">
        <v>8</v>
      </c>
      <c r="N35" t="s">
        <v>2242</v>
      </c>
      <c r="O35" t="b">
        <v>0</v>
      </c>
      <c r="S35" t="str">
        <f>VLOOKUP($B35,'Gemini RAW'!$A:$Q,2,FALSE)</f>
        <v>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v>
      </c>
      <c r="T35" t="str">
        <f>VLOOKUP($B35,'Gemini RAW'!$A:$Q,3,FALSE)</f>
        <v>rag</v>
      </c>
      <c r="U35">
        <f>VLOOKUP($B35,'Gemini RAW'!$A:$Q,4,FALSE)</f>
        <v>5</v>
      </c>
      <c r="V35">
        <f>VLOOKUP($B35,'Gemini RAW'!$A:$Q,5,FALSE)</f>
        <v>5</v>
      </c>
      <c r="W35">
        <f>VLOOKUP($B35,'Gemini RAW'!$A:$Q,6,FALSE)</f>
        <v>5</v>
      </c>
      <c r="X35">
        <f>VLOOKUP($B35,'Gemini RAW'!$A:$Q,7,FALSE)</f>
        <v>5</v>
      </c>
      <c r="Y35">
        <f>VLOOKUP($B35,'Gemini RAW'!$A:$Q,8,FALSE)</f>
        <v>4</v>
      </c>
      <c r="Z35">
        <f>VLOOKUP($B35,'Gemini RAW'!$A:$Q,9,FALSE)</f>
        <v>3.82</v>
      </c>
      <c r="AA35">
        <f>VLOOKUP($B35,'Gemini RAW'!$A:$Q,10,FALSE)</f>
        <v>24</v>
      </c>
      <c r="AB35">
        <f>VLOOKUP($B35,'Gemini RAW'!$A:$Q,11,FALSE)</f>
        <v>0.1329353265208818</v>
      </c>
      <c r="AC35">
        <f>VLOOKUP($B35,'Gemini RAW'!$A:$Q,12,FALSE)</f>
        <v>8</v>
      </c>
      <c r="AD35" t="str">
        <f>VLOOKUP($B35,'Gemini RAW'!$A:$Q,13,FALSE)</f>
        <v>The response is factually accurate, relevant, complete, and clear. It provides a practical solution to the user's query. The citation quality is acceptable, although it could be more specific. GDPR compliance, EU AI Act alignment, and audit trail quality are not applicable in this context.</v>
      </c>
      <c r="AE35" t="b">
        <f>VLOOKUP($B35,'Gemini RAW'!$A:$Q,14,FALSE)</f>
        <v>0</v>
      </c>
      <c r="AF35">
        <f>VLOOKUP($B35,'Gemini RAW'!$A:$Q,15,FALSE)</f>
        <v>0</v>
      </c>
      <c r="AG35">
        <f>VLOOKUP($B35,'Gemini RAW'!$A:$Q,16,FALSE)</f>
        <v>0</v>
      </c>
      <c r="AH35">
        <f>VLOOKUP($B35,'Gemini RAW'!$A:$Q,17,FALSE)</f>
        <v>0</v>
      </c>
    </row>
    <row r="36" spans="1:34" x14ac:dyDescent="0.45">
      <c r="A36">
        <v>35</v>
      </c>
      <c r="B36" t="s">
        <v>120</v>
      </c>
      <c r="C36" t="s">
        <v>1373</v>
      </c>
      <c r="D36" t="s">
        <v>557</v>
      </c>
      <c r="E36">
        <v>3</v>
      </c>
      <c r="F36">
        <v>4</v>
      </c>
      <c r="G36">
        <v>2</v>
      </c>
      <c r="H36">
        <v>4</v>
      </c>
      <c r="I36">
        <v>2</v>
      </c>
      <c r="J36">
        <v>3.1375000000000002</v>
      </c>
      <c r="K36">
        <v>15</v>
      </c>
      <c r="L36">
        <v>0.1075795645893685</v>
      </c>
      <c r="M36">
        <v>7</v>
      </c>
      <c r="N36" t="s">
        <v>2243</v>
      </c>
      <c r="O36" t="b">
        <v>0</v>
      </c>
      <c r="S36" t="str">
        <f>VLOOKUP($B36,'Gemini RAW'!$A:$Q,2,FALSE)</f>
        <v>Ja, es gibt vorgedruckte Aufkleber für die Beschriftung von Kartons. Jede Etage hat ihre eigene Farbe, identisch mit den Etagenfarben im NewHQ.</v>
      </c>
      <c r="T36" t="str">
        <f>VLOOKUP($B36,'Gemini RAW'!$A:$Q,3,FALSE)</f>
        <v>rag</v>
      </c>
      <c r="U36">
        <f>VLOOKUP($B36,'Gemini RAW'!$A:$Q,4,FALSE)</f>
        <v>5</v>
      </c>
      <c r="V36">
        <f>VLOOKUP($B36,'Gemini RAW'!$A:$Q,5,FALSE)</f>
        <v>5</v>
      </c>
      <c r="W36">
        <f>VLOOKUP($B36,'Gemini RAW'!$A:$Q,6,FALSE)</f>
        <v>3</v>
      </c>
      <c r="X36">
        <f>VLOOKUP($B36,'Gemini RAW'!$A:$Q,7,FALSE)</f>
        <v>5</v>
      </c>
      <c r="Y36">
        <f>VLOOKUP($B36,'Gemini RAW'!$A:$Q,8,FALSE)</f>
        <v>1</v>
      </c>
      <c r="Z36">
        <f>VLOOKUP($B36,'Gemini RAW'!$A:$Q,9,FALSE)</f>
        <v>4.2</v>
      </c>
      <c r="AA36">
        <f>VLOOKUP($B36,'Gemini RAW'!$A:$Q,10,FALSE)</f>
        <v>19</v>
      </c>
      <c r="AB36">
        <f>VLOOKUP($B36,'Gemini RAW'!$A:$Q,11,FALSE)</f>
        <v>0.1075795645893685</v>
      </c>
      <c r="AC36">
        <f>VLOOKUP($B36,'Gemini RAW'!$A:$Q,12,FALSE)</f>
        <v>7</v>
      </c>
      <c r="AD36" t="str">
        <f>VLOOKUP($B36,'Gemini RAW'!$A:$Q,13,FALSE)</f>
        <v>The response is partially relevant and factually accurate in its initial statement. However, the addition of the irrelevant sentence about floor colors significantly detracts from its overall quality. The lack of citations and audit trail is also a major weakness.</v>
      </c>
      <c r="AE36" t="b">
        <f>VLOOKUP($B36,'Gemini RAW'!$A:$Q,14,FALSE)</f>
        <v>0</v>
      </c>
      <c r="AF36">
        <f>VLOOKUP($B36,'Gemini RAW'!$A:$Q,15,FALSE)</f>
        <v>0</v>
      </c>
      <c r="AG36">
        <f>VLOOKUP($B36,'Gemini RAW'!$A:$Q,16,FALSE)</f>
        <v>0</v>
      </c>
      <c r="AH36">
        <f>VLOOKUP($B36,'Gemini RAW'!$A:$Q,17,FALSE)</f>
        <v>0</v>
      </c>
    </row>
    <row r="37" spans="1:34" x14ac:dyDescent="0.45">
      <c r="A37">
        <v>36</v>
      </c>
      <c r="B37" t="s">
        <v>123</v>
      </c>
      <c r="C37" t="s">
        <v>1375</v>
      </c>
      <c r="D37" t="s">
        <v>557</v>
      </c>
      <c r="E37">
        <v>5</v>
      </c>
      <c r="F37">
        <v>5</v>
      </c>
      <c r="G37">
        <v>4</v>
      </c>
      <c r="H37">
        <v>5</v>
      </c>
      <c r="I37">
        <v>4</v>
      </c>
      <c r="J37">
        <v>4.7249999999999996</v>
      </c>
      <c r="K37">
        <v>23</v>
      </c>
      <c r="L37">
        <v>0.23095014281165799</v>
      </c>
      <c r="M37">
        <v>12</v>
      </c>
      <c r="N37" t="s">
        <v>2244</v>
      </c>
      <c r="O37" t="b">
        <v>0</v>
      </c>
      <c r="S37" t="str">
        <f>VLOOKUP($B37,'Gemini RAW'!$A:$Q,2,FALSE)</f>
        <v>Die Umzugsgüter werden vornehmlich abends oder am späten Nachmittag auf die Etagen gebracht.</v>
      </c>
      <c r="T37" t="str">
        <f>VLOOKUP($B37,'Gemini RAW'!$A:$Q,3,FALSE)</f>
        <v>rag</v>
      </c>
      <c r="U37">
        <f>VLOOKUP($B37,'Gemini RAW'!$A:$Q,4,FALSE)</f>
        <v>4</v>
      </c>
      <c r="V37">
        <f>VLOOKUP($B37,'Gemini RAW'!$A:$Q,5,FALSE)</f>
        <v>5</v>
      </c>
      <c r="W37">
        <f>VLOOKUP($B37,'Gemini RAW'!$A:$Q,6,FALSE)</f>
        <v>3</v>
      </c>
      <c r="X37">
        <f>VLOOKUP($B37,'Gemini RAW'!$A:$Q,7,FALSE)</f>
        <v>5</v>
      </c>
      <c r="Y37">
        <f>VLOOKUP($B37,'Gemini RAW'!$A:$Q,8,FALSE)</f>
        <v>1</v>
      </c>
      <c r="Z37">
        <f>VLOOKUP($B37,'Gemini RAW'!$A:$Q,9,FALSE)</f>
        <v>3.98</v>
      </c>
      <c r="AA37">
        <f>VLOOKUP($B37,'Gemini RAW'!$A:$Q,10,FALSE)</f>
        <v>18</v>
      </c>
      <c r="AB37">
        <f>VLOOKUP($B37,'Gemini RAW'!$A:$Q,11,FALSE)</f>
        <v>0.23095014281165799</v>
      </c>
      <c r="AC37">
        <f>VLOOKUP($B37,'Gemini RAW'!$A:$Q,12,FALSE)</f>
        <v>12</v>
      </c>
      <c r="AD37" t="str">
        <f>VLOOKUP($B37,'Gemini RAW'!$A:$Q,13,FALSE)</f>
        <v>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v>
      </c>
      <c r="AE37" t="b">
        <f>VLOOKUP($B37,'Gemini RAW'!$A:$Q,14,FALSE)</f>
        <v>0</v>
      </c>
      <c r="AF37">
        <f>VLOOKUP($B37,'Gemini RAW'!$A:$Q,15,FALSE)</f>
        <v>0</v>
      </c>
      <c r="AG37">
        <f>VLOOKUP($B37,'Gemini RAW'!$A:$Q,16,FALSE)</f>
        <v>0</v>
      </c>
      <c r="AH37">
        <f>VLOOKUP($B37,'Gemini RAW'!$A:$Q,17,FALSE)</f>
        <v>0</v>
      </c>
    </row>
    <row r="38" spans="1:34" x14ac:dyDescent="0.45">
      <c r="A38">
        <v>37</v>
      </c>
      <c r="B38" t="s">
        <v>126</v>
      </c>
      <c r="C38" t="s">
        <v>1377</v>
      </c>
      <c r="D38" t="s">
        <v>557</v>
      </c>
      <c r="E38">
        <v>5</v>
      </c>
      <c r="F38">
        <v>5</v>
      </c>
      <c r="G38">
        <v>4</v>
      </c>
      <c r="H38">
        <v>5</v>
      </c>
      <c r="I38">
        <v>4</v>
      </c>
      <c r="J38">
        <v>4.7249999999999996</v>
      </c>
      <c r="K38">
        <v>23</v>
      </c>
      <c r="L38">
        <v>0.18741036812446751</v>
      </c>
      <c r="M38">
        <v>11</v>
      </c>
      <c r="N38" t="s">
        <v>2245</v>
      </c>
      <c r="O38" t="b">
        <v>0</v>
      </c>
      <c r="S38" t="str">
        <f>VLOOKUP($B38,'Gemini RAW'!$A:$Q,2,FALSE)</f>
        <v>Ja, die Möbel im alten Gebäude sind absolut leer zu räumen.</v>
      </c>
      <c r="T38" t="str">
        <f>VLOOKUP($B38,'Gemini RAW'!$A:$Q,3,FALSE)</f>
        <v>rag</v>
      </c>
      <c r="U38">
        <f>VLOOKUP($B38,'Gemini RAW'!$A:$Q,4,FALSE)</f>
        <v>5</v>
      </c>
      <c r="V38">
        <f>VLOOKUP($B38,'Gemini RAW'!$A:$Q,5,FALSE)</f>
        <v>5</v>
      </c>
      <c r="W38">
        <f>VLOOKUP($B38,'Gemini RAW'!$A:$Q,6,FALSE)</f>
        <v>5</v>
      </c>
      <c r="X38">
        <f>VLOOKUP($B38,'Gemini RAW'!$A:$Q,7,FALSE)</f>
        <v>5</v>
      </c>
      <c r="Y38">
        <f>VLOOKUP($B38,'Gemini RAW'!$A:$Q,8,FALSE)</f>
        <v>1</v>
      </c>
      <c r="Z38">
        <f>VLOOKUP($B38,'Gemini RAW'!$A:$Q,9,FALSE)</f>
        <v>3.64</v>
      </c>
      <c r="AA38">
        <f>VLOOKUP($B38,'Gemini RAW'!$A:$Q,10,FALSE)</f>
        <v>21</v>
      </c>
      <c r="AB38">
        <f>VLOOKUP($B38,'Gemini RAW'!$A:$Q,11,FALSE)</f>
        <v>0.18741036812446751</v>
      </c>
      <c r="AC38">
        <f>VLOOKUP($B38,'Gemini RAW'!$A:$Q,12,FALSE)</f>
        <v>11</v>
      </c>
      <c r="AD38" t="str">
        <f>VLOOKUP($B38,'Gemini RAW'!$A:$Q,13,FALSE)</f>
        <v>The response is factually accurate, relevant, complete, and clear. However, it lacks citations. The response directly answers the user's question based on the provided snippets.</v>
      </c>
      <c r="AE38" t="b">
        <f>VLOOKUP($B38,'Gemini RAW'!$A:$Q,14,FALSE)</f>
        <v>0</v>
      </c>
      <c r="AF38">
        <f>VLOOKUP($B38,'Gemini RAW'!$A:$Q,15,FALSE)</f>
        <v>0</v>
      </c>
      <c r="AG38">
        <f>VLOOKUP($B38,'Gemini RAW'!$A:$Q,16,FALSE)</f>
        <v>0</v>
      </c>
      <c r="AH38">
        <f>VLOOKUP($B38,'Gemini RAW'!$A:$Q,17,FALSE)</f>
        <v>0</v>
      </c>
    </row>
    <row r="39" spans="1:34" x14ac:dyDescent="0.45">
      <c r="A39">
        <v>38</v>
      </c>
      <c r="B39" t="s">
        <v>129</v>
      </c>
      <c r="C39" t="s">
        <v>1379</v>
      </c>
      <c r="D39" t="s">
        <v>557</v>
      </c>
      <c r="E39">
        <v>4</v>
      </c>
      <c r="F39">
        <v>5</v>
      </c>
      <c r="G39">
        <v>4</v>
      </c>
      <c r="H39">
        <v>5</v>
      </c>
      <c r="I39">
        <v>3</v>
      </c>
      <c r="J39">
        <v>4.3249999999999993</v>
      </c>
      <c r="K39">
        <v>21</v>
      </c>
      <c r="L39">
        <v>0.14744692702581419</v>
      </c>
      <c r="M39">
        <v>12</v>
      </c>
      <c r="N39" t="s">
        <v>2246</v>
      </c>
      <c r="O39" t="b">
        <v>0</v>
      </c>
      <c r="S39" t="str">
        <f>VLOOKUP($B39,'Gemini RAW'!$A:$Q,2,FALSE)</f>
        <v>Die Reinigungskraft räumt die Teeküchen einmal täglich aus, bestückt sie mit Bohnen und Kuhmilch und räumt die Spülmaschine aus. Falls zwischendurch Nachfüllbedarf besteht, muss dies selbstständig erledigt werden. Vorräte befinden sich in der Küche.</v>
      </c>
      <c r="T39" t="str">
        <f>VLOOKUP($B39,'Gemini RAW'!$A:$Q,3,FALSE)</f>
        <v>rag</v>
      </c>
      <c r="U39">
        <f>VLOOKUP($B39,'Gemini RAW'!$A:$Q,4,FALSE)</f>
        <v>4</v>
      </c>
      <c r="V39">
        <f>VLOOKUP($B39,'Gemini RAW'!$A:$Q,5,FALSE)</f>
        <v>5</v>
      </c>
      <c r="W39">
        <f>VLOOKUP($B39,'Gemini RAW'!$A:$Q,6,FALSE)</f>
        <v>4</v>
      </c>
      <c r="X39">
        <f>VLOOKUP($B39,'Gemini RAW'!$A:$Q,7,FALSE)</f>
        <v>5</v>
      </c>
      <c r="Y39">
        <f>VLOOKUP($B39,'Gemini RAW'!$A:$Q,8,FALSE)</f>
        <v>1</v>
      </c>
      <c r="Z39">
        <f>VLOOKUP($B39,'Gemini RAW'!$A:$Q,9,FALSE)</f>
        <v>3.28</v>
      </c>
      <c r="AA39">
        <f>VLOOKUP($B39,'Gemini RAW'!$A:$Q,10,FALSE)</f>
        <v>19</v>
      </c>
      <c r="AB39">
        <f>VLOOKUP($B39,'Gemini RAW'!$A:$Q,11,FALSE)</f>
        <v>0.14744692702581419</v>
      </c>
      <c r="AC39">
        <f>VLOOKUP($B39,'Gemini RAW'!$A:$Q,12,FALSE)</f>
        <v>12</v>
      </c>
      <c r="AD39" t="str">
        <f>VLOOKUP($B39,'Gemini RAW'!$A:$Q,13,FALSE)</f>
        <v>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v>
      </c>
      <c r="AE39" t="b">
        <f>VLOOKUP($B39,'Gemini RAW'!$A:$Q,14,FALSE)</f>
        <v>0</v>
      </c>
      <c r="AF39">
        <f>VLOOKUP($B39,'Gemini RAW'!$A:$Q,15,FALSE)</f>
        <v>0</v>
      </c>
      <c r="AG39">
        <f>VLOOKUP($B39,'Gemini RAW'!$A:$Q,16,FALSE)</f>
        <v>0</v>
      </c>
      <c r="AH39">
        <f>VLOOKUP($B39,'Gemini RAW'!$A:$Q,17,FALSE)</f>
        <v>0</v>
      </c>
    </row>
    <row r="40" spans="1:34" x14ac:dyDescent="0.45">
      <c r="A40">
        <v>39</v>
      </c>
      <c r="B40" t="s">
        <v>132</v>
      </c>
      <c r="C40" t="s">
        <v>1381</v>
      </c>
      <c r="D40" t="s">
        <v>557</v>
      </c>
      <c r="E40">
        <v>5</v>
      </c>
      <c r="F40">
        <v>5</v>
      </c>
      <c r="G40">
        <v>4</v>
      </c>
      <c r="H40">
        <v>5</v>
      </c>
      <c r="I40">
        <v>3</v>
      </c>
      <c r="J40">
        <v>4.6374999999999993</v>
      </c>
      <c r="K40">
        <v>22</v>
      </c>
      <c r="L40">
        <v>4.3061543719438447E-2</v>
      </c>
      <c r="M40">
        <v>11</v>
      </c>
      <c r="N40" t="s">
        <v>2247</v>
      </c>
      <c r="O40" t="b">
        <v>0</v>
      </c>
      <c r="S40" t="str">
        <f>VLOOKUP($B40,'Gemini RAW'!$A:$Q,2,FALSE)</f>
        <v>Bezogene Etagen werden vom Umzugsunternehmen nach dem Bezug nicht mehr betreten.</v>
      </c>
      <c r="T40" t="str">
        <f>VLOOKUP($B40,'Gemini RAW'!$A:$Q,3,FALSE)</f>
        <v>rag</v>
      </c>
      <c r="U40">
        <f>VLOOKUP($B40,'Gemini RAW'!$A:$Q,4,FALSE)</f>
        <v>5</v>
      </c>
      <c r="V40">
        <f>VLOOKUP($B40,'Gemini RAW'!$A:$Q,5,FALSE)</f>
        <v>5</v>
      </c>
      <c r="W40">
        <f>VLOOKUP($B40,'Gemini RAW'!$A:$Q,6,FALSE)</f>
        <v>5</v>
      </c>
      <c r="X40">
        <f>VLOOKUP($B40,'Gemini RAW'!$A:$Q,7,FALSE)</f>
        <v>5</v>
      </c>
      <c r="Y40">
        <f>VLOOKUP($B40,'Gemini RAW'!$A:$Q,8,FALSE)</f>
        <v>1</v>
      </c>
      <c r="Z40">
        <f>VLOOKUP($B40,'Gemini RAW'!$A:$Q,9,FALSE)</f>
        <v>4.4800000000000004</v>
      </c>
      <c r="AA40">
        <f>VLOOKUP($B40,'Gemini RAW'!$A:$Q,10,FALSE)</f>
        <v>21</v>
      </c>
      <c r="AB40">
        <f>VLOOKUP($B40,'Gemini RAW'!$A:$Q,11,FALSE)</f>
        <v>4.3061543719438447E-2</v>
      </c>
      <c r="AC40">
        <f>VLOOKUP($B40,'Gemini RAW'!$A:$Q,12,FALSE)</f>
        <v>11</v>
      </c>
      <c r="AD40" t="str">
        <f>VLOOKUP($B40,'Gemini RAW'!$A:$Q,13,FALSE)</f>
        <v>The response is factually accurate, relevant, complete, and clear. However, it does not utilize any of the provided snippets and lacks citations. The response is based on common sense rather than the provided source material.</v>
      </c>
      <c r="AE40" t="b">
        <f>VLOOKUP($B40,'Gemini RAW'!$A:$Q,14,FALSE)</f>
        <v>0</v>
      </c>
      <c r="AF40">
        <f>VLOOKUP($B40,'Gemini RAW'!$A:$Q,15,FALSE)</f>
        <v>0</v>
      </c>
      <c r="AG40">
        <f>VLOOKUP($B40,'Gemini RAW'!$A:$Q,16,FALSE)</f>
        <v>0</v>
      </c>
      <c r="AH40">
        <f>VLOOKUP($B40,'Gemini RAW'!$A:$Q,17,FALSE)</f>
        <v>0</v>
      </c>
    </row>
    <row r="41" spans="1:34" x14ac:dyDescent="0.45">
      <c r="A41">
        <v>40</v>
      </c>
      <c r="B41" t="s">
        <v>135</v>
      </c>
      <c r="C41" t="s">
        <v>1383</v>
      </c>
      <c r="D41" t="s">
        <v>557</v>
      </c>
      <c r="E41">
        <v>4</v>
      </c>
      <c r="F41">
        <v>5</v>
      </c>
      <c r="G41">
        <v>4</v>
      </c>
      <c r="H41">
        <v>5</v>
      </c>
      <c r="I41">
        <v>3</v>
      </c>
      <c r="J41">
        <v>4.3249999999999993</v>
      </c>
      <c r="K41">
        <v>21</v>
      </c>
      <c r="L41">
        <v>0.20826152405850301</v>
      </c>
      <c r="M41">
        <v>10</v>
      </c>
      <c r="N41" t="s">
        <v>2248</v>
      </c>
      <c r="O41" t="b">
        <v>0</v>
      </c>
      <c r="S41" t="str">
        <f>VLOOKUP($B41,'Gemini RAW'!$A:$Q,2,FALSE)</f>
        <v>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v>
      </c>
      <c r="T41" t="str">
        <f>VLOOKUP($B41,'Gemini RAW'!$A:$Q,3,FALSE)</f>
        <v>rag</v>
      </c>
      <c r="U41">
        <f>VLOOKUP($B41,'Gemini RAW'!$A:$Q,4,FALSE)</f>
        <v>5</v>
      </c>
      <c r="V41">
        <f>VLOOKUP($B41,'Gemini RAW'!$A:$Q,5,FALSE)</f>
        <v>5</v>
      </c>
      <c r="W41">
        <f>VLOOKUP($B41,'Gemini RAW'!$A:$Q,6,FALSE)</f>
        <v>4</v>
      </c>
      <c r="X41">
        <f>VLOOKUP($B41,'Gemini RAW'!$A:$Q,7,FALSE)</f>
        <v>5</v>
      </c>
      <c r="Y41">
        <f>VLOOKUP($B41,'Gemini RAW'!$A:$Q,8,FALSE)</f>
        <v>1</v>
      </c>
      <c r="Z41">
        <f>VLOOKUP($B41,'Gemini RAW'!$A:$Q,9,FALSE)</f>
        <v>4.3400000000000007</v>
      </c>
      <c r="AA41">
        <f>VLOOKUP($B41,'Gemini RAW'!$A:$Q,10,FALSE)</f>
        <v>20</v>
      </c>
      <c r="AB41">
        <f>VLOOKUP($B41,'Gemini RAW'!$A:$Q,11,FALSE)</f>
        <v>0.20826152405850301</v>
      </c>
      <c r="AC41">
        <f>VLOOKUP($B41,'Gemini RAW'!$A:$Q,12,FALSE)</f>
        <v>10</v>
      </c>
      <c r="AD41" t="str">
        <f>VLOOKUP($B41,'Gemini RAW'!$A:$Q,13,FALSE)</f>
        <v>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v>
      </c>
      <c r="AE41" t="b">
        <f>VLOOKUP($B41,'Gemini RAW'!$A:$Q,14,FALSE)</f>
        <v>0</v>
      </c>
      <c r="AF41">
        <f>VLOOKUP($B41,'Gemini RAW'!$A:$Q,15,FALSE)</f>
        <v>0</v>
      </c>
      <c r="AG41">
        <f>VLOOKUP($B41,'Gemini RAW'!$A:$Q,16,FALSE)</f>
        <v>0</v>
      </c>
      <c r="AH41">
        <f>VLOOKUP($B41,'Gemini RAW'!$A:$Q,17,FALSE)</f>
        <v>0</v>
      </c>
    </row>
    <row r="42" spans="1:34" x14ac:dyDescent="0.45">
      <c r="A42">
        <v>41</v>
      </c>
      <c r="B42" t="s">
        <v>138</v>
      </c>
      <c r="C42" t="s">
        <v>1385</v>
      </c>
      <c r="D42" t="s">
        <v>557</v>
      </c>
      <c r="E42">
        <v>1</v>
      </c>
      <c r="F42">
        <v>1</v>
      </c>
      <c r="G42">
        <v>1</v>
      </c>
      <c r="H42">
        <v>3</v>
      </c>
      <c r="I42">
        <v>1</v>
      </c>
      <c r="J42">
        <v>1.325</v>
      </c>
      <c r="K42">
        <v>7</v>
      </c>
      <c r="L42">
        <v>0.13338683647402719</v>
      </c>
      <c r="M42">
        <v>5</v>
      </c>
      <c r="N42" t="s">
        <v>2249</v>
      </c>
      <c r="O42" t="b">
        <v>0</v>
      </c>
      <c r="S42" t="str">
        <f>VLOOKUP($B42,'Gemini RAW'!$A:$Q,2,FALSE)</f>
        <v>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42" t="str">
        <f>VLOOKUP($B42,'Gemini RAW'!$A:$Q,3,FALSE)</f>
        <v>rag</v>
      </c>
      <c r="U42">
        <f>VLOOKUP($B42,'Gemini RAW'!$A:$Q,4,FALSE)</f>
        <v>5</v>
      </c>
      <c r="V42">
        <f>VLOOKUP($B42,'Gemini RAW'!$A:$Q,5,FALSE)</f>
        <v>5</v>
      </c>
      <c r="W42">
        <f>VLOOKUP($B42,'Gemini RAW'!$A:$Q,6,FALSE)</f>
        <v>5</v>
      </c>
      <c r="X42">
        <f>VLOOKUP($B42,'Gemini RAW'!$A:$Q,7,FALSE)</f>
        <v>5</v>
      </c>
      <c r="Y42">
        <f>VLOOKUP($B42,'Gemini RAW'!$A:$Q,8,FALSE)</f>
        <v>1</v>
      </c>
      <c r="Z42">
        <f>VLOOKUP($B42,'Gemini RAW'!$A:$Q,9,FALSE)</f>
        <v>4.4800000000000004</v>
      </c>
      <c r="AA42">
        <f>VLOOKUP($B42,'Gemini RAW'!$A:$Q,10,FALSE)</f>
        <v>21</v>
      </c>
      <c r="AB42">
        <f>VLOOKUP($B42,'Gemini RAW'!$A:$Q,11,FALSE)</f>
        <v>0.13338683647402719</v>
      </c>
      <c r="AC42">
        <f>VLOOKUP($B42,'Gemini RAW'!$A:$Q,12,FALSE)</f>
        <v>5</v>
      </c>
      <c r="AD42" t="str">
        <f>VLOOKUP($B42,'Gemini RAW'!$A:$Q,13,FALSE)</f>
        <v>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v>
      </c>
      <c r="AE42" t="b">
        <f>VLOOKUP($B42,'Gemini RAW'!$A:$Q,14,FALSE)</f>
        <v>0</v>
      </c>
      <c r="AF42">
        <f>VLOOKUP($B42,'Gemini RAW'!$A:$Q,15,FALSE)</f>
        <v>0</v>
      </c>
      <c r="AG42">
        <f>VLOOKUP($B42,'Gemini RAW'!$A:$Q,16,FALSE)</f>
        <v>0</v>
      </c>
      <c r="AH42">
        <f>VLOOKUP($B42,'Gemini RAW'!$A:$Q,17,FALSE)</f>
        <v>0</v>
      </c>
    </row>
    <row r="43" spans="1:34" x14ac:dyDescent="0.45">
      <c r="A43">
        <v>42</v>
      </c>
      <c r="B43" t="s">
        <v>141</v>
      </c>
      <c r="C43" t="s">
        <v>1387</v>
      </c>
      <c r="D43" t="s">
        <v>557</v>
      </c>
      <c r="E43">
        <v>4</v>
      </c>
      <c r="F43">
        <v>4</v>
      </c>
      <c r="G43">
        <v>3</v>
      </c>
      <c r="H43">
        <v>4</v>
      </c>
      <c r="I43">
        <v>3</v>
      </c>
      <c r="J43">
        <v>3.7250000000000001</v>
      </c>
      <c r="K43">
        <v>18</v>
      </c>
      <c r="L43">
        <v>0.15369663918160839</v>
      </c>
      <c r="M43">
        <v>9</v>
      </c>
      <c r="N43" t="s">
        <v>2250</v>
      </c>
      <c r="O43" t="b">
        <v>0</v>
      </c>
      <c r="S43" t="str">
        <f>VLOOKUP($B43,'Gemini RAW'!$A:$Q,2,FALSE)</f>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v>
      </c>
      <c r="T43" t="str">
        <f>VLOOKUP($B43,'Gemini RAW'!$A:$Q,3,FALSE)</f>
        <v>rag</v>
      </c>
      <c r="U43">
        <f>VLOOKUP($B43,'Gemini RAW'!$A:$Q,4,FALSE)</f>
        <v>4</v>
      </c>
      <c r="V43">
        <f>VLOOKUP($B43,'Gemini RAW'!$A:$Q,5,FALSE)</f>
        <v>4</v>
      </c>
      <c r="W43">
        <f>VLOOKUP($B43,'Gemini RAW'!$A:$Q,6,FALSE)</f>
        <v>3</v>
      </c>
      <c r="X43">
        <f>VLOOKUP($B43,'Gemini RAW'!$A:$Q,7,FALSE)</f>
        <v>5</v>
      </c>
      <c r="Y43">
        <f>VLOOKUP($B43,'Gemini RAW'!$A:$Q,8,FALSE)</f>
        <v>1</v>
      </c>
      <c r="Z43">
        <f>VLOOKUP($B43,'Gemini RAW'!$A:$Q,9,FALSE)</f>
        <v>3.8</v>
      </c>
      <c r="AA43">
        <f>VLOOKUP($B43,'Gemini RAW'!$A:$Q,10,FALSE)</f>
        <v>17</v>
      </c>
      <c r="AB43">
        <f>VLOOKUP($B43,'Gemini RAW'!$A:$Q,11,FALSE)</f>
        <v>0.15369663918160839</v>
      </c>
      <c r="AC43">
        <f>VLOOKUP($B43,'Gemini RAW'!$A:$Q,12,FALSE)</f>
        <v>9</v>
      </c>
      <c r="AD43" t="str">
        <f>VLOOKUP($B43,'Gemini RAW'!$A:$Q,13,FALSE)</f>
        <v>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v>
      </c>
      <c r="AE43" t="b">
        <f>VLOOKUP($B43,'Gemini RAW'!$A:$Q,14,FALSE)</f>
        <v>0</v>
      </c>
      <c r="AF43">
        <f>VLOOKUP($B43,'Gemini RAW'!$A:$Q,15,FALSE)</f>
        <v>0</v>
      </c>
      <c r="AG43">
        <f>VLOOKUP($B43,'Gemini RAW'!$A:$Q,16,FALSE)</f>
        <v>0</v>
      </c>
      <c r="AH43">
        <f>VLOOKUP($B43,'Gemini RAW'!$A:$Q,17,FALSE)</f>
        <v>0</v>
      </c>
    </row>
    <row r="44" spans="1:34" x14ac:dyDescent="0.45">
      <c r="A44">
        <v>43</v>
      </c>
      <c r="B44" t="s">
        <v>144</v>
      </c>
      <c r="C44" t="s">
        <v>1389</v>
      </c>
      <c r="D44" t="s">
        <v>557</v>
      </c>
      <c r="E44">
        <v>3</v>
      </c>
      <c r="F44">
        <v>4</v>
      </c>
      <c r="G44">
        <v>3</v>
      </c>
      <c r="H44">
        <v>4</v>
      </c>
      <c r="I44">
        <v>2</v>
      </c>
      <c r="J44">
        <v>3.3250000000000002</v>
      </c>
      <c r="K44">
        <v>16</v>
      </c>
      <c r="L44">
        <v>0.17114037607518881</v>
      </c>
      <c r="M44">
        <v>11</v>
      </c>
      <c r="N44" t="s">
        <v>2251</v>
      </c>
      <c r="O44" t="b">
        <v>0</v>
      </c>
      <c r="S44" t="str">
        <f>VLOOKUP($B44,'Gemini RAW'!$A:$Q,2,FALSE)</f>
        <v>Die alten Möbel können aus verschiedenen Gründen nicht an die Mitarbeiter abgegeben werden. Sie werden nach dem Auszug über den beauftragten Verwerter koordiniert und verwertet. Einige, noch neue Möbel werden auch mit umgezogen.</v>
      </c>
      <c r="T44" t="str">
        <f>VLOOKUP($B44,'Gemini RAW'!$A:$Q,3,FALSE)</f>
        <v>rag</v>
      </c>
      <c r="U44">
        <f>VLOOKUP($B44,'Gemini RAW'!$A:$Q,4,FALSE)</f>
        <v>4</v>
      </c>
      <c r="V44">
        <f>VLOOKUP($B44,'Gemini RAW'!$A:$Q,5,FALSE)</f>
        <v>4</v>
      </c>
      <c r="W44">
        <f>VLOOKUP($B44,'Gemini RAW'!$A:$Q,6,FALSE)</f>
        <v>3</v>
      </c>
      <c r="X44">
        <f>VLOOKUP($B44,'Gemini RAW'!$A:$Q,7,FALSE)</f>
        <v>5</v>
      </c>
      <c r="Y44">
        <f>VLOOKUP($B44,'Gemini RAW'!$A:$Q,8,FALSE)</f>
        <v>1</v>
      </c>
      <c r="Z44">
        <f>VLOOKUP($B44,'Gemini RAW'!$A:$Q,9,FALSE)</f>
        <v>3.8</v>
      </c>
      <c r="AA44">
        <f>VLOOKUP($B44,'Gemini RAW'!$A:$Q,10,FALSE)</f>
        <v>17</v>
      </c>
      <c r="AB44">
        <f>VLOOKUP($B44,'Gemini RAW'!$A:$Q,11,FALSE)</f>
        <v>0.17114037607518881</v>
      </c>
      <c r="AC44">
        <f>VLOOKUP($B44,'Gemini RAW'!$A:$Q,12,FALSE)</f>
        <v>11</v>
      </c>
      <c r="AD44" t="str">
        <f>VLOOKUP($B44,'Gemini RAW'!$A:$Q,13,FALSE)</f>
        <v>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v>
      </c>
      <c r="AE44" t="b">
        <f>VLOOKUP($B44,'Gemini RAW'!$A:$Q,14,FALSE)</f>
        <v>0</v>
      </c>
      <c r="AF44">
        <f>VLOOKUP($B44,'Gemini RAW'!$A:$Q,15,FALSE)</f>
        <v>0</v>
      </c>
      <c r="AG44">
        <f>VLOOKUP($B44,'Gemini RAW'!$A:$Q,16,FALSE)</f>
        <v>0</v>
      </c>
      <c r="AH44">
        <f>VLOOKUP($B44,'Gemini RAW'!$A:$Q,17,FALSE)</f>
        <v>0</v>
      </c>
    </row>
    <row r="45" spans="1:34" x14ac:dyDescent="0.45">
      <c r="A45">
        <v>44</v>
      </c>
      <c r="B45" t="s">
        <v>147</v>
      </c>
      <c r="C45" t="s">
        <v>1391</v>
      </c>
      <c r="D45" t="s">
        <v>557</v>
      </c>
      <c r="E45">
        <v>2</v>
      </c>
      <c r="F45">
        <v>3</v>
      </c>
      <c r="G45">
        <v>2</v>
      </c>
      <c r="H45">
        <v>4</v>
      </c>
      <c r="I45">
        <v>1</v>
      </c>
      <c r="J45">
        <v>2.4874999999999998</v>
      </c>
      <c r="K45">
        <v>12</v>
      </c>
      <c r="L45">
        <v>0.13319811552442451</v>
      </c>
      <c r="M45">
        <v>11</v>
      </c>
      <c r="N45" t="s">
        <v>2252</v>
      </c>
      <c r="O45" t="b">
        <v>0</v>
      </c>
      <c r="S45" t="str">
        <f>VLOOKUP($B45,'Gemini RAW'!$A:$Q,2,FALSE)</f>
        <v>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v>
      </c>
      <c r="T45" t="str">
        <f>VLOOKUP($B45,'Gemini RAW'!$A:$Q,3,FALSE)</f>
        <v>rag</v>
      </c>
      <c r="U45">
        <f>VLOOKUP($B45,'Gemini RAW'!$A:$Q,4,FALSE)</f>
        <v>3</v>
      </c>
      <c r="V45">
        <f>VLOOKUP($B45,'Gemini RAW'!$A:$Q,5,FALSE)</f>
        <v>4</v>
      </c>
      <c r="W45">
        <f>VLOOKUP($B45,'Gemini RAW'!$A:$Q,6,FALSE)</f>
        <v>2</v>
      </c>
      <c r="X45">
        <f>VLOOKUP($B45,'Gemini RAW'!$A:$Q,7,FALSE)</f>
        <v>5</v>
      </c>
      <c r="Y45">
        <f>VLOOKUP($B45,'Gemini RAW'!$A:$Q,8,FALSE)</f>
        <v>1</v>
      </c>
      <c r="Z45">
        <f>VLOOKUP($B45,'Gemini RAW'!$A:$Q,9,FALSE)</f>
        <v>3.44</v>
      </c>
      <c r="AA45">
        <f>VLOOKUP($B45,'Gemini RAW'!$A:$Q,10,FALSE)</f>
        <v>15</v>
      </c>
      <c r="AB45">
        <f>VLOOKUP($B45,'Gemini RAW'!$A:$Q,11,FALSE)</f>
        <v>0.13319811552442451</v>
      </c>
      <c r="AC45">
        <f>VLOOKUP($B45,'Gemini RAW'!$A:$Q,12,FALSE)</f>
        <v>11</v>
      </c>
      <c r="AD45" t="str">
        <f>VLOOKUP($B45,'Gemini RAW'!$A:$Q,13,FALSE)</f>
        <v>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v>
      </c>
      <c r="AE45" t="b">
        <f>VLOOKUP($B45,'Gemini RAW'!$A:$Q,14,FALSE)</f>
        <v>0</v>
      </c>
      <c r="AF45">
        <f>VLOOKUP($B45,'Gemini RAW'!$A:$Q,15,FALSE)</f>
        <v>0</v>
      </c>
      <c r="AG45">
        <f>VLOOKUP($B45,'Gemini RAW'!$A:$Q,16,FALSE)</f>
        <v>0</v>
      </c>
      <c r="AH45">
        <f>VLOOKUP($B45,'Gemini RAW'!$A:$Q,17,FALSE)</f>
        <v>0</v>
      </c>
    </row>
    <row r="46" spans="1:34" x14ac:dyDescent="0.45">
      <c r="A46">
        <v>45</v>
      </c>
      <c r="B46" t="s">
        <v>150</v>
      </c>
      <c r="C46" t="s">
        <v>1393</v>
      </c>
      <c r="D46" t="s">
        <v>557</v>
      </c>
      <c r="E46">
        <v>1</v>
      </c>
      <c r="F46">
        <v>2</v>
      </c>
      <c r="G46">
        <v>1</v>
      </c>
      <c r="H46">
        <v>4</v>
      </c>
      <c r="I46">
        <v>1</v>
      </c>
      <c r="J46">
        <v>1.7375</v>
      </c>
      <c r="K46">
        <v>9</v>
      </c>
      <c r="L46">
        <v>0.1164294953014465</v>
      </c>
      <c r="M46">
        <v>4</v>
      </c>
      <c r="N46" t="s">
        <v>2253</v>
      </c>
      <c r="O46" t="b">
        <v>0</v>
      </c>
      <c r="S46" t="str">
        <f>VLOOKUP($B46,'Gemini RAW'!$A:$Q,2,FALSE)</f>
        <v>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46" t="str">
        <f>VLOOKUP($B46,'Gemini RAW'!$A:$Q,3,FALSE)</f>
        <v>rag</v>
      </c>
      <c r="U46">
        <f>VLOOKUP($B46,'Gemini RAW'!$A:$Q,4,FALSE)</f>
        <v>5</v>
      </c>
      <c r="V46">
        <f>VLOOKUP($B46,'Gemini RAW'!$A:$Q,5,FALSE)</f>
        <v>5</v>
      </c>
      <c r="W46">
        <f>VLOOKUP($B46,'Gemini RAW'!$A:$Q,6,FALSE)</f>
        <v>5</v>
      </c>
      <c r="X46">
        <f>VLOOKUP($B46,'Gemini RAW'!$A:$Q,7,FALSE)</f>
        <v>5</v>
      </c>
      <c r="Y46">
        <f>VLOOKUP($B46,'Gemini RAW'!$A:$Q,8,FALSE)</f>
        <v>1</v>
      </c>
      <c r="Z46">
        <f>VLOOKUP($B46,'Gemini RAW'!$A:$Q,9,FALSE)</f>
        <v>4.4800000000000004</v>
      </c>
      <c r="AA46">
        <f>VLOOKUP($B46,'Gemini RAW'!$A:$Q,10,FALSE)</f>
        <v>21</v>
      </c>
      <c r="AB46">
        <f>VLOOKUP($B46,'Gemini RAW'!$A:$Q,11,FALSE)</f>
        <v>0.1164294953014465</v>
      </c>
      <c r="AC46">
        <f>VLOOKUP($B46,'Gemini RAW'!$A:$Q,12,FALSE)</f>
        <v>4</v>
      </c>
      <c r="AD46" t="str">
        <f>VLOOKUP($B46,'Gemini RAW'!$A:$Q,13,FALSE)</f>
        <v>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v>
      </c>
      <c r="AE46" t="b">
        <f>VLOOKUP($B46,'Gemini RAW'!$A:$Q,14,FALSE)</f>
        <v>0</v>
      </c>
      <c r="AF46">
        <f>VLOOKUP($B46,'Gemini RAW'!$A:$Q,15,FALSE)</f>
        <v>0</v>
      </c>
      <c r="AG46">
        <f>VLOOKUP($B46,'Gemini RAW'!$A:$Q,16,FALSE)</f>
        <v>0</v>
      </c>
      <c r="AH46">
        <f>VLOOKUP($B46,'Gemini RAW'!$A:$Q,17,FALSE)</f>
        <v>0</v>
      </c>
    </row>
    <row r="47" spans="1:34" x14ac:dyDescent="0.45">
      <c r="A47">
        <v>46</v>
      </c>
      <c r="B47" t="s">
        <v>153</v>
      </c>
      <c r="C47" t="s">
        <v>1395</v>
      </c>
      <c r="D47" t="s">
        <v>557</v>
      </c>
      <c r="E47">
        <v>3</v>
      </c>
      <c r="F47">
        <v>4</v>
      </c>
      <c r="G47">
        <v>3</v>
      </c>
      <c r="H47">
        <v>4</v>
      </c>
      <c r="I47">
        <v>2</v>
      </c>
      <c r="J47">
        <v>3.3250000000000002</v>
      </c>
      <c r="K47">
        <v>16</v>
      </c>
      <c r="L47">
        <v>5.452462754636668E-2</v>
      </c>
      <c r="M47">
        <v>5</v>
      </c>
      <c r="N47" t="s">
        <v>2254</v>
      </c>
      <c r="O47" t="b">
        <v>0</v>
      </c>
      <c r="S47" t="str">
        <f>VLOOKUP($B47,'Gemini RAW'!$A:$Q,2,FALSE)</f>
        <v>Inhalte aus Tresoren müssen gegebenenfalls vorher geräumt und im NewHQ wieder eingeräumt werden, um Transportschäden zu vermeiden. Die Tresore ziehen am Umzugstag des Bereichs mit um. Die Schlüsselübergabe erfolgt entsprechend.</v>
      </c>
      <c r="T47" t="str">
        <f>VLOOKUP($B47,'Gemini RAW'!$A:$Q,3,FALSE)</f>
        <v>rag</v>
      </c>
      <c r="U47">
        <f>VLOOKUP($B47,'Gemini RAW'!$A:$Q,4,FALSE)</f>
        <v>4</v>
      </c>
      <c r="V47">
        <f>VLOOKUP($B47,'Gemini RAW'!$A:$Q,5,FALSE)</f>
        <v>5</v>
      </c>
      <c r="W47">
        <f>VLOOKUP($B47,'Gemini RAW'!$A:$Q,6,FALSE)</f>
        <v>4</v>
      </c>
      <c r="X47">
        <f>VLOOKUP($B47,'Gemini RAW'!$A:$Q,7,FALSE)</f>
        <v>5</v>
      </c>
      <c r="Y47">
        <f>VLOOKUP($B47,'Gemini RAW'!$A:$Q,8,FALSE)</f>
        <v>1</v>
      </c>
      <c r="Z47">
        <f>VLOOKUP($B47,'Gemini RAW'!$A:$Q,9,FALSE)</f>
        <v>4.12</v>
      </c>
      <c r="AA47">
        <f>VLOOKUP($B47,'Gemini RAW'!$A:$Q,10,FALSE)</f>
        <v>19</v>
      </c>
      <c r="AB47">
        <f>VLOOKUP($B47,'Gemini RAW'!$A:$Q,11,FALSE)</f>
        <v>5.452462754636668E-2</v>
      </c>
      <c r="AC47">
        <f>VLOOKUP($B47,'Gemini RAW'!$A:$Q,12,FALSE)</f>
        <v>5</v>
      </c>
      <c r="AD47" t="str">
        <f>VLOOKUP($B47,'Gemini RAW'!$A:$Q,13,FALSE)</f>
        <v>The response is relevant, clear, and reasonably complete. It is factually accurate based on general knowledge. However, it lacks any source grounding or citations, which significantly reduces its academic rigor. The response relies on common sense rather than snippet information.</v>
      </c>
      <c r="AE47" t="b">
        <f>VLOOKUP($B47,'Gemini RAW'!$A:$Q,14,FALSE)</f>
        <v>0</v>
      </c>
      <c r="AF47">
        <f>VLOOKUP($B47,'Gemini RAW'!$A:$Q,15,FALSE)</f>
        <v>0</v>
      </c>
      <c r="AG47">
        <f>VLOOKUP($B47,'Gemini RAW'!$A:$Q,16,FALSE)</f>
        <v>0</v>
      </c>
      <c r="AH47">
        <f>VLOOKUP($B47,'Gemini RAW'!$A:$Q,17,FALSE)</f>
        <v>0</v>
      </c>
    </row>
    <row r="48" spans="1:34" x14ac:dyDescent="0.45">
      <c r="A48">
        <v>47</v>
      </c>
      <c r="B48" t="s">
        <v>156</v>
      </c>
      <c r="C48" t="s">
        <v>698</v>
      </c>
      <c r="D48" t="s">
        <v>557</v>
      </c>
      <c r="E48">
        <v>1</v>
      </c>
      <c r="F48">
        <v>1</v>
      </c>
      <c r="G48">
        <v>1</v>
      </c>
      <c r="H48">
        <v>2</v>
      </c>
      <c r="I48">
        <v>1</v>
      </c>
      <c r="J48">
        <v>1.1625000000000001</v>
      </c>
      <c r="K48">
        <v>6</v>
      </c>
      <c r="L48">
        <v>3.6304744911398332E-2</v>
      </c>
      <c r="M48">
        <v>5</v>
      </c>
      <c r="N48" t="s">
        <v>2255</v>
      </c>
      <c r="O48" t="b">
        <v>0</v>
      </c>
      <c r="S48" t="str">
        <f>VLOOKUP($B48,'Gemini RAW'!$A:$Q,2,FALSE)</f>
        <v>Für Ihre Suchanfrage konnte keine Zusammenfassung erstellt werden. Hier sind einige Suchergebnisse.</v>
      </c>
      <c r="T48" t="str">
        <f>VLOOKUP($B48,'Gemini RAW'!$A:$Q,3,FALSE)</f>
        <v>rag</v>
      </c>
      <c r="U48">
        <f>VLOOKUP($B48,'Gemini RAW'!$A:$Q,4,FALSE)</f>
        <v>3</v>
      </c>
      <c r="V48">
        <f>VLOOKUP($B48,'Gemini RAW'!$A:$Q,5,FALSE)</f>
        <v>1</v>
      </c>
      <c r="W48">
        <f>VLOOKUP($B48,'Gemini RAW'!$A:$Q,6,FALSE)</f>
        <v>1</v>
      </c>
      <c r="X48">
        <f>VLOOKUP($B48,'Gemini RAW'!$A:$Q,7,FALSE)</f>
        <v>5</v>
      </c>
      <c r="Y48">
        <f>VLOOKUP($B48,'Gemini RAW'!$A:$Q,8,FALSE)</f>
        <v>1</v>
      </c>
      <c r="Z48">
        <f>VLOOKUP($B48,'Gemini RAW'!$A:$Q,9,FALSE)</f>
        <v>3.04</v>
      </c>
      <c r="AA48">
        <f>VLOOKUP($B48,'Gemini RAW'!$A:$Q,10,FALSE)</f>
        <v>11</v>
      </c>
      <c r="AB48">
        <f>VLOOKUP($B48,'Gemini RAW'!$A:$Q,11,FALSE)</f>
        <v>3.6304744911398332E-2</v>
      </c>
      <c r="AC48">
        <f>VLOOKUP($B48,'Gemini RAW'!$A:$Q,12,FALSE)</f>
        <v>5</v>
      </c>
      <c r="AD48" t="str">
        <f>VLOOKUP($B48,'Gemini RAW'!$A:$Q,13,FALSE)</f>
        <v>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v>
      </c>
      <c r="AE48" t="b">
        <f>VLOOKUP($B48,'Gemini RAW'!$A:$Q,14,FALSE)</f>
        <v>0</v>
      </c>
      <c r="AF48">
        <f>VLOOKUP($B48,'Gemini RAW'!$A:$Q,15,FALSE)</f>
        <v>0</v>
      </c>
      <c r="AG48">
        <f>VLOOKUP($B48,'Gemini RAW'!$A:$Q,16,FALSE)</f>
        <v>0</v>
      </c>
      <c r="AH48">
        <f>VLOOKUP($B48,'Gemini RAW'!$A:$Q,17,FALSE)</f>
        <v>0</v>
      </c>
    </row>
    <row r="49" spans="1:34" x14ac:dyDescent="0.45">
      <c r="A49">
        <v>48</v>
      </c>
      <c r="B49" t="s">
        <v>159</v>
      </c>
      <c r="C49" t="s">
        <v>1398</v>
      </c>
      <c r="D49" t="s">
        <v>557</v>
      </c>
      <c r="E49">
        <v>5</v>
      </c>
      <c r="F49">
        <v>5</v>
      </c>
      <c r="G49">
        <v>4</v>
      </c>
      <c r="H49">
        <v>5</v>
      </c>
      <c r="I49">
        <v>4</v>
      </c>
      <c r="J49">
        <v>4.7249999999999996</v>
      </c>
      <c r="K49">
        <v>23</v>
      </c>
      <c r="L49">
        <v>0.41692251517201789</v>
      </c>
      <c r="M49">
        <v>10</v>
      </c>
      <c r="N49" t="s">
        <v>2256</v>
      </c>
      <c r="O49" t="b">
        <v>0</v>
      </c>
      <c r="S49" t="str">
        <f>VLOOKUP($B49,'Gemini RAW'!$A:$Q,2,FALSE)</f>
        <v>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v>
      </c>
      <c r="T49" t="str">
        <f>VLOOKUP($B49,'Gemini RAW'!$A:$Q,3,FALSE)</f>
        <v>rag</v>
      </c>
      <c r="U49">
        <f>VLOOKUP($B49,'Gemini RAW'!$A:$Q,4,FALSE)</f>
        <v>5</v>
      </c>
      <c r="V49">
        <f>VLOOKUP($B49,'Gemini RAW'!$A:$Q,5,FALSE)</f>
        <v>5</v>
      </c>
      <c r="W49">
        <f>VLOOKUP($B49,'Gemini RAW'!$A:$Q,6,FALSE)</f>
        <v>4</v>
      </c>
      <c r="X49">
        <f>VLOOKUP($B49,'Gemini RAW'!$A:$Q,7,FALSE)</f>
        <v>5</v>
      </c>
      <c r="Y49">
        <f>VLOOKUP($B49,'Gemini RAW'!$A:$Q,8,FALSE)</f>
        <v>1</v>
      </c>
      <c r="Z49">
        <f>VLOOKUP($B49,'Gemini RAW'!$A:$Q,9,FALSE)</f>
        <v>4.3400000000000007</v>
      </c>
      <c r="AA49">
        <f>VLOOKUP($B49,'Gemini RAW'!$A:$Q,10,FALSE)</f>
        <v>20</v>
      </c>
      <c r="AB49">
        <f>VLOOKUP($B49,'Gemini RAW'!$A:$Q,11,FALSE)</f>
        <v>0.41692251517201789</v>
      </c>
      <c r="AC49">
        <f>VLOOKUP($B49,'Gemini RAW'!$A:$Q,12,FALSE)</f>
        <v>10</v>
      </c>
      <c r="AD49" t="str">
        <f>VLOOKUP($B49,'Gemini RAW'!$A:$Q,13,FALSE)</f>
        <v>The response is factually accurate, relevant, and clearly written. It answers the user's question directly and provides additional information about the trial workday. The main weakness is the lack of citations.</v>
      </c>
      <c r="AE49" t="b">
        <f>VLOOKUP($B49,'Gemini RAW'!$A:$Q,14,FALSE)</f>
        <v>0</v>
      </c>
      <c r="AF49">
        <f>VLOOKUP($B49,'Gemini RAW'!$A:$Q,15,FALSE)</f>
        <v>0</v>
      </c>
      <c r="AG49">
        <f>VLOOKUP($B49,'Gemini RAW'!$A:$Q,16,FALSE)</f>
        <v>0</v>
      </c>
      <c r="AH49">
        <f>VLOOKUP($B49,'Gemini RAW'!$A:$Q,17,FALSE)</f>
        <v>0</v>
      </c>
    </row>
    <row r="50" spans="1:34" x14ac:dyDescent="0.45">
      <c r="A50">
        <v>49</v>
      </c>
      <c r="B50" t="s">
        <v>162</v>
      </c>
      <c r="C50" t="s">
        <v>1400</v>
      </c>
      <c r="D50" t="s">
        <v>557</v>
      </c>
      <c r="E50">
        <v>5</v>
      </c>
      <c r="F50">
        <v>5</v>
      </c>
      <c r="G50">
        <v>4</v>
      </c>
      <c r="H50">
        <v>5</v>
      </c>
      <c r="I50">
        <v>3</v>
      </c>
      <c r="J50">
        <v>4.6374999999999993</v>
      </c>
      <c r="K50">
        <v>22</v>
      </c>
      <c r="L50">
        <v>0.14128696069261579</v>
      </c>
      <c r="M50">
        <v>5</v>
      </c>
      <c r="N50" t="s">
        <v>2257</v>
      </c>
      <c r="O50" t="b">
        <v>0</v>
      </c>
      <c r="S50" t="str">
        <f>VLOOKUP($B50,'Gemini RAW'!$A:$Q,2,FALSE)</f>
        <v>Ja, Sie dürfen auch zweimal probearbeiten. Für Auszubildende und temporäre Mitarbeiter, die nicht zum Probearbeiten kommen können, muss das eigene Team diese bitte informieren.</v>
      </c>
      <c r="T50" t="str">
        <f>VLOOKUP($B50,'Gemini RAW'!$A:$Q,3,FALSE)</f>
        <v>rag</v>
      </c>
      <c r="U50">
        <f>VLOOKUP($B50,'Gemini RAW'!$A:$Q,4,FALSE)</f>
        <v>5</v>
      </c>
      <c r="V50">
        <f>VLOOKUP($B50,'Gemini RAW'!$A:$Q,5,FALSE)</f>
        <v>5</v>
      </c>
      <c r="W50">
        <f>VLOOKUP($B50,'Gemini RAW'!$A:$Q,6,FALSE)</f>
        <v>4</v>
      </c>
      <c r="X50">
        <f>VLOOKUP($B50,'Gemini RAW'!$A:$Q,7,FALSE)</f>
        <v>5</v>
      </c>
      <c r="Y50">
        <f>VLOOKUP($B50,'Gemini RAW'!$A:$Q,8,FALSE)</f>
        <v>1</v>
      </c>
      <c r="Z50">
        <f>VLOOKUP($B50,'Gemini RAW'!$A:$Q,9,FALSE)</f>
        <v>4.3400000000000007</v>
      </c>
      <c r="AA50">
        <f>VLOOKUP($B50,'Gemini RAW'!$A:$Q,10,FALSE)</f>
        <v>20</v>
      </c>
      <c r="AB50">
        <f>VLOOKUP($B50,'Gemini RAW'!$A:$Q,11,FALSE)</f>
        <v>0.14128696069261579</v>
      </c>
      <c r="AC50">
        <f>VLOOKUP($B50,'Gemini RAW'!$A:$Q,12,FALSE)</f>
        <v>5</v>
      </c>
      <c r="AD50" t="str">
        <f>VLOOKUP($B50,'Gemini RAW'!$A:$Q,13,FALSE)</f>
        <v>The response is factually accurate and relevant. It directly answers the user's question. The completeness could be improved by adding more context. The lack of citations is a significant drawback.</v>
      </c>
      <c r="AE50" t="b">
        <f>VLOOKUP($B50,'Gemini RAW'!$A:$Q,14,FALSE)</f>
        <v>0</v>
      </c>
      <c r="AF50">
        <f>VLOOKUP($B50,'Gemini RAW'!$A:$Q,15,FALSE)</f>
        <v>0</v>
      </c>
      <c r="AG50">
        <f>VLOOKUP($B50,'Gemini RAW'!$A:$Q,16,FALSE)</f>
        <v>0</v>
      </c>
      <c r="AH50">
        <f>VLOOKUP($B50,'Gemini RAW'!$A:$Q,17,FALSE)</f>
        <v>0</v>
      </c>
    </row>
    <row r="51" spans="1:34" x14ac:dyDescent="0.45">
      <c r="A51">
        <v>50</v>
      </c>
      <c r="B51" t="s">
        <v>165</v>
      </c>
      <c r="C51" t="s">
        <v>1402</v>
      </c>
      <c r="D51" t="s">
        <v>557</v>
      </c>
      <c r="E51">
        <v>5</v>
      </c>
      <c r="F51">
        <v>5</v>
      </c>
      <c r="G51">
        <v>4</v>
      </c>
      <c r="H51">
        <v>5</v>
      </c>
      <c r="I51">
        <v>5</v>
      </c>
      <c r="J51">
        <v>4.8125</v>
      </c>
      <c r="K51">
        <v>24</v>
      </c>
      <c r="L51">
        <v>0.21517374046733931</v>
      </c>
      <c r="M51">
        <v>16</v>
      </c>
      <c r="N51" t="s">
        <v>2258</v>
      </c>
      <c r="O51" t="b">
        <v>0</v>
      </c>
      <c r="S51" t="str">
        <f>VLOOKUP($B51,'Gemini RAW'!$A:$Q,2,FALSE)</f>
        <v>Die Zutrittskontrolle für die Home-Etage ist an den Tagen des Probearbeitens eingerichtet und personalisiert.</v>
      </c>
      <c r="T51" t="str">
        <f>VLOOKUP($B51,'Gemini RAW'!$A:$Q,3,FALSE)</f>
        <v>rag</v>
      </c>
      <c r="U51">
        <f>VLOOKUP($B51,'Gemini RAW'!$A:$Q,4,FALSE)</f>
        <v>5</v>
      </c>
      <c r="V51">
        <f>VLOOKUP($B51,'Gemini RAW'!$A:$Q,5,FALSE)</f>
        <v>5</v>
      </c>
      <c r="W51">
        <f>VLOOKUP($B51,'Gemini RAW'!$A:$Q,6,FALSE)</f>
        <v>3</v>
      </c>
      <c r="X51">
        <f>VLOOKUP($B51,'Gemini RAW'!$A:$Q,7,FALSE)</f>
        <v>5</v>
      </c>
      <c r="Y51">
        <f>VLOOKUP($B51,'Gemini RAW'!$A:$Q,8,FALSE)</f>
        <v>1</v>
      </c>
      <c r="Z51">
        <f>VLOOKUP($B51,'Gemini RAW'!$A:$Q,9,FALSE)</f>
        <v>3.36</v>
      </c>
      <c r="AA51">
        <f>VLOOKUP($B51,'Gemini RAW'!$A:$Q,10,FALSE)</f>
        <v>19</v>
      </c>
      <c r="AB51">
        <f>VLOOKUP($B51,'Gemini RAW'!$A:$Q,11,FALSE)</f>
        <v>0.21517374046733931</v>
      </c>
      <c r="AC51">
        <f>VLOOKUP($B51,'Gemini RAW'!$A:$Q,12,FALSE)</f>
        <v>16</v>
      </c>
      <c r="AD51" t="str">
        <f>VLOOKUP($B51,'Gemini RAW'!$A:$Q,13,FALSE)</f>
        <v>The response is factually accurate and relevant but lacks completeness. It correctly states that access control is set up for trial workdays but doesn't provide details on the process. The absence of citations and considerations for GDPR and EU AI Act are significant weaknesses.</v>
      </c>
      <c r="AE51" t="b">
        <f>VLOOKUP($B51,'Gemini RAW'!$A:$Q,14,FALSE)</f>
        <v>0</v>
      </c>
      <c r="AF51">
        <f>VLOOKUP($B51,'Gemini RAW'!$A:$Q,15,FALSE)</f>
        <v>0</v>
      </c>
      <c r="AG51">
        <f>VLOOKUP($B51,'Gemini RAW'!$A:$Q,16,FALSE)</f>
        <v>0</v>
      </c>
      <c r="AH51">
        <f>VLOOKUP($B51,'Gemini RAW'!$A:$Q,17,FALSE)</f>
        <v>0</v>
      </c>
    </row>
    <row r="52" spans="1:34" x14ac:dyDescent="0.45">
      <c r="A52">
        <v>51</v>
      </c>
      <c r="B52" t="s">
        <v>168</v>
      </c>
      <c r="C52" t="s">
        <v>1404</v>
      </c>
      <c r="D52" t="s">
        <v>557</v>
      </c>
      <c r="E52">
        <v>3</v>
      </c>
      <c r="F52">
        <v>4</v>
      </c>
      <c r="G52">
        <v>3</v>
      </c>
      <c r="H52">
        <v>4</v>
      </c>
      <c r="I52">
        <v>2</v>
      </c>
      <c r="J52">
        <v>3.3250000000000002</v>
      </c>
      <c r="K52">
        <v>16</v>
      </c>
      <c r="L52">
        <v>0.13530053012030899</v>
      </c>
      <c r="M52">
        <v>6</v>
      </c>
      <c r="N52" t="s">
        <v>2259</v>
      </c>
      <c r="O52" t="b">
        <v>0</v>
      </c>
      <c r="S52" t="str">
        <f>VLOOKUP($B52,'Gemini RAW'!$A:$Q,2,FALSE)</f>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v>
      </c>
      <c r="T52" t="str">
        <f>VLOOKUP($B52,'Gemini RAW'!$A:$Q,3,FALSE)</f>
        <v>rag</v>
      </c>
      <c r="U52">
        <f>VLOOKUP($B52,'Gemini RAW'!$A:$Q,4,FALSE)</f>
        <v>2</v>
      </c>
      <c r="V52">
        <f>VLOOKUP($B52,'Gemini RAW'!$A:$Q,5,FALSE)</f>
        <v>2</v>
      </c>
      <c r="W52">
        <f>VLOOKUP($B52,'Gemini RAW'!$A:$Q,6,FALSE)</f>
        <v>1</v>
      </c>
      <c r="X52">
        <f>VLOOKUP($B52,'Gemini RAW'!$A:$Q,7,FALSE)</f>
        <v>3</v>
      </c>
      <c r="Y52">
        <f>VLOOKUP($B52,'Gemini RAW'!$A:$Q,8,FALSE)</f>
        <v>1</v>
      </c>
      <c r="Z52">
        <f>VLOOKUP($B52,'Gemini RAW'!$A:$Q,9,FALSE)</f>
        <v>1.64</v>
      </c>
      <c r="AA52">
        <f>VLOOKUP($B52,'Gemini RAW'!$A:$Q,10,FALSE)</f>
        <v>9</v>
      </c>
      <c r="AB52">
        <f>VLOOKUP($B52,'Gemini RAW'!$A:$Q,11,FALSE)</f>
        <v>0.13530053012030899</v>
      </c>
      <c r="AC52">
        <f>VLOOKUP($B52,'Gemini RAW'!$A:$Q,12,FALSE)</f>
        <v>6</v>
      </c>
      <c r="AD52" t="str">
        <f>VLOOKUP($B52,'Gemini RAW'!$A:$Q,13,FALSE)</f>
        <v>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v>
      </c>
      <c r="AE52" t="b">
        <f>VLOOKUP($B52,'Gemini RAW'!$A:$Q,14,FALSE)</f>
        <v>0</v>
      </c>
      <c r="AF52">
        <f>VLOOKUP($B52,'Gemini RAW'!$A:$Q,15,FALSE)</f>
        <v>0</v>
      </c>
      <c r="AG52">
        <f>VLOOKUP($B52,'Gemini RAW'!$A:$Q,16,FALSE)</f>
        <v>0</v>
      </c>
      <c r="AH52">
        <f>VLOOKUP($B52,'Gemini RAW'!$A:$Q,17,FALSE)</f>
        <v>0</v>
      </c>
    </row>
    <row r="53" spans="1:34" x14ac:dyDescent="0.45">
      <c r="A53">
        <v>52</v>
      </c>
      <c r="B53" t="s">
        <v>171</v>
      </c>
      <c r="C53" t="s">
        <v>1406</v>
      </c>
      <c r="D53" t="s">
        <v>557</v>
      </c>
      <c r="E53">
        <v>3</v>
      </c>
      <c r="F53">
        <v>4</v>
      </c>
      <c r="G53">
        <v>3</v>
      </c>
      <c r="H53">
        <v>4</v>
      </c>
      <c r="I53">
        <v>2</v>
      </c>
      <c r="J53">
        <v>3.3250000000000002</v>
      </c>
      <c r="K53">
        <v>16</v>
      </c>
      <c r="L53">
        <v>5.6867219095083348E-2</v>
      </c>
      <c r="M53">
        <v>15</v>
      </c>
      <c r="N53" t="s">
        <v>2260</v>
      </c>
      <c r="O53" t="b">
        <v>0</v>
      </c>
      <c r="S53" t="str">
        <f>VLOOKUP($B53,'Gemini RAW'!$A:$Q,2,FALSE)</f>
        <v>Ja, es werden zwei Gebäudeführungen im Rahmen des Probearbeitens angeboten. Freiwillige Gebäudeführungen mit Anmeldung werden angeboten.</v>
      </c>
      <c r="T53" t="str">
        <f>VLOOKUP($B53,'Gemini RAW'!$A:$Q,3,FALSE)</f>
        <v>rag</v>
      </c>
      <c r="U53">
        <f>VLOOKUP($B53,'Gemini RAW'!$A:$Q,4,FALSE)</f>
        <v>4</v>
      </c>
      <c r="V53">
        <f>VLOOKUP($B53,'Gemini RAW'!$A:$Q,5,FALSE)</f>
        <v>5</v>
      </c>
      <c r="W53">
        <f>VLOOKUP($B53,'Gemini RAW'!$A:$Q,6,FALSE)</f>
        <v>3</v>
      </c>
      <c r="X53">
        <f>VLOOKUP($B53,'Gemini RAW'!$A:$Q,7,FALSE)</f>
        <v>5</v>
      </c>
      <c r="Y53">
        <f>VLOOKUP($B53,'Gemini RAW'!$A:$Q,8,FALSE)</f>
        <v>1</v>
      </c>
      <c r="Z53">
        <f>VLOOKUP($B53,'Gemini RAW'!$A:$Q,9,FALSE)</f>
        <v>3.98</v>
      </c>
      <c r="AA53">
        <f>VLOOKUP($B53,'Gemini RAW'!$A:$Q,10,FALSE)</f>
        <v>18</v>
      </c>
      <c r="AB53">
        <f>VLOOKUP($B53,'Gemini RAW'!$A:$Q,11,FALSE)</f>
        <v>5.6867219095083348E-2</v>
      </c>
      <c r="AC53">
        <f>VLOOKUP($B53,'Gemini RAW'!$A:$Q,12,FALSE)</f>
        <v>15</v>
      </c>
      <c r="AD53" t="str">
        <f>VLOOKUP($B53,'Gemini RAW'!$A:$Q,13,FALSE)</f>
        <v>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v>
      </c>
      <c r="AE53" t="b">
        <f>VLOOKUP($B53,'Gemini RAW'!$A:$Q,14,FALSE)</f>
        <v>0</v>
      </c>
      <c r="AF53">
        <f>VLOOKUP($B53,'Gemini RAW'!$A:$Q,15,FALSE)</f>
        <v>0</v>
      </c>
      <c r="AG53">
        <f>VLOOKUP($B53,'Gemini RAW'!$A:$Q,16,FALSE)</f>
        <v>0</v>
      </c>
      <c r="AH53">
        <f>VLOOKUP($B53,'Gemini RAW'!$A:$Q,17,FALSE)</f>
        <v>0</v>
      </c>
    </row>
    <row r="54" spans="1:34" x14ac:dyDescent="0.45">
      <c r="A54">
        <v>53</v>
      </c>
      <c r="B54" t="s">
        <v>174</v>
      </c>
      <c r="C54" t="s">
        <v>1408</v>
      </c>
      <c r="D54" t="s">
        <v>557</v>
      </c>
      <c r="E54">
        <v>5</v>
      </c>
      <c r="F54">
        <v>5</v>
      </c>
      <c r="G54">
        <v>4</v>
      </c>
      <c r="H54">
        <v>5</v>
      </c>
      <c r="I54">
        <v>4</v>
      </c>
      <c r="J54">
        <v>4.7249999999999996</v>
      </c>
      <c r="K54">
        <v>23</v>
      </c>
      <c r="L54">
        <v>0.22825127945200019</v>
      </c>
      <c r="M54">
        <v>13</v>
      </c>
      <c r="N54" t="s">
        <v>2261</v>
      </c>
      <c r="O54" t="b">
        <v>0</v>
      </c>
      <c r="S54" t="str">
        <f>VLOOKUP($B54,'Gemini RAW'!$A:$Q,2,FALSE)</f>
        <v>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v>
      </c>
      <c r="T54" t="str">
        <f>VLOOKUP($B54,'Gemini RAW'!$A:$Q,3,FALSE)</f>
        <v>rag</v>
      </c>
      <c r="U54">
        <f>VLOOKUP($B54,'Gemini RAW'!$A:$Q,4,FALSE)</f>
        <v>5</v>
      </c>
      <c r="V54">
        <f>VLOOKUP($B54,'Gemini RAW'!$A:$Q,5,FALSE)</f>
        <v>5</v>
      </c>
      <c r="W54">
        <f>VLOOKUP($B54,'Gemini RAW'!$A:$Q,6,FALSE)</f>
        <v>4</v>
      </c>
      <c r="X54">
        <f>VLOOKUP($B54,'Gemini RAW'!$A:$Q,7,FALSE)</f>
        <v>5</v>
      </c>
      <c r="Y54">
        <f>VLOOKUP($B54,'Gemini RAW'!$A:$Q,8,FALSE)</f>
        <v>1</v>
      </c>
      <c r="Z54">
        <f>VLOOKUP($B54,'Gemini RAW'!$A:$Q,9,FALSE)</f>
        <v>4.3400000000000007</v>
      </c>
      <c r="AA54">
        <f>VLOOKUP($B54,'Gemini RAW'!$A:$Q,10,FALSE)</f>
        <v>20</v>
      </c>
      <c r="AB54">
        <f>VLOOKUP($B54,'Gemini RAW'!$A:$Q,11,FALSE)</f>
        <v>0.22825127945200019</v>
      </c>
      <c r="AC54">
        <f>VLOOKUP($B54,'Gemini RAW'!$A:$Q,12,FALSE)</f>
        <v>13</v>
      </c>
      <c r="AD54" t="str">
        <f>VLOOKUP($B54,'Gemini RAW'!$A:$Q,13,FALSE)</f>
        <v>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v>
      </c>
      <c r="AE54" t="b">
        <f>VLOOKUP($B54,'Gemini RAW'!$A:$Q,14,FALSE)</f>
        <v>0</v>
      </c>
      <c r="AF54">
        <f>VLOOKUP($B54,'Gemini RAW'!$A:$Q,15,FALSE)</f>
        <v>0</v>
      </c>
      <c r="AG54">
        <f>VLOOKUP($B54,'Gemini RAW'!$A:$Q,16,FALSE)</f>
        <v>0</v>
      </c>
      <c r="AH54">
        <f>VLOOKUP($B54,'Gemini RAW'!$A:$Q,17,FALSE)</f>
        <v>0</v>
      </c>
    </row>
    <row r="55" spans="1:34" x14ac:dyDescent="0.45">
      <c r="A55">
        <v>54</v>
      </c>
      <c r="B55" t="s">
        <v>177</v>
      </c>
      <c r="C55" t="s">
        <v>1410</v>
      </c>
      <c r="D55" t="s">
        <v>557</v>
      </c>
      <c r="E55">
        <v>4</v>
      </c>
      <c r="F55">
        <v>5</v>
      </c>
      <c r="G55">
        <v>4</v>
      </c>
      <c r="H55">
        <v>5</v>
      </c>
      <c r="I55">
        <v>3</v>
      </c>
      <c r="J55">
        <v>4.3249999999999993</v>
      </c>
      <c r="K55">
        <v>21</v>
      </c>
      <c r="L55">
        <v>0.37935468601359951</v>
      </c>
      <c r="M55">
        <v>11</v>
      </c>
      <c r="N55" t="s">
        <v>2262</v>
      </c>
      <c r="O55" t="b">
        <v>0</v>
      </c>
      <c r="S55" t="str">
        <f>VLOOKUP($B55,'Gemini RAW'!$A:$Q,2,FALSE)</f>
        <v>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v>
      </c>
      <c r="T55" t="str">
        <f>VLOOKUP($B55,'Gemini RAW'!$A:$Q,3,FALSE)</f>
        <v>rag</v>
      </c>
      <c r="U55">
        <f>VLOOKUP($B55,'Gemini RAW'!$A:$Q,4,FALSE)</f>
        <v>5</v>
      </c>
      <c r="V55">
        <f>VLOOKUP($B55,'Gemini RAW'!$A:$Q,5,FALSE)</f>
        <v>5</v>
      </c>
      <c r="W55">
        <f>VLOOKUP($B55,'Gemini RAW'!$A:$Q,6,FALSE)</f>
        <v>4</v>
      </c>
      <c r="X55">
        <f>VLOOKUP($B55,'Gemini RAW'!$A:$Q,7,FALSE)</f>
        <v>5</v>
      </c>
      <c r="Y55">
        <f>VLOOKUP($B55,'Gemini RAW'!$A:$Q,8,FALSE)</f>
        <v>1</v>
      </c>
      <c r="Z55">
        <f>VLOOKUP($B55,'Gemini RAW'!$A:$Q,9,FALSE)</f>
        <v>4.3400000000000007</v>
      </c>
      <c r="AA55">
        <f>VLOOKUP($B55,'Gemini RAW'!$A:$Q,10,FALSE)</f>
        <v>20</v>
      </c>
      <c r="AB55">
        <f>VLOOKUP($B55,'Gemini RAW'!$A:$Q,11,FALSE)</f>
        <v>0.37935468601359951</v>
      </c>
      <c r="AC55">
        <f>VLOOKUP($B55,'Gemini RAW'!$A:$Q,12,FALSE)</f>
        <v>11</v>
      </c>
      <c r="AD55" t="str">
        <f>VLOOKUP($B55,'Gemini RAW'!$A:$Q,13,FALSE)</f>
        <v>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v>
      </c>
      <c r="AE55" t="b">
        <f>VLOOKUP($B55,'Gemini RAW'!$A:$Q,14,FALSE)</f>
        <v>0</v>
      </c>
      <c r="AF55">
        <f>VLOOKUP($B55,'Gemini RAW'!$A:$Q,15,FALSE)</f>
        <v>0</v>
      </c>
      <c r="AG55">
        <f>VLOOKUP($B55,'Gemini RAW'!$A:$Q,16,FALSE)</f>
        <v>0</v>
      </c>
      <c r="AH55">
        <f>VLOOKUP($B55,'Gemini RAW'!$A:$Q,17,FALSE)</f>
        <v>0</v>
      </c>
    </row>
    <row r="56" spans="1:34" x14ac:dyDescent="0.45">
      <c r="A56">
        <v>55</v>
      </c>
      <c r="B56" t="s">
        <v>180</v>
      </c>
      <c r="C56" t="s">
        <v>1412</v>
      </c>
      <c r="D56" t="s">
        <v>557</v>
      </c>
      <c r="E56">
        <v>5</v>
      </c>
      <c r="F56">
        <v>5</v>
      </c>
      <c r="G56">
        <v>4</v>
      </c>
      <c r="H56">
        <v>5</v>
      </c>
      <c r="I56">
        <v>4</v>
      </c>
      <c r="J56">
        <v>4.7249999999999996</v>
      </c>
      <c r="K56">
        <v>23</v>
      </c>
      <c r="L56">
        <v>0.2075370377952149</v>
      </c>
      <c r="M56">
        <v>9</v>
      </c>
      <c r="N56" t="s">
        <v>2263</v>
      </c>
      <c r="O56" t="b">
        <v>0</v>
      </c>
      <c r="S56" t="str">
        <f>VLOOKUP($B56,'Gemini RAW'!$A:$Q,2,FALSE)</f>
        <v>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v>
      </c>
      <c r="T56" t="str">
        <f>VLOOKUP($B56,'Gemini RAW'!$A:$Q,3,FALSE)</f>
        <v>rag</v>
      </c>
      <c r="U56">
        <f>VLOOKUP($B56,'Gemini RAW'!$A:$Q,4,FALSE)</f>
        <v>5</v>
      </c>
      <c r="V56">
        <f>VLOOKUP($B56,'Gemini RAW'!$A:$Q,5,FALSE)</f>
        <v>5</v>
      </c>
      <c r="W56">
        <f>VLOOKUP($B56,'Gemini RAW'!$A:$Q,6,FALSE)</f>
        <v>4</v>
      </c>
      <c r="X56">
        <f>VLOOKUP($B56,'Gemini RAW'!$A:$Q,7,FALSE)</f>
        <v>5</v>
      </c>
      <c r="Y56">
        <f>VLOOKUP($B56,'Gemini RAW'!$A:$Q,8,FALSE)</f>
        <v>1</v>
      </c>
      <c r="Z56">
        <f>VLOOKUP($B56,'Gemini RAW'!$A:$Q,9,FALSE)</f>
        <v>4.3400000000000007</v>
      </c>
      <c r="AA56">
        <f>VLOOKUP($B56,'Gemini RAW'!$A:$Q,10,FALSE)</f>
        <v>20</v>
      </c>
      <c r="AB56">
        <f>VLOOKUP($B56,'Gemini RAW'!$A:$Q,11,FALSE)</f>
        <v>0.2075370377952149</v>
      </c>
      <c r="AC56">
        <f>VLOOKUP($B56,'Gemini RAW'!$A:$Q,12,FALSE)</f>
        <v>9</v>
      </c>
      <c r="AD56" t="str">
        <f>VLOOKUP($B56,'Gemini RAW'!$A:$Q,13,FALSE)</f>
        <v>The response provides a factually accurate and relevant answer to the user's query. It explains the trial work process and provides contact information for further inquiries. The main weakness is the lack of explicit citations. The response is well-written and easy to understand.</v>
      </c>
      <c r="AE56" t="b">
        <f>VLOOKUP($B56,'Gemini RAW'!$A:$Q,14,FALSE)</f>
        <v>0</v>
      </c>
      <c r="AF56">
        <f>VLOOKUP($B56,'Gemini RAW'!$A:$Q,15,FALSE)</f>
        <v>0</v>
      </c>
      <c r="AG56">
        <f>VLOOKUP($B56,'Gemini RAW'!$A:$Q,16,FALSE)</f>
        <v>0</v>
      </c>
      <c r="AH56">
        <f>VLOOKUP($B56,'Gemini RAW'!$A:$Q,17,FALSE)</f>
        <v>0</v>
      </c>
    </row>
    <row r="57" spans="1:34" x14ac:dyDescent="0.45">
      <c r="A57">
        <v>56</v>
      </c>
      <c r="B57" t="s">
        <v>183</v>
      </c>
      <c r="C57" t="s">
        <v>1414</v>
      </c>
      <c r="D57" t="s">
        <v>557</v>
      </c>
      <c r="E57">
        <v>5</v>
      </c>
      <c r="F57">
        <v>5</v>
      </c>
      <c r="G57">
        <v>5</v>
      </c>
      <c r="H57">
        <v>5</v>
      </c>
      <c r="I57">
        <v>5</v>
      </c>
      <c r="J57">
        <v>5</v>
      </c>
      <c r="K57">
        <v>25</v>
      </c>
      <c r="L57">
        <v>0.30545422271677652</v>
      </c>
      <c r="M57">
        <v>9</v>
      </c>
      <c r="N57" t="s">
        <v>2264</v>
      </c>
      <c r="O57" t="b">
        <v>0</v>
      </c>
      <c r="S57" t="str">
        <f>VLOOKUP($B57,'Gemini RAW'!$A:$Q,2,FALSE)</f>
        <v>Ja, eine Anmeldung für Aktenrollwagen und Security-Boxen ist zwingend erforderlich bis Ende Juli 2025. Bitte sende eine E-Mail an das Umzugsteam unter NewHQ_Sellenthin@berenberg.de.</v>
      </c>
      <c r="T57" t="str">
        <f>VLOOKUP($B57,'Gemini RAW'!$A:$Q,3,FALSE)</f>
        <v>rag</v>
      </c>
      <c r="U57">
        <f>VLOOKUP($B57,'Gemini RAW'!$A:$Q,4,FALSE)</f>
        <v>2</v>
      </c>
      <c r="V57">
        <f>VLOOKUP($B57,'Gemini RAW'!$A:$Q,5,FALSE)</f>
        <v>2</v>
      </c>
      <c r="W57">
        <f>VLOOKUP($B57,'Gemini RAW'!$A:$Q,6,FALSE)</f>
        <v>1</v>
      </c>
      <c r="X57">
        <f>VLOOKUP($B57,'Gemini RAW'!$A:$Q,7,FALSE)</f>
        <v>4</v>
      </c>
      <c r="Y57">
        <f>VLOOKUP($B57,'Gemini RAW'!$A:$Q,8,FALSE)</f>
        <v>1</v>
      </c>
      <c r="Z57">
        <f>VLOOKUP($B57,'Gemini RAW'!$A:$Q,9,FALSE)</f>
        <v>2.6</v>
      </c>
      <c r="AA57">
        <f>VLOOKUP($B57,'Gemini RAW'!$A:$Q,10,FALSE)</f>
        <v>10</v>
      </c>
      <c r="AB57">
        <f>VLOOKUP($B57,'Gemini RAW'!$A:$Q,11,FALSE)</f>
        <v>0.30545422271677652</v>
      </c>
      <c r="AC57">
        <f>VLOOKUP($B57,'Gemini RAW'!$A:$Q,12,FALSE)</f>
        <v>9</v>
      </c>
      <c r="AD57" t="str">
        <f>VLOOKUP($B57,'Gemini RAW'!$A:$Q,13,FALSE)</f>
        <v>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v>
      </c>
      <c r="AE57" t="b">
        <f>VLOOKUP($B57,'Gemini RAW'!$A:$Q,14,FALSE)</f>
        <v>0</v>
      </c>
      <c r="AF57">
        <f>VLOOKUP($B57,'Gemini RAW'!$A:$Q,15,FALSE)</f>
        <v>0</v>
      </c>
      <c r="AG57">
        <f>VLOOKUP($B57,'Gemini RAW'!$A:$Q,16,FALSE)</f>
        <v>0</v>
      </c>
      <c r="AH57">
        <f>VLOOKUP($B57,'Gemini RAW'!$A:$Q,17,FALSE)</f>
        <v>0</v>
      </c>
    </row>
    <row r="58" spans="1:34" x14ac:dyDescent="0.45">
      <c r="A58">
        <v>57</v>
      </c>
      <c r="B58" t="s">
        <v>186</v>
      </c>
      <c r="C58" t="s">
        <v>1416</v>
      </c>
      <c r="D58" t="s">
        <v>557</v>
      </c>
      <c r="E58">
        <v>4</v>
      </c>
      <c r="F58">
        <v>5</v>
      </c>
      <c r="G58">
        <v>4</v>
      </c>
      <c r="H58">
        <v>5</v>
      </c>
      <c r="I58">
        <v>3</v>
      </c>
      <c r="J58">
        <v>4.3249999999999993</v>
      </c>
      <c r="K58">
        <v>21</v>
      </c>
      <c r="L58">
        <v>0.10298553715229621</v>
      </c>
      <c r="M58">
        <v>11</v>
      </c>
      <c r="N58" t="s">
        <v>2265</v>
      </c>
      <c r="O58" t="b">
        <v>0</v>
      </c>
      <c r="S58" t="str">
        <f>VLOOKUP($B58,'Gemini RAW'!$A:$Q,2,FALSE)</f>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v>
      </c>
      <c r="T58" t="str">
        <f>VLOOKUP($B58,'Gemini RAW'!$A:$Q,3,FALSE)</f>
        <v>rag</v>
      </c>
      <c r="U58">
        <f>VLOOKUP($B58,'Gemini RAW'!$A:$Q,4,FALSE)</f>
        <v>4</v>
      </c>
      <c r="V58">
        <f>VLOOKUP($B58,'Gemini RAW'!$A:$Q,5,FALSE)</f>
        <v>5</v>
      </c>
      <c r="W58">
        <f>VLOOKUP($B58,'Gemini RAW'!$A:$Q,6,FALSE)</f>
        <v>3</v>
      </c>
      <c r="X58">
        <f>VLOOKUP($B58,'Gemini RAW'!$A:$Q,7,FALSE)</f>
        <v>5</v>
      </c>
      <c r="Y58">
        <f>VLOOKUP($B58,'Gemini RAW'!$A:$Q,8,FALSE)</f>
        <v>1</v>
      </c>
      <c r="Z58">
        <f>VLOOKUP($B58,'Gemini RAW'!$A:$Q,9,FALSE)</f>
        <v>3.98</v>
      </c>
      <c r="AA58">
        <f>VLOOKUP($B58,'Gemini RAW'!$A:$Q,10,FALSE)</f>
        <v>18</v>
      </c>
      <c r="AB58">
        <f>VLOOKUP($B58,'Gemini RAW'!$A:$Q,11,FALSE)</f>
        <v>0.10298553715229621</v>
      </c>
      <c r="AC58">
        <f>VLOOKUP($B58,'Gemini RAW'!$A:$Q,12,FALSE)</f>
        <v>11</v>
      </c>
      <c r="AD58" t="str">
        <f>VLOOKUP($B58,'Gemini RAW'!$A:$Q,13,FALSE)</f>
        <v>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v>
      </c>
      <c r="AE58" t="b">
        <f>VLOOKUP($B58,'Gemini RAW'!$A:$Q,14,FALSE)</f>
        <v>0</v>
      </c>
      <c r="AF58">
        <f>VLOOKUP($B58,'Gemini RAW'!$A:$Q,15,FALSE)</f>
        <v>0</v>
      </c>
      <c r="AG58">
        <f>VLOOKUP($B58,'Gemini RAW'!$A:$Q,16,FALSE)</f>
        <v>0</v>
      </c>
      <c r="AH58">
        <f>VLOOKUP($B58,'Gemini RAW'!$A:$Q,17,FALSE)</f>
        <v>0</v>
      </c>
    </row>
    <row r="59" spans="1:34" x14ac:dyDescent="0.45">
      <c r="A59">
        <v>58</v>
      </c>
      <c r="B59" t="s">
        <v>189</v>
      </c>
      <c r="C59" t="s">
        <v>1418</v>
      </c>
      <c r="D59" t="s">
        <v>557</v>
      </c>
      <c r="E59">
        <v>4</v>
      </c>
      <c r="F59">
        <v>5</v>
      </c>
      <c r="G59">
        <v>4</v>
      </c>
      <c r="H59">
        <v>4</v>
      </c>
      <c r="I59">
        <v>3</v>
      </c>
      <c r="J59">
        <v>4.1624999999999996</v>
      </c>
      <c r="K59">
        <v>20</v>
      </c>
      <c r="L59">
        <v>0.19645818491875069</v>
      </c>
      <c r="M59">
        <v>13</v>
      </c>
      <c r="N59" t="s">
        <v>2266</v>
      </c>
      <c r="O59" t="b">
        <v>0</v>
      </c>
      <c r="S59" t="str">
        <f>VLOOKUP($B59,'Gemini RAW'!$A:$Q,2,FALSE)</f>
        <v>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v>
      </c>
      <c r="T59" t="str">
        <f>VLOOKUP($B59,'Gemini RAW'!$A:$Q,3,FALSE)</f>
        <v>rag</v>
      </c>
      <c r="U59">
        <f>VLOOKUP($B59,'Gemini RAW'!$A:$Q,4,FALSE)</f>
        <v>4</v>
      </c>
      <c r="V59">
        <f>VLOOKUP($B59,'Gemini RAW'!$A:$Q,5,FALSE)</f>
        <v>4</v>
      </c>
      <c r="W59">
        <f>VLOOKUP($B59,'Gemini RAW'!$A:$Q,6,FALSE)</f>
        <v>2</v>
      </c>
      <c r="X59">
        <f>VLOOKUP($B59,'Gemini RAW'!$A:$Q,7,FALSE)</f>
        <v>4</v>
      </c>
      <c r="Y59">
        <f>VLOOKUP($B59,'Gemini RAW'!$A:$Q,8,FALSE)</f>
        <v>2</v>
      </c>
      <c r="Z59">
        <f>VLOOKUP($B59,'Gemini RAW'!$A:$Q,9,FALSE)</f>
        <v>3.88</v>
      </c>
      <c r="AA59">
        <f>VLOOKUP($B59,'Gemini RAW'!$A:$Q,10,FALSE)</f>
        <v>16</v>
      </c>
      <c r="AB59">
        <f>VLOOKUP($B59,'Gemini RAW'!$A:$Q,11,FALSE)</f>
        <v>0.19645818491875069</v>
      </c>
      <c r="AC59">
        <f>VLOOKUP($B59,'Gemini RAW'!$A:$Q,12,FALSE)</f>
        <v>13</v>
      </c>
      <c r="AD59" t="str">
        <f>VLOOKUP($B59,'Gemini RAW'!$A:$Q,13,FALSE)</f>
        <v>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v>
      </c>
      <c r="AE59" t="b">
        <f>VLOOKUP($B59,'Gemini RAW'!$A:$Q,14,FALSE)</f>
        <v>0</v>
      </c>
      <c r="AF59">
        <f>VLOOKUP($B59,'Gemini RAW'!$A:$Q,15,FALSE)</f>
        <v>0</v>
      </c>
      <c r="AG59">
        <f>VLOOKUP($B59,'Gemini RAW'!$A:$Q,16,FALSE)</f>
        <v>0</v>
      </c>
      <c r="AH59">
        <f>VLOOKUP($B59,'Gemini RAW'!$A:$Q,17,FALSE)</f>
        <v>0</v>
      </c>
    </row>
    <row r="60" spans="1:34" x14ac:dyDescent="0.45">
      <c r="A60">
        <v>59</v>
      </c>
      <c r="B60" t="s">
        <v>192</v>
      </c>
      <c r="C60" t="s">
        <v>1420</v>
      </c>
      <c r="D60" t="s">
        <v>557</v>
      </c>
      <c r="E60">
        <v>4</v>
      </c>
      <c r="F60">
        <v>5</v>
      </c>
      <c r="G60">
        <v>4</v>
      </c>
      <c r="H60">
        <v>5</v>
      </c>
      <c r="I60">
        <v>3</v>
      </c>
      <c r="J60">
        <v>4.3249999999999993</v>
      </c>
      <c r="K60">
        <v>21</v>
      </c>
      <c r="L60">
        <v>0.1744195192415309</v>
      </c>
      <c r="M60">
        <v>8</v>
      </c>
      <c r="N60" t="s">
        <v>2267</v>
      </c>
      <c r="O60" t="b">
        <v>0</v>
      </c>
      <c r="S60" t="str">
        <f>VLOOKUP($B60,'Gemini RAW'!$A:$Q,2,FALSE)</f>
        <v>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v>
      </c>
      <c r="T60" t="str">
        <f>VLOOKUP($B60,'Gemini RAW'!$A:$Q,3,FALSE)</f>
        <v>rag</v>
      </c>
      <c r="U60">
        <f>VLOOKUP($B60,'Gemini RAW'!$A:$Q,4,FALSE)</f>
        <v>4</v>
      </c>
      <c r="V60">
        <f>VLOOKUP($B60,'Gemini RAW'!$A:$Q,5,FALSE)</f>
        <v>5</v>
      </c>
      <c r="W60">
        <f>VLOOKUP($B60,'Gemini RAW'!$A:$Q,6,FALSE)</f>
        <v>4</v>
      </c>
      <c r="X60">
        <f>VLOOKUP($B60,'Gemini RAW'!$A:$Q,7,FALSE)</f>
        <v>5</v>
      </c>
      <c r="Y60">
        <f>VLOOKUP($B60,'Gemini RAW'!$A:$Q,8,FALSE)</f>
        <v>1</v>
      </c>
      <c r="Z60">
        <f>VLOOKUP($B60,'Gemini RAW'!$A:$Q,9,FALSE)</f>
        <v>4.3999999999999986</v>
      </c>
      <c r="AA60">
        <f>VLOOKUP($B60,'Gemini RAW'!$A:$Q,10,FALSE)</f>
        <v>19</v>
      </c>
      <c r="AB60">
        <f>VLOOKUP($B60,'Gemini RAW'!$A:$Q,11,FALSE)</f>
        <v>0.1744195192415309</v>
      </c>
      <c r="AC60">
        <f>VLOOKUP($B60,'Gemini RAW'!$A:$Q,12,FALSE)</f>
        <v>8</v>
      </c>
      <c r="AD60" t="str">
        <f>VLOOKUP($B60,'Gemini RAW'!$A:$Q,13,FALSE)</f>
        <v>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v>
      </c>
      <c r="AE60" t="b">
        <f>VLOOKUP($B60,'Gemini RAW'!$A:$Q,14,FALSE)</f>
        <v>0</v>
      </c>
      <c r="AF60">
        <f>VLOOKUP($B60,'Gemini RAW'!$A:$Q,15,FALSE)</f>
        <v>0</v>
      </c>
      <c r="AG60">
        <f>VLOOKUP($B60,'Gemini RAW'!$A:$Q,16,FALSE)</f>
        <v>0</v>
      </c>
      <c r="AH60">
        <f>VLOOKUP($B60,'Gemini RAW'!$A:$Q,17,FALSE)</f>
        <v>0</v>
      </c>
    </row>
    <row r="61" spans="1:34" x14ac:dyDescent="0.45">
      <c r="A61">
        <v>60</v>
      </c>
      <c r="B61" t="s">
        <v>195</v>
      </c>
      <c r="C61" t="s">
        <v>1422</v>
      </c>
      <c r="D61" t="s">
        <v>557</v>
      </c>
      <c r="E61">
        <v>5</v>
      </c>
      <c r="F61">
        <v>5</v>
      </c>
      <c r="G61">
        <v>4</v>
      </c>
      <c r="H61">
        <v>5</v>
      </c>
      <c r="I61">
        <v>3</v>
      </c>
      <c r="J61">
        <v>4.6374999999999993</v>
      </c>
      <c r="K61">
        <v>22</v>
      </c>
      <c r="L61">
        <v>0.13936035287889251</v>
      </c>
      <c r="M61">
        <v>12</v>
      </c>
      <c r="N61" t="s">
        <v>2268</v>
      </c>
      <c r="O61" t="b">
        <v>0</v>
      </c>
      <c r="S61" t="str">
        <f>VLOOKUP($B61,'Gemini RAW'!$A:$Q,2,FALSE)</f>
        <v>Ja, während des Probearbeitens sind die Tiefgarage und der Fahrradkeller nutzbar. Der Zugang zur Tiefgarage erfolgt mit der Mitarbeiterkarte.</v>
      </c>
      <c r="T61" t="str">
        <f>VLOOKUP($B61,'Gemini RAW'!$A:$Q,3,FALSE)</f>
        <v>rag</v>
      </c>
      <c r="U61">
        <f>VLOOKUP($B61,'Gemini RAW'!$A:$Q,4,FALSE)</f>
        <v>4</v>
      </c>
      <c r="V61">
        <f>VLOOKUP($B61,'Gemini RAW'!$A:$Q,5,FALSE)</f>
        <v>5</v>
      </c>
      <c r="W61">
        <f>VLOOKUP($B61,'Gemini RAW'!$A:$Q,6,FALSE)</f>
        <v>4</v>
      </c>
      <c r="X61">
        <f>VLOOKUP($B61,'Gemini RAW'!$A:$Q,7,FALSE)</f>
        <v>5</v>
      </c>
      <c r="Y61">
        <f>VLOOKUP($B61,'Gemini RAW'!$A:$Q,8,FALSE)</f>
        <v>1</v>
      </c>
      <c r="Z61">
        <f>VLOOKUP($B61,'Gemini RAW'!$A:$Q,9,FALSE)</f>
        <v>4.12</v>
      </c>
      <c r="AA61">
        <f>VLOOKUP($B61,'Gemini RAW'!$A:$Q,10,FALSE)</f>
        <v>19</v>
      </c>
      <c r="AB61">
        <f>VLOOKUP($B61,'Gemini RAW'!$A:$Q,11,FALSE)</f>
        <v>0.13936035287889251</v>
      </c>
      <c r="AC61">
        <f>VLOOKUP($B61,'Gemini RAW'!$A:$Q,12,FALSE)</f>
        <v>12</v>
      </c>
      <c r="AD61" t="str">
        <f>VLOOKUP($B61,'Gemini RAW'!$A:$Q,13,FALSE)</f>
        <v>The response is relevant, clear, and mostly complete. The factual accuracy is high, although not fully supported by the snippets. The lack of citations is a significant weakness.</v>
      </c>
      <c r="AE61" t="b">
        <f>VLOOKUP($B61,'Gemini RAW'!$A:$Q,14,FALSE)</f>
        <v>0</v>
      </c>
      <c r="AF61">
        <f>VLOOKUP($B61,'Gemini RAW'!$A:$Q,15,FALSE)</f>
        <v>0</v>
      </c>
      <c r="AG61">
        <f>VLOOKUP($B61,'Gemini RAW'!$A:$Q,16,FALSE)</f>
        <v>0</v>
      </c>
      <c r="AH61">
        <f>VLOOKUP($B61,'Gemini RAW'!$A:$Q,17,FALSE)</f>
        <v>0</v>
      </c>
    </row>
    <row r="62" spans="1:34" x14ac:dyDescent="0.45">
      <c r="A62">
        <v>61</v>
      </c>
      <c r="B62" t="s">
        <v>198</v>
      </c>
      <c r="C62" t="s">
        <v>1424</v>
      </c>
      <c r="D62" t="s">
        <v>557</v>
      </c>
      <c r="E62">
        <v>4</v>
      </c>
      <c r="F62">
        <v>5</v>
      </c>
      <c r="G62">
        <v>4</v>
      </c>
      <c r="H62">
        <v>5</v>
      </c>
      <c r="I62">
        <v>3</v>
      </c>
      <c r="J62">
        <v>4.3249999999999993</v>
      </c>
      <c r="K62">
        <v>21</v>
      </c>
      <c r="L62">
        <v>0.1004341039707419</v>
      </c>
      <c r="M62">
        <v>5</v>
      </c>
      <c r="N62" t="s">
        <v>2269</v>
      </c>
      <c r="O62" t="b">
        <v>0</v>
      </c>
      <c r="S62" t="str">
        <f>VLOOKUP($B62,'Gemini RAW'!$A:$Q,2,FALSE)</f>
        <v>Ja, beim Probearbeiten im NewHQ wird gerne Feedback entgegengenommen. Floorwalker unterstützen an den Tagen und nehmen gern auch Feedback entgegen.</v>
      </c>
      <c r="T62" t="str">
        <f>VLOOKUP($B62,'Gemini RAW'!$A:$Q,3,FALSE)</f>
        <v>rag</v>
      </c>
      <c r="U62">
        <f>VLOOKUP($B62,'Gemini RAW'!$A:$Q,4,FALSE)</f>
        <v>4</v>
      </c>
      <c r="V62">
        <f>VLOOKUP($B62,'Gemini RAW'!$A:$Q,5,FALSE)</f>
        <v>5</v>
      </c>
      <c r="W62">
        <f>VLOOKUP($B62,'Gemini RAW'!$A:$Q,6,FALSE)</f>
        <v>3</v>
      </c>
      <c r="X62">
        <f>VLOOKUP($B62,'Gemini RAW'!$A:$Q,7,FALSE)</f>
        <v>4</v>
      </c>
      <c r="Y62">
        <f>VLOOKUP($B62,'Gemini RAW'!$A:$Q,8,FALSE)</f>
        <v>1</v>
      </c>
      <c r="Z62">
        <f>VLOOKUP($B62,'Gemini RAW'!$A:$Q,9,FALSE)</f>
        <v>3.44</v>
      </c>
      <c r="AA62">
        <f>VLOOKUP($B62,'Gemini RAW'!$A:$Q,10,FALSE)</f>
        <v>17</v>
      </c>
      <c r="AB62">
        <f>VLOOKUP($B62,'Gemini RAW'!$A:$Q,11,FALSE)</f>
        <v>0.1004341039707419</v>
      </c>
      <c r="AC62">
        <f>VLOOKUP($B62,'Gemini RAW'!$A:$Q,12,FALSE)</f>
        <v>5</v>
      </c>
      <c r="AD62" t="str">
        <f>VLOOKUP($B62,'Gemini RAW'!$A:$Q,13,FALSE)</f>
        <v>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v>
      </c>
      <c r="AE62" t="b">
        <f>VLOOKUP($B62,'Gemini RAW'!$A:$Q,14,FALSE)</f>
        <v>0</v>
      </c>
      <c r="AF62">
        <f>VLOOKUP($B62,'Gemini RAW'!$A:$Q,15,FALSE)</f>
        <v>0</v>
      </c>
      <c r="AG62">
        <f>VLOOKUP($B62,'Gemini RAW'!$A:$Q,16,FALSE)</f>
        <v>0</v>
      </c>
      <c r="AH62">
        <f>VLOOKUP($B62,'Gemini RAW'!$A:$Q,17,FALSE)</f>
        <v>0</v>
      </c>
    </row>
    <row r="63" spans="1:34" x14ac:dyDescent="0.45">
      <c r="A63">
        <v>62</v>
      </c>
      <c r="B63" t="s">
        <v>201</v>
      </c>
      <c r="C63" t="s">
        <v>1426</v>
      </c>
      <c r="D63" t="s">
        <v>557</v>
      </c>
      <c r="E63">
        <v>3</v>
      </c>
      <c r="F63">
        <v>4</v>
      </c>
      <c r="G63">
        <v>3</v>
      </c>
      <c r="H63">
        <v>4</v>
      </c>
      <c r="I63">
        <v>2</v>
      </c>
      <c r="J63">
        <v>3.3250000000000002</v>
      </c>
      <c r="K63">
        <v>16</v>
      </c>
      <c r="L63">
        <v>0.13659924001955759</v>
      </c>
      <c r="M63">
        <v>8</v>
      </c>
      <c r="N63" t="s">
        <v>2270</v>
      </c>
      <c r="O63" t="b">
        <v>0</v>
      </c>
      <c r="S63" t="str">
        <f>VLOOKUP($B63,'Gemini RAW'!$A:$Q,2,FALSE)</f>
        <v>Die Aufgabe des Umzugsbotschafters ist es, Ansprechpartner für Kollegen an den ersten Tagen zu sein und als Kontaktperson zum Umzugsteam zu fungieren.</v>
      </c>
      <c r="T63" t="str">
        <f>VLOOKUP($B63,'Gemini RAW'!$A:$Q,3,FALSE)</f>
        <v>rag</v>
      </c>
      <c r="U63">
        <f>VLOOKUP($B63,'Gemini RAW'!$A:$Q,4,FALSE)</f>
        <v>4</v>
      </c>
      <c r="V63">
        <f>VLOOKUP($B63,'Gemini RAW'!$A:$Q,5,FALSE)</f>
        <v>5</v>
      </c>
      <c r="W63">
        <f>VLOOKUP($B63,'Gemini RAW'!$A:$Q,6,FALSE)</f>
        <v>3</v>
      </c>
      <c r="X63">
        <f>VLOOKUP($B63,'Gemini RAW'!$A:$Q,7,FALSE)</f>
        <v>5</v>
      </c>
      <c r="Y63">
        <f>VLOOKUP($B63,'Gemini RAW'!$A:$Q,8,FALSE)</f>
        <v>1</v>
      </c>
      <c r="Z63">
        <f>VLOOKUP($B63,'Gemini RAW'!$A:$Q,9,FALSE)</f>
        <v>3.98</v>
      </c>
      <c r="AA63">
        <f>VLOOKUP($B63,'Gemini RAW'!$A:$Q,10,FALSE)</f>
        <v>18</v>
      </c>
      <c r="AB63">
        <f>VLOOKUP($B63,'Gemini RAW'!$A:$Q,11,FALSE)</f>
        <v>0.13659924001955759</v>
      </c>
      <c r="AC63">
        <f>VLOOKUP($B63,'Gemini RAW'!$A:$Q,12,FALSE)</f>
        <v>8</v>
      </c>
      <c r="AD63" t="str">
        <f>VLOOKUP($B63,'Gemini RAW'!$A:$Q,13,FALSE)</f>
        <v>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v>
      </c>
      <c r="AE63" t="b">
        <f>VLOOKUP($B63,'Gemini RAW'!$A:$Q,14,FALSE)</f>
        <v>0</v>
      </c>
      <c r="AF63">
        <f>VLOOKUP($B63,'Gemini RAW'!$A:$Q,15,FALSE)</f>
        <v>0</v>
      </c>
      <c r="AG63">
        <f>VLOOKUP($B63,'Gemini RAW'!$A:$Q,16,FALSE)</f>
        <v>0</v>
      </c>
      <c r="AH63">
        <f>VLOOKUP($B63,'Gemini RAW'!$A:$Q,17,FALSE)</f>
        <v>0</v>
      </c>
    </row>
    <row r="64" spans="1:34" x14ac:dyDescent="0.45">
      <c r="A64">
        <v>63</v>
      </c>
      <c r="B64" t="s">
        <v>204</v>
      </c>
      <c r="C64" t="s">
        <v>1428</v>
      </c>
      <c r="D64" t="s">
        <v>557</v>
      </c>
      <c r="E64">
        <v>5</v>
      </c>
      <c r="F64">
        <v>5</v>
      </c>
      <c r="G64">
        <v>4</v>
      </c>
      <c r="H64">
        <v>5</v>
      </c>
      <c r="I64">
        <v>3</v>
      </c>
      <c r="J64">
        <v>4.6374999999999993</v>
      </c>
      <c r="K64">
        <v>22</v>
      </c>
      <c r="L64">
        <v>0.1640366327008887</v>
      </c>
      <c r="M64">
        <v>11</v>
      </c>
      <c r="N64" t="s">
        <v>2271</v>
      </c>
      <c r="O64" t="b">
        <v>0</v>
      </c>
      <c r="S64" t="str">
        <f>VLOOKUP($B64,'Gemini RAW'!$A:$Q,2,FALSE)</f>
        <v>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v>
      </c>
      <c r="T64" t="str">
        <f>VLOOKUP($B64,'Gemini RAW'!$A:$Q,3,FALSE)</f>
        <v>rag</v>
      </c>
      <c r="U64">
        <f>VLOOKUP($B64,'Gemini RAW'!$A:$Q,4,FALSE)</f>
        <v>4</v>
      </c>
      <c r="V64">
        <f>VLOOKUP($B64,'Gemini RAW'!$A:$Q,5,FALSE)</f>
        <v>5</v>
      </c>
      <c r="W64">
        <f>VLOOKUP($B64,'Gemini RAW'!$A:$Q,6,FALSE)</f>
        <v>4</v>
      </c>
      <c r="X64">
        <f>VLOOKUP($B64,'Gemini RAW'!$A:$Q,7,FALSE)</f>
        <v>5</v>
      </c>
      <c r="Y64">
        <f>VLOOKUP($B64,'Gemini RAW'!$A:$Q,8,FALSE)</f>
        <v>1</v>
      </c>
      <c r="Z64">
        <f>VLOOKUP($B64,'Gemini RAW'!$A:$Q,9,FALSE)</f>
        <v>4.12</v>
      </c>
      <c r="AA64">
        <f>VLOOKUP($B64,'Gemini RAW'!$A:$Q,10,FALSE)</f>
        <v>19</v>
      </c>
      <c r="AB64">
        <f>VLOOKUP($B64,'Gemini RAW'!$A:$Q,11,FALSE)</f>
        <v>0.1640366327008887</v>
      </c>
      <c r="AC64">
        <f>VLOOKUP($B64,'Gemini RAW'!$A:$Q,12,FALSE)</f>
        <v>11</v>
      </c>
      <c r="AD64" t="str">
        <f>VLOOKUP($B64,'Gemini RAW'!$A:$Q,13,FALSE)</f>
        <v>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v>
      </c>
      <c r="AE64" t="b">
        <f>VLOOKUP($B64,'Gemini RAW'!$A:$Q,14,FALSE)</f>
        <v>0</v>
      </c>
      <c r="AF64">
        <f>VLOOKUP($B64,'Gemini RAW'!$A:$Q,15,FALSE)</f>
        <v>0</v>
      </c>
      <c r="AG64">
        <f>VLOOKUP($B64,'Gemini RAW'!$A:$Q,16,FALSE)</f>
        <v>0</v>
      </c>
      <c r="AH64">
        <f>VLOOKUP($B64,'Gemini RAW'!$A:$Q,17,FALSE)</f>
        <v>0</v>
      </c>
    </row>
    <row r="65" spans="1:34" x14ac:dyDescent="0.45">
      <c r="A65">
        <v>64</v>
      </c>
      <c r="B65" t="s">
        <v>207</v>
      </c>
      <c r="C65" t="s">
        <v>698</v>
      </c>
      <c r="D65" t="s">
        <v>557</v>
      </c>
      <c r="E65">
        <v>1</v>
      </c>
      <c r="F65">
        <v>1</v>
      </c>
      <c r="G65">
        <v>1</v>
      </c>
      <c r="H65">
        <v>2</v>
      </c>
      <c r="I65">
        <v>1</v>
      </c>
      <c r="J65">
        <v>1.1625000000000001</v>
      </c>
      <c r="K65">
        <v>6</v>
      </c>
      <c r="L65">
        <v>2.4046769542219969E-2</v>
      </c>
      <c r="M65">
        <v>12</v>
      </c>
      <c r="N65" t="s">
        <v>2272</v>
      </c>
      <c r="O65" t="b">
        <v>0</v>
      </c>
      <c r="S65" t="str">
        <f>VLOOKUP($B65,'Gemini RAW'!$A:$Q,2,FALSE)</f>
        <v>Für Ihre Suchanfrage konnte keine Zusammenfassung erstellt werden. Hier sind einige Suchergebnisse.</v>
      </c>
      <c r="T65" t="str">
        <f>VLOOKUP($B65,'Gemini RAW'!$A:$Q,3,FALSE)</f>
        <v>rag</v>
      </c>
      <c r="U65">
        <f>VLOOKUP($B65,'Gemini RAW'!$A:$Q,4,FALSE)</f>
        <v>1</v>
      </c>
      <c r="V65">
        <f>VLOOKUP($B65,'Gemini RAW'!$A:$Q,5,FALSE)</f>
        <v>1</v>
      </c>
      <c r="W65">
        <f>VLOOKUP($B65,'Gemini RAW'!$A:$Q,6,FALSE)</f>
        <v>1</v>
      </c>
      <c r="X65">
        <f>VLOOKUP($B65,'Gemini RAW'!$A:$Q,7,FALSE)</f>
        <v>1</v>
      </c>
      <c r="Y65">
        <f>VLOOKUP($B65,'Gemini RAW'!$A:$Q,8,FALSE)</f>
        <v>1</v>
      </c>
      <c r="Z65">
        <f>VLOOKUP($B65,'Gemini RAW'!$A:$Q,9,FALSE)</f>
        <v>1</v>
      </c>
      <c r="AA65">
        <f>VLOOKUP($B65,'Gemini RAW'!$A:$Q,10,FALSE)</f>
        <v>5</v>
      </c>
      <c r="AB65">
        <f>VLOOKUP($B65,'Gemini RAW'!$A:$Q,11,FALSE)</f>
        <v>2.4046769542219969E-2</v>
      </c>
      <c r="AC65">
        <f>VLOOKUP($B65,'Gemini RAW'!$A:$Q,12,FALSE)</f>
        <v>12</v>
      </c>
      <c r="AD65" t="str">
        <f>VLOOKUP($B65,'Gemini RAW'!$A:$Q,13,FALSE)</f>
        <v>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v>
      </c>
      <c r="AE65" t="b">
        <f>VLOOKUP($B65,'Gemini RAW'!$A:$Q,14,FALSE)</f>
        <v>0</v>
      </c>
      <c r="AF65">
        <f>VLOOKUP($B65,'Gemini RAW'!$A:$Q,15,FALSE)</f>
        <v>0</v>
      </c>
      <c r="AG65">
        <f>VLOOKUP($B65,'Gemini RAW'!$A:$Q,16,FALSE)</f>
        <v>0</v>
      </c>
      <c r="AH65">
        <f>VLOOKUP($B65,'Gemini RAW'!$A:$Q,17,FALSE)</f>
        <v>0</v>
      </c>
    </row>
    <row r="66" spans="1:34" x14ac:dyDescent="0.45">
      <c r="A66">
        <v>65</v>
      </c>
      <c r="B66" t="s">
        <v>210</v>
      </c>
      <c r="C66" t="s">
        <v>1431</v>
      </c>
      <c r="D66" t="s">
        <v>557</v>
      </c>
      <c r="E66">
        <v>3</v>
      </c>
      <c r="F66">
        <v>4</v>
      </c>
      <c r="G66">
        <v>3</v>
      </c>
      <c r="H66">
        <v>4</v>
      </c>
      <c r="I66">
        <v>2</v>
      </c>
      <c r="J66">
        <v>3.3250000000000002</v>
      </c>
      <c r="K66">
        <v>16</v>
      </c>
      <c r="L66">
        <v>8.554162542649385E-2</v>
      </c>
      <c r="M66">
        <v>4</v>
      </c>
      <c r="N66" t="s">
        <v>2273</v>
      </c>
      <c r="O66" t="b">
        <v>0</v>
      </c>
      <c r="S66" t="str">
        <f>VLOOKUP($B66,'Gemini RAW'!$A:$Q,2,FALSE)</f>
        <v>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v>
      </c>
      <c r="T66" t="str">
        <f>VLOOKUP($B66,'Gemini RAW'!$A:$Q,3,FALSE)</f>
        <v>rag</v>
      </c>
      <c r="U66">
        <f>VLOOKUP($B66,'Gemini RAW'!$A:$Q,4,FALSE)</f>
        <v>5</v>
      </c>
      <c r="V66">
        <f>VLOOKUP($B66,'Gemini RAW'!$A:$Q,5,FALSE)</f>
        <v>5</v>
      </c>
      <c r="W66">
        <f>VLOOKUP($B66,'Gemini RAW'!$A:$Q,6,FALSE)</f>
        <v>5</v>
      </c>
      <c r="X66">
        <f>VLOOKUP($B66,'Gemini RAW'!$A:$Q,7,FALSE)</f>
        <v>5</v>
      </c>
      <c r="Y66">
        <f>VLOOKUP($B66,'Gemini RAW'!$A:$Q,8,FALSE)</f>
        <v>1</v>
      </c>
      <c r="Z66">
        <f>VLOOKUP($B66,'Gemini RAW'!$A:$Q,9,FALSE)</f>
        <v>4.4800000000000004</v>
      </c>
      <c r="AA66">
        <f>VLOOKUP($B66,'Gemini RAW'!$A:$Q,10,FALSE)</f>
        <v>21</v>
      </c>
      <c r="AB66">
        <f>VLOOKUP($B66,'Gemini RAW'!$A:$Q,11,FALSE)</f>
        <v>8.554162542649385E-2</v>
      </c>
      <c r="AC66">
        <f>VLOOKUP($B66,'Gemini RAW'!$A:$Q,12,FALSE)</f>
        <v>4</v>
      </c>
      <c r="AD66" t="str">
        <f>VLOOKUP($B66,'Gemini RAW'!$A:$Q,13,FALSE)</f>
        <v>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v>
      </c>
      <c r="AE66" t="b">
        <f>VLOOKUP($B66,'Gemini RAW'!$A:$Q,14,FALSE)</f>
        <v>0</v>
      </c>
      <c r="AF66">
        <f>VLOOKUP($B66,'Gemini RAW'!$A:$Q,15,FALSE)</f>
        <v>0</v>
      </c>
      <c r="AG66">
        <f>VLOOKUP($B66,'Gemini RAW'!$A:$Q,16,FALSE)</f>
        <v>0</v>
      </c>
      <c r="AH66">
        <f>VLOOKUP($B66,'Gemini RAW'!$A:$Q,17,FALSE)</f>
        <v>0</v>
      </c>
    </row>
    <row r="67" spans="1:34" x14ac:dyDescent="0.45">
      <c r="A67">
        <v>66</v>
      </c>
      <c r="B67" t="s">
        <v>213</v>
      </c>
      <c r="C67" t="s">
        <v>1433</v>
      </c>
      <c r="D67" t="s">
        <v>557</v>
      </c>
      <c r="E67">
        <v>3</v>
      </c>
      <c r="F67">
        <v>4</v>
      </c>
      <c r="G67">
        <v>2</v>
      </c>
      <c r="H67">
        <v>4</v>
      </c>
      <c r="I67">
        <v>2</v>
      </c>
      <c r="J67">
        <v>3.1375000000000002</v>
      </c>
      <c r="K67">
        <v>15</v>
      </c>
      <c r="L67">
        <v>0.13938682454493151</v>
      </c>
      <c r="M67">
        <v>14</v>
      </c>
      <c r="N67" t="s">
        <v>2274</v>
      </c>
      <c r="O67" t="b">
        <v>0</v>
      </c>
      <c r="S67" t="str">
        <f>VLOOKUP($B67,'Gemini RAW'!$A:$Q,2,FALSE)</f>
        <v>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v>
      </c>
      <c r="T67" t="str">
        <f>VLOOKUP($B67,'Gemini RAW'!$A:$Q,3,FALSE)</f>
        <v>rag</v>
      </c>
      <c r="U67">
        <f>VLOOKUP($B67,'Gemini RAW'!$A:$Q,4,FALSE)</f>
        <v>4</v>
      </c>
      <c r="V67">
        <f>VLOOKUP($B67,'Gemini RAW'!$A:$Q,5,FALSE)</f>
        <v>4</v>
      </c>
      <c r="W67">
        <f>VLOOKUP($B67,'Gemini RAW'!$A:$Q,6,FALSE)</f>
        <v>3</v>
      </c>
      <c r="X67">
        <f>VLOOKUP($B67,'Gemini RAW'!$A:$Q,7,FALSE)</f>
        <v>5</v>
      </c>
      <c r="Y67">
        <f>VLOOKUP($B67,'Gemini RAW'!$A:$Q,8,FALSE)</f>
        <v>1</v>
      </c>
      <c r="Z67">
        <f>VLOOKUP($B67,'Gemini RAW'!$A:$Q,9,FALSE)</f>
        <v>3.8</v>
      </c>
      <c r="AA67">
        <f>VLOOKUP($B67,'Gemini RAW'!$A:$Q,10,FALSE)</f>
        <v>17</v>
      </c>
      <c r="AB67">
        <f>VLOOKUP($B67,'Gemini RAW'!$A:$Q,11,FALSE)</f>
        <v>0.13938682454493151</v>
      </c>
      <c r="AC67">
        <f>VLOOKUP($B67,'Gemini RAW'!$A:$Q,12,FALSE)</f>
        <v>14</v>
      </c>
      <c r="AD67" t="str">
        <f>VLOOKUP($B67,'Gemini RAW'!$A:$Q,13,FALSE)</f>
        <v>The response is generally good in terms of relevance and clarity. It provides a plausible solution to the user's query. However, it lacks completeness and doesn't effectively utilize the provided snippets. The absence of proper citations is a significant weakness.</v>
      </c>
      <c r="AE67" t="b">
        <f>VLOOKUP($B67,'Gemini RAW'!$A:$Q,14,FALSE)</f>
        <v>0</v>
      </c>
      <c r="AF67">
        <f>VLOOKUP($B67,'Gemini RAW'!$A:$Q,15,FALSE)</f>
        <v>0</v>
      </c>
      <c r="AG67">
        <f>VLOOKUP($B67,'Gemini RAW'!$A:$Q,16,FALSE)</f>
        <v>0</v>
      </c>
      <c r="AH67">
        <f>VLOOKUP($B67,'Gemini RAW'!$A:$Q,17,FALSE)</f>
        <v>0</v>
      </c>
    </row>
    <row r="68" spans="1:34" x14ac:dyDescent="0.45">
      <c r="A68">
        <v>67</v>
      </c>
      <c r="B68" t="s">
        <v>216</v>
      </c>
      <c r="C68" t="s">
        <v>698</v>
      </c>
      <c r="D68" t="s">
        <v>557</v>
      </c>
      <c r="E68">
        <v>2</v>
      </c>
      <c r="F68">
        <v>2</v>
      </c>
      <c r="G68">
        <v>1</v>
      </c>
      <c r="H68">
        <v>3</v>
      </c>
      <c r="I68">
        <v>1</v>
      </c>
      <c r="J68">
        <v>1.8875</v>
      </c>
      <c r="K68">
        <v>9</v>
      </c>
      <c r="L68">
        <v>4.0567161444016862E-2</v>
      </c>
      <c r="M68">
        <v>5</v>
      </c>
      <c r="N68" t="s">
        <v>2275</v>
      </c>
      <c r="O68" t="b">
        <v>0</v>
      </c>
      <c r="S68" t="str">
        <f>VLOOKUP($B68,'Gemini RAW'!$A:$Q,2,FALSE)</f>
        <v>Für Ihre Suchanfrage konnte keine Zusammenfassung erstellt werden. Hier sind einige Suchergebnisse.</v>
      </c>
      <c r="T68" t="str">
        <f>VLOOKUP($B68,'Gemini RAW'!$A:$Q,3,FALSE)</f>
        <v>rag</v>
      </c>
      <c r="U68">
        <f>VLOOKUP($B68,'Gemini RAW'!$A:$Q,4,FALSE)</f>
        <v>3</v>
      </c>
      <c r="V68">
        <f>VLOOKUP($B68,'Gemini RAW'!$A:$Q,5,FALSE)</f>
        <v>1</v>
      </c>
      <c r="W68">
        <f>VLOOKUP($B68,'Gemini RAW'!$A:$Q,6,FALSE)</f>
        <v>1</v>
      </c>
      <c r="X68">
        <f>VLOOKUP($B68,'Gemini RAW'!$A:$Q,7,FALSE)</f>
        <v>1</v>
      </c>
      <c r="Y68">
        <f>VLOOKUP($B68,'Gemini RAW'!$A:$Q,8,FALSE)</f>
        <v>1</v>
      </c>
      <c r="Z68">
        <f>VLOOKUP($B68,'Gemini RAW'!$A:$Q,9,FALSE)</f>
        <v>2.56</v>
      </c>
      <c r="AA68">
        <f>VLOOKUP($B68,'Gemini RAW'!$A:$Q,10,FALSE)</f>
        <v>7</v>
      </c>
      <c r="AB68">
        <f>VLOOKUP($B68,'Gemini RAW'!$A:$Q,11,FALSE)</f>
        <v>4.0567161444016862E-2</v>
      </c>
      <c r="AC68">
        <f>VLOOKUP($B68,'Gemini RAW'!$A:$Q,12,FALSE)</f>
        <v>5</v>
      </c>
      <c r="AD68" t="str">
        <f>VLOOKUP($B68,'Gemini RAW'!$A:$Q,13,FALSE)</f>
        <v>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v>
      </c>
      <c r="AE68" t="b">
        <f>VLOOKUP($B68,'Gemini RAW'!$A:$Q,14,FALSE)</f>
        <v>0</v>
      </c>
      <c r="AF68">
        <f>VLOOKUP($B68,'Gemini RAW'!$A:$Q,15,FALSE)</f>
        <v>0</v>
      </c>
      <c r="AG68">
        <f>VLOOKUP($B68,'Gemini RAW'!$A:$Q,16,FALSE)</f>
        <v>0</v>
      </c>
      <c r="AH68">
        <f>VLOOKUP($B68,'Gemini RAW'!$A:$Q,17,FALSE)</f>
        <v>0</v>
      </c>
    </row>
    <row r="69" spans="1:34" x14ac:dyDescent="0.45">
      <c r="A69">
        <v>68</v>
      </c>
      <c r="B69" t="s">
        <v>219</v>
      </c>
      <c r="C69" t="s">
        <v>1187</v>
      </c>
      <c r="D69" t="s">
        <v>557</v>
      </c>
      <c r="E69">
        <v>5</v>
      </c>
      <c r="F69">
        <v>5</v>
      </c>
      <c r="G69">
        <v>4</v>
      </c>
      <c r="H69">
        <v>5</v>
      </c>
      <c r="I69">
        <v>4</v>
      </c>
      <c r="J69">
        <v>4.7249999999999996</v>
      </c>
      <c r="K69">
        <v>23</v>
      </c>
      <c r="L69">
        <v>0.13340835134011189</v>
      </c>
      <c r="M69">
        <v>10</v>
      </c>
      <c r="N69" t="s">
        <v>2276</v>
      </c>
      <c r="O69" t="b">
        <v>0</v>
      </c>
      <c r="S69" t="str">
        <f>VLOOKUP($B69,'Gemini RAW'!$A:$Q,2,FALSE)</f>
        <v>Nein, iPads sind im Standard-Setup nicht vorgesehen. Das Yoga-Laptop kann die Funktionalitäten ähnlich abbilden.</v>
      </c>
      <c r="T69" t="str">
        <f>VLOOKUP($B69,'Gemini RAW'!$A:$Q,3,FALSE)</f>
        <v>rag</v>
      </c>
      <c r="U69">
        <f>VLOOKUP($B69,'Gemini RAW'!$A:$Q,4,FALSE)</f>
        <v>5</v>
      </c>
      <c r="V69">
        <f>VLOOKUP($B69,'Gemini RAW'!$A:$Q,5,FALSE)</f>
        <v>5</v>
      </c>
      <c r="W69">
        <f>VLOOKUP($B69,'Gemini RAW'!$A:$Q,6,FALSE)</f>
        <v>5</v>
      </c>
      <c r="X69">
        <f>VLOOKUP($B69,'Gemini RAW'!$A:$Q,7,FALSE)</f>
        <v>5</v>
      </c>
      <c r="Y69">
        <f>VLOOKUP($B69,'Gemini RAW'!$A:$Q,8,FALSE)</f>
        <v>1</v>
      </c>
      <c r="Z69">
        <f>VLOOKUP($B69,'Gemini RAW'!$A:$Q,9,FALSE)</f>
        <v>4.4800000000000004</v>
      </c>
      <c r="AA69">
        <f>VLOOKUP($B69,'Gemini RAW'!$A:$Q,10,FALSE)</f>
        <v>21</v>
      </c>
      <c r="AB69">
        <f>VLOOKUP($B69,'Gemini RAW'!$A:$Q,11,FALSE)</f>
        <v>0.13340835134011189</v>
      </c>
      <c r="AC69">
        <f>VLOOKUP($B69,'Gemini RAW'!$A:$Q,12,FALSE)</f>
        <v>10</v>
      </c>
      <c r="AD69" t="str">
        <f>VLOOKUP($B69,'Gemini RAW'!$A:$Q,13,FALSE)</f>
        <v>The response is factually accurate, relevant, complete, and clear. It effectively answers the user's question. However, the system lacks explicit citations and an audit trail, which are areas for improvement.</v>
      </c>
      <c r="AE69" t="b">
        <f>VLOOKUP($B69,'Gemini RAW'!$A:$Q,14,FALSE)</f>
        <v>0</v>
      </c>
      <c r="AF69">
        <f>VLOOKUP($B69,'Gemini RAW'!$A:$Q,15,FALSE)</f>
        <v>0</v>
      </c>
      <c r="AG69">
        <f>VLOOKUP($B69,'Gemini RAW'!$A:$Q,16,FALSE)</f>
        <v>0</v>
      </c>
      <c r="AH69">
        <f>VLOOKUP($B69,'Gemini RAW'!$A:$Q,17,FALSE)</f>
        <v>0</v>
      </c>
    </row>
    <row r="70" spans="1:34" x14ac:dyDescent="0.45">
      <c r="A70">
        <v>69</v>
      </c>
      <c r="B70" t="s">
        <v>222</v>
      </c>
      <c r="C70" t="s">
        <v>1437</v>
      </c>
      <c r="D70" t="s">
        <v>557</v>
      </c>
      <c r="E70">
        <v>4</v>
      </c>
      <c r="F70">
        <v>5</v>
      </c>
      <c r="G70">
        <v>4</v>
      </c>
      <c r="H70">
        <v>5</v>
      </c>
      <c r="I70">
        <v>3</v>
      </c>
      <c r="J70">
        <v>4.3249999999999993</v>
      </c>
      <c r="K70">
        <v>21</v>
      </c>
      <c r="L70">
        <v>0.19967646503251779</v>
      </c>
      <c r="M70">
        <v>12</v>
      </c>
      <c r="N70" t="s">
        <v>2277</v>
      </c>
      <c r="O70" t="b">
        <v>0</v>
      </c>
      <c r="S70" t="str">
        <f>VLOOKUP($B70,'Gemini RAW'!$A:$Q,2,FALSE)</f>
        <v>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v>
      </c>
      <c r="T70" t="str">
        <f>VLOOKUP($B70,'Gemini RAW'!$A:$Q,3,FALSE)</f>
        <v>rag</v>
      </c>
      <c r="U70">
        <f>VLOOKUP($B70,'Gemini RAW'!$A:$Q,4,FALSE)</f>
        <v>5</v>
      </c>
      <c r="V70">
        <f>VLOOKUP($B70,'Gemini RAW'!$A:$Q,5,FALSE)</f>
        <v>5</v>
      </c>
      <c r="W70">
        <f>VLOOKUP($B70,'Gemini RAW'!$A:$Q,6,FALSE)</f>
        <v>4</v>
      </c>
      <c r="X70">
        <f>VLOOKUP($B70,'Gemini RAW'!$A:$Q,7,FALSE)</f>
        <v>5</v>
      </c>
      <c r="Y70">
        <f>VLOOKUP($B70,'Gemini RAW'!$A:$Q,8,FALSE)</f>
        <v>1</v>
      </c>
      <c r="Z70">
        <f>VLOOKUP($B70,'Gemini RAW'!$A:$Q,9,FALSE)</f>
        <v>4.3400000000000007</v>
      </c>
      <c r="AA70">
        <f>VLOOKUP($B70,'Gemini RAW'!$A:$Q,10,FALSE)</f>
        <v>20</v>
      </c>
      <c r="AB70">
        <f>VLOOKUP($B70,'Gemini RAW'!$A:$Q,11,FALSE)</f>
        <v>0.19967646503251779</v>
      </c>
      <c r="AC70">
        <f>VLOOKUP($B70,'Gemini RAW'!$A:$Q,12,FALSE)</f>
        <v>12</v>
      </c>
      <c r="AD70" t="str">
        <f>VLOOKUP($B70,'Gemini RAW'!$A:$Q,13,FALSE)</f>
        <v>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v>
      </c>
      <c r="AE70" t="b">
        <f>VLOOKUP($B70,'Gemini RAW'!$A:$Q,14,FALSE)</f>
        <v>0</v>
      </c>
      <c r="AF70">
        <f>VLOOKUP($B70,'Gemini RAW'!$A:$Q,15,FALSE)</f>
        <v>0</v>
      </c>
      <c r="AG70">
        <f>VLOOKUP($B70,'Gemini RAW'!$A:$Q,16,FALSE)</f>
        <v>0</v>
      </c>
      <c r="AH70">
        <f>VLOOKUP($B70,'Gemini RAW'!$A:$Q,17,FALSE)</f>
        <v>0</v>
      </c>
    </row>
    <row r="71" spans="1:34" x14ac:dyDescent="0.45">
      <c r="A71">
        <v>70</v>
      </c>
      <c r="B71" t="s">
        <v>225</v>
      </c>
      <c r="C71" t="s">
        <v>1439</v>
      </c>
      <c r="D71" t="s">
        <v>557</v>
      </c>
      <c r="E71">
        <v>4</v>
      </c>
      <c r="F71">
        <v>5</v>
      </c>
      <c r="G71">
        <v>4</v>
      </c>
      <c r="H71">
        <v>4</v>
      </c>
      <c r="I71">
        <v>3</v>
      </c>
      <c r="J71">
        <v>4.1624999999999996</v>
      </c>
      <c r="K71">
        <v>20</v>
      </c>
      <c r="L71">
        <v>0.32855988834827388</v>
      </c>
      <c r="M71">
        <v>9</v>
      </c>
      <c r="N71" t="s">
        <v>2278</v>
      </c>
      <c r="O71" t="b">
        <v>0</v>
      </c>
      <c r="S71" t="str">
        <f>VLOOKUP($B71,'Gemini RAW'!$A:$Q,2,FALSE)</f>
        <v>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v>
      </c>
      <c r="T71" t="str">
        <f>VLOOKUP($B71,'Gemini RAW'!$A:$Q,3,FALSE)</f>
        <v>rag</v>
      </c>
      <c r="U71">
        <f>VLOOKUP($B71,'Gemini RAW'!$A:$Q,4,FALSE)</f>
        <v>5</v>
      </c>
      <c r="V71">
        <f>VLOOKUP($B71,'Gemini RAW'!$A:$Q,5,FALSE)</f>
        <v>5</v>
      </c>
      <c r="W71">
        <f>VLOOKUP($B71,'Gemini RAW'!$A:$Q,6,FALSE)</f>
        <v>4</v>
      </c>
      <c r="X71">
        <f>VLOOKUP($B71,'Gemini RAW'!$A:$Q,7,FALSE)</f>
        <v>5</v>
      </c>
      <c r="Y71">
        <f>VLOOKUP($B71,'Gemini RAW'!$A:$Q,8,FALSE)</f>
        <v>1</v>
      </c>
      <c r="Z71">
        <f>VLOOKUP($B71,'Gemini RAW'!$A:$Q,9,FALSE)</f>
        <v>4.3400000000000007</v>
      </c>
      <c r="AA71">
        <f>VLOOKUP($B71,'Gemini RAW'!$A:$Q,10,FALSE)</f>
        <v>20</v>
      </c>
      <c r="AB71">
        <f>VLOOKUP($B71,'Gemini RAW'!$A:$Q,11,FALSE)</f>
        <v>0.32855988834827388</v>
      </c>
      <c r="AC71">
        <f>VLOOKUP($B71,'Gemini RAW'!$A:$Q,12,FALSE)</f>
        <v>9</v>
      </c>
      <c r="AD71" t="str">
        <f>VLOOKUP($B71,'Gemini RAW'!$A:$Q,13,FALSE)</f>
        <v>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v>
      </c>
      <c r="AE71" t="b">
        <f>VLOOKUP($B71,'Gemini RAW'!$A:$Q,14,FALSE)</f>
        <v>0</v>
      </c>
      <c r="AF71">
        <f>VLOOKUP($B71,'Gemini RAW'!$A:$Q,15,FALSE)</f>
        <v>0</v>
      </c>
      <c r="AG71">
        <f>VLOOKUP($B71,'Gemini RAW'!$A:$Q,16,FALSE)</f>
        <v>0</v>
      </c>
      <c r="AH71">
        <f>VLOOKUP($B71,'Gemini RAW'!$A:$Q,17,FALSE)</f>
        <v>0</v>
      </c>
    </row>
    <row r="72" spans="1:34" x14ac:dyDescent="0.45">
      <c r="A72">
        <v>71</v>
      </c>
      <c r="B72" t="s">
        <v>228</v>
      </c>
      <c r="C72" t="s">
        <v>1441</v>
      </c>
      <c r="D72" t="s">
        <v>557</v>
      </c>
      <c r="E72">
        <v>5</v>
      </c>
      <c r="F72">
        <v>5</v>
      </c>
      <c r="G72">
        <v>4</v>
      </c>
      <c r="H72">
        <v>5</v>
      </c>
      <c r="I72">
        <v>4</v>
      </c>
      <c r="J72">
        <v>4.7249999999999996</v>
      </c>
      <c r="K72">
        <v>23</v>
      </c>
      <c r="L72">
        <v>0.24356741766295451</v>
      </c>
      <c r="M72">
        <v>11</v>
      </c>
      <c r="N72" t="s">
        <v>2279</v>
      </c>
      <c r="O72" t="b">
        <v>0</v>
      </c>
      <c r="S72" t="str">
        <f>VLOOKUP($B72,'Gemini RAW'!$A:$Q,2,FALSE)</f>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v>
      </c>
      <c r="T72" t="str">
        <f>VLOOKUP($B72,'Gemini RAW'!$A:$Q,3,FALSE)</f>
        <v>rag</v>
      </c>
      <c r="U72">
        <f>VLOOKUP($B72,'Gemini RAW'!$A:$Q,4,FALSE)</f>
        <v>4</v>
      </c>
      <c r="V72">
        <f>VLOOKUP($B72,'Gemini RAW'!$A:$Q,5,FALSE)</f>
        <v>5</v>
      </c>
      <c r="W72">
        <f>VLOOKUP($B72,'Gemini RAW'!$A:$Q,6,FALSE)</f>
        <v>3</v>
      </c>
      <c r="X72">
        <f>VLOOKUP($B72,'Gemini RAW'!$A:$Q,7,FALSE)</f>
        <v>5</v>
      </c>
      <c r="Y72">
        <f>VLOOKUP($B72,'Gemini RAW'!$A:$Q,8,FALSE)</f>
        <v>1</v>
      </c>
      <c r="Z72">
        <f>VLOOKUP($B72,'Gemini RAW'!$A:$Q,9,FALSE)</f>
        <v>3.98</v>
      </c>
      <c r="AA72">
        <f>VLOOKUP($B72,'Gemini RAW'!$A:$Q,10,FALSE)</f>
        <v>18</v>
      </c>
      <c r="AB72">
        <f>VLOOKUP($B72,'Gemini RAW'!$A:$Q,11,FALSE)</f>
        <v>0.24356741766295451</v>
      </c>
      <c r="AC72">
        <f>VLOOKUP($B72,'Gemini RAW'!$A:$Q,12,FALSE)</f>
        <v>11</v>
      </c>
      <c r="AD72" t="str">
        <f>VLOOKUP($B72,'Gemini RAW'!$A:$Q,13,FALSE)</f>
        <v>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v>
      </c>
      <c r="AE72" t="b">
        <f>VLOOKUP($B72,'Gemini RAW'!$A:$Q,14,FALSE)</f>
        <v>0</v>
      </c>
      <c r="AF72">
        <f>VLOOKUP($B72,'Gemini RAW'!$A:$Q,15,FALSE)</f>
        <v>0</v>
      </c>
      <c r="AG72">
        <f>VLOOKUP($B72,'Gemini RAW'!$A:$Q,16,FALSE)</f>
        <v>0</v>
      </c>
      <c r="AH72">
        <f>VLOOKUP($B72,'Gemini RAW'!$A:$Q,17,FALSE)</f>
        <v>0</v>
      </c>
    </row>
    <row r="73" spans="1:34" x14ac:dyDescent="0.45">
      <c r="A73">
        <v>72</v>
      </c>
      <c r="B73" t="s">
        <v>231</v>
      </c>
      <c r="C73" t="s">
        <v>1443</v>
      </c>
      <c r="D73" t="s">
        <v>557</v>
      </c>
      <c r="E73">
        <v>4</v>
      </c>
      <c r="F73">
        <v>5</v>
      </c>
      <c r="G73">
        <v>4</v>
      </c>
      <c r="H73">
        <v>4</v>
      </c>
      <c r="I73">
        <v>3</v>
      </c>
      <c r="J73">
        <v>4.1624999999999996</v>
      </c>
      <c r="K73">
        <v>20</v>
      </c>
      <c r="L73">
        <v>0.17748072986212979</v>
      </c>
      <c r="M73">
        <v>7</v>
      </c>
      <c r="N73" t="s">
        <v>2280</v>
      </c>
      <c r="O73" t="b">
        <v>0</v>
      </c>
      <c r="S73" t="str">
        <f>VLOOKUP($B73,'Gemini RAW'!$A:$Q,2,FALSE)</f>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v>
      </c>
      <c r="T73" t="str">
        <f>VLOOKUP($B73,'Gemini RAW'!$A:$Q,3,FALSE)</f>
        <v>rag</v>
      </c>
      <c r="U73">
        <f>VLOOKUP($B73,'Gemini RAW'!$A:$Q,4,FALSE)</f>
        <v>5</v>
      </c>
      <c r="V73">
        <f>VLOOKUP($B73,'Gemini RAW'!$A:$Q,5,FALSE)</f>
        <v>5</v>
      </c>
      <c r="W73">
        <f>VLOOKUP($B73,'Gemini RAW'!$A:$Q,6,FALSE)</f>
        <v>4</v>
      </c>
      <c r="X73">
        <f>VLOOKUP($B73,'Gemini RAW'!$A:$Q,7,FALSE)</f>
        <v>5</v>
      </c>
      <c r="Y73">
        <f>VLOOKUP($B73,'Gemini RAW'!$A:$Q,8,FALSE)</f>
        <v>1</v>
      </c>
      <c r="Z73">
        <f>VLOOKUP($B73,'Gemini RAW'!$A:$Q,9,FALSE)</f>
        <v>4.3400000000000007</v>
      </c>
      <c r="AA73">
        <f>VLOOKUP($B73,'Gemini RAW'!$A:$Q,10,FALSE)</f>
        <v>20</v>
      </c>
      <c r="AB73">
        <f>VLOOKUP($B73,'Gemini RAW'!$A:$Q,11,FALSE)</f>
        <v>0.17748072986212979</v>
      </c>
      <c r="AC73">
        <f>VLOOKUP($B73,'Gemini RAW'!$A:$Q,12,FALSE)</f>
        <v>7</v>
      </c>
      <c r="AD73" t="str">
        <f>VLOOKUP($B73,'Gemini RAW'!$A:$Q,13,FALSE)</f>
        <v>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v>
      </c>
      <c r="AE73" t="b">
        <f>VLOOKUP($B73,'Gemini RAW'!$A:$Q,14,FALSE)</f>
        <v>0</v>
      </c>
      <c r="AF73">
        <f>VLOOKUP($B73,'Gemini RAW'!$A:$Q,15,FALSE)</f>
        <v>0</v>
      </c>
      <c r="AG73">
        <f>VLOOKUP($B73,'Gemini RAW'!$A:$Q,16,FALSE)</f>
        <v>0</v>
      </c>
      <c r="AH73">
        <f>VLOOKUP($B73,'Gemini RAW'!$A:$Q,17,FALSE)</f>
        <v>0</v>
      </c>
    </row>
    <row r="74" spans="1:34" x14ac:dyDescent="0.45">
      <c r="A74">
        <v>73</v>
      </c>
      <c r="B74" t="s">
        <v>234</v>
      </c>
      <c r="C74" t="s">
        <v>698</v>
      </c>
      <c r="D74" t="s">
        <v>557</v>
      </c>
      <c r="E74">
        <v>1</v>
      </c>
      <c r="F74">
        <v>1</v>
      </c>
      <c r="G74">
        <v>1</v>
      </c>
      <c r="H74">
        <v>2</v>
      </c>
      <c r="I74">
        <v>1</v>
      </c>
      <c r="J74">
        <v>1.1625000000000001</v>
      </c>
      <c r="K74">
        <v>6</v>
      </c>
      <c r="L74">
        <v>4.112431487016191E-2</v>
      </c>
      <c r="M74">
        <v>11</v>
      </c>
      <c r="N74" t="s">
        <v>2281</v>
      </c>
      <c r="O74" t="b">
        <v>0</v>
      </c>
      <c r="S74" t="str">
        <f>VLOOKUP($B74,'Gemini RAW'!$A:$Q,2,FALSE)</f>
        <v>Für Ihre Suchanfrage konnte keine Zusammenfassung erstellt werden. Hier sind einige Suchergebnisse.</v>
      </c>
      <c r="T74" t="str">
        <f>VLOOKUP($B74,'Gemini RAW'!$A:$Q,3,FALSE)</f>
        <v>rag</v>
      </c>
      <c r="U74">
        <f>VLOOKUP($B74,'Gemini RAW'!$A:$Q,4,FALSE)</f>
        <v>1</v>
      </c>
      <c r="V74">
        <f>VLOOKUP($B74,'Gemini RAW'!$A:$Q,5,FALSE)</f>
        <v>1</v>
      </c>
      <c r="W74">
        <f>VLOOKUP($B74,'Gemini RAW'!$A:$Q,6,FALSE)</f>
        <v>1</v>
      </c>
      <c r="X74">
        <f>VLOOKUP($B74,'Gemini RAW'!$A:$Q,7,FALSE)</f>
        <v>1</v>
      </c>
      <c r="Y74">
        <f>VLOOKUP($B74,'Gemini RAW'!$A:$Q,8,FALSE)</f>
        <v>1</v>
      </c>
      <c r="Z74">
        <f>VLOOKUP($B74,'Gemini RAW'!$A:$Q,9,FALSE)</f>
        <v>1</v>
      </c>
      <c r="AA74">
        <f>VLOOKUP($B74,'Gemini RAW'!$A:$Q,10,FALSE)</f>
        <v>5</v>
      </c>
      <c r="AB74">
        <f>VLOOKUP($B74,'Gemini RAW'!$A:$Q,11,FALSE)</f>
        <v>4.112431487016191E-2</v>
      </c>
      <c r="AC74">
        <f>VLOOKUP($B74,'Gemini RAW'!$A:$Q,12,FALSE)</f>
        <v>11</v>
      </c>
      <c r="AD74" t="str">
        <f>VLOOKUP($B74,'Gemini RAW'!$A:$Q,13,FALSE)</f>
        <v>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v>
      </c>
      <c r="AE74" t="b">
        <f>VLOOKUP($B74,'Gemini RAW'!$A:$Q,14,FALSE)</f>
        <v>0</v>
      </c>
      <c r="AF74">
        <f>VLOOKUP($B74,'Gemini RAW'!$A:$Q,15,FALSE)</f>
        <v>0</v>
      </c>
      <c r="AG74">
        <f>VLOOKUP($B74,'Gemini RAW'!$A:$Q,16,FALSE)</f>
        <v>0</v>
      </c>
      <c r="AH74">
        <f>VLOOKUP($B74,'Gemini RAW'!$A:$Q,17,FALSE)</f>
        <v>0</v>
      </c>
    </row>
    <row r="75" spans="1:34" x14ac:dyDescent="0.45">
      <c r="A75">
        <v>74</v>
      </c>
      <c r="B75" t="s">
        <v>237</v>
      </c>
      <c r="C75" t="s">
        <v>1446</v>
      </c>
      <c r="D75" t="s">
        <v>557</v>
      </c>
      <c r="E75">
        <v>5</v>
      </c>
      <c r="F75">
        <v>5</v>
      </c>
      <c r="G75">
        <v>4</v>
      </c>
      <c r="H75">
        <v>5</v>
      </c>
      <c r="I75">
        <v>4</v>
      </c>
      <c r="J75">
        <v>4.7249999999999996</v>
      </c>
      <c r="K75">
        <v>23</v>
      </c>
      <c r="L75">
        <v>0.34096878322966379</v>
      </c>
      <c r="M75">
        <v>8</v>
      </c>
      <c r="N75" t="s">
        <v>2282</v>
      </c>
      <c r="O75" t="b">
        <v>0</v>
      </c>
      <c r="S75" t="str">
        <f>VLOOKUP($B75,'Gemini RAW'!$A:$Q,2,FALSE)</f>
        <v>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v>
      </c>
      <c r="T75" t="str">
        <f>VLOOKUP($B75,'Gemini RAW'!$A:$Q,3,FALSE)</f>
        <v>rag</v>
      </c>
      <c r="U75">
        <f>VLOOKUP($B75,'Gemini RAW'!$A:$Q,4,FALSE)</f>
        <v>5</v>
      </c>
      <c r="V75">
        <f>VLOOKUP($B75,'Gemini RAW'!$A:$Q,5,FALSE)</f>
        <v>5</v>
      </c>
      <c r="W75">
        <f>VLOOKUP($B75,'Gemini RAW'!$A:$Q,6,FALSE)</f>
        <v>4</v>
      </c>
      <c r="X75">
        <f>VLOOKUP($B75,'Gemini RAW'!$A:$Q,7,FALSE)</f>
        <v>5</v>
      </c>
      <c r="Y75">
        <f>VLOOKUP($B75,'Gemini RAW'!$A:$Q,8,FALSE)</f>
        <v>1</v>
      </c>
      <c r="Z75">
        <f>VLOOKUP($B75,'Gemini RAW'!$A:$Q,9,FALSE)</f>
        <v>4.3400000000000007</v>
      </c>
      <c r="AA75">
        <f>VLOOKUP($B75,'Gemini RAW'!$A:$Q,10,FALSE)</f>
        <v>20</v>
      </c>
      <c r="AB75">
        <f>VLOOKUP($B75,'Gemini RAW'!$A:$Q,11,FALSE)</f>
        <v>0.34096878322966379</v>
      </c>
      <c r="AC75">
        <f>VLOOKUP($B75,'Gemini RAW'!$A:$Q,12,FALSE)</f>
        <v>8</v>
      </c>
      <c r="AD75" t="str">
        <f>VLOOKUP($B75,'Gemini RAW'!$A:$Q,13,FALSE)</f>
        <v>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v>
      </c>
      <c r="AE75" t="b">
        <f>VLOOKUP($B75,'Gemini RAW'!$A:$Q,14,FALSE)</f>
        <v>0</v>
      </c>
      <c r="AF75">
        <f>VLOOKUP($B75,'Gemini RAW'!$A:$Q,15,FALSE)</f>
        <v>0</v>
      </c>
      <c r="AG75">
        <f>VLOOKUP($B75,'Gemini RAW'!$A:$Q,16,FALSE)</f>
        <v>0</v>
      </c>
      <c r="AH75">
        <f>VLOOKUP($B75,'Gemini RAW'!$A:$Q,17,FALSE)</f>
        <v>0</v>
      </c>
    </row>
    <row r="76" spans="1:34" x14ac:dyDescent="0.45">
      <c r="A76">
        <v>75</v>
      </c>
      <c r="B76" t="s">
        <v>240</v>
      </c>
      <c r="C76" t="s">
        <v>957</v>
      </c>
      <c r="D76" t="s">
        <v>557</v>
      </c>
      <c r="E76">
        <v>5</v>
      </c>
      <c r="F76">
        <v>5</v>
      </c>
      <c r="G76">
        <v>4</v>
      </c>
      <c r="H76">
        <v>5</v>
      </c>
      <c r="I76">
        <v>5</v>
      </c>
      <c r="J76">
        <v>4.8125</v>
      </c>
      <c r="K76">
        <v>24</v>
      </c>
      <c r="L76">
        <v>0.35360210331469533</v>
      </c>
      <c r="M76">
        <v>16</v>
      </c>
      <c r="N76" t="s">
        <v>2283</v>
      </c>
      <c r="O76" t="b">
        <v>0</v>
      </c>
      <c r="S76" t="str">
        <f>VLOOKUP($B76,'Gemini RAW'!$A:$Q,2,FALSE)</f>
        <v>Microsoft Teams ist auf den neuen Laptops integriert. Teams funktioniert jedoch nicht auf der Citrix-Umgebung. Teams ist noch nicht auf die anderen Standorte ausgerollt, der Rollout erfolgt sukzessive.</v>
      </c>
      <c r="T76" t="str">
        <f>VLOOKUP($B76,'Gemini RAW'!$A:$Q,3,FALSE)</f>
        <v>rag</v>
      </c>
      <c r="U76">
        <f>VLOOKUP($B76,'Gemini RAW'!$A:$Q,4,FALSE)</f>
        <v>4</v>
      </c>
      <c r="V76">
        <f>VLOOKUP($B76,'Gemini RAW'!$A:$Q,5,FALSE)</f>
        <v>5</v>
      </c>
      <c r="W76">
        <f>VLOOKUP($B76,'Gemini RAW'!$A:$Q,6,FALSE)</f>
        <v>4</v>
      </c>
      <c r="X76">
        <f>VLOOKUP($B76,'Gemini RAW'!$A:$Q,7,FALSE)</f>
        <v>5</v>
      </c>
      <c r="Y76">
        <f>VLOOKUP($B76,'Gemini RAW'!$A:$Q,8,FALSE)</f>
        <v>1</v>
      </c>
      <c r="Z76">
        <f>VLOOKUP($B76,'Gemini RAW'!$A:$Q,9,FALSE)</f>
        <v>3.28</v>
      </c>
      <c r="AA76">
        <f>VLOOKUP($B76,'Gemini RAW'!$A:$Q,10,FALSE)</f>
        <v>19</v>
      </c>
      <c r="AB76">
        <f>VLOOKUP($B76,'Gemini RAW'!$A:$Q,11,FALSE)</f>
        <v>0.35360210331469533</v>
      </c>
      <c r="AC76">
        <f>VLOOKUP($B76,'Gemini RAW'!$A:$Q,12,FALSE)</f>
        <v>16</v>
      </c>
      <c r="AD76" t="str">
        <f>VLOOKUP($B76,'Gemini RAW'!$A:$Q,13,FALSE)</f>
        <v>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v>
      </c>
      <c r="AE76" t="b">
        <f>VLOOKUP($B76,'Gemini RAW'!$A:$Q,14,FALSE)</f>
        <v>0</v>
      </c>
      <c r="AF76">
        <f>VLOOKUP($B76,'Gemini RAW'!$A:$Q,15,FALSE)</f>
        <v>0</v>
      </c>
      <c r="AG76">
        <f>VLOOKUP($B76,'Gemini RAW'!$A:$Q,16,FALSE)</f>
        <v>0</v>
      </c>
      <c r="AH76">
        <f>VLOOKUP($B76,'Gemini RAW'!$A:$Q,17,FALSE)</f>
        <v>0</v>
      </c>
    </row>
    <row r="77" spans="1:34" x14ac:dyDescent="0.45">
      <c r="A77">
        <v>76</v>
      </c>
      <c r="B77" t="s">
        <v>243</v>
      </c>
      <c r="C77" t="s">
        <v>1449</v>
      </c>
      <c r="D77" t="s">
        <v>557</v>
      </c>
      <c r="E77">
        <v>5</v>
      </c>
      <c r="F77">
        <v>5</v>
      </c>
      <c r="G77">
        <v>4</v>
      </c>
      <c r="H77">
        <v>5</v>
      </c>
      <c r="I77">
        <v>4</v>
      </c>
      <c r="J77">
        <v>4.7249999999999996</v>
      </c>
      <c r="K77">
        <v>23</v>
      </c>
      <c r="L77">
        <v>0.24474641319942611</v>
      </c>
      <c r="M77">
        <v>5</v>
      </c>
      <c r="N77" t="s">
        <v>2284</v>
      </c>
      <c r="O77" t="b">
        <v>0</v>
      </c>
      <c r="S77" t="str">
        <f>VLOOKUP($B77,'Gemini RAW'!$A:$Q,2,FALSE)</f>
        <v>Ja, Sie können problemlos über die Notebookumgebung an externen Teams-Meetings teilnehmen. Microsoft Teams ist auf den neuen Laptops integriert. Wenn Sie eine Teams-Einladung von extern erhalten, können Sie ohne Probleme über die Notebookumgebung an Teams teilnehmen.</v>
      </c>
      <c r="T77" t="str">
        <f>VLOOKUP($B77,'Gemini RAW'!$A:$Q,3,FALSE)</f>
        <v>rag</v>
      </c>
      <c r="U77">
        <f>VLOOKUP($B77,'Gemini RAW'!$A:$Q,4,FALSE)</f>
        <v>5</v>
      </c>
      <c r="V77">
        <f>VLOOKUP($B77,'Gemini RAW'!$A:$Q,5,FALSE)</f>
        <v>5</v>
      </c>
      <c r="W77">
        <f>VLOOKUP($B77,'Gemini RAW'!$A:$Q,6,FALSE)</f>
        <v>5</v>
      </c>
      <c r="X77">
        <f>VLOOKUP($B77,'Gemini RAW'!$A:$Q,7,FALSE)</f>
        <v>5</v>
      </c>
      <c r="Y77">
        <f>VLOOKUP($B77,'Gemini RAW'!$A:$Q,8,FALSE)</f>
        <v>1</v>
      </c>
      <c r="Z77">
        <f>VLOOKUP($B77,'Gemini RAW'!$A:$Q,9,FALSE)</f>
        <v>4.4800000000000004</v>
      </c>
      <c r="AA77">
        <f>VLOOKUP($B77,'Gemini RAW'!$A:$Q,10,FALSE)</f>
        <v>21</v>
      </c>
      <c r="AB77">
        <f>VLOOKUP($B77,'Gemini RAW'!$A:$Q,11,FALSE)</f>
        <v>0.24474641319942611</v>
      </c>
      <c r="AC77">
        <f>VLOOKUP($B77,'Gemini RAW'!$A:$Q,12,FALSE)</f>
        <v>5</v>
      </c>
      <c r="AD77" t="str">
        <f>VLOOKUP($B77,'Gemini RAW'!$A:$Q,13,FALSE)</f>
        <v>The response is factually accurate, relevant, complete, and clear. However, it lacks citations, even though the information is derived from the provided snippets. The response effectively answers the user's question but fails to properly attribute the source material.</v>
      </c>
      <c r="AE77" t="b">
        <f>VLOOKUP($B77,'Gemini RAW'!$A:$Q,14,FALSE)</f>
        <v>0</v>
      </c>
      <c r="AF77">
        <f>VLOOKUP($B77,'Gemini RAW'!$A:$Q,15,FALSE)</f>
        <v>0</v>
      </c>
      <c r="AG77">
        <f>VLOOKUP($B77,'Gemini RAW'!$A:$Q,16,FALSE)</f>
        <v>0</v>
      </c>
      <c r="AH77">
        <f>VLOOKUP($B77,'Gemini RAW'!$A:$Q,17,FALSE)</f>
        <v>0</v>
      </c>
    </row>
    <row r="78" spans="1:34" x14ac:dyDescent="0.45">
      <c r="A78">
        <v>77</v>
      </c>
      <c r="B78" t="s">
        <v>246</v>
      </c>
      <c r="C78" t="s">
        <v>1451</v>
      </c>
      <c r="D78" t="s">
        <v>557</v>
      </c>
      <c r="E78">
        <v>4</v>
      </c>
      <c r="F78">
        <v>5</v>
      </c>
      <c r="G78">
        <v>4</v>
      </c>
      <c r="H78">
        <v>5</v>
      </c>
      <c r="I78">
        <v>3</v>
      </c>
      <c r="J78">
        <v>4.3249999999999993</v>
      </c>
      <c r="K78">
        <v>21</v>
      </c>
      <c r="L78">
        <v>0.28020661696629717</v>
      </c>
      <c r="M78">
        <v>11</v>
      </c>
      <c r="N78" t="s">
        <v>2285</v>
      </c>
      <c r="O78" t="b">
        <v>0</v>
      </c>
      <c r="S78" t="str">
        <f>VLOOKUP($B78,'Gemini RAW'!$A:$Q,2,FALSE)</f>
        <v>Die Firma Datagroup leistet externe Unterstützung bei der Umsetzung der IT-Ausstattung. Um den Umzug und die Einweisung in das neue Arbeitsequipment so einfach wie möglich zu gestalten, wird der LocalService durch externes IT-Fachpersonal unterstützt.</v>
      </c>
      <c r="T78" t="str">
        <f>VLOOKUP($B78,'Gemini RAW'!$A:$Q,3,FALSE)</f>
        <v>rag</v>
      </c>
      <c r="U78">
        <f>VLOOKUP($B78,'Gemini RAW'!$A:$Q,4,FALSE)</f>
        <v>4</v>
      </c>
      <c r="V78">
        <f>VLOOKUP($B78,'Gemini RAW'!$A:$Q,5,FALSE)</f>
        <v>5</v>
      </c>
      <c r="W78">
        <f>VLOOKUP($B78,'Gemini RAW'!$A:$Q,6,FALSE)</f>
        <v>3</v>
      </c>
      <c r="X78">
        <f>VLOOKUP($B78,'Gemini RAW'!$A:$Q,7,FALSE)</f>
        <v>4</v>
      </c>
      <c r="Y78">
        <f>VLOOKUP($B78,'Gemini RAW'!$A:$Q,8,FALSE)</f>
        <v>2</v>
      </c>
      <c r="Z78">
        <f>VLOOKUP($B78,'Gemini RAW'!$A:$Q,9,FALSE)</f>
        <v>3.08</v>
      </c>
      <c r="AA78">
        <f>VLOOKUP($B78,'Gemini RAW'!$A:$Q,10,FALSE)</f>
        <v>18</v>
      </c>
      <c r="AB78">
        <f>VLOOKUP($B78,'Gemini RAW'!$A:$Q,11,FALSE)</f>
        <v>0.28020661696629717</v>
      </c>
      <c r="AC78">
        <f>VLOOKUP($B78,'Gemini RAW'!$A:$Q,12,FALSE)</f>
        <v>11</v>
      </c>
      <c r="AD78" t="str">
        <f>VLOOKUP($B78,'Gemini RAW'!$A:$Q,13,FALSE)</f>
        <v>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v>
      </c>
      <c r="AE78" t="b">
        <f>VLOOKUP($B78,'Gemini RAW'!$A:$Q,14,FALSE)</f>
        <v>0</v>
      </c>
      <c r="AF78">
        <f>VLOOKUP($B78,'Gemini RAW'!$A:$Q,15,FALSE)</f>
        <v>0</v>
      </c>
      <c r="AG78">
        <f>VLOOKUP($B78,'Gemini RAW'!$A:$Q,16,FALSE)</f>
        <v>0</v>
      </c>
      <c r="AH78">
        <f>VLOOKUP($B78,'Gemini RAW'!$A:$Q,17,FALSE)</f>
        <v>0</v>
      </c>
    </row>
    <row r="79" spans="1:34" x14ac:dyDescent="0.45">
      <c r="A79">
        <v>78</v>
      </c>
      <c r="B79" t="s">
        <v>249</v>
      </c>
      <c r="C79" t="s">
        <v>1453</v>
      </c>
      <c r="D79" t="s">
        <v>557</v>
      </c>
      <c r="E79">
        <v>4</v>
      </c>
      <c r="F79">
        <v>5</v>
      </c>
      <c r="G79">
        <v>4</v>
      </c>
      <c r="H79">
        <v>4</v>
      </c>
      <c r="I79">
        <v>3</v>
      </c>
      <c r="J79">
        <v>4.1624999999999996</v>
      </c>
      <c r="K79">
        <v>20</v>
      </c>
      <c r="L79">
        <v>0.22736269617448329</v>
      </c>
      <c r="M79">
        <v>11</v>
      </c>
      <c r="N79" t="s">
        <v>2286</v>
      </c>
      <c r="O79" t="b">
        <v>0</v>
      </c>
      <c r="S79" t="str">
        <f>VLOOKUP($B79,'Gemini RAW'!$A:$Q,2,FALSE)</f>
        <v>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v>
      </c>
      <c r="T79" t="str">
        <f>VLOOKUP($B79,'Gemini RAW'!$A:$Q,3,FALSE)</f>
        <v>rag</v>
      </c>
      <c r="U79">
        <f>VLOOKUP($B79,'Gemini RAW'!$A:$Q,4,FALSE)</f>
        <v>4</v>
      </c>
      <c r="V79">
        <f>VLOOKUP($B79,'Gemini RAW'!$A:$Q,5,FALSE)</f>
        <v>5</v>
      </c>
      <c r="W79">
        <f>VLOOKUP($B79,'Gemini RAW'!$A:$Q,6,FALSE)</f>
        <v>4</v>
      </c>
      <c r="X79">
        <f>VLOOKUP($B79,'Gemini RAW'!$A:$Q,7,FALSE)</f>
        <v>5</v>
      </c>
      <c r="Y79">
        <f>VLOOKUP($B79,'Gemini RAW'!$A:$Q,8,FALSE)</f>
        <v>1</v>
      </c>
      <c r="Z79">
        <f>VLOOKUP($B79,'Gemini RAW'!$A:$Q,9,FALSE)</f>
        <v>3.28</v>
      </c>
      <c r="AA79">
        <f>VLOOKUP($B79,'Gemini RAW'!$A:$Q,10,FALSE)</f>
        <v>19</v>
      </c>
      <c r="AB79">
        <f>VLOOKUP($B79,'Gemini RAW'!$A:$Q,11,FALSE)</f>
        <v>0.22736269617448329</v>
      </c>
      <c r="AC79">
        <f>VLOOKUP($B79,'Gemini RAW'!$A:$Q,12,FALSE)</f>
        <v>11</v>
      </c>
      <c r="AD79" t="str">
        <f>VLOOKUP($B79,'Gemini RAW'!$A:$Q,13,FALSE)</f>
        <v>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v>
      </c>
      <c r="AE79" t="b">
        <f>VLOOKUP($B79,'Gemini RAW'!$A:$Q,14,FALSE)</f>
        <v>0</v>
      </c>
      <c r="AF79">
        <f>VLOOKUP($B79,'Gemini RAW'!$A:$Q,15,FALSE)</f>
        <v>0</v>
      </c>
      <c r="AG79">
        <f>VLOOKUP($B79,'Gemini RAW'!$A:$Q,16,FALSE)</f>
        <v>0</v>
      </c>
      <c r="AH79">
        <f>VLOOKUP($B79,'Gemini RAW'!$A:$Q,17,FALSE)</f>
        <v>0</v>
      </c>
    </row>
    <row r="80" spans="1:34" x14ac:dyDescent="0.45">
      <c r="A80">
        <v>79</v>
      </c>
      <c r="B80" t="s">
        <v>252</v>
      </c>
      <c r="C80" t="s">
        <v>1455</v>
      </c>
      <c r="D80" t="s">
        <v>557</v>
      </c>
      <c r="E80">
        <v>5</v>
      </c>
      <c r="F80">
        <v>5</v>
      </c>
      <c r="G80">
        <v>4</v>
      </c>
      <c r="H80">
        <v>5</v>
      </c>
      <c r="I80">
        <v>4</v>
      </c>
      <c r="J80">
        <v>4.7249999999999996</v>
      </c>
      <c r="K80">
        <v>23</v>
      </c>
      <c r="L80">
        <v>0.2261529413551934</v>
      </c>
      <c r="M80">
        <v>10</v>
      </c>
      <c r="N80" t="s">
        <v>2287</v>
      </c>
      <c r="O80" t="b">
        <v>0</v>
      </c>
      <c r="S80" t="str">
        <f>VLOOKUP($B80,'Gemini RAW'!$A:$Q,2,FALSE)</f>
        <v>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v>
      </c>
      <c r="T80" t="str">
        <f>VLOOKUP($B80,'Gemini RAW'!$A:$Q,3,FALSE)</f>
        <v>rag</v>
      </c>
      <c r="U80">
        <f>VLOOKUP($B80,'Gemini RAW'!$A:$Q,4,FALSE)</f>
        <v>5</v>
      </c>
      <c r="V80">
        <f>VLOOKUP($B80,'Gemini RAW'!$A:$Q,5,FALSE)</f>
        <v>5</v>
      </c>
      <c r="W80">
        <f>VLOOKUP($B80,'Gemini RAW'!$A:$Q,6,FALSE)</f>
        <v>4</v>
      </c>
      <c r="X80">
        <f>VLOOKUP($B80,'Gemini RAW'!$A:$Q,7,FALSE)</f>
        <v>5</v>
      </c>
      <c r="Y80">
        <f>VLOOKUP($B80,'Gemini RAW'!$A:$Q,8,FALSE)</f>
        <v>1</v>
      </c>
      <c r="Z80">
        <f>VLOOKUP($B80,'Gemini RAW'!$A:$Q,9,FALSE)</f>
        <v>3.5</v>
      </c>
      <c r="AA80">
        <f>VLOOKUP($B80,'Gemini RAW'!$A:$Q,10,FALSE)</f>
        <v>20</v>
      </c>
      <c r="AB80">
        <f>VLOOKUP($B80,'Gemini RAW'!$A:$Q,11,FALSE)</f>
        <v>0.2261529413551934</v>
      </c>
      <c r="AC80">
        <f>VLOOKUP($B80,'Gemini RAW'!$A:$Q,12,FALSE)</f>
        <v>10</v>
      </c>
      <c r="AD80" t="str">
        <f>VLOOKUP($B80,'Gemini RAW'!$A:$Q,13,FALSE)</f>
        <v>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v>
      </c>
      <c r="AE80" t="b">
        <f>VLOOKUP($B80,'Gemini RAW'!$A:$Q,14,FALSE)</f>
        <v>0</v>
      </c>
      <c r="AF80">
        <f>VLOOKUP($B80,'Gemini RAW'!$A:$Q,15,FALSE)</f>
        <v>0</v>
      </c>
      <c r="AG80">
        <f>VLOOKUP($B80,'Gemini RAW'!$A:$Q,16,FALSE)</f>
        <v>0</v>
      </c>
      <c r="AH80">
        <f>VLOOKUP($B80,'Gemini RAW'!$A:$Q,17,FALSE)</f>
        <v>0</v>
      </c>
    </row>
    <row r="81" spans="1:34" x14ac:dyDescent="0.45">
      <c r="A81">
        <v>80</v>
      </c>
      <c r="B81" t="s">
        <v>255</v>
      </c>
      <c r="C81" t="s">
        <v>1457</v>
      </c>
      <c r="D81" t="s">
        <v>557</v>
      </c>
      <c r="E81">
        <v>4</v>
      </c>
      <c r="F81">
        <v>5</v>
      </c>
      <c r="G81">
        <v>4</v>
      </c>
      <c r="H81">
        <v>5</v>
      </c>
      <c r="I81">
        <v>3</v>
      </c>
      <c r="J81">
        <v>4.3249999999999993</v>
      </c>
      <c r="K81">
        <v>21</v>
      </c>
      <c r="L81">
        <v>0.38583425423601342</v>
      </c>
      <c r="M81">
        <v>10</v>
      </c>
      <c r="N81" t="s">
        <v>2288</v>
      </c>
      <c r="O81" t="b">
        <v>0</v>
      </c>
      <c r="S81" t="str">
        <f>VLOOKUP($B81,'Gemini RAW'!$A:$Q,2,FALSE)</f>
        <v>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v>
      </c>
      <c r="T81" t="str">
        <f>VLOOKUP($B81,'Gemini RAW'!$A:$Q,3,FALSE)</f>
        <v>rag</v>
      </c>
      <c r="U81">
        <f>VLOOKUP($B81,'Gemini RAW'!$A:$Q,4,FALSE)</f>
        <v>4</v>
      </c>
      <c r="V81">
        <f>VLOOKUP($B81,'Gemini RAW'!$A:$Q,5,FALSE)</f>
        <v>5</v>
      </c>
      <c r="W81">
        <f>VLOOKUP($B81,'Gemini RAW'!$A:$Q,6,FALSE)</f>
        <v>4</v>
      </c>
      <c r="X81">
        <f>VLOOKUP($B81,'Gemini RAW'!$A:$Q,7,FALSE)</f>
        <v>5</v>
      </c>
      <c r="Y81">
        <f>VLOOKUP($B81,'Gemini RAW'!$A:$Q,8,FALSE)</f>
        <v>1</v>
      </c>
      <c r="Z81">
        <f>VLOOKUP($B81,'Gemini RAW'!$A:$Q,9,FALSE)</f>
        <v>4.12</v>
      </c>
      <c r="AA81">
        <f>VLOOKUP($B81,'Gemini RAW'!$A:$Q,10,FALSE)</f>
        <v>19</v>
      </c>
      <c r="AB81">
        <f>VLOOKUP($B81,'Gemini RAW'!$A:$Q,11,FALSE)</f>
        <v>0.38583425423601342</v>
      </c>
      <c r="AC81">
        <f>VLOOKUP($B81,'Gemini RAW'!$A:$Q,12,FALSE)</f>
        <v>10</v>
      </c>
      <c r="AD81" t="str">
        <f>VLOOKUP($B81,'Gemini RAW'!$A:$Q,13,FALSE)</f>
        <v>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v>
      </c>
      <c r="AE81" t="b">
        <f>VLOOKUP($B81,'Gemini RAW'!$A:$Q,14,FALSE)</f>
        <v>0</v>
      </c>
      <c r="AF81">
        <f>VLOOKUP($B81,'Gemini RAW'!$A:$Q,15,FALSE)</f>
        <v>0</v>
      </c>
      <c r="AG81">
        <f>VLOOKUP($B81,'Gemini RAW'!$A:$Q,16,FALSE)</f>
        <v>0</v>
      </c>
      <c r="AH81">
        <f>VLOOKUP($B81,'Gemini RAW'!$A:$Q,17,FALSE)</f>
        <v>0</v>
      </c>
    </row>
    <row r="82" spans="1:34" x14ac:dyDescent="0.45">
      <c r="A82">
        <v>81</v>
      </c>
      <c r="B82" t="s">
        <v>258</v>
      </c>
      <c r="C82" t="s">
        <v>1459</v>
      </c>
      <c r="D82" t="s">
        <v>557</v>
      </c>
      <c r="E82">
        <v>4</v>
      </c>
      <c r="F82">
        <v>5</v>
      </c>
      <c r="G82">
        <v>4</v>
      </c>
      <c r="H82">
        <v>5</v>
      </c>
      <c r="I82">
        <v>3</v>
      </c>
      <c r="J82">
        <v>4.3249999999999993</v>
      </c>
      <c r="K82">
        <v>21</v>
      </c>
      <c r="L82">
        <v>8.0402444018390667E-2</v>
      </c>
      <c r="M82">
        <v>10</v>
      </c>
      <c r="N82" t="s">
        <v>2289</v>
      </c>
      <c r="O82" t="b">
        <v>0</v>
      </c>
      <c r="S82" t="str">
        <f>VLOOKUP($B82,'Gemini RAW'!$A:$Q,2,FALSE)</f>
        <v>Ja, es wird persönliche Ablageplätze im NewHQ geben. Anstelle von Rollcontainern wird es 900 Schließfächer geben. Zusätzlich gibt es 300 Spinde in UG 2 als Ergänzung.</v>
      </c>
      <c r="T82" t="str">
        <f>VLOOKUP($B82,'Gemini RAW'!$A:$Q,3,FALSE)</f>
        <v>rag</v>
      </c>
      <c r="U82">
        <f>VLOOKUP($B82,'Gemini RAW'!$A:$Q,4,FALSE)</f>
        <v>5</v>
      </c>
      <c r="V82">
        <f>VLOOKUP($B82,'Gemini RAW'!$A:$Q,5,FALSE)</f>
        <v>5</v>
      </c>
      <c r="W82">
        <f>VLOOKUP($B82,'Gemini RAW'!$A:$Q,6,FALSE)</f>
        <v>5</v>
      </c>
      <c r="X82">
        <f>VLOOKUP($B82,'Gemini RAW'!$A:$Q,7,FALSE)</f>
        <v>5</v>
      </c>
      <c r="Y82">
        <f>VLOOKUP($B82,'Gemini RAW'!$A:$Q,8,FALSE)</f>
        <v>1</v>
      </c>
      <c r="Z82">
        <f>VLOOKUP($B82,'Gemini RAW'!$A:$Q,9,FALSE)</f>
        <v>4.76</v>
      </c>
      <c r="AA82">
        <f>VLOOKUP($B82,'Gemini RAW'!$A:$Q,10,FALSE)</f>
        <v>21</v>
      </c>
      <c r="AB82">
        <f>VLOOKUP($B82,'Gemini RAW'!$A:$Q,11,FALSE)</f>
        <v>8.0402444018390667E-2</v>
      </c>
      <c r="AC82">
        <f>VLOOKUP($B82,'Gemini RAW'!$A:$Q,12,FALSE)</f>
        <v>10</v>
      </c>
      <c r="AD82" t="str">
        <f>VLOOKUP($B82,'Gemini RAW'!$A:$Q,13,FALSE)</f>
        <v>The response is factually accurate, relevant, complete, and clear. It directly answers the user's question and provides specific details about the storage spaces available. The only area for improvement is the lack of explicit citations.</v>
      </c>
      <c r="AE82" t="b">
        <f>VLOOKUP($B82,'Gemini RAW'!$A:$Q,14,FALSE)</f>
        <v>0</v>
      </c>
      <c r="AF82">
        <f>VLOOKUP($B82,'Gemini RAW'!$A:$Q,15,FALSE)</f>
        <v>0</v>
      </c>
      <c r="AG82">
        <f>VLOOKUP($B82,'Gemini RAW'!$A:$Q,16,FALSE)</f>
        <v>0</v>
      </c>
      <c r="AH82">
        <f>VLOOKUP($B82,'Gemini RAW'!$A:$Q,17,FALSE)</f>
        <v>0</v>
      </c>
    </row>
    <row r="83" spans="1:34" x14ac:dyDescent="0.45">
      <c r="A83">
        <v>82</v>
      </c>
      <c r="B83" t="s">
        <v>261</v>
      </c>
      <c r="C83" t="s">
        <v>1461</v>
      </c>
      <c r="D83" t="s">
        <v>557</v>
      </c>
      <c r="E83">
        <v>5</v>
      </c>
      <c r="F83">
        <v>5</v>
      </c>
      <c r="G83">
        <v>5</v>
      </c>
      <c r="H83">
        <v>5</v>
      </c>
      <c r="I83">
        <v>4</v>
      </c>
      <c r="J83">
        <v>4.9124999999999996</v>
      </c>
      <c r="K83">
        <v>24</v>
      </c>
      <c r="L83">
        <v>0.215657368546088</v>
      </c>
      <c r="M83">
        <v>6</v>
      </c>
      <c r="N83" t="s">
        <v>2290</v>
      </c>
      <c r="O83" t="b">
        <v>0</v>
      </c>
      <c r="S83" t="str">
        <f>VLOOKUP($B83,'Gemini RAW'!$A:$Q,2,FALSE)</f>
        <v>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v>
      </c>
      <c r="T83" t="str">
        <f>VLOOKUP($B83,'Gemini RAW'!$A:$Q,3,FALSE)</f>
        <v>rag</v>
      </c>
      <c r="U83">
        <f>VLOOKUP($B83,'Gemini RAW'!$A:$Q,4,FALSE)</f>
        <v>5</v>
      </c>
      <c r="V83">
        <f>VLOOKUP($B83,'Gemini RAW'!$A:$Q,5,FALSE)</f>
        <v>5</v>
      </c>
      <c r="W83">
        <f>VLOOKUP($B83,'Gemini RAW'!$A:$Q,6,FALSE)</f>
        <v>5</v>
      </c>
      <c r="X83">
        <f>VLOOKUP($B83,'Gemini RAW'!$A:$Q,7,FALSE)</f>
        <v>5</v>
      </c>
      <c r="Y83">
        <f>VLOOKUP($B83,'Gemini RAW'!$A:$Q,8,FALSE)</f>
        <v>1</v>
      </c>
      <c r="Z83">
        <f>VLOOKUP($B83,'Gemini RAW'!$A:$Q,9,FALSE)</f>
        <v>4.4800000000000004</v>
      </c>
      <c r="AA83">
        <f>VLOOKUP($B83,'Gemini RAW'!$A:$Q,10,FALSE)</f>
        <v>21</v>
      </c>
      <c r="AB83">
        <f>VLOOKUP($B83,'Gemini RAW'!$A:$Q,11,FALSE)</f>
        <v>0.215657368546088</v>
      </c>
      <c r="AC83">
        <f>VLOOKUP($B83,'Gemini RAW'!$A:$Q,12,FALSE)</f>
        <v>6</v>
      </c>
      <c r="AD83" t="str">
        <f>VLOOKUP($B83,'Gemini RAW'!$A:$Q,13,FALSE)</f>
        <v>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v>
      </c>
      <c r="AE83" t="b">
        <f>VLOOKUP($B83,'Gemini RAW'!$A:$Q,14,FALSE)</f>
        <v>0</v>
      </c>
      <c r="AF83">
        <f>VLOOKUP($B83,'Gemini RAW'!$A:$Q,15,FALSE)</f>
        <v>0</v>
      </c>
      <c r="AG83">
        <f>VLOOKUP($B83,'Gemini RAW'!$A:$Q,16,FALSE)</f>
        <v>0</v>
      </c>
      <c r="AH83">
        <f>VLOOKUP($B83,'Gemini RAW'!$A:$Q,17,FALSE)</f>
        <v>0</v>
      </c>
    </row>
    <row r="84" spans="1:34" x14ac:dyDescent="0.45">
      <c r="A84">
        <v>83</v>
      </c>
      <c r="B84" t="s">
        <v>264</v>
      </c>
      <c r="C84" t="s">
        <v>1463</v>
      </c>
      <c r="D84" t="s">
        <v>557</v>
      </c>
      <c r="E84">
        <v>2</v>
      </c>
      <c r="F84">
        <v>3</v>
      </c>
      <c r="G84">
        <v>2</v>
      </c>
      <c r="H84">
        <v>4</v>
      </c>
      <c r="I84">
        <v>1</v>
      </c>
      <c r="J84">
        <v>2.4874999999999998</v>
      </c>
      <c r="K84">
        <v>12</v>
      </c>
      <c r="L84">
        <v>0.13831581191291181</v>
      </c>
      <c r="M84">
        <v>10</v>
      </c>
      <c r="N84" t="s">
        <v>2291</v>
      </c>
      <c r="O84" t="b">
        <v>0</v>
      </c>
      <c r="S84" t="str">
        <f>VLOOKUP($B84,'Gemini RAW'!$A:$Q,2,FALSE)</f>
        <v>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v>
      </c>
      <c r="T84" t="str">
        <f>VLOOKUP($B84,'Gemini RAW'!$A:$Q,3,FALSE)</f>
        <v>rag</v>
      </c>
      <c r="U84">
        <f>VLOOKUP($B84,'Gemini RAW'!$A:$Q,4,FALSE)</f>
        <v>5</v>
      </c>
      <c r="V84">
        <f>VLOOKUP($B84,'Gemini RAW'!$A:$Q,5,FALSE)</f>
        <v>5</v>
      </c>
      <c r="W84">
        <f>VLOOKUP($B84,'Gemini RAW'!$A:$Q,6,FALSE)</f>
        <v>5</v>
      </c>
      <c r="X84">
        <f>VLOOKUP($B84,'Gemini RAW'!$A:$Q,7,FALSE)</f>
        <v>5</v>
      </c>
      <c r="Y84">
        <f>VLOOKUP($B84,'Gemini RAW'!$A:$Q,8,FALSE)</f>
        <v>1</v>
      </c>
      <c r="Z84">
        <f>VLOOKUP($B84,'Gemini RAW'!$A:$Q,9,FALSE)</f>
        <v>4.4800000000000004</v>
      </c>
      <c r="AA84">
        <f>VLOOKUP($B84,'Gemini RAW'!$A:$Q,10,FALSE)</f>
        <v>21</v>
      </c>
      <c r="AB84">
        <f>VLOOKUP($B84,'Gemini RAW'!$A:$Q,11,FALSE)</f>
        <v>0.13831581191291181</v>
      </c>
      <c r="AC84">
        <f>VLOOKUP($B84,'Gemini RAW'!$A:$Q,12,FALSE)</f>
        <v>10</v>
      </c>
      <c r="AD84" t="str">
        <f>VLOOKUP($B84,'Gemini RAW'!$A:$Q,13,FALSE)</f>
        <v>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v>
      </c>
      <c r="AE84" t="b">
        <f>VLOOKUP($B84,'Gemini RAW'!$A:$Q,14,FALSE)</f>
        <v>0</v>
      </c>
      <c r="AF84">
        <f>VLOOKUP($B84,'Gemini RAW'!$A:$Q,15,FALSE)</f>
        <v>0</v>
      </c>
      <c r="AG84">
        <f>VLOOKUP($B84,'Gemini RAW'!$A:$Q,16,FALSE)</f>
        <v>0</v>
      </c>
      <c r="AH84">
        <f>VLOOKUP($B84,'Gemini RAW'!$A:$Q,17,FALSE)</f>
        <v>0</v>
      </c>
    </row>
    <row r="85" spans="1:34" x14ac:dyDescent="0.45">
      <c r="A85">
        <v>84</v>
      </c>
      <c r="B85" t="s">
        <v>267</v>
      </c>
      <c r="C85" t="s">
        <v>1465</v>
      </c>
      <c r="D85" t="s">
        <v>557</v>
      </c>
      <c r="E85">
        <v>2</v>
      </c>
      <c r="F85">
        <v>3</v>
      </c>
      <c r="G85">
        <v>2</v>
      </c>
      <c r="H85">
        <v>3</v>
      </c>
      <c r="I85">
        <v>1</v>
      </c>
      <c r="J85">
        <v>2.3250000000000002</v>
      </c>
      <c r="K85">
        <v>11</v>
      </c>
      <c r="L85">
        <v>0.134269213355004</v>
      </c>
      <c r="M85">
        <v>7</v>
      </c>
      <c r="N85" t="s">
        <v>2292</v>
      </c>
      <c r="O85" t="b">
        <v>0</v>
      </c>
      <c r="S85" t="str">
        <f>VLOOKUP($B85,'Gemini RAW'!$A:$Q,2,FALSE)</f>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v>
      </c>
      <c r="T85" t="str">
        <f>VLOOKUP($B85,'Gemini RAW'!$A:$Q,3,FALSE)</f>
        <v>rag</v>
      </c>
      <c r="U85">
        <f>VLOOKUP($B85,'Gemini RAW'!$A:$Q,4,FALSE)</f>
        <v>1</v>
      </c>
      <c r="V85">
        <f>VLOOKUP($B85,'Gemini RAW'!$A:$Q,5,FALSE)</f>
        <v>1</v>
      </c>
      <c r="W85">
        <f>VLOOKUP($B85,'Gemini RAW'!$A:$Q,6,FALSE)</f>
        <v>1</v>
      </c>
      <c r="X85">
        <f>VLOOKUP($B85,'Gemini RAW'!$A:$Q,7,FALSE)</f>
        <v>3</v>
      </c>
      <c r="Y85">
        <f>VLOOKUP($B85,'Gemini RAW'!$A:$Q,8,FALSE)</f>
        <v>1</v>
      </c>
      <c r="Z85">
        <f>VLOOKUP($B85,'Gemini RAW'!$A:$Q,9,FALSE)</f>
        <v>1.24</v>
      </c>
      <c r="AA85">
        <f>VLOOKUP($B85,'Gemini RAW'!$A:$Q,10,FALSE)</f>
        <v>7</v>
      </c>
      <c r="AB85">
        <f>VLOOKUP($B85,'Gemini RAW'!$A:$Q,11,FALSE)</f>
        <v>0.134269213355004</v>
      </c>
      <c r="AC85">
        <f>VLOOKUP($B85,'Gemini RAW'!$A:$Q,12,FALSE)</f>
        <v>7</v>
      </c>
      <c r="AD85" t="str">
        <f>VLOOKUP($B85,'Gemini RAW'!$A:$Q,13,FALSE)</f>
        <v>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v>
      </c>
      <c r="AE85" t="b">
        <f>VLOOKUP($B85,'Gemini RAW'!$A:$Q,14,FALSE)</f>
        <v>0</v>
      </c>
      <c r="AF85">
        <f>VLOOKUP($B85,'Gemini RAW'!$A:$Q,15,FALSE)</f>
        <v>0</v>
      </c>
      <c r="AG85">
        <f>VLOOKUP($B85,'Gemini RAW'!$A:$Q,16,FALSE)</f>
        <v>0</v>
      </c>
      <c r="AH85">
        <f>VLOOKUP($B85,'Gemini RAW'!$A:$Q,17,FALSE)</f>
        <v>0</v>
      </c>
    </row>
    <row r="86" spans="1:34" x14ac:dyDescent="0.45">
      <c r="A86">
        <v>85</v>
      </c>
      <c r="B86" t="s">
        <v>270</v>
      </c>
      <c r="C86" t="s">
        <v>1467</v>
      </c>
      <c r="D86" t="s">
        <v>557</v>
      </c>
      <c r="E86">
        <v>2</v>
      </c>
      <c r="F86">
        <v>3</v>
      </c>
      <c r="G86">
        <v>2</v>
      </c>
      <c r="H86">
        <v>4</v>
      </c>
      <c r="I86">
        <v>1</v>
      </c>
      <c r="J86">
        <v>2.4874999999999998</v>
      </c>
      <c r="K86">
        <v>12</v>
      </c>
      <c r="L86">
        <v>8.4283799111416938E-2</v>
      </c>
      <c r="M86">
        <v>11</v>
      </c>
      <c r="N86" t="s">
        <v>2293</v>
      </c>
      <c r="O86" t="b">
        <v>0</v>
      </c>
      <c r="S86" t="str">
        <f>VLOOKUP($B86,'Gemini RAW'!$A:$Q,2,FALSE)</f>
        <v>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v>
      </c>
      <c r="T86" t="str">
        <f>VLOOKUP($B86,'Gemini RAW'!$A:$Q,3,FALSE)</f>
        <v>rag</v>
      </c>
      <c r="U86">
        <f>VLOOKUP($B86,'Gemini RAW'!$A:$Q,4,FALSE)</f>
        <v>5</v>
      </c>
      <c r="V86">
        <f>VLOOKUP($B86,'Gemini RAW'!$A:$Q,5,FALSE)</f>
        <v>2</v>
      </c>
      <c r="W86">
        <f>VLOOKUP($B86,'Gemini RAW'!$A:$Q,6,FALSE)</f>
        <v>1</v>
      </c>
      <c r="X86">
        <f>VLOOKUP($B86,'Gemini RAW'!$A:$Q,7,FALSE)</f>
        <v>5</v>
      </c>
      <c r="Y86">
        <f>VLOOKUP($B86,'Gemini RAW'!$A:$Q,8,FALSE)</f>
        <v>1</v>
      </c>
      <c r="Z86">
        <f>VLOOKUP($B86,'Gemini RAW'!$A:$Q,9,FALSE)</f>
        <v>3.38</v>
      </c>
      <c r="AA86">
        <f>VLOOKUP($B86,'Gemini RAW'!$A:$Q,10,FALSE)</f>
        <v>14</v>
      </c>
      <c r="AB86">
        <f>VLOOKUP($B86,'Gemini RAW'!$A:$Q,11,FALSE)</f>
        <v>8.4283799111416938E-2</v>
      </c>
      <c r="AC86">
        <f>VLOOKUP($B86,'Gemini RAW'!$A:$Q,12,FALSE)</f>
        <v>11</v>
      </c>
      <c r="AD86" t="str">
        <f>VLOOKUP($B86,'Gemini RAW'!$A:$Q,13,FALSE)</f>
        <v>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v>
      </c>
      <c r="AE86" t="b">
        <f>VLOOKUP($B86,'Gemini RAW'!$A:$Q,14,FALSE)</f>
        <v>0</v>
      </c>
      <c r="AF86">
        <f>VLOOKUP($B86,'Gemini RAW'!$A:$Q,15,FALSE)</f>
        <v>0</v>
      </c>
      <c r="AG86">
        <f>VLOOKUP($B86,'Gemini RAW'!$A:$Q,16,FALSE)</f>
        <v>0</v>
      </c>
      <c r="AH86">
        <f>VLOOKUP($B86,'Gemini RAW'!$A:$Q,17,FALSE)</f>
        <v>0</v>
      </c>
    </row>
    <row r="87" spans="1:34" x14ac:dyDescent="0.45">
      <c r="A87">
        <v>86</v>
      </c>
      <c r="B87" t="s">
        <v>273</v>
      </c>
      <c r="C87" t="s">
        <v>698</v>
      </c>
      <c r="D87" t="s">
        <v>557</v>
      </c>
      <c r="E87">
        <v>1</v>
      </c>
      <c r="F87">
        <v>1</v>
      </c>
      <c r="G87">
        <v>1</v>
      </c>
      <c r="H87">
        <v>2</v>
      </c>
      <c r="I87">
        <v>1</v>
      </c>
      <c r="J87">
        <v>1.1625000000000001</v>
      </c>
      <c r="K87">
        <v>6</v>
      </c>
      <c r="L87">
        <v>4.2304041700704079E-2</v>
      </c>
      <c r="M87">
        <v>9</v>
      </c>
      <c r="N87" t="s">
        <v>2294</v>
      </c>
      <c r="O87" t="b">
        <v>0</v>
      </c>
      <c r="S87" t="str">
        <f>VLOOKUP($B87,'Gemini RAW'!$A:$Q,2,FALSE)</f>
        <v>Für Ihre Suchanfrage konnte keine Zusammenfassung erstellt werden. Hier sind einige Suchergebnisse.</v>
      </c>
      <c r="T87" t="str">
        <f>VLOOKUP($B87,'Gemini RAW'!$A:$Q,3,FALSE)</f>
        <v>rag</v>
      </c>
      <c r="U87">
        <f>VLOOKUP($B87,'Gemini RAW'!$A:$Q,4,FALSE)</f>
        <v>1</v>
      </c>
      <c r="V87">
        <f>VLOOKUP($B87,'Gemini RAW'!$A:$Q,5,FALSE)</f>
        <v>1</v>
      </c>
      <c r="W87">
        <f>VLOOKUP($B87,'Gemini RAW'!$A:$Q,6,FALSE)</f>
        <v>1</v>
      </c>
      <c r="X87">
        <f>VLOOKUP($B87,'Gemini RAW'!$A:$Q,7,FALSE)</f>
        <v>1</v>
      </c>
      <c r="Y87">
        <f>VLOOKUP($B87,'Gemini RAW'!$A:$Q,8,FALSE)</f>
        <v>1</v>
      </c>
      <c r="Z87">
        <f>VLOOKUP($B87,'Gemini RAW'!$A:$Q,9,FALSE)</f>
        <v>1.84</v>
      </c>
      <c r="AA87">
        <f>VLOOKUP($B87,'Gemini RAW'!$A:$Q,10,FALSE)</f>
        <v>5</v>
      </c>
      <c r="AB87">
        <f>VLOOKUP($B87,'Gemini RAW'!$A:$Q,11,FALSE)</f>
        <v>4.2304041700704079E-2</v>
      </c>
      <c r="AC87">
        <f>VLOOKUP($B87,'Gemini RAW'!$A:$Q,12,FALSE)</f>
        <v>9</v>
      </c>
      <c r="AD87" t="str">
        <f>VLOOKUP($B87,'Gemini RAW'!$A:$Q,13,FALSE)</f>
        <v>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v>
      </c>
      <c r="AE87" t="b">
        <f>VLOOKUP($B87,'Gemini RAW'!$A:$Q,14,FALSE)</f>
        <v>0</v>
      </c>
      <c r="AF87">
        <f>VLOOKUP($B87,'Gemini RAW'!$A:$Q,15,FALSE)</f>
        <v>0</v>
      </c>
      <c r="AG87">
        <f>VLOOKUP($B87,'Gemini RAW'!$A:$Q,16,FALSE)</f>
        <v>0</v>
      </c>
      <c r="AH87">
        <f>VLOOKUP($B87,'Gemini RAW'!$A:$Q,17,FALSE)</f>
        <v>0</v>
      </c>
    </row>
    <row r="88" spans="1:34" x14ac:dyDescent="0.45">
      <c r="A88">
        <v>87</v>
      </c>
      <c r="B88" t="s">
        <v>276</v>
      </c>
      <c r="C88" t="s">
        <v>698</v>
      </c>
      <c r="D88" t="s">
        <v>557</v>
      </c>
      <c r="E88">
        <v>1</v>
      </c>
      <c r="F88">
        <v>1</v>
      </c>
      <c r="G88">
        <v>1</v>
      </c>
      <c r="H88">
        <v>2</v>
      </c>
      <c r="I88">
        <v>1</v>
      </c>
      <c r="J88">
        <v>1.1625000000000001</v>
      </c>
      <c r="K88">
        <v>6</v>
      </c>
      <c r="L88">
        <v>2.657821560033485E-2</v>
      </c>
      <c r="M88">
        <v>10</v>
      </c>
      <c r="N88" t="s">
        <v>2295</v>
      </c>
      <c r="O88" t="b">
        <v>0</v>
      </c>
      <c r="S88" t="str">
        <f>VLOOKUP($B88,'Gemini RAW'!$A:$Q,2,FALSE)</f>
        <v>Für Ihre Suchanfrage konnte keine Zusammenfassung erstellt werden. Hier sind einige Suchergebnisse.</v>
      </c>
      <c r="T88" t="str">
        <f>VLOOKUP($B88,'Gemini RAW'!$A:$Q,3,FALSE)</f>
        <v>rag</v>
      </c>
      <c r="U88">
        <f>VLOOKUP($B88,'Gemini RAW'!$A:$Q,4,FALSE)</f>
        <v>1</v>
      </c>
      <c r="V88">
        <f>VLOOKUP($B88,'Gemini RAW'!$A:$Q,5,FALSE)</f>
        <v>1</v>
      </c>
      <c r="W88">
        <f>VLOOKUP($B88,'Gemini RAW'!$A:$Q,6,FALSE)</f>
        <v>1</v>
      </c>
      <c r="X88">
        <f>VLOOKUP($B88,'Gemini RAW'!$A:$Q,7,FALSE)</f>
        <v>1</v>
      </c>
      <c r="Y88">
        <f>VLOOKUP($B88,'Gemini RAW'!$A:$Q,8,FALSE)</f>
        <v>1</v>
      </c>
      <c r="Z88">
        <f>VLOOKUP($B88,'Gemini RAW'!$A:$Q,9,FALSE)</f>
        <v>1</v>
      </c>
      <c r="AA88">
        <f>VLOOKUP($B88,'Gemini RAW'!$A:$Q,10,FALSE)</f>
        <v>5</v>
      </c>
      <c r="AB88">
        <f>VLOOKUP($B88,'Gemini RAW'!$A:$Q,11,FALSE)</f>
        <v>2.657821560033485E-2</v>
      </c>
      <c r="AC88">
        <f>VLOOKUP($B88,'Gemini RAW'!$A:$Q,12,FALSE)</f>
        <v>10</v>
      </c>
      <c r="AD88" t="str">
        <f>VLOOKUP($B88,'Gemini RAW'!$A:$Q,13,FALSE)</f>
        <v>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v>
      </c>
      <c r="AE88" t="b">
        <f>VLOOKUP($B88,'Gemini RAW'!$A:$Q,14,FALSE)</f>
        <v>0</v>
      </c>
      <c r="AF88">
        <f>VLOOKUP($B88,'Gemini RAW'!$A:$Q,15,FALSE)</f>
        <v>0</v>
      </c>
      <c r="AG88">
        <f>VLOOKUP($B88,'Gemini RAW'!$A:$Q,16,FALSE)</f>
        <v>0</v>
      </c>
      <c r="AH88">
        <f>VLOOKUP($B88,'Gemini RAW'!$A:$Q,17,FALSE)</f>
        <v>0</v>
      </c>
    </row>
    <row r="89" spans="1:34" x14ac:dyDescent="0.45">
      <c r="A89">
        <v>88</v>
      </c>
      <c r="B89" t="s">
        <v>279</v>
      </c>
      <c r="C89" t="s">
        <v>1471</v>
      </c>
      <c r="D89" t="s">
        <v>557</v>
      </c>
      <c r="E89">
        <v>4</v>
      </c>
      <c r="F89">
        <v>5</v>
      </c>
      <c r="G89">
        <v>4</v>
      </c>
      <c r="H89">
        <v>4</v>
      </c>
      <c r="I89">
        <v>3</v>
      </c>
      <c r="J89">
        <v>4.1624999999999996</v>
      </c>
      <c r="K89">
        <v>20</v>
      </c>
      <c r="L89">
        <v>0.1136218594961253</v>
      </c>
      <c r="M89">
        <v>9</v>
      </c>
      <c r="N89" t="s">
        <v>2296</v>
      </c>
      <c r="O89" t="b">
        <v>0</v>
      </c>
      <c r="S89" t="str">
        <f>VLOOKUP($B89,'Gemini RAW'!$A:$Q,2,FALSE)</f>
        <v>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v>
      </c>
      <c r="T89" t="str">
        <f>VLOOKUP($B89,'Gemini RAW'!$A:$Q,3,FALSE)</f>
        <v>rag</v>
      </c>
      <c r="U89">
        <f>VLOOKUP($B89,'Gemini RAW'!$A:$Q,4,FALSE)</f>
        <v>5</v>
      </c>
      <c r="V89">
        <f>VLOOKUP($B89,'Gemini RAW'!$A:$Q,5,FALSE)</f>
        <v>5</v>
      </c>
      <c r="W89">
        <f>VLOOKUP($B89,'Gemini RAW'!$A:$Q,6,FALSE)</f>
        <v>4</v>
      </c>
      <c r="X89">
        <f>VLOOKUP($B89,'Gemini RAW'!$A:$Q,7,FALSE)</f>
        <v>5</v>
      </c>
      <c r="Y89">
        <f>VLOOKUP($B89,'Gemini RAW'!$A:$Q,8,FALSE)</f>
        <v>1</v>
      </c>
      <c r="Z89">
        <f>VLOOKUP($B89,'Gemini RAW'!$A:$Q,9,FALSE)</f>
        <v>4.3400000000000007</v>
      </c>
      <c r="AA89">
        <f>VLOOKUP($B89,'Gemini RAW'!$A:$Q,10,FALSE)</f>
        <v>20</v>
      </c>
      <c r="AB89">
        <f>VLOOKUP($B89,'Gemini RAW'!$A:$Q,11,FALSE)</f>
        <v>0.1136218594961253</v>
      </c>
      <c r="AC89">
        <f>VLOOKUP($B89,'Gemini RAW'!$A:$Q,12,FALSE)</f>
        <v>9</v>
      </c>
      <c r="AD89" t="str">
        <f>VLOOKUP($B89,'Gemini RAW'!$A:$Q,13,FALSE)</f>
        <v>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v>
      </c>
      <c r="AE89" t="b">
        <f>VLOOKUP($B89,'Gemini RAW'!$A:$Q,14,FALSE)</f>
        <v>0</v>
      </c>
      <c r="AF89">
        <f>VLOOKUP($B89,'Gemini RAW'!$A:$Q,15,FALSE)</f>
        <v>0</v>
      </c>
      <c r="AG89">
        <f>VLOOKUP($B89,'Gemini RAW'!$A:$Q,16,FALSE)</f>
        <v>0</v>
      </c>
      <c r="AH89">
        <f>VLOOKUP($B89,'Gemini RAW'!$A:$Q,17,FALSE)</f>
        <v>0</v>
      </c>
    </row>
    <row r="90" spans="1:34" x14ac:dyDescent="0.45">
      <c r="A90">
        <v>89</v>
      </c>
      <c r="B90" t="s">
        <v>282</v>
      </c>
      <c r="C90" t="s">
        <v>1473</v>
      </c>
      <c r="D90" t="s">
        <v>557</v>
      </c>
      <c r="E90">
        <v>1</v>
      </c>
      <c r="F90">
        <v>5</v>
      </c>
      <c r="G90">
        <v>2</v>
      </c>
      <c r="H90">
        <v>4</v>
      </c>
      <c r="I90">
        <v>1</v>
      </c>
      <c r="J90">
        <v>2.6749999999999998</v>
      </c>
      <c r="K90">
        <v>13</v>
      </c>
      <c r="L90">
        <v>0.11441088828137019</v>
      </c>
      <c r="M90">
        <v>7</v>
      </c>
      <c r="N90" t="s">
        <v>2297</v>
      </c>
      <c r="O90" t="b">
        <v>0</v>
      </c>
      <c r="S90" t="str">
        <f>VLOOKUP($B90,'Gemini RAW'!$A:$Q,2,FALSE)</f>
        <v>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v>
      </c>
      <c r="T90" t="str">
        <f>VLOOKUP($B90,'Gemini RAW'!$A:$Q,3,FALSE)</f>
        <v>rag</v>
      </c>
      <c r="U90">
        <f>VLOOKUP($B90,'Gemini RAW'!$A:$Q,4,FALSE)</f>
        <v>4</v>
      </c>
      <c r="V90">
        <f>VLOOKUP($B90,'Gemini RAW'!$A:$Q,5,FALSE)</f>
        <v>4</v>
      </c>
      <c r="W90">
        <f>VLOOKUP($B90,'Gemini RAW'!$A:$Q,6,FALSE)</f>
        <v>2</v>
      </c>
      <c r="X90">
        <f>VLOOKUP($B90,'Gemini RAW'!$A:$Q,7,FALSE)</f>
        <v>5</v>
      </c>
      <c r="Y90">
        <f>VLOOKUP($B90,'Gemini RAW'!$A:$Q,8,FALSE)</f>
        <v>1</v>
      </c>
      <c r="Z90">
        <f>VLOOKUP($B90,'Gemini RAW'!$A:$Q,9,FALSE)</f>
        <v>3.66</v>
      </c>
      <c r="AA90">
        <f>VLOOKUP($B90,'Gemini RAW'!$A:$Q,10,FALSE)</f>
        <v>16</v>
      </c>
      <c r="AB90">
        <f>VLOOKUP($B90,'Gemini RAW'!$A:$Q,11,FALSE)</f>
        <v>0.11441088828137019</v>
      </c>
      <c r="AC90">
        <f>VLOOKUP($B90,'Gemini RAW'!$A:$Q,12,FALSE)</f>
        <v>7</v>
      </c>
      <c r="AD90" t="str">
        <f>VLOOKUP($B90,'Gemini RAW'!$A:$Q,13,FALSE)</f>
        <v>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v>
      </c>
      <c r="AE90" t="b">
        <f>VLOOKUP($B90,'Gemini RAW'!$A:$Q,14,FALSE)</f>
        <v>0</v>
      </c>
      <c r="AF90">
        <f>VLOOKUP($B90,'Gemini RAW'!$A:$Q,15,FALSE)</f>
        <v>0</v>
      </c>
      <c r="AG90">
        <f>VLOOKUP($B90,'Gemini RAW'!$A:$Q,16,FALSE)</f>
        <v>0</v>
      </c>
      <c r="AH90">
        <f>VLOOKUP($B90,'Gemini RAW'!$A:$Q,17,FALSE)</f>
        <v>0</v>
      </c>
    </row>
    <row r="91" spans="1:34" x14ac:dyDescent="0.45">
      <c r="A91">
        <v>90</v>
      </c>
      <c r="B91" t="s">
        <v>285</v>
      </c>
      <c r="C91" t="s">
        <v>1475</v>
      </c>
      <c r="D91" t="s">
        <v>557</v>
      </c>
      <c r="E91">
        <v>5</v>
      </c>
      <c r="F91">
        <v>5</v>
      </c>
      <c r="G91">
        <v>4</v>
      </c>
      <c r="H91">
        <v>5</v>
      </c>
      <c r="I91">
        <v>4</v>
      </c>
      <c r="J91">
        <v>4.7249999999999996</v>
      </c>
      <c r="K91">
        <v>23</v>
      </c>
      <c r="L91">
        <v>0.40357480701353637</v>
      </c>
      <c r="M91">
        <v>4</v>
      </c>
      <c r="N91" t="s">
        <v>2298</v>
      </c>
      <c r="O91" t="b">
        <v>0</v>
      </c>
      <c r="S91" t="str">
        <f>VLOOKUP($B91,'Gemini RAW'!$A:$Q,2,FALSE)</f>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v>
      </c>
      <c r="T91" t="str">
        <f>VLOOKUP($B91,'Gemini RAW'!$A:$Q,3,FALSE)</f>
        <v>rag</v>
      </c>
      <c r="U91">
        <f>VLOOKUP($B91,'Gemini RAW'!$A:$Q,4,FALSE)</f>
        <v>5</v>
      </c>
      <c r="V91">
        <f>VLOOKUP($B91,'Gemini RAW'!$A:$Q,5,FALSE)</f>
        <v>5</v>
      </c>
      <c r="W91">
        <f>VLOOKUP($B91,'Gemini RAW'!$A:$Q,6,FALSE)</f>
        <v>5</v>
      </c>
      <c r="X91">
        <f>VLOOKUP($B91,'Gemini RAW'!$A:$Q,7,FALSE)</f>
        <v>5</v>
      </c>
      <c r="Y91">
        <f>VLOOKUP($B91,'Gemini RAW'!$A:$Q,8,FALSE)</f>
        <v>1</v>
      </c>
      <c r="Z91">
        <f>VLOOKUP($B91,'Gemini RAW'!$A:$Q,9,FALSE)</f>
        <v>4.4800000000000004</v>
      </c>
      <c r="AA91">
        <f>VLOOKUP($B91,'Gemini RAW'!$A:$Q,10,FALSE)</f>
        <v>21</v>
      </c>
      <c r="AB91">
        <f>VLOOKUP($B91,'Gemini RAW'!$A:$Q,11,FALSE)</f>
        <v>0.40357480701353637</v>
      </c>
      <c r="AC91">
        <f>VLOOKUP($B91,'Gemini RAW'!$A:$Q,12,FALSE)</f>
        <v>4</v>
      </c>
      <c r="AD91" t="str">
        <f>VLOOKUP($B91,'Gemini RAW'!$A:$Q,13,FALSE)</f>
        <v>The response is factually accurate, relevant, complete, and clear. It effectively answers the user's query about who provides support for digitalization at Berenberg. However, it lacks explicit citations and audit trail information, which are areas for improvement.</v>
      </c>
      <c r="AE91" t="b">
        <f>VLOOKUP($B91,'Gemini RAW'!$A:$Q,14,FALSE)</f>
        <v>0</v>
      </c>
      <c r="AF91">
        <f>VLOOKUP($B91,'Gemini RAW'!$A:$Q,15,FALSE)</f>
        <v>0</v>
      </c>
      <c r="AG91">
        <f>VLOOKUP($B91,'Gemini RAW'!$A:$Q,16,FALSE)</f>
        <v>0</v>
      </c>
      <c r="AH91">
        <f>VLOOKUP($B91,'Gemini RAW'!$A:$Q,17,FALSE)</f>
        <v>0</v>
      </c>
    </row>
    <row r="92" spans="1:34" x14ac:dyDescent="0.45">
      <c r="A92">
        <v>91</v>
      </c>
      <c r="B92" t="s">
        <v>288</v>
      </c>
      <c r="C92" t="s">
        <v>1477</v>
      </c>
      <c r="D92" t="s">
        <v>557</v>
      </c>
      <c r="E92">
        <v>1</v>
      </c>
      <c r="F92">
        <v>2</v>
      </c>
      <c r="G92">
        <v>1</v>
      </c>
      <c r="H92">
        <v>3</v>
      </c>
      <c r="I92">
        <v>1</v>
      </c>
      <c r="J92">
        <v>1.575</v>
      </c>
      <c r="K92">
        <v>8</v>
      </c>
      <c r="L92">
        <v>0.14296076452322021</v>
      </c>
      <c r="M92">
        <v>12</v>
      </c>
      <c r="N92" t="s">
        <v>2299</v>
      </c>
      <c r="O92" t="b">
        <v>0</v>
      </c>
      <c r="S92" t="str">
        <f>VLOOKUP($B92,'Gemini RAW'!$A:$Q,2,FALSE)</f>
        <v>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v>
      </c>
      <c r="T92" t="str">
        <f>VLOOKUP($B92,'Gemini RAW'!$A:$Q,3,FALSE)</f>
        <v>rag</v>
      </c>
      <c r="U92">
        <f>VLOOKUP($B92,'Gemini RAW'!$A:$Q,4,FALSE)</f>
        <v>5</v>
      </c>
      <c r="V92">
        <f>VLOOKUP($B92,'Gemini RAW'!$A:$Q,5,FALSE)</f>
        <v>1</v>
      </c>
      <c r="W92">
        <f>VLOOKUP($B92,'Gemini RAW'!$A:$Q,6,FALSE)</f>
        <v>1</v>
      </c>
      <c r="X92">
        <f>VLOOKUP($B92,'Gemini RAW'!$A:$Q,7,FALSE)</f>
        <v>5</v>
      </c>
      <c r="Y92">
        <f>VLOOKUP($B92,'Gemini RAW'!$A:$Q,8,FALSE)</f>
        <v>1</v>
      </c>
      <c r="Z92">
        <f>VLOOKUP($B92,'Gemini RAW'!$A:$Q,9,FALSE)</f>
        <v>3.48</v>
      </c>
      <c r="AA92">
        <f>VLOOKUP($B92,'Gemini RAW'!$A:$Q,10,FALSE)</f>
        <v>13</v>
      </c>
      <c r="AB92">
        <f>VLOOKUP($B92,'Gemini RAW'!$A:$Q,11,FALSE)</f>
        <v>0.14296076452322021</v>
      </c>
      <c r="AC92">
        <f>VLOOKUP($B92,'Gemini RAW'!$A:$Q,12,FALSE)</f>
        <v>12</v>
      </c>
      <c r="AD92" t="str">
        <f>VLOOKUP($B92,'Gemini RAW'!$A:$Q,13,FALSE)</f>
        <v>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v>
      </c>
      <c r="AE92" t="b">
        <f>VLOOKUP($B92,'Gemini RAW'!$A:$Q,14,FALSE)</f>
        <v>0</v>
      </c>
      <c r="AF92">
        <f>VLOOKUP($B92,'Gemini RAW'!$A:$Q,15,FALSE)</f>
        <v>0</v>
      </c>
      <c r="AG92">
        <f>VLOOKUP($B92,'Gemini RAW'!$A:$Q,16,FALSE)</f>
        <v>0</v>
      </c>
      <c r="AH92">
        <f>VLOOKUP($B92,'Gemini RAW'!$A:$Q,17,FALSE)</f>
        <v>0</v>
      </c>
    </row>
    <row r="93" spans="1:34" x14ac:dyDescent="0.45">
      <c r="A93">
        <v>92</v>
      </c>
      <c r="B93" t="s">
        <v>291</v>
      </c>
      <c r="C93" t="s">
        <v>1479</v>
      </c>
      <c r="D93" t="s">
        <v>557</v>
      </c>
      <c r="E93">
        <v>4</v>
      </c>
      <c r="F93">
        <v>5</v>
      </c>
      <c r="G93">
        <v>4</v>
      </c>
      <c r="H93">
        <v>5</v>
      </c>
      <c r="I93">
        <v>3</v>
      </c>
      <c r="J93">
        <v>4.3249999999999993</v>
      </c>
      <c r="K93">
        <v>21</v>
      </c>
      <c r="L93">
        <v>0.1291496445849466</v>
      </c>
      <c r="M93">
        <v>11</v>
      </c>
      <c r="N93" t="s">
        <v>2300</v>
      </c>
      <c r="O93" t="b">
        <v>0</v>
      </c>
      <c r="S93" t="str">
        <f>VLOOKUP($B93,'Gemini RAW'!$A:$Q,2,FALSE)</f>
        <v>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v>
      </c>
      <c r="T93" t="str">
        <f>VLOOKUP($B93,'Gemini RAW'!$A:$Q,3,FALSE)</f>
        <v>rag</v>
      </c>
      <c r="U93">
        <f>VLOOKUP($B93,'Gemini RAW'!$A:$Q,4,FALSE)</f>
        <v>4</v>
      </c>
      <c r="V93">
        <f>VLOOKUP($B93,'Gemini RAW'!$A:$Q,5,FALSE)</f>
        <v>5</v>
      </c>
      <c r="W93">
        <f>VLOOKUP($B93,'Gemini RAW'!$A:$Q,6,FALSE)</f>
        <v>3</v>
      </c>
      <c r="X93">
        <f>VLOOKUP($B93,'Gemini RAW'!$A:$Q,7,FALSE)</f>
        <v>5</v>
      </c>
      <c r="Y93">
        <f>VLOOKUP($B93,'Gemini RAW'!$A:$Q,8,FALSE)</f>
        <v>1</v>
      </c>
      <c r="Z93">
        <f>VLOOKUP($B93,'Gemini RAW'!$A:$Q,9,FALSE)</f>
        <v>3.98</v>
      </c>
      <c r="AA93">
        <f>VLOOKUP($B93,'Gemini RAW'!$A:$Q,10,FALSE)</f>
        <v>18</v>
      </c>
      <c r="AB93">
        <f>VLOOKUP($B93,'Gemini RAW'!$A:$Q,11,FALSE)</f>
        <v>0.1291496445849466</v>
      </c>
      <c r="AC93">
        <f>VLOOKUP($B93,'Gemini RAW'!$A:$Q,12,FALSE)</f>
        <v>11</v>
      </c>
      <c r="AD93" t="str">
        <f>VLOOKUP($B93,'Gemini RAW'!$A:$Q,13,FALSE)</f>
        <v>The response is relevant and mostly accurate, providing a useful suggestion for the user's query. However, it lacks completeness and does not provide any explicit citations. The content quality is good, but the source utilization and citation practices need improvement.</v>
      </c>
      <c r="AE93" t="b">
        <f>VLOOKUP($B93,'Gemini RAW'!$A:$Q,14,FALSE)</f>
        <v>0</v>
      </c>
      <c r="AF93">
        <f>VLOOKUP($B93,'Gemini RAW'!$A:$Q,15,FALSE)</f>
        <v>0</v>
      </c>
      <c r="AG93">
        <f>VLOOKUP($B93,'Gemini RAW'!$A:$Q,16,FALSE)</f>
        <v>0</v>
      </c>
      <c r="AH93">
        <f>VLOOKUP($B93,'Gemini RAW'!$A:$Q,17,FALSE)</f>
        <v>0</v>
      </c>
    </row>
    <row r="94" spans="1:34" x14ac:dyDescent="0.45">
      <c r="A94">
        <v>93</v>
      </c>
      <c r="B94" t="s">
        <v>294</v>
      </c>
      <c r="C94" t="s">
        <v>1481</v>
      </c>
      <c r="D94" t="s">
        <v>557</v>
      </c>
      <c r="E94">
        <v>5</v>
      </c>
      <c r="F94">
        <v>5</v>
      </c>
      <c r="G94">
        <v>4</v>
      </c>
      <c r="H94">
        <v>5</v>
      </c>
      <c r="I94">
        <v>4</v>
      </c>
      <c r="J94">
        <v>4.7249999999999996</v>
      </c>
      <c r="K94">
        <v>23</v>
      </c>
      <c r="L94">
        <v>0.30208910804313571</v>
      </c>
      <c r="M94">
        <v>11</v>
      </c>
      <c r="N94" t="s">
        <v>2301</v>
      </c>
      <c r="O94" t="b">
        <v>0</v>
      </c>
      <c r="S94" t="str">
        <f>VLOOKUP($B94,'Gemini RAW'!$A:$Q,2,FALSE)</f>
        <v>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v>
      </c>
      <c r="T94" t="str">
        <f>VLOOKUP($B94,'Gemini RAW'!$A:$Q,3,FALSE)</f>
        <v>rag</v>
      </c>
      <c r="U94">
        <f>VLOOKUP($B94,'Gemini RAW'!$A:$Q,4,FALSE)</f>
        <v>5</v>
      </c>
      <c r="V94">
        <f>VLOOKUP($B94,'Gemini RAW'!$A:$Q,5,FALSE)</f>
        <v>5</v>
      </c>
      <c r="W94">
        <f>VLOOKUP($B94,'Gemini RAW'!$A:$Q,6,FALSE)</f>
        <v>4</v>
      </c>
      <c r="X94">
        <f>VLOOKUP($B94,'Gemini RAW'!$A:$Q,7,FALSE)</f>
        <v>5</v>
      </c>
      <c r="Y94">
        <f>VLOOKUP($B94,'Gemini RAW'!$A:$Q,8,FALSE)</f>
        <v>1</v>
      </c>
      <c r="Z94">
        <f>VLOOKUP($B94,'Gemini RAW'!$A:$Q,9,FALSE)</f>
        <v>4.3400000000000007</v>
      </c>
      <c r="AA94">
        <f>VLOOKUP($B94,'Gemini RAW'!$A:$Q,10,FALSE)</f>
        <v>20</v>
      </c>
      <c r="AB94">
        <f>VLOOKUP($B94,'Gemini RAW'!$A:$Q,11,FALSE)</f>
        <v>0.30208910804313571</v>
      </c>
      <c r="AC94">
        <f>VLOOKUP($B94,'Gemini RAW'!$A:$Q,12,FALSE)</f>
        <v>11</v>
      </c>
      <c r="AD94" t="str">
        <f>VLOOKUP($B94,'Gemini RAW'!$A:$Q,13,FALSE)</f>
        <v>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v>
      </c>
      <c r="AE94" t="b">
        <f>VLOOKUP($B94,'Gemini RAW'!$A:$Q,14,FALSE)</f>
        <v>0</v>
      </c>
      <c r="AF94">
        <f>VLOOKUP($B94,'Gemini RAW'!$A:$Q,15,FALSE)</f>
        <v>0</v>
      </c>
      <c r="AG94">
        <f>VLOOKUP($B94,'Gemini RAW'!$A:$Q,16,FALSE)</f>
        <v>0</v>
      </c>
      <c r="AH94">
        <f>VLOOKUP($B94,'Gemini RAW'!$A:$Q,17,FALSE)</f>
        <v>0</v>
      </c>
    </row>
    <row r="95" spans="1:34" x14ac:dyDescent="0.45">
      <c r="A95">
        <v>94</v>
      </c>
      <c r="B95" t="s">
        <v>297</v>
      </c>
      <c r="C95" t="s">
        <v>1483</v>
      </c>
      <c r="D95" t="s">
        <v>557</v>
      </c>
      <c r="E95">
        <v>4</v>
      </c>
      <c r="F95">
        <v>5</v>
      </c>
      <c r="G95">
        <v>3</v>
      </c>
      <c r="H95">
        <v>5</v>
      </c>
      <c r="I95">
        <v>2</v>
      </c>
      <c r="J95">
        <v>4.05</v>
      </c>
      <c r="K95">
        <v>19</v>
      </c>
      <c r="L95">
        <v>7.8720211679225688E-2</v>
      </c>
      <c r="M95">
        <v>10</v>
      </c>
      <c r="N95" t="s">
        <v>2302</v>
      </c>
      <c r="O95" t="b">
        <v>0</v>
      </c>
      <c r="S95" t="str">
        <f>VLOOKUP($B95,'Gemini RAW'!$A:$Q,2,FALSE)</f>
        <v>Den Multifunktionsraum im NewHQ können Sie über Outlook buchen. Die Koordination erfolgt durch HR.</v>
      </c>
      <c r="T95" t="str">
        <f>VLOOKUP($B95,'Gemini RAW'!$A:$Q,3,FALSE)</f>
        <v>rag</v>
      </c>
      <c r="U95">
        <f>VLOOKUP($B95,'Gemini RAW'!$A:$Q,4,FALSE)</f>
        <v>4</v>
      </c>
      <c r="V95">
        <f>VLOOKUP($B95,'Gemini RAW'!$A:$Q,5,FALSE)</f>
        <v>5</v>
      </c>
      <c r="W95">
        <f>VLOOKUP($B95,'Gemini RAW'!$A:$Q,6,FALSE)</f>
        <v>3</v>
      </c>
      <c r="X95">
        <f>VLOOKUP($B95,'Gemini RAW'!$A:$Q,7,FALSE)</f>
        <v>5</v>
      </c>
      <c r="Y95">
        <f>VLOOKUP($B95,'Gemini RAW'!$A:$Q,8,FALSE)</f>
        <v>1</v>
      </c>
      <c r="Z95">
        <f>VLOOKUP($B95,'Gemini RAW'!$A:$Q,9,FALSE)</f>
        <v>3.98</v>
      </c>
      <c r="AA95">
        <f>VLOOKUP($B95,'Gemini RAW'!$A:$Q,10,FALSE)</f>
        <v>18</v>
      </c>
      <c r="AB95">
        <f>VLOOKUP($B95,'Gemini RAW'!$A:$Q,11,FALSE)</f>
        <v>7.8720211679225688E-2</v>
      </c>
      <c r="AC95">
        <f>VLOOKUP($B95,'Gemini RAW'!$A:$Q,12,FALSE)</f>
        <v>10</v>
      </c>
      <c r="AD95" t="str">
        <f>VLOOKUP($B95,'Gemini RAW'!$A:$Q,13,FALSE)</f>
        <v>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v>
      </c>
      <c r="AE95" t="b">
        <f>VLOOKUP($B95,'Gemini RAW'!$A:$Q,14,FALSE)</f>
        <v>0</v>
      </c>
      <c r="AF95">
        <f>VLOOKUP($B95,'Gemini RAW'!$A:$Q,15,FALSE)</f>
        <v>0</v>
      </c>
      <c r="AG95">
        <f>VLOOKUP($B95,'Gemini RAW'!$A:$Q,16,FALSE)</f>
        <v>0</v>
      </c>
      <c r="AH95">
        <f>VLOOKUP($B95,'Gemini RAW'!$A:$Q,17,FALSE)</f>
        <v>0</v>
      </c>
    </row>
    <row r="96" spans="1:34" x14ac:dyDescent="0.45">
      <c r="A96">
        <v>95</v>
      </c>
      <c r="B96" t="s">
        <v>300</v>
      </c>
      <c r="C96" t="s">
        <v>1485</v>
      </c>
      <c r="D96" t="s">
        <v>557</v>
      </c>
      <c r="E96">
        <v>5</v>
      </c>
      <c r="F96">
        <v>5</v>
      </c>
      <c r="G96">
        <v>4</v>
      </c>
      <c r="H96">
        <v>5</v>
      </c>
      <c r="I96">
        <v>4</v>
      </c>
      <c r="J96">
        <v>4.7249999999999996</v>
      </c>
      <c r="K96">
        <v>23</v>
      </c>
      <c r="L96">
        <v>0.17041535334594579</v>
      </c>
      <c r="M96">
        <v>10</v>
      </c>
      <c r="N96" t="s">
        <v>2303</v>
      </c>
      <c r="O96" t="b">
        <v>0</v>
      </c>
      <c r="S96" t="str">
        <f>VLOOKUP($B96,'Gemini RAW'!$A:$Q,2,FALSE)</f>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v>
      </c>
      <c r="T96" t="str">
        <f>VLOOKUP($B96,'Gemini RAW'!$A:$Q,3,FALSE)</f>
        <v>rag</v>
      </c>
      <c r="U96">
        <f>VLOOKUP($B96,'Gemini RAW'!$A:$Q,4,FALSE)</f>
        <v>5</v>
      </c>
      <c r="V96">
        <f>VLOOKUP($B96,'Gemini RAW'!$A:$Q,5,FALSE)</f>
        <v>5</v>
      </c>
      <c r="W96">
        <f>VLOOKUP($B96,'Gemini RAW'!$A:$Q,6,FALSE)</f>
        <v>5</v>
      </c>
      <c r="X96">
        <f>VLOOKUP($B96,'Gemini RAW'!$A:$Q,7,FALSE)</f>
        <v>5</v>
      </c>
      <c r="Y96">
        <f>VLOOKUP($B96,'Gemini RAW'!$A:$Q,8,FALSE)</f>
        <v>1</v>
      </c>
      <c r="Z96">
        <f>VLOOKUP($B96,'Gemini RAW'!$A:$Q,9,FALSE)</f>
        <v>4.4800000000000004</v>
      </c>
      <c r="AA96">
        <f>VLOOKUP($B96,'Gemini RAW'!$A:$Q,10,FALSE)</f>
        <v>21</v>
      </c>
      <c r="AB96">
        <f>VLOOKUP($B96,'Gemini RAW'!$A:$Q,11,FALSE)</f>
        <v>0.17041535334594579</v>
      </c>
      <c r="AC96">
        <f>VLOOKUP($B96,'Gemini RAW'!$A:$Q,12,FALSE)</f>
        <v>10</v>
      </c>
      <c r="AD96" t="str">
        <f>VLOOKUP($B96,'Gemini RAW'!$A:$Q,13,FALSE)</f>
        <v>The response is factually accurate, relevant, complete, and clear. However, it lacks citations, which is a significant drawback. The response effectively answers the user's question based on the provided snippets, but the absence of explicit citations reduces its academic rigor.</v>
      </c>
      <c r="AE96" t="b">
        <f>VLOOKUP($B96,'Gemini RAW'!$A:$Q,14,FALSE)</f>
        <v>0</v>
      </c>
      <c r="AF96">
        <f>VLOOKUP($B96,'Gemini RAW'!$A:$Q,15,FALSE)</f>
        <v>0</v>
      </c>
      <c r="AG96">
        <f>VLOOKUP($B96,'Gemini RAW'!$A:$Q,16,FALSE)</f>
        <v>0</v>
      </c>
      <c r="AH96">
        <f>VLOOKUP($B96,'Gemini RAW'!$A:$Q,17,FALSE)</f>
        <v>0</v>
      </c>
    </row>
    <row r="97" spans="1:34" x14ac:dyDescent="0.45">
      <c r="A97">
        <v>96</v>
      </c>
      <c r="B97" t="s">
        <v>303</v>
      </c>
      <c r="C97" t="s">
        <v>1487</v>
      </c>
      <c r="D97" t="s">
        <v>557</v>
      </c>
      <c r="E97">
        <v>5</v>
      </c>
      <c r="F97">
        <v>5</v>
      </c>
      <c r="G97">
        <v>5</v>
      </c>
      <c r="H97">
        <v>5</v>
      </c>
      <c r="I97">
        <v>4</v>
      </c>
      <c r="J97">
        <v>4.9124999999999996</v>
      </c>
      <c r="K97">
        <v>24</v>
      </c>
      <c r="L97">
        <v>0.23423903327680859</v>
      </c>
      <c r="M97">
        <v>11</v>
      </c>
      <c r="N97" t="s">
        <v>2304</v>
      </c>
      <c r="O97" t="b">
        <v>0</v>
      </c>
      <c r="S97" t="str">
        <f>VLOOKUP($B97,'Gemini RAW'!$A:$Q,2,FALSE)</f>
        <v>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v>
      </c>
      <c r="T97" t="str">
        <f>VLOOKUP($B97,'Gemini RAW'!$A:$Q,3,FALSE)</f>
        <v>rag</v>
      </c>
      <c r="U97">
        <f>VLOOKUP($B97,'Gemini RAW'!$A:$Q,4,FALSE)</f>
        <v>5</v>
      </c>
      <c r="V97">
        <f>VLOOKUP($B97,'Gemini RAW'!$A:$Q,5,FALSE)</f>
        <v>5</v>
      </c>
      <c r="W97">
        <f>VLOOKUP($B97,'Gemini RAW'!$A:$Q,6,FALSE)</f>
        <v>5</v>
      </c>
      <c r="X97">
        <f>VLOOKUP($B97,'Gemini RAW'!$A:$Q,7,FALSE)</f>
        <v>5</v>
      </c>
      <c r="Y97">
        <f>VLOOKUP($B97,'Gemini RAW'!$A:$Q,8,FALSE)</f>
        <v>1</v>
      </c>
      <c r="Z97">
        <f>VLOOKUP($B97,'Gemini RAW'!$A:$Q,9,FALSE)</f>
        <v>4.4800000000000004</v>
      </c>
      <c r="AA97">
        <f>VLOOKUP($B97,'Gemini RAW'!$A:$Q,10,FALSE)</f>
        <v>21</v>
      </c>
      <c r="AB97">
        <f>VLOOKUP($B97,'Gemini RAW'!$A:$Q,11,FALSE)</f>
        <v>0.23423903327680859</v>
      </c>
      <c r="AC97">
        <f>VLOOKUP($B97,'Gemini RAW'!$A:$Q,12,FALSE)</f>
        <v>11</v>
      </c>
      <c r="AD97" t="str">
        <f>VLOOKUP($B97,'Gemini RAW'!$A:$Q,13,FALSE)</f>
        <v>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v>
      </c>
      <c r="AE97" t="b">
        <f>VLOOKUP($B97,'Gemini RAW'!$A:$Q,14,FALSE)</f>
        <v>0</v>
      </c>
      <c r="AF97">
        <f>VLOOKUP($B97,'Gemini RAW'!$A:$Q,15,FALSE)</f>
        <v>0</v>
      </c>
      <c r="AG97">
        <f>VLOOKUP($B97,'Gemini RAW'!$A:$Q,16,FALSE)</f>
        <v>0</v>
      </c>
      <c r="AH97">
        <f>VLOOKUP($B97,'Gemini RAW'!$A:$Q,17,FALSE)</f>
        <v>0</v>
      </c>
    </row>
    <row r="98" spans="1:34" x14ac:dyDescent="0.45">
      <c r="A98">
        <v>97</v>
      </c>
      <c r="B98" t="s">
        <v>306</v>
      </c>
      <c r="C98" t="s">
        <v>997</v>
      </c>
      <c r="D98" t="s">
        <v>557</v>
      </c>
      <c r="E98">
        <v>5</v>
      </c>
      <c r="F98">
        <v>5</v>
      </c>
      <c r="G98">
        <v>4</v>
      </c>
      <c r="H98">
        <v>5</v>
      </c>
      <c r="I98">
        <v>5</v>
      </c>
      <c r="J98">
        <v>4.8125</v>
      </c>
      <c r="K98">
        <v>24</v>
      </c>
      <c r="L98">
        <v>0.37092215193967099</v>
      </c>
      <c r="M98">
        <v>13</v>
      </c>
      <c r="N98" t="s">
        <v>2305</v>
      </c>
      <c r="O98" t="b">
        <v>0</v>
      </c>
      <c r="S98" t="str">
        <f>VLOOKUP($B98,'Gemini RAW'!$A:$Q,2,FALSE)</f>
        <v>Im Mitarbeiterrestaurant stehen 199 Sitzplätze zur Verfügung. Über das Ampelsystem in der App ist ersichtlich, wie hoch die Auslastung ist.</v>
      </c>
      <c r="T98" t="str">
        <f>VLOOKUP($B98,'Gemini RAW'!$A:$Q,3,FALSE)</f>
        <v>rag</v>
      </c>
      <c r="U98">
        <f>VLOOKUP($B98,'Gemini RAW'!$A:$Q,4,FALSE)</f>
        <v>5</v>
      </c>
      <c r="V98">
        <f>VLOOKUP($B98,'Gemini RAW'!$A:$Q,5,FALSE)</f>
        <v>5</v>
      </c>
      <c r="W98">
        <f>VLOOKUP($B98,'Gemini RAW'!$A:$Q,6,FALSE)</f>
        <v>5</v>
      </c>
      <c r="X98">
        <f>VLOOKUP($B98,'Gemini RAW'!$A:$Q,7,FALSE)</f>
        <v>5</v>
      </c>
      <c r="Y98">
        <f>VLOOKUP($B98,'Gemini RAW'!$A:$Q,8,FALSE)</f>
        <v>4</v>
      </c>
      <c r="Z98">
        <f>VLOOKUP($B98,'Gemini RAW'!$A:$Q,9,FALSE)</f>
        <v>4.9400000000000004</v>
      </c>
      <c r="AA98">
        <f>VLOOKUP($B98,'Gemini RAW'!$A:$Q,10,FALSE)</f>
        <v>24</v>
      </c>
      <c r="AB98">
        <f>VLOOKUP($B98,'Gemini RAW'!$A:$Q,11,FALSE)</f>
        <v>0.37092215193967099</v>
      </c>
      <c r="AC98">
        <f>VLOOKUP($B98,'Gemini RAW'!$A:$Q,12,FALSE)</f>
        <v>13</v>
      </c>
      <c r="AD98" t="str">
        <f>VLOOKUP($B98,'Gemini RAW'!$A:$Q,13,FALSE)</f>
        <v>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v>
      </c>
      <c r="AE98" t="b">
        <f>VLOOKUP($B98,'Gemini RAW'!$A:$Q,14,FALSE)</f>
        <v>0</v>
      </c>
      <c r="AF98">
        <f>VLOOKUP($B98,'Gemini RAW'!$A:$Q,15,FALSE)</f>
        <v>0</v>
      </c>
      <c r="AG98">
        <f>VLOOKUP($B98,'Gemini RAW'!$A:$Q,16,FALSE)</f>
        <v>0</v>
      </c>
      <c r="AH98">
        <f>VLOOKUP($B98,'Gemini RAW'!$A:$Q,17,FALSE)</f>
        <v>0</v>
      </c>
    </row>
    <row r="99" spans="1:34" x14ac:dyDescent="0.45">
      <c r="A99">
        <v>98</v>
      </c>
      <c r="B99" t="s">
        <v>309</v>
      </c>
      <c r="C99" t="s">
        <v>1490</v>
      </c>
      <c r="D99" t="s">
        <v>557</v>
      </c>
      <c r="E99">
        <v>5</v>
      </c>
      <c r="F99">
        <v>5</v>
      </c>
      <c r="G99">
        <v>4</v>
      </c>
      <c r="H99">
        <v>5</v>
      </c>
      <c r="I99">
        <v>4</v>
      </c>
      <c r="J99">
        <v>4.7249999999999996</v>
      </c>
      <c r="K99">
        <v>23</v>
      </c>
      <c r="L99">
        <v>0.29922053800099191</v>
      </c>
      <c r="M99">
        <v>11</v>
      </c>
      <c r="N99" t="s">
        <v>2306</v>
      </c>
      <c r="O99" t="b">
        <v>0</v>
      </c>
      <c r="S99" t="str">
        <f>VLOOKUP($B99,'Gemini RAW'!$A:$Q,2,FALSE)</f>
        <v>Im Mitarbeiterrestaurant im NewHQ können Sie über ein Ampelsystem in der Restaurant-App sehen, wie hoch die Auslastung gerade ist. Die App kann sowohl auf dem Firmen- als auch auf dem Privat-Handy genutzt werden.</v>
      </c>
      <c r="T99" t="str">
        <f>VLOOKUP($B99,'Gemini RAW'!$A:$Q,3,FALSE)</f>
        <v>rag</v>
      </c>
      <c r="U99">
        <f>VLOOKUP($B99,'Gemini RAW'!$A:$Q,4,FALSE)</f>
        <v>5</v>
      </c>
      <c r="V99">
        <f>VLOOKUP($B99,'Gemini RAW'!$A:$Q,5,FALSE)</f>
        <v>5</v>
      </c>
      <c r="W99">
        <f>VLOOKUP($B99,'Gemini RAW'!$A:$Q,6,FALSE)</f>
        <v>5</v>
      </c>
      <c r="X99">
        <f>VLOOKUP($B99,'Gemini RAW'!$A:$Q,7,FALSE)</f>
        <v>5</v>
      </c>
      <c r="Y99">
        <f>VLOOKUP($B99,'Gemini RAW'!$A:$Q,8,FALSE)</f>
        <v>1</v>
      </c>
      <c r="Z99">
        <f>VLOOKUP($B99,'Gemini RAW'!$A:$Q,9,FALSE)</f>
        <v>3.64</v>
      </c>
      <c r="AA99">
        <f>VLOOKUP($B99,'Gemini RAW'!$A:$Q,10,FALSE)</f>
        <v>21</v>
      </c>
      <c r="AB99">
        <f>VLOOKUP($B99,'Gemini RAW'!$A:$Q,11,FALSE)</f>
        <v>0.29922053800099191</v>
      </c>
      <c r="AC99">
        <f>VLOOKUP($B99,'Gemini RAW'!$A:$Q,12,FALSE)</f>
        <v>11</v>
      </c>
      <c r="AD99" t="str">
        <f>VLOOKUP($B99,'Gemini RAW'!$A:$Q,13,FALSE)</f>
        <v>The response is factually accurate, relevant, complete, and clear. However, it lacks citations and does not address GDPR compliance, EU AI Act alignment, or audit trail quality. The content quality is excellent, but the system needs improvement in terms of transparency and accountability.</v>
      </c>
      <c r="AE99" t="b">
        <f>VLOOKUP($B99,'Gemini RAW'!$A:$Q,14,FALSE)</f>
        <v>0</v>
      </c>
      <c r="AF99">
        <f>VLOOKUP($B99,'Gemini RAW'!$A:$Q,15,FALSE)</f>
        <v>0</v>
      </c>
      <c r="AG99">
        <f>VLOOKUP($B99,'Gemini RAW'!$A:$Q,16,FALSE)</f>
        <v>0</v>
      </c>
      <c r="AH99">
        <f>VLOOKUP($B99,'Gemini RAW'!$A:$Q,17,FALSE)</f>
        <v>0</v>
      </c>
    </row>
    <row r="100" spans="1:34" x14ac:dyDescent="0.45">
      <c r="A100">
        <v>99</v>
      </c>
      <c r="B100" t="s">
        <v>312</v>
      </c>
      <c r="C100" t="s">
        <v>1492</v>
      </c>
      <c r="D100" t="s">
        <v>557</v>
      </c>
      <c r="E100">
        <v>5</v>
      </c>
      <c r="F100">
        <v>5</v>
      </c>
      <c r="G100">
        <v>4</v>
      </c>
      <c r="H100">
        <v>5</v>
      </c>
      <c r="I100">
        <v>4</v>
      </c>
      <c r="J100">
        <v>4.7249999999999996</v>
      </c>
      <c r="K100">
        <v>23</v>
      </c>
      <c r="L100">
        <v>0.19800701884573499</v>
      </c>
      <c r="M100">
        <v>6</v>
      </c>
      <c r="N100" t="s">
        <v>2307</v>
      </c>
      <c r="O100" t="b">
        <v>0</v>
      </c>
      <c r="S100" t="str">
        <f>VLOOKUP($B100,'Gemini RAW'!$A:$Q,2,FALSE)</f>
        <v>Ja, über die „Pre Order“-Funktion in der App können Sie Speisen bestellen, die Ihnen in einem Frische-Automat bereitgestellt werden. Dies ist auch zur Mitnahme nach Hause möglich.</v>
      </c>
      <c r="T100" t="str">
        <f>VLOOKUP($B100,'Gemini RAW'!$A:$Q,3,FALSE)</f>
        <v>rag</v>
      </c>
      <c r="U100">
        <f>VLOOKUP($B100,'Gemini RAW'!$A:$Q,4,FALSE)</f>
        <v>5</v>
      </c>
      <c r="V100">
        <f>VLOOKUP($B100,'Gemini RAW'!$A:$Q,5,FALSE)</f>
        <v>5</v>
      </c>
      <c r="W100">
        <f>VLOOKUP($B100,'Gemini RAW'!$A:$Q,6,FALSE)</f>
        <v>4</v>
      </c>
      <c r="X100">
        <f>VLOOKUP($B100,'Gemini RAW'!$A:$Q,7,FALSE)</f>
        <v>5</v>
      </c>
      <c r="Y100">
        <f>VLOOKUP($B100,'Gemini RAW'!$A:$Q,8,FALSE)</f>
        <v>1</v>
      </c>
      <c r="Z100">
        <f>VLOOKUP($B100,'Gemini RAW'!$A:$Q,9,FALSE)</f>
        <v>4.3400000000000007</v>
      </c>
      <c r="AA100">
        <f>VLOOKUP($B100,'Gemini RAW'!$A:$Q,10,FALSE)</f>
        <v>20</v>
      </c>
      <c r="AB100">
        <f>VLOOKUP($B100,'Gemini RAW'!$A:$Q,11,FALSE)</f>
        <v>0.19800701884573499</v>
      </c>
      <c r="AC100">
        <f>VLOOKUP($B100,'Gemini RAW'!$A:$Q,12,FALSE)</f>
        <v>6</v>
      </c>
      <c r="AD100" t="str">
        <f>VLOOKUP($B100,'Gemini RAW'!$A:$Q,13,FALSE)</f>
        <v>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v>
      </c>
      <c r="AE100" t="b">
        <f>VLOOKUP($B100,'Gemini RAW'!$A:$Q,14,FALSE)</f>
        <v>0</v>
      </c>
      <c r="AF100">
        <f>VLOOKUP($B100,'Gemini RAW'!$A:$Q,15,FALSE)</f>
        <v>0</v>
      </c>
      <c r="AG100">
        <f>VLOOKUP($B100,'Gemini RAW'!$A:$Q,16,FALSE)</f>
        <v>0</v>
      </c>
      <c r="AH100">
        <f>VLOOKUP($B100,'Gemini RAW'!$A:$Q,17,FALSE)</f>
        <v>0</v>
      </c>
    </row>
    <row r="101" spans="1:34" x14ac:dyDescent="0.45">
      <c r="A101">
        <v>100</v>
      </c>
      <c r="B101" t="s">
        <v>315</v>
      </c>
      <c r="C101" t="s">
        <v>1494</v>
      </c>
      <c r="D101" t="s">
        <v>557</v>
      </c>
      <c r="E101">
        <v>4</v>
      </c>
      <c r="F101">
        <v>5</v>
      </c>
      <c r="G101">
        <v>4</v>
      </c>
      <c r="H101">
        <v>5</v>
      </c>
      <c r="I101">
        <v>3</v>
      </c>
      <c r="J101">
        <v>4.3249999999999993</v>
      </c>
      <c r="K101">
        <v>21</v>
      </c>
      <c r="L101">
        <v>0.13454618178572489</v>
      </c>
      <c r="M101">
        <v>9</v>
      </c>
      <c r="N101" t="s">
        <v>2308</v>
      </c>
      <c r="O101" t="b">
        <v>0</v>
      </c>
      <c r="S101" t="str">
        <f>VLOOKUP($B101,'Gemini RAW'!$A:$Q,2,FALSE)</f>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v>
      </c>
      <c r="T101" t="str">
        <f>VLOOKUP($B101,'Gemini RAW'!$A:$Q,3,FALSE)</f>
        <v>rag</v>
      </c>
      <c r="U101">
        <f>VLOOKUP($B101,'Gemini RAW'!$A:$Q,4,FALSE)</f>
        <v>4</v>
      </c>
      <c r="V101">
        <f>VLOOKUP($B101,'Gemini RAW'!$A:$Q,5,FALSE)</f>
        <v>5</v>
      </c>
      <c r="W101">
        <f>VLOOKUP($B101,'Gemini RAW'!$A:$Q,6,FALSE)</f>
        <v>4</v>
      </c>
      <c r="X101">
        <f>VLOOKUP($B101,'Gemini RAW'!$A:$Q,7,FALSE)</f>
        <v>5</v>
      </c>
      <c r="Y101">
        <f>VLOOKUP($B101,'Gemini RAW'!$A:$Q,8,FALSE)</f>
        <v>1</v>
      </c>
      <c r="Z101">
        <f>VLOOKUP($B101,'Gemini RAW'!$A:$Q,9,FALSE)</f>
        <v>4.12</v>
      </c>
      <c r="AA101">
        <f>VLOOKUP($B101,'Gemini RAW'!$A:$Q,10,FALSE)</f>
        <v>19</v>
      </c>
      <c r="AB101">
        <f>VLOOKUP($B101,'Gemini RAW'!$A:$Q,11,FALSE)</f>
        <v>0.13454618178572489</v>
      </c>
      <c r="AC101">
        <f>VLOOKUP($B101,'Gemini RAW'!$A:$Q,12,FALSE)</f>
        <v>9</v>
      </c>
      <c r="AD101" t="str">
        <f>VLOOKUP($B101,'Gemini RAW'!$A:$Q,13,FALSE)</f>
        <v>The response is relevant, clear, and mostly complete. The factual accuracy is good, although some details are not verifiable from the provided snippets. The major weakness is the lack of citations, which makes it difficult to assess the reliability of the information.</v>
      </c>
      <c r="AE101" t="b">
        <f>VLOOKUP($B101,'Gemini RAW'!$A:$Q,14,FALSE)</f>
        <v>0</v>
      </c>
      <c r="AF101">
        <f>VLOOKUP($B101,'Gemini RAW'!$A:$Q,15,FALSE)</f>
        <v>0</v>
      </c>
      <c r="AG101">
        <f>VLOOKUP($B101,'Gemini RAW'!$A:$Q,16,FALSE)</f>
        <v>0</v>
      </c>
      <c r="AH101">
        <f>VLOOKUP($B101,'Gemini RAW'!$A:$Q,17,FALSE)</f>
        <v>0</v>
      </c>
    </row>
    <row r="102" spans="1:34" x14ac:dyDescent="0.45">
      <c r="A102">
        <v>101</v>
      </c>
      <c r="B102" t="s">
        <v>318</v>
      </c>
      <c r="C102" t="s">
        <v>1496</v>
      </c>
      <c r="D102" t="s">
        <v>557</v>
      </c>
      <c r="E102">
        <v>5</v>
      </c>
      <c r="F102">
        <v>5</v>
      </c>
      <c r="G102">
        <v>4</v>
      </c>
      <c r="H102">
        <v>5</v>
      </c>
      <c r="I102">
        <v>4</v>
      </c>
      <c r="J102">
        <v>4.7249999999999996</v>
      </c>
      <c r="K102">
        <v>23</v>
      </c>
      <c r="L102">
        <v>0.19321796590935411</v>
      </c>
      <c r="M102">
        <v>10</v>
      </c>
      <c r="N102" t="s">
        <v>2309</v>
      </c>
      <c r="O102" t="b">
        <v>0</v>
      </c>
      <c r="S102" t="str">
        <f>VLOOKUP($B102,'Gemini RAW'!$A:$Q,2,FALSE)</f>
        <v>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v>
      </c>
      <c r="T102" t="str">
        <f>VLOOKUP($B102,'Gemini RAW'!$A:$Q,3,FALSE)</f>
        <v>rag</v>
      </c>
      <c r="U102">
        <f>VLOOKUP($B102,'Gemini RAW'!$A:$Q,4,FALSE)</f>
        <v>5</v>
      </c>
      <c r="V102">
        <f>VLOOKUP($B102,'Gemini RAW'!$A:$Q,5,FALSE)</f>
        <v>5</v>
      </c>
      <c r="W102">
        <f>VLOOKUP($B102,'Gemini RAW'!$A:$Q,6,FALSE)</f>
        <v>5</v>
      </c>
      <c r="X102">
        <f>VLOOKUP($B102,'Gemini RAW'!$A:$Q,7,FALSE)</f>
        <v>5</v>
      </c>
      <c r="Y102">
        <f>VLOOKUP($B102,'Gemini RAW'!$A:$Q,8,FALSE)</f>
        <v>3</v>
      </c>
      <c r="Z102">
        <f>VLOOKUP($B102,'Gemini RAW'!$A:$Q,9,FALSE)</f>
        <v>4.88</v>
      </c>
      <c r="AA102">
        <f>VLOOKUP($B102,'Gemini RAW'!$A:$Q,10,FALSE)</f>
        <v>23</v>
      </c>
      <c r="AB102">
        <f>VLOOKUP($B102,'Gemini RAW'!$A:$Q,11,FALSE)</f>
        <v>0.19321796590935411</v>
      </c>
      <c r="AC102">
        <f>VLOOKUP($B102,'Gemini RAW'!$A:$Q,12,FALSE)</f>
        <v>10</v>
      </c>
      <c r="AD102" t="str">
        <f>VLOOKUP($B102,'Gemini RAW'!$A:$Q,13,FALSE)</f>
        <v>The response is excellent in terms of content quality. It is factually accurate, relevant, complete, and clear. The citation quality is acceptable, and the response demonstrates good compliance with GDPR and the EU AI Act. The audit trail quality is also good.</v>
      </c>
      <c r="AE102" t="b">
        <f>VLOOKUP($B102,'Gemini RAW'!$A:$Q,14,FALSE)</f>
        <v>0</v>
      </c>
      <c r="AF102">
        <f>VLOOKUP($B102,'Gemini RAW'!$A:$Q,15,FALSE)</f>
        <v>0</v>
      </c>
      <c r="AG102">
        <f>VLOOKUP($B102,'Gemini RAW'!$A:$Q,16,FALSE)</f>
        <v>0</v>
      </c>
      <c r="AH102">
        <f>VLOOKUP($B102,'Gemini RAW'!$A:$Q,17,FALSE)</f>
        <v>0</v>
      </c>
    </row>
    <row r="103" spans="1:34" x14ac:dyDescent="0.45">
      <c r="A103">
        <v>102</v>
      </c>
      <c r="B103" t="s">
        <v>321</v>
      </c>
      <c r="C103" t="s">
        <v>1498</v>
      </c>
      <c r="D103" t="s">
        <v>557</v>
      </c>
      <c r="E103">
        <v>5</v>
      </c>
      <c r="F103">
        <v>5</v>
      </c>
      <c r="G103">
        <v>4</v>
      </c>
      <c r="H103">
        <v>4</v>
      </c>
      <c r="I103">
        <v>4</v>
      </c>
      <c r="J103">
        <v>4.5625</v>
      </c>
      <c r="K103">
        <v>22</v>
      </c>
      <c r="L103">
        <v>0.27070131627162902</v>
      </c>
      <c r="M103">
        <v>11</v>
      </c>
      <c r="N103" t="s">
        <v>2310</v>
      </c>
      <c r="O103" t="b">
        <v>0</v>
      </c>
      <c r="S103" t="str">
        <f>VLOOKUP($B103,'Gemini RAW'!$A:$Q,2,FALSE)</f>
        <v>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v>
      </c>
      <c r="T103" t="str">
        <f>VLOOKUP($B103,'Gemini RAW'!$A:$Q,3,FALSE)</f>
        <v>rag</v>
      </c>
      <c r="U103">
        <f>VLOOKUP($B103,'Gemini RAW'!$A:$Q,4,FALSE)</f>
        <v>5</v>
      </c>
      <c r="V103">
        <f>VLOOKUP($B103,'Gemini RAW'!$A:$Q,5,FALSE)</f>
        <v>5</v>
      </c>
      <c r="W103">
        <f>VLOOKUP($B103,'Gemini RAW'!$A:$Q,6,FALSE)</f>
        <v>5</v>
      </c>
      <c r="X103">
        <f>VLOOKUP($B103,'Gemini RAW'!$A:$Q,7,FALSE)</f>
        <v>5</v>
      </c>
      <c r="Y103">
        <f>VLOOKUP($B103,'Gemini RAW'!$A:$Q,8,FALSE)</f>
        <v>1</v>
      </c>
      <c r="Z103">
        <f>VLOOKUP($B103,'Gemini RAW'!$A:$Q,9,FALSE)</f>
        <v>4.4800000000000004</v>
      </c>
      <c r="AA103">
        <f>VLOOKUP($B103,'Gemini RAW'!$A:$Q,10,FALSE)</f>
        <v>21</v>
      </c>
      <c r="AB103">
        <f>VLOOKUP($B103,'Gemini RAW'!$A:$Q,11,FALSE)</f>
        <v>0.27070131627162902</v>
      </c>
      <c r="AC103">
        <f>VLOOKUP($B103,'Gemini RAW'!$A:$Q,12,FALSE)</f>
        <v>11</v>
      </c>
      <c r="AD103" t="str">
        <f>VLOOKUP($B103,'Gemini RAW'!$A:$Q,13,FALSE)</f>
        <v>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v>
      </c>
      <c r="AE103" t="b">
        <f>VLOOKUP($B103,'Gemini RAW'!$A:$Q,14,FALSE)</f>
        <v>0</v>
      </c>
      <c r="AF103">
        <f>VLOOKUP($B103,'Gemini RAW'!$A:$Q,15,FALSE)</f>
        <v>0</v>
      </c>
      <c r="AG103">
        <f>VLOOKUP($B103,'Gemini RAW'!$A:$Q,16,FALSE)</f>
        <v>0</v>
      </c>
      <c r="AH103">
        <f>VLOOKUP($B103,'Gemini RAW'!$A:$Q,17,FALSE)</f>
        <v>0</v>
      </c>
    </row>
    <row r="104" spans="1:34" x14ac:dyDescent="0.45">
      <c r="A104">
        <v>103</v>
      </c>
      <c r="B104" t="s">
        <v>324</v>
      </c>
      <c r="C104" t="s">
        <v>1008</v>
      </c>
      <c r="D104" t="s">
        <v>557</v>
      </c>
      <c r="E104">
        <v>5</v>
      </c>
      <c r="F104">
        <v>5</v>
      </c>
      <c r="G104">
        <v>3</v>
      </c>
      <c r="H104">
        <v>5</v>
      </c>
      <c r="I104">
        <v>2</v>
      </c>
      <c r="J104">
        <v>4.3624999999999998</v>
      </c>
      <c r="K104">
        <v>20</v>
      </c>
      <c r="L104">
        <v>3.7204033654939857E-2</v>
      </c>
      <c r="M104">
        <v>10</v>
      </c>
      <c r="N104" t="s">
        <v>2311</v>
      </c>
      <c r="O104" t="b">
        <v>0</v>
      </c>
      <c r="S104" t="str">
        <f>VLOOKUP($B104,'Gemini RAW'!$A:$Q,2,FALSE)</f>
        <v>Nein, im Mitarbeiterrestaurant wird es keine Außenbestuhlung geben.</v>
      </c>
      <c r="T104" t="str">
        <f>VLOOKUP($B104,'Gemini RAW'!$A:$Q,3,FALSE)</f>
        <v>rag</v>
      </c>
      <c r="U104">
        <f>VLOOKUP($B104,'Gemini RAW'!$A:$Q,4,FALSE)</f>
        <v>5</v>
      </c>
      <c r="V104">
        <f>VLOOKUP($B104,'Gemini RAW'!$A:$Q,5,FALSE)</f>
        <v>5</v>
      </c>
      <c r="W104">
        <f>VLOOKUP($B104,'Gemini RAW'!$A:$Q,6,FALSE)</f>
        <v>5</v>
      </c>
      <c r="X104">
        <f>VLOOKUP($B104,'Gemini RAW'!$A:$Q,7,FALSE)</f>
        <v>5</v>
      </c>
      <c r="Y104">
        <f>VLOOKUP($B104,'Gemini RAW'!$A:$Q,8,FALSE)</f>
        <v>1</v>
      </c>
      <c r="Z104">
        <f>VLOOKUP($B104,'Gemini RAW'!$A:$Q,9,FALSE)</f>
        <v>4.4800000000000004</v>
      </c>
      <c r="AA104">
        <f>VLOOKUP($B104,'Gemini RAW'!$A:$Q,10,FALSE)</f>
        <v>21</v>
      </c>
      <c r="AB104">
        <f>VLOOKUP($B104,'Gemini RAW'!$A:$Q,11,FALSE)</f>
        <v>3.7204033654939857E-2</v>
      </c>
      <c r="AC104">
        <f>VLOOKUP($B104,'Gemini RAW'!$A:$Q,12,FALSE)</f>
        <v>10</v>
      </c>
      <c r="AD104" t="str">
        <f>VLOOKUP($B104,'Gemini RAW'!$A:$Q,13,FALSE)</f>
        <v>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v>
      </c>
      <c r="AE104" t="b">
        <f>VLOOKUP($B104,'Gemini RAW'!$A:$Q,14,FALSE)</f>
        <v>0</v>
      </c>
      <c r="AF104">
        <f>VLOOKUP($B104,'Gemini RAW'!$A:$Q,15,FALSE)</f>
        <v>0</v>
      </c>
      <c r="AG104">
        <f>VLOOKUP($B104,'Gemini RAW'!$A:$Q,16,FALSE)</f>
        <v>0</v>
      </c>
      <c r="AH104">
        <f>VLOOKUP($B104,'Gemini RAW'!$A:$Q,17,FALSE)</f>
        <v>0</v>
      </c>
    </row>
    <row r="105" spans="1:34" x14ac:dyDescent="0.45">
      <c r="A105">
        <v>104</v>
      </c>
      <c r="B105" t="s">
        <v>327</v>
      </c>
      <c r="C105" t="s">
        <v>1501</v>
      </c>
      <c r="D105" t="s">
        <v>557</v>
      </c>
      <c r="E105">
        <v>4</v>
      </c>
      <c r="F105">
        <v>5</v>
      </c>
      <c r="G105">
        <v>4</v>
      </c>
      <c r="H105">
        <v>5</v>
      </c>
      <c r="I105">
        <v>3</v>
      </c>
      <c r="J105">
        <v>4.3249999999999993</v>
      </c>
      <c r="K105">
        <v>21</v>
      </c>
      <c r="L105">
        <v>0.25139534680906139</v>
      </c>
      <c r="M105">
        <v>13</v>
      </c>
      <c r="N105" t="s">
        <v>2312</v>
      </c>
      <c r="O105" t="b">
        <v>0</v>
      </c>
      <c r="S105" t="str">
        <f>VLOOKUP($B105,'Gemini RAW'!$A:$Q,2,FALSE)</f>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v>
      </c>
      <c r="T105" t="str">
        <f>VLOOKUP($B105,'Gemini RAW'!$A:$Q,3,FALSE)</f>
        <v>rag</v>
      </c>
      <c r="U105">
        <f>VLOOKUP($B105,'Gemini RAW'!$A:$Q,4,FALSE)</f>
        <v>5</v>
      </c>
      <c r="V105">
        <f>VLOOKUP($B105,'Gemini RAW'!$A:$Q,5,FALSE)</f>
        <v>5</v>
      </c>
      <c r="W105">
        <f>VLOOKUP($B105,'Gemini RAW'!$A:$Q,6,FALSE)</f>
        <v>4</v>
      </c>
      <c r="X105">
        <f>VLOOKUP($B105,'Gemini RAW'!$A:$Q,7,FALSE)</f>
        <v>5</v>
      </c>
      <c r="Y105">
        <f>VLOOKUP($B105,'Gemini RAW'!$A:$Q,8,FALSE)</f>
        <v>1</v>
      </c>
      <c r="Z105">
        <f>VLOOKUP($B105,'Gemini RAW'!$A:$Q,9,FALSE)</f>
        <v>4.3400000000000007</v>
      </c>
      <c r="AA105">
        <f>VLOOKUP($B105,'Gemini RAW'!$A:$Q,10,FALSE)</f>
        <v>20</v>
      </c>
      <c r="AB105">
        <f>VLOOKUP($B105,'Gemini RAW'!$A:$Q,11,FALSE)</f>
        <v>0.25139534680906139</v>
      </c>
      <c r="AC105">
        <f>VLOOKUP($B105,'Gemini RAW'!$A:$Q,12,FALSE)</f>
        <v>13</v>
      </c>
      <c r="AD105" t="str">
        <f>VLOOKUP($B105,'Gemini RAW'!$A:$Q,13,FALSE)</f>
        <v>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v>
      </c>
      <c r="AE105" t="b">
        <f>VLOOKUP($B105,'Gemini RAW'!$A:$Q,14,FALSE)</f>
        <v>0</v>
      </c>
      <c r="AF105">
        <f>VLOOKUP($B105,'Gemini RAW'!$A:$Q,15,FALSE)</f>
        <v>0</v>
      </c>
      <c r="AG105">
        <f>VLOOKUP($B105,'Gemini RAW'!$A:$Q,16,FALSE)</f>
        <v>0</v>
      </c>
      <c r="AH105">
        <f>VLOOKUP($B105,'Gemini RAW'!$A:$Q,17,FALSE)</f>
        <v>0</v>
      </c>
    </row>
    <row r="106" spans="1:34" x14ac:dyDescent="0.45">
      <c r="A106">
        <v>105</v>
      </c>
      <c r="B106" t="s">
        <v>330</v>
      </c>
      <c r="C106" t="s">
        <v>1503</v>
      </c>
      <c r="D106" t="s">
        <v>557</v>
      </c>
      <c r="E106">
        <v>4</v>
      </c>
      <c r="F106">
        <v>5</v>
      </c>
      <c r="G106">
        <v>3</v>
      </c>
      <c r="H106">
        <v>4</v>
      </c>
      <c r="I106">
        <v>3</v>
      </c>
      <c r="J106">
        <v>3.9750000000000001</v>
      </c>
      <c r="K106">
        <v>19</v>
      </c>
      <c r="L106">
        <v>0.15250149494126691</v>
      </c>
      <c r="M106">
        <v>5</v>
      </c>
      <c r="N106" t="s">
        <v>2313</v>
      </c>
      <c r="O106" t="b">
        <v>0</v>
      </c>
      <c r="S106" t="str">
        <f>VLOOKUP($B106,'Gemini RAW'!$A:$Q,2,FALSE)</f>
        <v>Pre-Order-Essen wird im Marketplace zur Abholung bereitgestellt. Die Abholstation befindet sich dort. Der Marketplace befindet sich im 10. OG.</v>
      </c>
      <c r="T106" t="str">
        <f>VLOOKUP($B106,'Gemini RAW'!$A:$Q,3,FALSE)</f>
        <v>rag</v>
      </c>
      <c r="U106">
        <f>VLOOKUP($B106,'Gemini RAW'!$A:$Q,4,FALSE)</f>
        <v>5</v>
      </c>
      <c r="V106">
        <f>VLOOKUP($B106,'Gemini RAW'!$A:$Q,5,FALSE)</f>
        <v>5</v>
      </c>
      <c r="W106">
        <f>VLOOKUP($B106,'Gemini RAW'!$A:$Q,6,FALSE)</f>
        <v>5</v>
      </c>
      <c r="X106">
        <f>VLOOKUP($B106,'Gemini RAW'!$A:$Q,7,FALSE)</f>
        <v>5</v>
      </c>
      <c r="Y106">
        <f>VLOOKUP($B106,'Gemini RAW'!$A:$Q,8,FALSE)</f>
        <v>1</v>
      </c>
      <c r="Z106">
        <f>VLOOKUP($B106,'Gemini RAW'!$A:$Q,9,FALSE)</f>
        <v>4.4800000000000004</v>
      </c>
      <c r="AA106">
        <f>VLOOKUP($B106,'Gemini RAW'!$A:$Q,10,FALSE)</f>
        <v>21</v>
      </c>
      <c r="AB106">
        <f>VLOOKUP($B106,'Gemini RAW'!$A:$Q,11,FALSE)</f>
        <v>0.15250149494126691</v>
      </c>
      <c r="AC106">
        <f>VLOOKUP($B106,'Gemini RAW'!$A:$Q,12,FALSE)</f>
        <v>5</v>
      </c>
      <c r="AD106" t="str">
        <f>VLOOKUP($B106,'Gemini RAW'!$A:$Q,13,FALSE)</f>
        <v>The response is factually accurate, relevant, complete, and clear. It effectively answers the user's question. However, the system lacks explicit citations and audit trails.</v>
      </c>
      <c r="AE106" t="b">
        <f>VLOOKUP($B106,'Gemini RAW'!$A:$Q,14,FALSE)</f>
        <v>0</v>
      </c>
      <c r="AF106">
        <f>VLOOKUP($B106,'Gemini RAW'!$A:$Q,15,FALSE)</f>
        <v>0</v>
      </c>
      <c r="AG106">
        <f>VLOOKUP($B106,'Gemini RAW'!$A:$Q,16,FALSE)</f>
        <v>0</v>
      </c>
      <c r="AH106">
        <f>VLOOKUP($B106,'Gemini RAW'!$A:$Q,17,FALSE)</f>
        <v>0</v>
      </c>
    </row>
    <row r="107" spans="1:34" x14ac:dyDescent="0.45">
      <c r="A107">
        <v>106</v>
      </c>
      <c r="B107" t="s">
        <v>333</v>
      </c>
      <c r="C107" t="s">
        <v>1505</v>
      </c>
      <c r="D107" t="s">
        <v>557</v>
      </c>
      <c r="E107">
        <v>4</v>
      </c>
      <c r="F107">
        <v>5</v>
      </c>
      <c r="G107">
        <v>3</v>
      </c>
      <c r="H107">
        <v>5</v>
      </c>
      <c r="I107">
        <v>3</v>
      </c>
      <c r="J107">
        <v>4.1375000000000002</v>
      </c>
      <c r="K107">
        <v>20</v>
      </c>
      <c r="L107">
        <v>0.19957794341214</v>
      </c>
      <c r="M107">
        <v>8</v>
      </c>
      <c r="N107" t="s">
        <v>2314</v>
      </c>
      <c r="O107" t="b">
        <v>0</v>
      </c>
      <c r="S107" t="str">
        <f>VLOOKUP($B107,'Gemini RAW'!$A:$Q,2,FALSE)</f>
        <v>Am Snackautomaten im Market Place kann über die App bezahlt werden.</v>
      </c>
      <c r="T107" t="str">
        <f>VLOOKUP($B107,'Gemini RAW'!$A:$Q,3,FALSE)</f>
        <v>rag</v>
      </c>
      <c r="U107">
        <f>VLOOKUP($B107,'Gemini RAW'!$A:$Q,4,FALSE)</f>
        <v>5</v>
      </c>
      <c r="V107">
        <f>VLOOKUP($B107,'Gemini RAW'!$A:$Q,5,FALSE)</f>
        <v>5</v>
      </c>
      <c r="W107">
        <f>VLOOKUP($B107,'Gemini RAW'!$A:$Q,6,FALSE)</f>
        <v>4</v>
      </c>
      <c r="X107">
        <f>VLOOKUP($B107,'Gemini RAW'!$A:$Q,7,FALSE)</f>
        <v>5</v>
      </c>
      <c r="Y107">
        <f>VLOOKUP($B107,'Gemini RAW'!$A:$Q,8,FALSE)</f>
        <v>1</v>
      </c>
      <c r="Z107">
        <f>VLOOKUP($B107,'Gemini RAW'!$A:$Q,9,FALSE)</f>
        <v>4.3400000000000007</v>
      </c>
      <c r="AA107">
        <f>VLOOKUP($B107,'Gemini RAW'!$A:$Q,10,FALSE)</f>
        <v>20</v>
      </c>
      <c r="AB107">
        <f>VLOOKUP($B107,'Gemini RAW'!$A:$Q,11,FALSE)</f>
        <v>0.19957794341214</v>
      </c>
      <c r="AC107">
        <f>VLOOKUP($B107,'Gemini RAW'!$A:$Q,12,FALSE)</f>
        <v>8</v>
      </c>
      <c r="AD107" t="str">
        <f>VLOOKUP($B107,'Gemini RAW'!$A:$Q,13,FALSE)</f>
        <v>The response is factually accurate and relevant. It could be more complete by mentioning other payment options if available. The lack of citations is a drawback, but the information is readily available in the provided snippets.</v>
      </c>
      <c r="AE107" t="b">
        <f>VLOOKUP($B107,'Gemini RAW'!$A:$Q,14,FALSE)</f>
        <v>0</v>
      </c>
      <c r="AF107">
        <f>VLOOKUP($B107,'Gemini RAW'!$A:$Q,15,FALSE)</f>
        <v>0</v>
      </c>
      <c r="AG107">
        <f>VLOOKUP($B107,'Gemini RAW'!$A:$Q,16,FALSE)</f>
        <v>0</v>
      </c>
      <c r="AH107">
        <f>VLOOKUP($B107,'Gemini RAW'!$A:$Q,17,FALSE)</f>
        <v>0</v>
      </c>
    </row>
    <row r="108" spans="1:34" x14ac:dyDescent="0.45">
      <c r="A108">
        <v>107</v>
      </c>
      <c r="B108" t="s">
        <v>336</v>
      </c>
      <c r="C108" t="s">
        <v>1507</v>
      </c>
      <c r="D108" t="s">
        <v>557</v>
      </c>
      <c r="E108">
        <v>4</v>
      </c>
      <c r="F108">
        <v>5</v>
      </c>
      <c r="G108">
        <v>4</v>
      </c>
      <c r="H108">
        <v>5</v>
      </c>
      <c r="I108">
        <v>3</v>
      </c>
      <c r="J108">
        <v>4.3249999999999993</v>
      </c>
      <c r="K108">
        <v>21</v>
      </c>
      <c r="L108">
        <v>0.19081325028655799</v>
      </c>
      <c r="M108">
        <v>10</v>
      </c>
      <c r="N108" t="s">
        <v>2315</v>
      </c>
      <c r="O108" t="b">
        <v>0</v>
      </c>
      <c r="S108" t="str">
        <f>VLOOKUP($B108,'Gemini RAW'!$A:$Q,2,FALSE)</f>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v>
      </c>
      <c r="T108" t="str">
        <f>VLOOKUP($B108,'Gemini RAW'!$A:$Q,3,FALSE)</f>
        <v>rag</v>
      </c>
      <c r="U108">
        <f>VLOOKUP($B108,'Gemini RAW'!$A:$Q,4,FALSE)</f>
        <v>5</v>
      </c>
      <c r="V108">
        <f>VLOOKUP($B108,'Gemini RAW'!$A:$Q,5,FALSE)</f>
        <v>5</v>
      </c>
      <c r="W108">
        <f>VLOOKUP($B108,'Gemini RAW'!$A:$Q,6,FALSE)</f>
        <v>4</v>
      </c>
      <c r="X108">
        <f>VLOOKUP($B108,'Gemini RAW'!$A:$Q,7,FALSE)</f>
        <v>5</v>
      </c>
      <c r="Y108">
        <f>VLOOKUP($B108,'Gemini RAW'!$A:$Q,8,FALSE)</f>
        <v>1</v>
      </c>
      <c r="Z108">
        <f>VLOOKUP($B108,'Gemini RAW'!$A:$Q,9,FALSE)</f>
        <v>4.3400000000000007</v>
      </c>
      <c r="AA108">
        <f>VLOOKUP($B108,'Gemini RAW'!$A:$Q,10,FALSE)</f>
        <v>20</v>
      </c>
      <c r="AB108">
        <f>VLOOKUP($B108,'Gemini RAW'!$A:$Q,11,FALSE)</f>
        <v>0.19081325028655799</v>
      </c>
      <c r="AC108">
        <f>VLOOKUP($B108,'Gemini RAW'!$A:$Q,12,FALSE)</f>
        <v>10</v>
      </c>
      <c r="AD108" t="str">
        <f>VLOOKUP($B108,'Gemini RAW'!$A:$Q,13,FALSE)</f>
        <v>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v>
      </c>
      <c r="AE108" t="b">
        <f>VLOOKUP($B108,'Gemini RAW'!$A:$Q,14,FALSE)</f>
        <v>0</v>
      </c>
      <c r="AF108">
        <f>VLOOKUP($B108,'Gemini RAW'!$A:$Q,15,FALSE)</f>
        <v>0</v>
      </c>
      <c r="AG108">
        <f>VLOOKUP($B108,'Gemini RAW'!$A:$Q,16,FALSE)</f>
        <v>0</v>
      </c>
      <c r="AH108">
        <f>VLOOKUP($B108,'Gemini RAW'!$A:$Q,17,FALSE)</f>
        <v>0</v>
      </c>
    </row>
    <row r="109" spans="1:34" x14ac:dyDescent="0.45">
      <c r="A109">
        <v>108</v>
      </c>
      <c r="B109" t="s">
        <v>339</v>
      </c>
      <c r="C109" t="s">
        <v>1509</v>
      </c>
      <c r="D109" t="s">
        <v>557</v>
      </c>
      <c r="E109">
        <v>3</v>
      </c>
      <c r="F109">
        <v>4</v>
      </c>
      <c r="G109">
        <v>3</v>
      </c>
      <c r="H109">
        <v>4</v>
      </c>
      <c r="I109">
        <v>2</v>
      </c>
      <c r="J109">
        <v>3.3250000000000002</v>
      </c>
      <c r="K109">
        <v>16</v>
      </c>
      <c r="L109">
        <v>0.14550319025893321</v>
      </c>
      <c r="M109">
        <v>10</v>
      </c>
      <c r="N109" t="s">
        <v>2316</v>
      </c>
      <c r="O109" t="b">
        <v>0</v>
      </c>
      <c r="S109" t="str">
        <f>VLOOKUP($B109,'Gemini RAW'!$A:$Q,2,FALSE)</f>
        <v>Das Work Café ist immer zugänglich und liegt außerhalb der Vertraulichkeitsbereiche. Es bietet den gleichen Service wie in den Teeküchen, ist aber großzügiger ausgestattet und verfügt über mehr Sitzmöglichkeiten. Gefrierfächer sind nur hier zu finden.</v>
      </c>
      <c r="T109" t="str">
        <f>VLOOKUP($B109,'Gemini RAW'!$A:$Q,3,FALSE)</f>
        <v>rag</v>
      </c>
      <c r="U109">
        <f>VLOOKUP($B109,'Gemini RAW'!$A:$Q,4,FALSE)</f>
        <v>4</v>
      </c>
      <c r="V109">
        <f>VLOOKUP($B109,'Gemini RAW'!$A:$Q,5,FALSE)</f>
        <v>4</v>
      </c>
      <c r="W109">
        <f>VLOOKUP($B109,'Gemini RAW'!$A:$Q,6,FALSE)</f>
        <v>3</v>
      </c>
      <c r="X109">
        <f>VLOOKUP($B109,'Gemini RAW'!$A:$Q,7,FALSE)</f>
        <v>5</v>
      </c>
      <c r="Y109">
        <f>VLOOKUP($B109,'Gemini RAW'!$A:$Q,8,FALSE)</f>
        <v>1</v>
      </c>
      <c r="Z109">
        <f>VLOOKUP($B109,'Gemini RAW'!$A:$Q,9,FALSE)</f>
        <v>3.8</v>
      </c>
      <c r="AA109">
        <f>VLOOKUP($B109,'Gemini RAW'!$A:$Q,10,FALSE)</f>
        <v>17</v>
      </c>
      <c r="AB109">
        <f>VLOOKUP($B109,'Gemini RAW'!$A:$Q,11,FALSE)</f>
        <v>0.14550319025893321</v>
      </c>
      <c r="AC109">
        <f>VLOOKUP($B109,'Gemini RAW'!$A:$Q,12,FALSE)</f>
        <v>10</v>
      </c>
      <c r="AD109" t="str">
        <f>VLOOKUP($B109,'Gemini RAW'!$A:$Q,13,FALSE)</f>
        <v>The response is relevant and generally accurate, providing useful information about the Work Café. However, it lacks completeness and fails to provide any citations to the source snippets. The content quality is good, but the source utilization is poor.</v>
      </c>
      <c r="AE109" t="b">
        <f>VLOOKUP($B109,'Gemini RAW'!$A:$Q,14,FALSE)</f>
        <v>0</v>
      </c>
      <c r="AF109">
        <f>VLOOKUP($B109,'Gemini RAW'!$A:$Q,15,FALSE)</f>
        <v>0</v>
      </c>
      <c r="AG109">
        <f>VLOOKUP($B109,'Gemini RAW'!$A:$Q,16,FALSE)</f>
        <v>0</v>
      </c>
      <c r="AH109">
        <f>VLOOKUP($B109,'Gemini RAW'!$A:$Q,17,FALSE)</f>
        <v>0</v>
      </c>
    </row>
    <row r="110" spans="1:34" x14ac:dyDescent="0.45">
      <c r="A110">
        <v>109</v>
      </c>
      <c r="B110" t="s">
        <v>342</v>
      </c>
      <c r="C110" t="s">
        <v>1511</v>
      </c>
      <c r="D110" t="s">
        <v>557</v>
      </c>
      <c r="E110">
        <v>2</v>
      </c>
      <c r="F110">
        <v>3</v>
      </c>
      <c r="G110">
        <v>2</v>
      </c>
      <c r="H110">
        <v>4</v>
      </c>
      <c r="I110">
        <v>1</v>
      </c>
      <c r="J110">
        <v>2.4874999999999998</v>
      </c>
      <c r="K110">
        <v>12</v>
      </c>
      <c r="L110">
        <v>9.1770235145844661E-2</v>
      </c>
      <c r="M110">
        <v>12</v>
      </c>
      <c r="N110" t="s">
        <v>2317</v>
      </c>
      <c r="O110" t="b">
        <v>0</v>
      </c>
      <c r="S110" t="str">
        <f>VLOOKUP($B110,'Gemini RAW'!$A:$Q,2,FALSE)</f>
        <v>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v>
      </c>
      <c r="T110" t="str">
        <f>VLOOKUP($B110,'Gemini RAW'!$A:$Q,3,FALSE)</f>
        <v>rag</v>
      </c>
      <c r="U110">
        <f>VLOOKUP($B110,'Gemini RAW'!$A:$Q,4,FALSE)</f>
        <v>5</v>
      </c>
      <c r="V110">
        <f>VLOOKUP($B110,'Gemini RAW'!$A:$Q,5,FALSE)</f>
        <v>1</v>
      </c>
      <c r="W110">
        <f>VLOOKUP($B110,'Gemini RAW'!$A:$Q,6,FALSE)</f>
        <v>1</v>
      </c>
      <c r="X110">
        <f>VLOOKUP($B110,'Gemini RAW'!$A:$Q,7,FALSE)</f>
        <v>5</v>
      </c>
      <c r="Y110">
        <f>VLOOKUP($B110,'Gemini RAW'!$A:$Q,8,FALSE)</f>
        <v>1</v>
      </c>
      <c r="Z110">
        <f>VLOOKUP($B110,'Gemini RAW'!$A:$Q,9,FALSE)</f>
        <v>3.48</v>
      </c>
      <c r="AA110">
        <f>VLOOKUP($B110,'Gemini RAW'!$A:$Q,10,FALSE)</f>
        <v>13</v>
      </c>
      <c r="AB110">
        <f>VLOOKUP($B110,'Gemini RAW'!$A:$Q,11,FALSE)</f>
        <v>9.1770235145844661E-2</v>
      </c>
      <c r="AC110">
        <f>VLOOKUP($B110,'Gemini RAW'!$A:$Q,12,FALSE)</f>
        <v>12</v>
      </c>
      <c r="AD110" t="str">
        <f>VLOOKUP($B110,'Gemini RAW'!$A:$Q,13,FALSE)</f>
        <v>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v>
      </c>
      <c r="AE110" t="b">
        <f>VLOOKUP($B110,'Gemini RAW'!$A:$Q,14,FALSE)</f>
        <v>0</v>
      </c>
      <c r="AF110">
        <f>VLOOKUP($B110,'Gemini RAW'!$A:$Q,15,FALSE)</f>
        <v>0</v>
      </c>
      <c r="AG110">
        <f>VLOOKUP($B110,'Gemini RAW'!$A:$Q,16,FALSE)</f>
        <v>0</v>
      </c>
      <c r="AH110">
        <f>VLOOKUP($B110,'Gemini RAW'!$A:$Q,17,FALSE)</f>
        <v>0</v>
      </c>
    </row>
    <row r="111" spans="1:34" x14ac:dyDescent="0.45">
      <c r="A111">
        <v>110</v>
      </c>
      <c r="B111" t="s">
        <v>345</v>
      </c>
      <c r="C111" t="s">
        <v>1513</v>
      </c>
      <c r="D111" t="s">
        <v>557</v>
      </c>
      <c r="E111">
        <v>5</v>
      </c>
      <c r="F111">
        <v>5</v>
      </c>
      <c r="G111">
        <v>4</v>
      </c>
      <c r="H111">
        <v>5</v>
      </c>
      <c r="I111">
        <v>4</v>
      </c>
      <c r="J111">
        <v>4.7249999999999996</v>
      </c>
      <c r="K111">
        <v>23</v>
      </c>
      <c r="L111">
        <v>0.20985197148960219</v>
      </c>
      <c r="M111">
        <v>14</v>
      </c>
      <c r="N111" t="s">
        <v>2318</v>
      </c>
      <c r="O111" t="b">
        <v>0</v>
      </c>
      <c r="S111" t="str">
        <f>VLOOKUP($B111,'Gemini RAW'!$A:$Q,2,FALSE)</f>
        <v>In den Teeküchen im NewHQ stehen Franke Kaffeemaschinen (wie im jetzigen Bistro). Die Maschinen sind mit Kaffee- und Espressobohnen ausgestattet. Es wird auch Hafermilch in den Kühlschränken geben. Die Kaffeemaschine gibt Kuhmilch aus, da es nur ein Milchfach gibt.</v>
      </c>
      <c r="T111" t="str">
        <f>VLOOKUP($B111,'Gemini RAW'!$A:$Q,3,FALSE)</f>
        <v>rag</v>
      </c>
      <c r="U111">
        <f>VLOOKUP($B111,'Gemini RAW'!$A:$Q,4,FALSE)</f>
        <v>5</v>
      </c>
      <c r="V111">
        <f>VLOOKUP($B111,'Gemini RAW'!$A:$Q,5,FALSE)</f>
        <v>5</v>
      </c>
      <c r="W111">
        <f>VLOOKUP($B111,'Gemini RAW'!$A:$Q,6,FALSE)</f>
        <v>4</v>
      </c>
      <c r="X111">
        <f>VLOOKUP($B111,'Gemini RAW'!$A:$Q,7,FALSE)</f>
        <v>5</v>
      </c>
      <c r="Y111">
        <f>VLOOKUP($B111,'Gemini RAW'!$A:$Q,8,FALSE)</f>
        <v>1</v>
      </c>
      <c r="Z111">
        <f>VLOOKUP($B111,'Gemini RAW'!$A:$Q,9,FALSE)</f>
        <v>4.3400000000000007</v>
      </c>
      <c r="AA111">
        <f>VLOOKUP($B111,'Gemini RAW'!$A:$Q,10,FALSE)</f>
        <v>20</v>
      </c>
      <c r="AB111">
        <f>VLOOKUP($B111,'Gemini RAW'!$A:$Q,11,FALSE)</f>
        <v>0.20985197148960219</v>
      </c>
      <c r="AC111">
        <f>VLOOKUP($B111,'Gemini RAW'!$A:$Q,12,FALSE)</f>
        <v>14</v>
      </c>
      <c r="AD111" t="str">
        <f>VLOOKUP($B111,'Gemini RAW'!$A:$Q,13,FALSE)</f>
        <v>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v>
      </c>
      <c r="AE111" t="b">
        <f>VLOOKUP($B111,'Gemini RAW'!$A:$Q,14,FALSE)</f>
        <v>0</v>
      </c>
      <c r="AF111">
        <f>VLOOKUP($B111,'Gemini RAW'!$A:$Q,15,FALSE)</f>
        <v>0</v>
      </c>
      <c r="AG111">
        <f>VLOOKUP($B111,'Gemini RAW'!$A:$Q,16,FALSE)</f>
        <v>0</v>
      </c>
      <c r="AH111">
        <f>VLOOKUP($B111,'Gemini RAW'!$A:$Q,17,FALSE)</f>
        <v>0</v>
      </c>
    </row>
    <row r="112" spans="1:34" x14ac:dyDescent="0.45">
      <c r="A112">
        <v>111</v>
      </c>
      <c r="B112" t="s">
        <v>348</v>
      </c>
      <c r="C112" t="s">
        <v>1024</v>
      </c>
      <c r="D112" t="s">
        <v>557</v>
      </c>
      <c r="E112">
        <v>3</v>
      </c>
      <c r="F112">
        <v>4</v>
      </c>
      <c r="G112">
        <v>3</v>
      </c>
      <c r="H112">
        <v>4</v>
      </c>
      <c r="I112">
        <v>2</v>
      </c>
      <c r="J112">
        <v>3.3250000000000002</v>
      </c>
      <c r="K112">
        <v>16</v>
      </c>
      <c r="L112">
        <v>0.13930778156864779</v>
      </c>
      <c r="M112">
        <v>11</v>
      </c>
      <c r="N112" t="s">
        <v>2319</v>
      </c>
      <c r="O112" t="b">
        <v>0</v>
      </c>
      <c r="S112" t="str">
        <f>VLOOKUP($B112,'Gemini RAW'!$A:$Q,2,FALSE)</f>
        <v>In den Teeküchen im NewHQ wird es Hafermilch in den Kühlschränken geben. Aus der Kaffeemaschine kommt Kuhmilch, da es nur ein Milchfach gibt.</v>
      </c>
      <c r="T112" t="str">
        <f>VLOOKUP($B112,'Gemini RAW'!$A:$Q,3,FALSE)</f>
        <v>rag</v>
      </c>
      <c r="U112">
        <f>VLOOKUP($B112,'Gemini RAW'!$A:$Q,4,FALSE)</f>
        <v>4</v>
      </c>
      <c r="V112">
        <f>VLOOKUP($B112,'Gemini RAW'!$A:$Q,5,FALSE)</f>
        <v>4</v>
      </c>
      <c r="W112">
        <f>VLOOKUP($B112,'Gemini RAW'!$A:$Q,6,FALSE)</f>
        <v>3</v>
      </c>
      <c r="X112">
        <f>VLOOKUP($B112,'Gemini RAW'!$A:$Q,7,FALSE)</f>
        <v>5</v>
      </c>
      <c r="Y112">
        <f>VLOOKUP($B112,'Gemini RAW'!$A:$Q,8,FALSE)</f>
        <v>1</v>
      </c>
      <c r="Z112">
        <f>VLOOKUP($B112,'Gemini RAW'!$A:$Q,9,FALSE)</f>
        <v>3.8</v>
      </c>
      <c r="AA112">
        <f>VLOOKUP($B112,'Gemini RAW'!$A:$Q,10,FALSE)</f>
        <v>17</v>
      </c>
      <c r="AB112">
        <f>VLOOKUP($B112,'Gemini RAW'!$A:$Q,11,FALSE)</f>
        <v>0.13930778156864779</v>
      </c>
      <c r="AC112">
        <f>VLOOKUP($B112,'Gemini RAW'!$A:$Q,12,FALSE)</f>
        <v>11</v>
      </c>
      <c r="AD112" t="str">
        <f>VLOOKUP($B112,'Gemini RAW'!$A:$Q,13,FALSE)</f>
        <v>The response is relevant and clear. The factual accuracy is likely correct, but not verifiable from the provided snippets. The completeness could be improved by mentioning other possible milk alternatives. There are no citations provided.</v>
      </c>
      <c r="AE112" t="b">
        <f>VLOOKUP($B112,'Gemini RAW'!$A:$Q,14,FALSE)</f>
        <v>0</v>
      </c>
      <c r="AF112">
        <f>VLOOKUP($B112,'Gemini RAW'!$A:$Q,15,FALSE)</f>
        <v>0</v>
      </c>
      <c r="AG112">
        <f>VLOOKUP($B112,'Gemini RAW'!$A:$Q,16,FALSE)</f>
        <v>0</v>
      </c>
      <c r="AH112">
        <f>VLOOKUP($B112,'Gemini RAW'!$A:$Q,17,FALSE)</f>
        <v>0</v>
      </c>
    </row>
    <row r="113" spans="1:34" x14ac:dyDescent="0.45">
      <c r="A113">
        <v>112</v>
      </c>
      <c r="B113" t="s">
        <v>351</v>
      </c>
      <c r="C113" t="s">
        <v>1516</v>
      </c>
      <c r="D113" t="s">
        <v>557</v>
      </c>
      <c r="E113">
        <v>4</v>
      </c>
      <c r="F113">
        <v>5</v>
      </c>
      <c r="G113">
        <v>4</v>
      </c>
      <c r="H113">
        <v>4</v>
      </c>
      <c r="I113">
        <v>3</v>
      </c>
      <c r="J113">
        <v>4.1624999999999996</v>
      </c>
      <c r="K113">
        <v>20</v>
      </c>
      <c r="L113">
        <v>0.26495548744676273</v>
      </c>
      <c r="M113">
        <v>13</v>
      </c>
      <c r="N113" t="s">
        <v>2320</v>
      </c>
      <c r="O113" t="b">
        <v>0</v>
      </c>
      <c r="S113" t="str">
        <f>VLOOKUP($B113,'Gemini RAW'!$A:$Q,2,FALSE)</f>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v>
      </c>
      <c r="T113" t="str">
        <f>VLOOKUP($B113,'Gemini RAW'!$A:$Q,3,FALSE)</f>
        <v>rag</v>
      </c>
      <c r="U113">
        <f>VLOOKUP($B113,'Gemini RAW'!$A:$Q,4,FALSE)</f>
        <v>4</v>
      </c>
      <c r="V113">
        <f>VLOOKUP($B113,'Gemini RAW'!$A:$Q,5,FALSE)</f>
        <v>5</v>
      </c>
      <c r="W113">
        <f>VLOOKUP($B113,'Gemini RAW'!$A:$Q,6,FALSE)</f>
        <v>4</v>
      </c>
      <c r="X113">
        <f>VLOOKUP($B113,'Gemini RAW'!$A:$Q,7,FALSE)</f>
        <v>5</v>
      </c>
      <c r="Y113">
        <f>VLOOKUP($B113,'Gemini RAW'!$A:$Q,8,FALSE)</f>
        <v>1</v>
      </c>
      <c r="Z113">
        <f>VLOOKUP($B113,'Gemini RAW'!$A:$Q,9,FALSE)</f>
        <v>3.28</v>
      </c>
      <c r="AA113">
        <f>VLOOKUP($B113,'Gemini RAW'!$A:$Q,10,FALSE)</f>
        <v>19</v>
      </c>
      <c r="AB113">
        <f>VLOOKUP($B113,'Gemini RAW'!$A:$Q,11,FALSE)</f>
        <v>0.26495548744676273</v>
      </c>
      <c r="AC113">
        <f>VLOOKUP($B113,'Gemini RAW'!$A:$Q,12,FALSE)</f>
        <v>13</v>
      </c>
      <c r="AD113" t="str">
        <f>VLOOKUP($B113,'Gemini RAW'!$A:$Q,13,FALSE)</f>
        <v>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v>
      </c>
      <c r="AE113" t="b">
        <f>VLOOKUP($B113,'Gemini RAW'!$A:$Q,14,FALSE)</f>
        <v>0</v>
      </c>
      <c r="AF113">
        <f>VLOOKUP($B113,'Gemini RAW'!$A:$Q,15,FALSE)</f>
        <v>0</v>
      </c>
      <c r="AG113">
        <f>VLOOKUP($B113,'Gemini RAW'!$A:$Q,16,FALSE)</f>
        <v>0</v>
      </c>
      <c r="AH113">
        <f>VLOOKUP($B113,'Gemini RAW'!$A:$Q,17,FALSE)</f>
        <v>0</v>
      </c>
    </row>
    <row r="114" spans="1:34" x14ac:dyDescent="0.45">
      <c r="A114">
        <v>113</v>
      </c>
      <c r="B114" t="s">
        <v>354</v>
      </c>
      <c r="C114" t="s">
        <v>1518</v>
      </c>
      <c r="D114" t="s">
        <v>557</v>
      </c>
      <c r="E114">
        <v>5</v>
      </c>
      <c r="F114">
        <v>5</v>
      </c>
      <c r="G114">
        <v>4</v>
      </c>
      <c r="H114">
        <v>5</v>
      </c>
      <c r="I114">
        <v>4</v>
      </c>
      <c r="J114">
        <v>4.7249999999999996</v>
      </c>
      <c r="K114">
        <v>23</v>
      </c>
      <c r="L114">
        <v>0.2130441292269519</v>
      </c>
      <c r="M114">
        <v>9</v>
      </c>
      <c r="N114" t="s">
        <v>2321</v>
      </c>
      <c r="O114" t="b">
        <v>0</v>
      </c>
      <c r="S114" t="str">
        <f>VLOOKUP($B114,'Gemini RAW'!$A:$Q,2,FALSE)</f>
        <v>Die Spülmaschine in den Teeküchen wird einmal täglich ausgeräumt. Die Teeküchen werden täglich gereinigt.</v>
      </c>
      <c r="T114" t="str">
        <f>VLOOKUP($B114,'Gemini RAW'!$A:$Q,3,FALSE)</f>
        <v>rag</v>
      </c>
      <c r="U114">
        <f>VLOOKUP($B114,'Gemini RAW'!$A:$Q,4,FALSE)</f>
        <v>5</v>
      </c>
      <c r="V114">
        <f>VLOOKUP($B114,'Gemini RAW'!$A:$Q,5,FALSE)</f>
        <v>5</v>
      </c>
      <c r="W114">
        <f>VLOOKUP($B114,'Gemini RAW'!$A:$Q,6,FALSE)</f>
        <v>5</v>
      </c>
      <c r="X114">
        <f>VLOOKUP($B114,'Gemini RAW'!$A:$Q,7,FALSE)</f>
        <v>5</v>
      </c>
      <c r="Y114">
        <f>VLOOKUP($B114,'Gemini RAW'!$A:$Q,8,FALSE)</f>
        <v>1</v>
      </c>
      <c r="Z114">
        <f>VLOOKUP($B114,'Gemini RAW'!$A:$Q,9,FALSE)</f>
        <v>4.4800000000000004</v>
      </c>
      <c r="AA114">
        <f>VLOOKUP($B114,'Gemini RAW'!$A:$Q,10,FALSE)</f>
        <v>21</v>
      </c>
      <c r="AB114">
        <f>VLOOKUP($B114,'Gemini RAW'!$A:$Q,11,FALSE)</f>
        <v>0.2130441292269519</v>
      </c>
      <c r="AC114">
        <f>VLOOKUP($B114,'Gemini RAW'!$A:$Q,12,FALSE)</f>
        <v>9</v>
      </c>
      <c r="AD114" t="str">
        <f>VLOOKUP($B114,'Gemini RAW'!$A:$Q,13,FALSE)</f>
        <v>The response is factually accurate, relevant, complete, and clear. However, it lacks explicit citations and an audit trail. The content quality is excellent, but the source utilization is basic.</v>
      </c>
      <c r="AE114" t="b">
        <f>VLOOKUP($B114,'Gemini RAW'!$A:$Q,14,FALSE)</f>
        <v>0</v>
      </c>
      <c r="AF114">
        <f>VLOOKUP($B114,'Gemini RAW'!$A:$Q,15,FALSE)</f>
        <v>0</v>
      </c>
      <c r="AG114">
        <f>VLOOKUP($B114,'Gemini RAW'!$A:$Q,16,FALSE)</f>
        <v>0</v>
      </c>
      <c r="AH114">
        <f>VLOOKUP($B114,'Gemini RAW'!$A:$Q,17,FALSE)</f>
        <v>0</v>
      </c>
    </row>
    <row r="115" spans="1:34" x14ac:dyDescent="0.45">
      <c r="A115">
        <v>114</v>
      </c>
      <c r="B115" t="s">
        <v>357</v>
      </c>
      <c r="C115" t="s">
        <v>1520</v>
      </c>
      <c r="D115" t="s">
        <v>557</v>
      </c>
      <c r="E115">
        <v>5</v>
      </c>
      <c r="F115">
        <v>5</v>
      </c>
      <c r="G115">
        <v>4</v>
      </c>
      <c r="H115">
        <v>5</v>
      </c>
      <c r="I115">
        <v>4</v>
      </c>
      <c r="J115">
        <v>4.7249999999999996</v>
      </c>
      <c r="K115">
        <v>23</v>
      </c>
      <c r="L115">
        <v>0.31857321863365018</v>
      </c>
      <c r="M115">
        <v>10</v>
      </c>
      <c r="N115" t="s">
        <v>2322</v>
      </c>
      <c r="O115" t="b">
        <v>0</v>
      </c>
      <c r="S115" t="str">
        <f>VLOOKUP($B115,'Gemini RAW'!$A:$Q,2,FALSE)</f>
        <v>In den Teeküchen im NewHQ gibt es zwei Möglichkeiten für Heißwasser:
*   Aus dem Wasserspender
*   Über die Kaffeemaschine
Es gibt keine Wasserkocher in den Küchen.</v>
      </c>
      <c r="T115" t="str">
        <f>VLOOKUP($B115,'Gemini RAW'!$A:$Q,3,FALSE)</f>
        <v>rag</v>
      </c>
      <c r="U115">
        <f>VLOOKUP($B115,'Gemini RAW'!$A:$Q,4,FALSE)</f>
        <v>5</v>
      </c>
      <c r="V115">
        <f>VLOOKUP($B115,'Gemini RAW'!$A:$Q,5,FALSE)</f>
        <v>5</v>
      </c>
      <c r="W115">
        <f>VLOOKUP($B115,'Gemini RAW'!$A:$Q,6,FALSE)</f>
        <v>5</v>
      </c>
      <c r="X115">
        <f>VLOOKUP($B115,'Gemini RAW'!$A:$Q,7,FALSE)</f>
        <v>5</v>
      </c>
      <c r="Y115">
        <f>VLOOKUP($B115,'Gemini RAW'!$A:$Q,8,FALSE)</f>
        <v>1</v>
      </c>
      <c r="Z115">
        <f>VLOOKUP($B115,'Gemini RAW'!$A:$Q,9,FALSE)</f>
        <v>4.76</v>
      </c>
      <c r="AA115">
        <f>VLOOKUP($B115,'Gemini RAW'!$A:$Q,10,FALSE)</f>
        <v>21</v>
      </c>
      <c r="AB115">
        <f>VLOOKUP($B115,'Gemini RAW'!$A:$Q,11,FALSE)</f>
        <v>0.31857321863365018</v>
      </c>
      <c r="AC115">
        <f>VLOOKUP($B115,'Gemini RAW'!$A:$Q,12,FALSE)</f>
        <v>10</v>
      </c>
      <c r="AD115" t="str">
        <f>VLOOKUP($B115,'Gemini RAW'!$A:$Q,13,FALSE)</f>
        <v>The response is factually accurate, relevant, complete, and clear. It effectively answers the user's query based on the provided snippets. The lack of explicit citations is a limitation, but the content itself is strong.</v>
      </c>
      <c r="AE115" t="b">
        <f>VLOOKUP($B115,'Gemini RAW'!$A:$Q,14,FALSE)</f>
        <v>0</v>
      </c>
      <c r="AF115">
        <f>VLOOKUP($B115,'Gemini RAW'!$A:$Q,15,FALSE)</f>
        <v>0</v>
      </c>
      <c r="AG115">
        <f>VLOOKUP($B115,'Gemini RAW'!$A:$Q,16,FALSE)</f>
        <v>0</v>
      </c>
      <c r="AH115">
        <f>VLOOKUP($B115,'Gemini RAW'!$A:$Q,17,FALSE)</f>
        <v>0</v>
      </c>
    </row>
    <row r="116" spans="1:34" x14ac:dyDescent="0.45">
      <c r="A116">
        <v>115</v>
      </c>
      <c r="B116" t="s">
        <v>360</v>
      </c>
      <c r="C116" t="s">
        <v>1522</v>
      </c>
      <c r="D116" t="s">
        <v>557</v>
      </c>
      <c r="E116">
        <v>1</v>
      </c>
      <c r="F116">
        <v>5</v>
      </c>
      <c r="G116">
        <v>1</v>
      </c>
      <c r="H116">
        <v>5</v>
      </c>
      <c r="I116">
        <v>1</v>
      </c>
      <c r="J116">
        <v>2.649999999999999</v>
      </c>
      <c r="K116">
        <v>13</v>
      </c>
      <c r="L116">
        <v>8.9831968160650005E-2</v>
      </c>
      <c r="M116">
        <v>3</v>
      </c>
      <c r="N116" t="s">
        <v>2323</v>
      </c>
      <c r="O116" t="b">
        <v>0</v>
      </c>
      <c r="S116" t="str">
        <f>VLOOKUP($B116,'Gemini RAW'!$A:$Q,2,FALSE)</f>
        <v>Ja, an den Wasserspendern in den Teeküchen gibt es sowohl stilles Wasser als auch Sprudelwasser (mit Kohlensäure).</v>
      </c>
      <c r="T116" t="str">
        <f>VLOOKUP($B116,'Gemini RAW'!$A:$Q,3,FALSE)</f>
        <v>rag</v>
      </c>
      <c r="U116">
        <f>VLOOKUP($B116,'Gemini RAW'!$A:$Q,4,FALSE)</f>
        <v>5</v>
      </c>
      <c r="V116">
        <f>VLOOKUP($B116,'Gemini RAW'!$A:$Q,5,FALSE)</f>
        <v>5</v>
      </c>
      <c r="W116">
        <f>VLOOKUP($B116,'Gemini RAW'!$A:$Q,6,FALSE)</f>
        <v>5</v>
      </c>
      <c r="X116">
        <f>VLOOKUP($B116,'Gemini RAW'!$A:$Q,7,FALSE)</f>
        <v>5</v>
      </c>
      <c r="Y116">
        <f>VLOOKUP($B116,'Gemini RAW'!$A:$Q,8,FALSE)</f>
        <v>1</v>
      </c>
      <c r="Z116">
        <f>VLOOKUP($B116,'Gemini RAW'!$A:$Q,9,FALSE)</f>
        <v>4.4800000000000004</v>
      </c>
      <c r="AA116">
        <f>VLOOKUP($B116,'Gemini RAW'!$A:$Q,10,FALSE)</f>
        <v>21</v>
      </c>
      <c r="AB116">
        <f>VLOOKUP($B116,'Gemini RAW'!$A:$Q,11,FALSE)</f>
        <v>8.9831968160650005E-2</v>
      </c>
      <c r="AC116">
        <f>VLOOKUP($B116,'Gemini RAW'!$A:$Q,12,FALSE)</f>
        <v>3</v>
      </c>
      <c r="AD116" t="str">
        <f>VLOOKUP($B116,'Gemini RAW'!$A:$Q,13,FALSE)</f>
        <v>The response is factually accurate, relevant, complete, and clear. However, it does not utilize the provided snippets and lacks citations. The response is based on common knowledge and makes a reasonable assumption about the availability of sparkling water in an office environment.</v>
      </c>
      <c r="AE116" t="b">
        <f>VLOOKUP($B116,'Gemini RAW'!$A:$Q,14,FALSE)</f>
        <v>0</v>
      </c>
      <c r="AF116">
        <f>VLOOKUP($B116,'Gemini RAW'!$A:$Q,15,FALSE)</f>
        <v>0</v>
      </c>
      <c r="AG116">
        <f>VLOOKUP($B116,'Gemini RAW'!$A:$Q,16,FALSE)</f>
        <v>0</v>
      </c>
      <c r="AH116">
        <f>VLOOKUP($B116,'Gemini RAW'!$A:$Q,17,FALSE)</f>
        <v>0</v>
      </c>
    </row>
    <row r="117" spans="1:34" x14ac:dyDescent="0.45">
      <c r="A117">
        <v>116</v>
      </c>
      <c r="B117" t="s">
        <v>363</v>
      </c>
      <c r="C117" t="s">
        <v>1524</v>
      </c>
      <c r="D117" t="s">
        <v>557</v>
      </c>
      <c r="E117">
        <v>5</v>
      </c>
      <c r="F117">
        <v>5</v>
      </c>
      <c r="G117">
        <v>5</v>
      </c>
      <c r="H117">
        <v>5</v>
      </c>
      <c r="I117">
        <v>4</v>
      </c>
      <c r="J117">
        <v>4.9124999999999996</v>
      </c>
      <c r="K117">
        <v>24</v>
      </c>
      <c r="L117">
        <v>0.46563949238093127</v>
      </c>
      <c r="M117">
        <v>12</v>
      </c>
      <c r="N117" t="s">
        <v>2324</v>
      </c>
      <c r="O117" t="b">
        <v>0</v>
      </c>
      <c r="S117" t="str">
        <f>VLOOKUP($B117,'Gemini RAW'!$A:$Q,2,FALSE)</f>
        <v>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v>
      </c>
      <c r="T117" t="str">
        <f>VLOOKUP($B117,'Gemini RAW'!$A:$Q,3,FALSE)</f>
        <v>rag</v>
      </c>
      <c r="U117">
        <f>VLOOKUP($B117,'Gemini RAW'!$A:$Q,4,FALSE)</f>
        <v>5</v>
      </c>
      <c r="V117">
        <f>VLOOKUP($B117,'Gemini RAW'!$A:$Q,5,FALSE)</f>
        <v>5</v>
      </c>
      <c r="W117">
        <f>VLOOKUP($B117,'Gemini RAW'!$A:$Q,6,FALSE)</f>
        <v>4</v>
      </c>
      <c r="X117">
        <f>VLOOKUP($B117,'Gemini RAW'!$A:$Q,7,FALSE)</f>
        <v>5</v>
      </c>
      <c r="Y117">
        <f>VLOOKUP($B117,'Gemini RAW'!$A:$Q,8,FALSE)</f>
        <v>1</v>
      </c>
      <c r="Z117">
        <f>VLOOKUP($B117,'Gemini RAW'!$A:$Q,9,FALSE)</f>
        <v>4.3400000000000007</v>
      </c>
      <c r="AA117">
        <f>VLOOKUP($B117,'Gemini RAW'!$A:$Q,10,FALSE)</f>
        <v>20</v>
      </c>
      <c r="AB117">
        <f>VLOOKUP($B117,'Gemini RAW'!$A:$Q,11,FALSE)</f>
        <v>0.46563949238093127</v>
      </c>
      <c r="AC117">
        <f>VLOOKUP($B117,'Gemini RAW'!$A:$Q,12,FALSE)</f>
        <v>12</v>
      </c>
      <c r="AD117" t="str">
        <f>VLOOKUP($B117,'Gemini RAW'!$A:$Q,13,FALSE)</f>
        <v>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v>
      </c>
      <c r="AE117" t="b">
        <f>VLOOKUP($B117,'Gemini RAW'!$A:$Q,14,FALSE)</f>
        <v>0</v>
      </c>
      <c r="AF117">
        <f>VLOOKUP($B117,'Gemini RAW'!$A:$Q,15,FALSE)</f>
        <v>0</v>
      </c>
      <c r="AG117">
        <f>VLOOKUP($B117,'Gemini RAW'!$A:$Q,16,FALSE)</f>
        <v>0</v>
      </c>
      <c r="AH117">
        <f>VLOOKUP($B117,'Gemini RAW'!$A:$Q,17,FALSE)</f>
        <v>0</v>
      </c>
    </row>
    <row r="118" spans="1:34" x14ac:dyDescent="0.45">
      <c r="A118">
        <v>117</v>
      </c>
      <c r="B118" t="s">
        <v>366</v>
      </c>
      <c r="C118" t="s">
        <v>1526</v>
      </c>
      <c r="D118" t="s">
        <v>557</v>
      </c>
      <c r="E118">
        <v>2</v>
      </c>
      <c r="F118">
        <v>3</v>
      </c>
      <c r="G118">
        <v>2</v>
      </c>
      <c r="H118">
        <v>4</v>
      </c>
      <c r="I118">
        <v>1</v>
      </c>
      <c r="J118">
        <v>2.4874999999999998</v>
      </c>
      <c r="K118">
        <v>12</v>
      </c>
      <c r="L118">
        <v>6.7398694335944212E-2</v>
      </c>
      <c r="M118">
        <v>5</v>
      </c>
      <c r="N118" t="s">
        <v>2325</v>
      </c>
      <c r="O118" t="b">
        <v>0</v>
      </c>
      <c r="S118" t="str">
        <f>VLOOKUP($B118,'Gemini RAW'!$A:$Q,2,FALSE)</f>
        <v>Privates Geschirr muss selbst abgewaschen und im Locker verwahrt werden. In den Teeküchen ist das Geschirr standardisiert.</v>
      </c>
      <c r="T118" t="str">
        <f>VLOOKUP($B118,'Gemini RAW'!$A:$Q,3,FALSE)</f>
        <v>rag</v>
      </c>
      <c r="U118">
        <f>VLOOKUP($B118,'Gemini RAW'!$A:$Q,4,FALSE)</f>
        <v>4</v>
      </c>
      <c r="V118">
        <f>VLOOKUP($B118,'Gemini RAW'!$A:$Q,5,FALSE)</f>
        <v>5</v>
      </c>
      <c r="W118">
        <f>VLOOKUP($B118,'Gemini RAW'!$A:$Q,6,FALSE)</f>
        <v>3</v>
      </c>
      <c r="X118">
        <f>VLOOKUP($B118,'Gemini RAW'!$A:$Q,7,FALSE)</f>
        <v>5</v>
      </c>
      <c r="Y118">
        <f>VLOOKUP($B118,'Gemini RAW'!$A:$Q,8,FALSE)</f>
        <v>1</v>
      </c>
      <c r="Z118">
        <f>VLOOKUP($B118,'Gemini RAW'!$A:$Q,9,FALSE)</f>
        <v>3.98</v>
      </c>
      <c r="AA118">
        <f>VLOOKUP($B118,'Gemini RAW'!$A:$Q,10,FALSE)</f>
        <v>18</v>
      </c>
      <c r="AB118">
        <f>VLOOKUP($B118,'Gemini RAW'!$A:$Q,11,FALSE)</f>
        <v>6.7398694335944212E-2</v>
      </c>
      <c r="AC118">
        <f>VLOOKUP($B118,'Gemini RAW'!$A:$Q,12,FALSE)</f>
        <v>5</v>
      </c>
      <c r="AD118" t="str">
        <f>VLOOKUP($B118,'Gemini RAW'!$A:$Q,13,FALSE)</f>
        <v>The response is relevant and mostly accurate, but lacks completeness and any form of citation. While the core information is correct, the absence of source grounding and the limited scope reduce its overall academic value. The response is clear and easy to understand.</v>
      </c>
      <c r="AE118" t="b">
        <f>VLOOKUP($B118,'Gemini RAW'!$A:$Q,14,FALSE)</f>
        <v>0</v>
      </c>
      <c r="AF118">
        <f>VLOOKUP($B118,'Gemini RAW'!$A:$Q,15,FALSE)</f>
        <v>0</v>
      </c>
      <c r="AG118">
        <f>VLOOKUP($B118,'Gemini RAW'!$A:$Q,16,FALSE)</f>
        <v>0</v>
      </c>
      <c r="AH118">
        <f>VLOOKUP($B118,'Gemini RAW'!$A:$Q,17,FALSE)</f>
        <v>0</v>
      </c>
    </row>
    <row r="119" spans="1:34" x14ac:dyDescent="0.45">
      <c r="A119">
        <v>118</v>
      </c>
      <c r="B119" t="s">
        <v>369</v>
      </c>
      <c r="C119" t="s">
        <v>1528</v>
      </c>
      <c r="D119" t="s">
        <v>557</v>
      </c>
      <c r="E119">
        <v>4</v>
      </c>
      <c r="F119">
        <v>5</v>
      </c>
      <c r="G119">
        <v>4</v>
      </c>
      <c r="H119">
        <v>5</v>
      </c>
      <c r="I119">
        <v>3</v>
      </c>
      <c r="J119">
        <v>4.3249999999999993</v>
      </c>
      <c r="K119">
        <v>21</v>
      </c>
      <c r="L119">
        <v>0.15102227534711041</v>
      </c>
      <c r="M119">
        <v>10</v>
      </c>
      <c r="N119" t="s">
        <v>2326</v>
      </c>
      <c r="O119" t="b">
        <v>0</v>
      </c>
      <c r="S119" t="str">
        <f>VLOOKUP($B119,'Gemini RAW'!$A:$Q,2,FALSE)</f>
        <v>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v>
      </c>
      <c r="T119" t="str">
        <f>VLOOKUP($B119,'Gemini RAW'!$A:$Q,3,FALSE)</f>
        <v>rag</v>
      </c>
      <c r="U119">
        <f>VLOOKUP($B119,'Gemini RAW'!$A:$Q,4,FALSE)</f>
        <v>4</v>
      </c>
      <c r="V119">
        <f>VLOOKUP($B119,'Gemini RAW'!$A:$Q,5,FALSE)</f>
        <v>4</v>
      </c>
      <c r="W119">
        <f>VLOOKUP($B119,'Gemini RAW'!$A:$Q,6,FALSE)</f>
        <v>3</v>
      </c>
      <c r="X119">
        <f>VLOOKUP($B119,'Gemini RAW'!$A:$Q,7,FALSE)</f>
        <v>5</v>
      </c>
      <c r="Y119">
        <f>VLOOKUP($B119,'Gemini RAW'!$A:$Q,8,FALSE)</f>
        <v>1</v>
      </c>
      <c r="Z119">
        <f>VLOOKUP($B119,'Gemini RAW'!$A:$Q,9,FALSE)</f>
        <v>3.8</v>
      </c>
      <c r="AA119">
        <f>VLOOKUP($B119,'Gemini RAW'!$A:$Q,10,FALSE)</f>
        <v>17</v>
      </c>
      <c r="AB119">
        <f>VLOOKUP($B119,'Gemini RAW'!$A:$Q,11,FALSE)</f>
        <v>0.15102227534711041</v>
      </c>
      <c r="AC119">
        <f>VLOOKUP($B119,'Gemini RAW'!$A:$Q,12,FALSE)</f>
        <v>10</v>
      </c>
      <c r="AD119" t="str">
        <f>VLOOKUP($B119,'Gemini RAW'!$A:$Q,13,FALSE)</f>
        <v>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v>
      </c>
      <c r="AE119" t="b">
        <f>VLOOKUP($B119,'Gemini RAW'!$A:$Q,14,FALSE)</f>
        <v>0</v>
      </c>
      <c r="AF119">
        <f>VLOOKUP($B119,'Gemini RAW'!$A:$Q,15,FALSE)</f>
        <v>0</v>
      </c>
      <c r="AG119">
        <f>VLOOKUP($B119,'Gemini RAW'!$A:$Q,16,FALSE)</f>
        <v>0</v>
      </c>
      <c r="AH119">
        <f>VLOOKUP($B119,'Gemini RAW'!$A:$Q,17,FALSE)</f>
        <v>0</v>
      </c>
    </row>
    <row r="120" spans="1:34" x14ac:dyDescent="0.45">
      <c r="A120">
        <v>119</v>
      </c>
      <c r="B120" t="s">
        <v>372</v>
      </c>
      <c r="C120" t="s">
        <v>1530</v>
      </c>
      <c r="D120" t="s">
        <v>557</v>
      </c>
      <c r="E120">
        <v>3</v>
      </c>
      <c r="F120">
        <v>4</v>
      </c>
      <c r="G120">
        <v>3</v>
      </c>
      <c r="H120">
        <v>4</v>
      </c>
      <c r="I120">
        <v>2</v>
      </c>
      <c r="J120">
        <v>3.3250000000000002</v>
      </c>
      <c r="K120">
        <v>16</v>
      </c>
      <c r="L120">
        <v>0.22846128499643881</v>
      </c>
      <c r="M120">
        <v>15</v>
      </c>
      <c r="N120" t="s">
        <v>2327</v>
      </c>
      <c r="O120" t="b">
        <v>0</v>
      </c>
      <c r="S120" t="str">
        <f>VLOOKUP($B120,'Gemini RAW'!$A:$Q,2,FALSE)</f>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v>
      </c>
      <c r="T120" t="str">
        <f>VLOOKUP($B120,'Gemini RAW'!$A:$Q,3,FALSE)</f>
        <v>rag</v>
      </c>
      <c r="U120">
        <f>VLOOKUP($B120,'Gemini RAW'!$A:$Q,4,FALSE)</f>
        <v>4</v>
      </c>
      <c r="V120">
        <f>VLOOKUP($B120,'Gemini RAW'!$A:$Q,5,FALSE)</f>
        <v>4</v>
      </c>
      <c r="W120">
        <f>VLOOKUP($B120,'Gemini RAW'!$A:$Q,6,FALSE)</f>
        <v>3</v>
      </c>
      <c r="X120">
        <f>VLOOKUP($B120,'Gemini RAW'!$A:$Q,7,FALSE)</f>
        <v>5</v>
      </c>
      <c r="Y120">
        <f>VLOOKUP($B120,'Gemini RAW'!$A:$Q,8,FALSE)</f>
        <v>1</v>
      </c>
      <c r="Z120">
        <f>VLOOKUP($B120,'Gemini RAW'!$A:$Q,9,FALSE)</f>
        <v>3.8</v>
      </c>
      <c r="AA120">
        <f>VLOOKUP($B120,'Gemini RAW'!$A:$Q,10,FALSE)</f>
        <v>17</v>
      </c>
      <c r="AB120">
        <f>VLOOKUP($B120,'Gemini RAW'!$A:$Q,11,FALSE)</f>
        <v>0.22846128499643881</v>
      </c>
      <c r="AC120">
        <f>VLOOKUP($B120,'Gemini RAW'!$A:$Q,12,FALSE)</f>
        <v>15</v>
      </c>
      <c r="AD120" t="str">
        <f>VLOOKUP($B120,'Gemini RAW'!$A:$Q,13,FALSE)</f>
        <v>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v>
      </c>
      <c r="AE120" t="b">
        <f>VLOOKUP($B120,'Gemini RAW'!$A:$Q,14,FALSE)</f>
        <v>0</v>
      </c>
      <c r="AF120">
        <f>VLOOKUP($B120,'Gemini RAW'!$A:$Q,15,FALSE)</f>
        <v>0</v>
      </c>
      <c r="AG120">
        <f>VLOOKUP($B120,'Gemini RAW'!$A:$Q,16,FALSE)</f>
        <v>0</v>
      </c>
      <c r="AH120">
        <f>VLOOKUP($B120,'Gemini RAW'!$A:$Q,17,FALSE)</f>
        <v>0</v>
      </c>
    </row>
    <row r="121" spans="1:34" x14ac:dyDescent="0.45">
      <c r="A121">
        <v>120</v>
      </c>
      <c r="B121" t="s">
        <v>375</v>
      </c>
      <c r="C121" t="s">
        <v>1532</v>
      </c>
      <c r="D121" t="s">
        <v>557</v>
      </c>
      <c r="E121">
        <v>4</v>
      </c>
      <c r="F121">
        <v>5</v>
      </c>
      <c r="G121">
        <v>4</v>
      </c>
      <c r="H121">
        <v>5</v>
      </c>
      <c r="I121">
        <v>3</v>
      </c>
      <c r="J121">
        <v>4.3249999999999993</v>
      </c>
      <c r="K121">
        <v>21</v>
      </c>
      <c r="L121">
        <v>0.29325603697377889</v>
      </c>
      <c r="M121">
        <v>5</v>
      </c>
      <c r="N121" t="s">
        <v>2328</v>
      </c>
      <c r="O121" t="b">
        <v>0</v>
      </c>
      <c r="S121" t="str">
        <f>VLOOKUP($B121,'Gemini RAW'!$A:$Q,2,FALSE)</f>
        <v>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v>
      </c>
      <c r="T121" t="str">
        <f>VLOOKUP($B121,'Gemini RAW'!$A:$Q,3,FALSE)</f>
        <v>rag</v>
      </c>
      <c r="U121">
        <f>VLOOKUP($B121,'Gemini RAW'!$A:$Q,4,FALSE)</f>
        <v>5</v>
      </c>
      <c r="V121">
        <f>VLOOKUP($B121,'Gemini RAW'!$A:$Q,5,FALSE)</f>
        <v>5</v>
      </c>
      <c r="W121">
        <f>VLOOKUP($B121,'Gemini RAW'!$A:$Q,6,FALSE)</f>
        <v>4</v>
      </c>
      <c r="X121">
        <f>VLOOKUP($B121,'Gemini RAW'!$A:$Q,7,FALSE)</f>
        <v>5</v>
      </c>
      <c r="Y121">
        <f>VLOOKUP($B121,'Gemini RAW'!$A:$Q,8,FALSE)</f>
        <v>1</v>
      </c>
      <c r="Z121">
        <f>VLOOKUP($B121,'Gemini RAW'!$A:$Q,9,FALSE)</f>
        <v>3.5</v>
      </c>
      <c r="AA121">
        <f>VLOOKUP($B121,'Gemini RAW'!$A:$Q,10,FALSE)</f>
        <v>20</v>
      </c>
      <c r="AB121">
        <f>VLOOKUP($B121,'Gemini RAW'!$A:$Q,11,FALSE)</f>
        <v>0.29325603697377889</v>
      </c>
      <c r="AC121">
        <f>VLOOKUP($B121,'Gemini RAW'!$A:$Q,12,FALSE)</f>
        <v>5</v>
      </c>
      <c r="AD121" t="str">
        <f>VLOOKUP($B121,'Gemini RAW'!$A:$Q,13,FALSE)</f>
        <v>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v>
      </c>
      <c r="AE121" t="b">
        <f>VLOOKUP($B121,'Gemini RAW'!$A:$Q,14,FALSE)</f>
        <v>0</v>
      </c>
      <c r="AF121">
        <f>VLOOKUP($B121,'Gemini RAW'!$A:$Q,15,FALSE)</f>
        <v>0</v>
      </c>
      <c r="AG121">
        <f>VLOOKUP($B121,'Gemini RAW'!$A:$Q,16,FALSE)</f>
        <v>0</v>
      </c>
      <c r="AH121">
        <f>VLOOKUP($B121,'Gemini RAW'!$A:$Q,17,FALSE)</f>
        <v>0</v>
      </c>
    </row>
    <row r="122" spans="1:34" x14ac:dyDescent="0.45">
      <c r="A122">
        <v>121</v>
      </c>
      <c r="B122" t="s">
        <v>378</v>
      </c>
      <c r="C122" t="s">
        <v>1534</v>
      </c>
      <c r="D122" t="s">
        <v>557</v>
      </c>
      <c r="E122">
        <v>5</v>
      </c>
      <c r="F122">
        <v>5</v>
      </c>
      <c r="G122">
        <v>4</v>
      </c>
      <c r="H122">
        <v>5</v>
      </c>
      <c r="I122">
        <v>4</v>
      </c>
      <c r="J122">
        <v>4.7249999999999996</v>
      </c>
      <c r="K122">
        <v>23</v>
      </c>
      <c r="L122">
        <v>0.33750000000000002</v>
      </c>
      <c r="M122">
        <v>1</v>
      </c>
      <c r="N122" t="s">
        <v>2329</v>
      </c>
      <c r="O122" t="b">
        <v>0</v>
      </c>
      <c r="S122" t="str">
        <f>VLOOKUP($B122,'Gemini RAW'!$A:$Q,2,FALSE)</f>
        <v>Die Bezahlung im Restaurant erfolgt über die Restaurant-App, die sowohl auf dem Firmen- als auch auf dem Privat-Handy genutzt werden kann. In der App wird Geld aufgeladen. Snack-Automaten können ebenfalls über die App bezahlt werden.</v>
      </c>
      <c r="T122" t="str">
        <f>VLOOKUP($B122,'Gemini RAW'!$A:$Q,3,FALSE)</f>
        <v>rag</v>
      </c>
      <c r="U122">
        <f>VLOOKUP($B122,'Gemini RAW'!$A:$Q,4,FALSE)</f>
        <v>4</v>
      </c>
      <c r="V122">
        <f>VLOOKUP($B122,'Gemini RAW'!$A:$Q,5,FALSE)</f>
        <v>5</v>
      </c>
      <c r="W122">
        <f>VLOOKUP($B122,'Gemini RAW'!$A:$Q,6,FALSE)</f>
        <v>4</v>
      </c>
      <c r="X122">
        <f>VLOOKUP($B122,'Gemini RAW'!$A:$Q,7,FALSE)</f>
        <v>5</v>
      </c>
      <c r="Y122">
        <f>VLOOKUP($B122,'Gemini RAW'!$A:$Q,8,FALSE)</f>
        <v>1</v>
      </c>
      <c r="Z122">
        <f>VLOOKUP($B122,'Gemini RAW'!$A:$Q,9,FALSE)</f>
        <v>3.7</v>
      </c>
      <c r="AA122">
        <f>VLOOKUP($B122,'Gemini RAW'!$A:$Q,10,FALSE)</f>
        <v>19</v>
      </c>
      <c r="AB122">
        <f>VLOOKUP($B122,'Gemini RAW'!$A:$Q,11,FALSE)</f>
        <v>0.33750000000000002</v>
      </c>
      <c r="AC122">
        <f>VLOOKUP($B122,'Gemini RAW'!$A:$Q,12,FALSE)</f>
        <v>1</v>
      </c>
      <c r="AD122" t="str">
        <f>VLOOKUP($B122,'Gemini RAW'!$A:$Q,13,FALSE)</f>
        <v>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v>
      </c>
      <c r="AE122" t="b">
        <f>VLOOKUP($B122,'Gemini RAW'!$A:$Q,14,FALSE)</f>
        <v>0</v>
      </c>
      <c r="AF122">
        <f>VLOOKUP($B122,'Gemini RAW'!$A:$Q,15,FALSE)</f>
        <v>0</v>
      </c>
      <c r="AG122">
        <f>VLOOKUP($B122,'Gemini RAW'!$A:$Q,16,FALSE)</f>
        <v>0</v>
      </c>
      <c r="AH122">
        <f>VLOOKUP($B122,'Gemini RAW'!$A:$Q,17,FALSE)</f>
        <v>0</v>
      </c>
    </row>
    <row r="123" spans="1:34" x14ac:dyDescent="0.45">
      <c r="A123">
        <v>122</v>
      </c>
      <c r="B123" t="s">
        <v>381</v>
      </c>
      <c r="C123" t="s">
        <v>1536</v>
      </c>
      <c r="D123" t="s">
        <v>557</v>
      </c>
      <c r="E123">
        <v>5</v>
      </c>
      <c r="F123">
        <v>5</v>
      </c>
      <c r="G123">
        <v>4</v>
      </c>
      <c r="H123">
        <v>5</v>
      </c>
      <c r="I123">
        <v>5</v>
      </c>
      <c r="J123">
        <v>4.8125</v>
      </c>
      <c r="K123">
        <v>24</v>
      </c>
      <c r="L123">
        <v>0.37335125856237111</v>
      </c>
      <c r="M123">
        <v>10</v>
      </c>
      <c r="N123" t="s">
        <v>2330</v>
      </c>
      <c r="O123" t="b">
        <v>0</v>
      </c>
      <c r="S123" t="str">
        <f>VLOOKUP($B123,'Gemini RAW'!$A:$Q,2,FALSE)</f>
        <v>Die Restaurant-App kann sowohl auf Ihrem Firmen- als auch auf Ihrem Privat-Handy genutzt werden. Sie benötigen die App, um im Restaurant zu essen und zu bezahlen.</v>
      </c>
      <c r="T123" t="str">
        <f>VLOOKUP($B123,'Gemini RAW'!$A:$Q,3,FALSE)</f>
        <v>rag</v>
      </c>
      <c r="U123">
        <f>VLOOKUP($B123,'Gemini RAW'!$A:$Q,4,FALSE)</f>
        <v>5</v>
      </c>
      <c r="V123">
        <f>VLOOKUP($B123,'Gemini RAW'!$A:$Q,5,FALSE)</f>
        <v>5</v>
      </c>
      <c r="W123">
        <f>VLOOKUP($B123,'Gemini RAW'!$A:$Q,6,FALSE)</f>
        <v>5</v>
      </c>
      <c r="X123">
        <f>VLOOKUP($B123,'Gemini RAW'!$A:$Q,7,FALSE)</f>
        <v>5</v>
      </c>
      <c r="Y123">
        <f>VLOOKUP($B123,'Gemini RAW'!$A:$Q,8,FALSE)</f>
        <v>1</v>
      </c>
      <c r="Z123">
        <f>VLOOKUP($B123,'Gemini RAW'!$A:$Q,9,FALSE)</f>
        <v>3.64</v>
      </c>
      <c r="AA123">
        <f>VLOOKUP($B123,'Gemini RAW'!$A:$Q,10,FALSE)</f>
        <v>21</v>
      </c>
      <c r="AB123">
        <f>VLOOKUP($B123,'Gemini RAW'!$A:$Q,11,FALSE)</f>
        <v>0.37335125856237111</v>
      </c>
      <c r="AC123">
        <f>VLOOKUP($B123,'Gemini RAW'!$A:$Q,12,FALSE)</f>
        <v>10</v>
      </c>
      <c r="AD123" t="str">
        <f>VLOOKUP($B123,'Gemini RAW'!$A:$Q,13,FALSE)</f>
        <v>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v>
      </c>
      <c r="AE123" t="b">
        <f>VLOOKUP($B123,'Gemini RAW'!$A:$Q,14,FALSE)</f>
        <v>0</v>
      </c>
      <c r="AF123">
        <f>VLOOKUP($B123,'Gemini RAW'!$A:$Q,15,FALSE)</f>
        <v>0</v>
      </c>
      <c r="AG123">
        <f>VLOOKUP($B123,'Gemini RAW'!$A:$Q,16,FALSE)</f>
        <v>0</v>
      </c>
      <c r="AH123">
        <f>VLOOKUP($B123,'Gemini RAW'!$A:$Q,17,FALSE)</f>
        <v>0</v>
      </c>
    </row>
    <row r="124" spans="1:34" x14ac:dyDescent="0.45">
      <c r="A124">
        <v>123</v>
      </c>
      <c r="B124" t="s">
        <v>384</v>
      </c>
      <c r="C124" t="s">
        <v>1538</v>
      </c>
      <c r="D124" t="s">
        <v>557</v>
      </c>
      <c r="E124">
        <v>5</v>
      </c>
      <c r="F124">
        <v>5</v>
      </c>
      <c r="G124">
        <v>5</v>
      </c>
      <c r="H124">
        <v>5</v>
      </c>
      <c r="I124">
        <v>4</v>
      </c>
      <c r="J124">
        <v>4.9124999999999996</v>
      </c>
      <c r="K124">
        <v>24</v>
      </c>
      <c r="L124">
        <v>0.18618415515412029</v>
      </c>
      <c r="M124">
        <v>12</v>
      </c>
      <c r="N124" t="s">
        <v>2331</v>
      </c>
      <c r="O124" t="b">
        <v>0</v>
      </c>
      <c r="S124" t="str">
        <f>VLOOKUP($B124,'Gemini RAW'!$A:$Q,2,FALSE)</f>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v>
      </c>
      <c r="T124" t="str">
        <f>VLOOKUP($B124,'Gemini RAW'!$A:$Q,3,FALSE)</f>
        <v>rag</v>
      </c>
      <c r="U124">
        <f>VLOOKUP($B124,'Gemini RAW'!$A:$Q,4,FALSE)</f>
        <v>4</v>
      </c>
      <c r="V124">
        <f>VLOOKUP($B124,'Gemini RAW'!$A:$Q,5,FALSE)</f>
        <v>5</v>
      </c>
      <c r="W124">
        <f>VLOOKUP($B124,'Gemini RAW'!$A:$Q,6,FALSE)</f>
        <v>4</v>
      </c>
      <c r="X124">
        <f>VLOOKUP($B124,'Gemini RAW'!$A:$Q,7,FALSE)</f>
        <v>5</v>
      </c>
      <c r="Y124">
        <f>VLOOKUP($B124,'Gemini RAW'!$A:$Q,8,FALSE)</f>
        <v>1</v>
      </c>
      <c r="Z124">
        <f>VLOOKUP($B124,'Gemini RAW'!$A:$Q,9,FALSE)</f>
        <v>4.12</v>
      </c>
      <c r="AA124">
        <f>VLOOKUP($B124,'Gemini RAW'!$A:$Q,10,FALSE)</f>
        <v>19</v>
      </c>
      <c r="AB124">
        <f>VLOOKUP($B124,'Gemini RAW'!$A:$Q,11,FALSE)</f>
        <v>0.18618415515412029</v>
      </c>
      <c r="AC124">
        <f>VLOOKUP($B124,'Gemini RAW'!$A:$Q,12,FALSE)</f>
        <v>12</v>
      </c>
      <c r="AD124" t="str">
        <f>VLOOKUP($B124,'Gemini RAW'!$A:$Q,13,FALSE)</f>
        <v>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v>
      </c>
      <c r="AE124" t="b">
        <f>VLOOKUP($B124,'Gemini RAW'!$A:$Q,14,FALSE)</f>
        <v>0</v>
      </c>
      <c r="AF124">
        <f>VLOOKUP($B124,'Gemini RAW'!$A:$Q,15,FALSE)</f>
        <v>0</v>
      </c>
      <c r="AG124">
        <f>VLOOKUP($B124,'Gemini RAW'!$A:$Q,16,FALSE)</f>
        <v>0</v>
      </c>
      <c r="AH124">
        <f>VLOOKUP($B124,'Gemini RAW'!$A:$Q,17,FALSE)</f>
        <v>0</v>
      </c>
    </row>
    <row r="125" spans="1:34" x14ac:dyDescent="0.45">
      <c r="A125">
        <v>124</v>
      </c>
      <c r="B125" t="s">
        <v>387</v>
      </c>
      <c r="C125" t="s">
        <v>1540</v>
      </c>
      <c r="D125" t="s">
        <v>557</v>
      </c>
      <c r="E125">
        <v>5</v>
      </c>
      <c r="F125">
        <v>5</v>
      </c>
      <c r="G125">
        <v>5</v>
      </c>
      <c r="H125">
        <v>5</v>
      </c>
      <c r="I125">
        <v>4</v>
      </c>
      <c r="J125">
        <v>4.9124999999999996</v>
      </c>
      <c r="K125">
        <v>24</v>
      </c>
      <c r="L125">
        <v>0.30144656958574728</v>
      </c>
      <c r="M125">
        <v>11</v>
      </c>
      <c r="N125" t="s">
        <v>2332</v>
      </c>
      <c r="O125" t="b">
        <v>0</v>
      </c>
      <c r="S125" t="str">
        <f>VLOOKUP($B125,'Gemini RAW'!$A:$Q,2,FALSE)</f>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v>
      </c>
      <c r="T125" t="str">
        <f>VLOOKUP($B125,'Gemini RAW'!$A:$Q,3,FALSE)</f>
        <v>rag</v>
      </c>
      <c r="U125">
        <f>VLOOKUP($B125,'Gemini RAW'!$A:$Q,4,FALSE)</f>
        <v>5</v>
      </c>
      <c r="V125">
        <f>VLOOKUP($B125,'Gemini RAW'!$A:$Q,5,FALSE)</f>
        <v>5</v>
      </c>
      <c r="W125">
        <f>VLOOKUP($B125,'Gemini RAW'!$A:$Q,6,FALSE)</f>
        <v>5</v>
      </c>
      <c r="X125">
        <f>VLOOKUP($B125,'Gemini RAW'!$A:$Q,7,FALSE)</f>
        <v>5</v>
      </c>
      <c r="Y125">
        <f>VLOOKUP($B125,'Gemini RAW'!$A:$Q,8,FALSE)</f>
        <v>1</v>
      </c>
      <c r="Z125">
        <f>VLOOKUP($B125,'Gemini RAW'!$A:$Q,9,FALSE)</f>
        <v>4.4800000000000004</v>
      </c>
      <c r="AA125">
        <f>VLOOKUP($B125,'Gemini RAW'!$A:$Q,10,FALSE)</f>
        <v>21</v>
      </c>
      <c r="AB125">
        <f>VLOOKUP($B125,'Gemini RAW'!$A:$Q,11,FALSE)</f>
        <v>0.30144656958574728</v>
      </c>
      <c r="AC125">
        <f>VLOOKUP($B125,'Gemini RAW'!$A:$Q,12,FALSE)</f>
        <v>11</v>
      </c>
      <c r="AD125" t="str">
        <f>VLOOKUP($B125,'Gemini RAW'!$A:$Q,13,FALSE)</f>
        <v>The response is factually accurate, relevant, complete, and clear. It effectively answers the user's question about the number of customer parking spaces available. However, the system does not provide explicit citations or audit trail information.</v>
      </c>
      <c r="AE125" t="b">
        <f>VLOOKUP($B125,'Gemini RAW'!$A:$Q,14,FALSE)</f>
        <v>0</v>
      </c>
      <c r="AF125">
        <f>VLOOKUP($B125,'Gemini RAW'!$A:$Q,15,FALSE)</f>
        <v>0</v>
      </c>
      <c r="AG125">
        <f>VLOOKUP($B125,'Gemini RAW'!$A:$Q,16,FALSE)</f>
        <v>0</v>
      </c>
      <c r="AH125">
        <f>VLOOKUP($B125,'Gemini RAW'!$A:$Q,17,FALSE)</f>
        <v>0</v>
      </c>
    </row>
    <row r="126" spans="1:34" x14ac:dyDescent="0.45">
      <c r="A126">
        <v>125</v>
      </c>
      <c r="B126" t="s">
        <v>390</v>
      </c>
      <c r="C126" t="s">
        <v>1542</v>
      </c>
      <c r="D126" t="s">
        <v>557</v>
      </c>
      <c r="E126">
        <v>5</v>
      </c>
      <c r="F126">
        <v>5</v>
      </c>
      <c r="G126">
        <v>5</v>
      </c>
      <c r="H126">
        <v>5</v>
      </c>
      <c r="I126">
        <v>4</v>
      </c>
      <c r="J126">
        <v>4.9124999999999996</v>
      </c>
      <c r="K126">
        <v>24</v>
      </c>
      <c r="L126">
        <v>0.38423232720376937</v>
      </c>
      <c r="M126">
        <v>12</v>
      </c>
      <c r="N126" t="s">
        <v>2333</v>
      </c>
      <c r="O126" t="b">
        <v>0</v>
      </c>
      <c r="S126" t="str">
        <f>VLOOKUP($B126,'Gemini RAW'!$A:$Q,2,FALSE)</f>
        <v>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v>
      </c>
      <c r="T126" t="str">
        <f>VLOOKUP($B126,'Gemini RAW'!$A:$Q,3,FALSE)</f>
        <v>rag</v>
      </c>
      <c r="U126">
        <f>VLOOKUP($B126,'Gemini RAW'!$A:$Q,4,FALSE)</f>
        <v>5</v>
      </c>
      <c r="V126">
        <f>VLOOKUP($B126,'Gemini RAW'!$A:$Q,5,FALSE)</f>
        <v>5</v>
      </c>
      <c r="W126">
        <f>VLOOKUP($B126,'Gemini RAW'!$A:$Q,6,FALSE)</f>
        <v>4</v>
      </c>
      <c r="X126">
        <f>VLOOKUP($B126,'Gemini RAW'!$A:$Q,7,FALSE)</f>
        <v>5</v>
      </c>
      <c r="Y126">
        <f>VLOOKUP($B126,'Gemini RAW'!$A:$Q,8,FALSE)</f>
        <v>1</v>
      </c>
      <c r="Z126">
        <f>VLOOKUP($B126,'Gemini RAW'!$A:$Q,9,FALSE)</f>
        <v>3.92</v>
      </c>
      <c r="AA126">
        <f>VLOOKUP($B126,'Gemini RAW'!$A:$Q,10,FALSE)</f>
        <v>20</v>
      </c>
      <c r="AB126">
        <f>VLOOKUP($B126,'Gemini RAW'!$A:$Q,11,FALSE)</f>
        <v>0.38423232720376937</v>
      </c>
      <c r="AC126">
        <f>VLOOKUP($B126,'Gemini RAW'!$A:$Q,12,FALSE)</f>
        <v>12</v>
      </c>
      <c r="AD126" t="str">
        <f>VLOOKUP($B126,'Gemini RAW'!$A:$Q,13,FALSE)</f>
        <v>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v>
      </c>
      <c r="AE126" t="b">
        <f>VLOOKUP($B126,'Gemini RAW'!$A:$Q,14,FALSE)</f>
        <v>0</v>
      </c>
      <c r="AF126">
        <f>VLOOKUP($B126,'Gemini RAW'!$A:$Q,15,FALSE)</f>
        <v>0</v>
      </c>
      <c r="AG126">
        <f>VLOOKUP($B126,'Gemini RAW'!$A:$Q,16,FALSE)</f>
        <v>0</v>
      </c>
      <c r="AH126">
        <f>VLOOKUP($B126,'Gemini RAW'!$A:$Q,17,FALSE)</f>
        <v>0</v>
      </c>
    </row>
    <row r="127" spans="1:34" x14ac:dyDescent="0.45">
      <c r="A127">
        <v>126</v>
      </c>
      <c r="B127" t="s">
        <v>393</v>
      </c>
      <c r="C127" t="s">
        <v>698</v>
      </c>
      <c r="D127" t="s">
        <v>557</v>
      </c>
      <c r="E127">
        <v>2</v>
      </c>
      <c r="F127">
        <v>2</v>
      </c>
      <c r="G127">
        <v>1</v>
      </c>
      <c r="H127">
        <v>3</v>
      </c>
      <c r="I127">
        <v>1</v>
      </c>
      <c r="J127">
        <v>1.8875</v>
      </c>
      <c r="K127">
        <v>9</v>
      </c>
      <c r="L127">
        <v>1.342930742141646E-2</v>
      </c>
      <c r="M127">
        <v>4</v>
      </c>
      <c r="N127" t="s">
        <v>2334</v>
      </c>
      <c r="O127" t="b">
        <v>0</v>
      </c>
      <c r="S127" t="str">
        <f>VLOOKUP($B127,'Gemini RAW'!$A:$Q,2,FALSE)</f>
        <v>Für Ihre Suchanfrage konnte keine Zusammenfassung erstellt werden. Hier sind einige Suchergebnisse.</v>
      </c>
      <c r="T127" t="str">
        <f>VLOOKUP($B127,'Gemini RAW'!$A:$Q,3,FALSE)</f>
        <v>rag</v>
      </c>
      <c r="U127">
        <f>VLOOKUP($B127,'Gemini RAW'!$A:$Q,4,FALSE)</f>
        <v>5</v>
      </c>
      <c r="V127">
        <f>VLOOKUP($B127,'Gemini RAW'!$A:$Q,5,FALSE)</f>
        <v>1</v>
      </c>
      <c r="W127">
        <f>VLOOKUP($B127,'Gemini RAW'!$A:$Q,6,FALSE)</f>
        <v>1</v>
      </c>
      <c r="X127">
        <f>VLOOKUP($B127,'Gemini RAW'!$A:$Q,7,FALSE)</f>
        <v>1</v>
      </c>
      <c r="Y127">
        <f>VLOOKUP($B127,'Gemini RAW'!$A:$Q,8,FALSE)</f>
        <v>1</v>
      </c>
      <c r="Z127">
        <f>VLOOKUP($B127,'Gemini RAW'!$A:$Q,9,FALSE)</f>
        <v>1.88</v>
      </c>
      <c r="AA127">
        <f>VLOOKUP($B127,'Gemini RAW'!$A:$Q,10,FALSE)</f>
        <v>9</v>
      </c>
      <c r="AB127">
        <f>VLOOKUP($B127,'Gemini RAW'!$A:$Q,11,FALSE)</f>
        <v>1.342930742141646E-2</v>
      </c>
      <c r="AC127">
        <f>VLOOKUP($B127,'Gemini RAW'!$A:$Q,12,FALSE)</f>
        <v>4</v>
      </c>
      <c r="AD127" t="str">
        <f>VLOOKUP($B127,'Gemini RAW'!$A:$Q,13,FALSE)</f>
        <v>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v>
      </c>
      <c r="AE127" t="b">
        <f>VLOOKUP($B127,'Gemini RAW'!$A:$Q,14,FALSE)</f>
        <v>0</v>
      </c>
      <c r="AF127">
        <f>VLOOKUP($B127,'Gemini RAW'!$A:$Q,15,FALSE)</f>
        <v>0</v>
      </c>
      <c r="AG127">
        <f>VLOOKUP($B127,'Gemini RAW'!$A:$Q,16,FALSE)</f>
        <v>0</v>
      </c>
      <c r="AH127">
        <f>VLOOKUP($B127,'Gemini RAW'!$A:$Q,17,FALSE)</f>
        <v>0</v>
      </c>
    </row>
    <row r="128" spans="1:34" x14ac:dyDescent="0.45">
      <c r="A128">
        <v>127</v>
      </c>
      <c r="B128" t="s">
        <v>396</v>
      </c>
      <c r="C128" t="s">
        <v>698</v>
      </c>
      <c r="D128" t="s">
        <v>557</v>
      </c>
      <c r="E128">
        <v>1</v>
      </c>
      <c r="F128">
        <v>1</v>
      </c>
      <c r="G128">
        <v>1</v>
      </c>
      <c r="H128">
        <v>2</v>
      </c>
      <c r="I128">
        <v>1</v>
      </c>
      <c r="J128">
        <v>1.1625000000000001</v>
      </c>
      <c r="K128">
        <v>6</v>
      </c>
      <c r="L128">
        <v>2.4247406033120322E-2</v>
      </c>
      <c r="M128">
        <v>7</v>
      </c>
      <c r="N128" t="s">
        <v>2335</v>
      </c>
      <c r="O128" t="b">
        <v>0</v>
      </c>
      <c r="S128" t="str">
        <f>VLOOKUP($B128,'Gemini RAW'!$A:$Q,2,FALSE)</f>
        <v>Für Ihre Suchanfrage konnte keine Zusammenfassung erstellt werden. Hier sind einige Suchergebnisse.</v>
      </c>
      <c r="T128" t="str">
        <f>VLOOKUP($B128,'Gemini RAW'!$A:$Q,3,FALSE)</f>
        <v>rag</v>
      </c>
      <c r="U128">
        <f>VLOOKUP($B128,'Gemini RAW'!$A:$Q,4,FALSE)</f>
        <v>1</v>
      </c>
      <c r="V128">
        <f>VLOOKUP($B128,'Gemini RAW'!$A:$Q,5,FALSE)</f>
        <v>1</v>
      </c>
      <c r="W128">
        <f>VLOOKUP($B128,'Gemini RAW'!$A:$Q,6,FALSE)</f>
        <v>1</v>
      </c>
      <c r="X128">
        <f>VLOOKUP($B128,'Gemini RAW'!$A:$Q,7,FALSE)</f>
        <v>1</v>
      </c>
      <c r="Y128">
        <f>VLOOKUP($B128,'Gemini RAW'!$A:$Q,8,FALSE)</f>
        <v>1</v>
      </c>
      <c r="Z128">
        <f>VLOOKUP($B128,'Gemini RAW'!$A:$Q,9,FALSE)</f>
        <v>1</v>
      </c>
      <c r="AA128">
        <f>VLOOKUP($B128,'Gemini RAW'!$A:$Q,10,FALSE)</f>
        <v>5</v>
      </c>
      <c r="AB128">
        <f>VLOOKUP($B128,'Gemini RAW'!$A:$Q,11,FALSE)</f>
        <v>2.4247406033120322E-2</v>
      </c>
      <c r="AC128">
        <f>VLOOKUP($B128,'Gemini RAW'!$A:$Q,12,FALSE)</f>
        <v>7</v>
      </c>
      <c r="AD128" t="str">
        <f>VLOOKUP($B128,'Gemini RAW'!$A:$Q,13,FALSE)</f>
        <v>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v>
      </c>
      <c r="AE128" t="b">
        <f>VLOOKUP($B128,'Gemini RAW'!$A:$Q,14,FALSE)</f>
        <v>0</v>
      </c>
      <c r="AF128">
        <f>VLOOKUP($B128,'Gemini RAW'!$A:$Q,15,FALSE)</f>
        <v>0</v>
      </c>
      <c r="AG128">
        <f>VLOOKUP($B128,'Gemini RAW'!$A:$Q,16,FALSE)</f>
        <v>0</v>
      </c>
      <c r="AH128">
        <f>VLOOKUP($B128,'Gemini RAW'!$A:$Q,17,FALSE)</f>
        <v>0</v>
      </c>
    </row>
    <row r="129" spans="1:34" x14ac:dyDescent="0.45">
      <c r="A129">
        <v>128</v>
      </c>
      <c r="B129" t="s">
        <v>399</v>
      </c>
      <c r="C129" t="s">
        <v>1546</v>
      </c>
      <c r="D129" t="s">
        <v>557</v>
      </c>
      <c r="E129">
        <v>4</v>
      </c>
      <c r="F129">
        <v>5</v>
      </c>
      <c r="G129">
        <v>4</v>
      </c>
      <c r="H129">
        <v>5</v>
      </c>
      <c r="I129">
        <v>3</v>
      </c>
      <c r="J129">
        <v>4.3249999999999993</v>
      </c>
      <c r="K129">
        <v>21</v>
      </c>
      <c r="L129">
        <v>0.27276730608627159</v>
      </c>
      <c r="M129">
        <v>12</v>
      </c>
      <c r="N129" t="s">
        <v>2336</v>
      </c>
      <c r="O129" t="b">
        <v>0</v>
      </c>
      <c r="S129" t="str">
        <f>VLOOKUP($B129,'Gemini RAW'!$A:$Q,2,FALSE)</f>
        <v>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v>
      </c>
      <c r="T129" t="str">
        <f>VLOOKUP($B129,'Gemini RAW'!$A:$Q,3,FALSE)</f>
        <v>rag</v>
      </c>
      <c r="U129">
        <f>VLOOKUP($B129,'Gemini RAW'!$A:$Q,4,FALSE)</f>
        <v>5</v>
      </c>
      <c r="V129">
        <f>VLOOKUP($B129,'Gemini RAW'!$A:$Q,5,FALSE)</f>
        <v>5</v>
      </c>
      <c r="W129">
        <f>VLOOKUP($B129,'Gemini RAW'!$A:$Q,6,FALSE)</f>
        <v>4</v>
      </c>
      <c r="X129">
        <f>VLOOKUP($B129,'Gemini RAW'!$A:$Q,7,FALSE)</f>
        <v>5</v>
      </c>
      <c r="Y129">
        <f>VLOOKUP($B129,'Gemini RAW'!$A:$Q,8,FALSE)</f>
        <v>1</v>
      </c>
      <c r="Z129">
        <f>VLOOKUP($B129,'Gemini RAW'!$A:$Q,9,FALSE)</f>
        <v>3.5</v>
      </c>
      <c r="AA129">
        <f>VLOOKUP($B129,'Gemini RAW'!$A:$Q,10,FALSE)</f>
        <v>20</v>
      </c>
      <c r="AB129">
        <f>VLOOKUP($B129,'Gemini RAW'!$A:$Q,11,FALSE)</f>
        <v>0.27276730608627159</v>
      </c>
      <c r="AC129">
        <f>VLOOKUP($B129,'Gemini RAW'!$A:$Q,12,FALSE)</f>
        <v>12</v>
      </c>
      <c r="AD129" t="str">
        <f>VLOOKUP($B129,'Gemini RAW'!$A:$Q,13,FALSE)</f>
        <v>The response provides a factually accurate, relevant, and clear answer to the user's query. It is mostly complete, but could benefit from additional details. The main weakness is the lack of citations and any consideration of GDPR, EU AI Act, or audit trails.</v>
      </c>
      <c r="AE129" t="b">
        <f>VLOOKUP($B129,'Gemini RAW'!$A:$Q,14,FALSE)</f>
        <v>0</v>
      </c>
      <c r="AF129">
        <f>VLOOKUP($B129,'Gemini RAW'!$A:$Q,15,FALSE)</f>
        <v>0</v>
      </c>
      <c r="AG129">
        <f>VLOOKUP($B129,'Gemini RAW'!$A:$Q,16,FALSE)</f>
        <v>0</v>
      </c>
      <c r="AH129">
        <f>VLOOKUP($B129,'Gemini RAW'!$A:$Q,17,FALSE)</f>
        <v>0</v>
      </c>
    </row>
    <row r="130" spans="1:34" x14ac:dyDescent="0.45">
      <c r="A130">
        <v>129</v>
      </c>
      <c r="B130" t="s">
        <v>402</v>
      </c>
      <c r="C130" t="s">
        <v>698</v>
      </c>
      <c r="D130" t="s">
        <v>557</v>
      </c>
      <c r="E130">
        <v>1</v>
      </c>
      <c r="F130">
        <v>1</v>
      </c>
      <c r="G130">
        <v>1</v>
      </c>
      <c r="H130">
        <v>2</v>
      </c>
      <c r="I130">
        <v>1</v>
      </c>
      <c r="J130">
        <v>1.1625000000000001</v>
      </c>
      <c r="K130">
        <v>6</v>
      </c>
      <c r="L130">
        <v>1.7058697156376951E-2</v>
      </c>
      <c r="M130">
        <v>12</v>
      </c>
      <c r="N130" t="s">
        <v>2337</v>
      </c>
      <c r="O130" t="b">
        <v>0</v>
      </c>
      <c r="S130" t="str">
        <f>VLOOKUP($B130,'Gemini RAW'!$A:$Q,2,FALSE)</f>
        <v>Für Ihre Suchanfrage konnte keine Zusammenfassung erstellt werden. Hier sind einige Suchergebnisse.</v>
      </c>
      <c r="T130" t="str">
        <f>VLOOKUP($B130,'Gemini RAW'!$A:$Q,3,FALSE)</f>
        <v>rag</v>
      </c>
      <c r="U130">
        <f>VLOOKUP($B130,'Gemini RAW'!$A:$Q,4,FALSE)</f>
        <v>1</v>
      </c>
      <c r="V130">
        <f>VLOOKUP($B130,'Gemini RAW'!$A:$Q,5,FALSE)</f>
        <v>1</v>
      </c>
      <c r="W130">
        <f>VLOOKUP($B130,'Gemini RAW'!$A:$Q,6,FALSE)</f>
        <v>1</v>
      </c>
      <c r="X130">
        <f>VLOOKUP($B130,'Gemini RAW'!$A:$Q,7,FALSE)</f>
        <v>1</v>
      </c>
      <c r="Y130">
        <f>VLOOKUP($B130,'Gemini RAW'!$A:$Q,8,FALSE)</f>
        <v>1</v>
      </c>
      <c r="Z130">
        <f>VLOOKUP($B130,'Gemini RAW'!$A:$Q,9,FALSE)</f>
        <v>1.84</v>
      </c>
      <c r="AA130">
        <f>VLOOKUP($B130,'Gemini RAW'!$A:$Q,10,FALSE)</f>
        <v>5</v>
      </c>
      <c r="AB130">
        <f>VLOOKUP($B130,'Gemini RAW'!$A:$Q,11,FALSE)</f>
        <v>1.7058697156376951E-2</v>
      </c>
      <c r="AC130">
        <f>VLOOKUP($B130,'Gemini RAW'!$A:$Q,12,FALSE)</f>
        <v>12</v>
      </c>
      <c r="AD130" t="str">
        <f>VLOOKUP($B130,'Gemini RAW'!$A:$Q,13,FALSE)</f>
        <v>The AI system completely fails to answer the user's query. It acknowledges the query but provides no relevant information. The response is essentially a failure in information retrieval and content generation.</v>
      </c>
      <c r="AE130" t="b">
        <f>VLOOKUP($B130,'Gemini RAW'!$A:$Q,14,FALSE)</f>
        <v>0</v>
      </c>
      <c r="AF130">
        <f>VLOOKUP($B130,'Gemini RAW'!$A:$Q,15,FALSE)</f>
        <v>0</v>
      </c>
      <c r="AG130">
        <f>VLOOKUP($B130,'Gemini RAW'!$A:$Q,16,FALSE)</f>
        <v>0</v>
      </c>
      <c r="AH130">
        <f>VLOOKUP($B130,'Gemini RAW'!$A:$Q,17,FALSE)</f>
        <v>0</v>
      </c>
    </row>
    <row r="131" spans="1:34" x14ac:dyDescent="0.45">
      <c r="A131">
        <v>130</v>
      </c>
      <c r="B131" t="s">
        <v>405</v>
      </c>
      <c r="C131" t="s">
        <v>1549</v>
      </c>
      <c r="D131" t="s">
        <v>557</v>
      </c>
      <c r="E131">
        <v>5</v>
      </c>
      <c r="F131">
        <v>5</v>
      </c>
      <c r="G131">
        <v>4</v>
      </c>
      <c r="H131">
        <v>5</v>
      </c>
      <c r="I131">
        <v>4</v>
      </c>
      <c r="J131">
        <v>4.7249999999999996</v>
      </c>
      <c r="K131">
        <v>23</v>
      </c>
      <c r="L131">
        <v>0.34647393976641039</v>
      </c>
      <c r="M131">
        <v>12</v>
      </c>
      <c r="N131" t="s">
        <v>2338</v>
      </c>
      <c r="O131" t="b">
        <v>0</v>
      </c>
      <c r="S131" t="str">
        <f>VLOOKUP($B131,'Gemini RAW'!$A:$Q,2,FALSE)</f>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v>
      </c>
      <c r="T131" t="str">
        <f>VLOOKUP($B131,'Gemini RAW'!$A:$Q,3,FALSE)</f>
        <v>rag</v>
      </c>
      <c r="U131">
        <f>VLOOKUP($B131,'Gemini RAW'!$A:$Q,4,FALSE)</f>
        <v>5</v>
      </c>
      <c r="V131">
        <f>VLOOKUP($B131,'Gemini RAW'!$A:$Q,5,FALSE)</f>
        <v>5</v>
      </c>
      <c r="W131">
        <f>VLOOKUP($B131,'Gemini RAW'!$A:$Q,6,FALSE)</f>
        <v>4</v>
      </c>
      <c r="X131">
        <f>VLOOKUP($B131,'Gemini RAW'!$A:$Q,7,FALSE)</f>
        <v>5</v>
      </c>
      <c r="Y131">
        <f>VLOOKUP($B131,'Gemini RAW'!$A:$Q,8,FALSE)</f>
        <v>1</v>
      </c>
      <c r="Z131">
        <f>VLOOKUP($B131,'Gemini RAW'!$A:$Q,9,FALSE)</f>
        <v>4.3400000000000007</v>
      </c>
      <c r="AA131">
        <f>VLOOKUP($B131,'Gemini RAW'!$A:$Q,10,FALSE)</f>
        <v>20</v>
      </c>
      <c r="AB131">
        <f>VLOOKUP($B131,'Gemini RAW'!$A:$Q,11,FALSE)</f>
        <v>0.34647393976641039</v>
      </c>
      <c r="AC131">
        <f>VLOOKUP($B131,'Gemini RAW'!$A:$Q,12,FALSE)</f>
        <v>12</v>
      </c>
      <c r="AD131" t="str">
        <f>VLOOKUP($B131,'Gemini RAW'!$A:$Q,13,FALSE)</f>
        <v>The response is factually accurate, relevant, and clearly written. It provides a good overview of the waste separation system in the new building. The main weakness is the lack of explicit citations.</v>
      </c>
      <c r="AE131" t="b">
        <f>VLOOKUP($B131,'Gemini RAW'!$A:$Q,14,FALSE)</f>
        <v>0</v>
      </c>
      <c r="AF131">
        <f>VLOOKUP($B131,'Gemini RAW'!$A:$Q,15,FALSE)</f>
        <v>0</v>
      </c>
      <c r="AG131">
        <f>VLOOKUP($B131,'Gemini RAW'!$A:$Q,16,FALSE)</f>
        <v>0</v>
      </c>
      <c r="AH131">
        <f>VLOOKUP($B131,'Gemini RAW'!$A:$Q,17,FALSE)</f>
        <v>0</v>
      </c>
    </row>
    <row r="132" spans="1:34" x14ac:dyDescent="0.45">
      <c r="A132">
        <v>131</v>
      </c>
      <c r="B132" t="s">
        <v>408</v>
      </c>
      <c r="C132" t="s">
        <v>1551</v>
      </c>
      <c r="D132" t="s">
        <v>557</v>
      </c>
      <c r="E132">
        <v>5</v>
      </c>
      <c r="F132">
        <v>5</v>
      </c>
      <c r="G132">
        <v>4</v>
      </c>
      <c r="H132">
        <v>5</v>
      </c>
      <c r="I132">
        <v>4</v>
      </c>
      <c r="J132">
        <v>4.7249999999999996</v>
      </c>
      <c r="K132">
        <v>23</v>
      </c>
      <c r="L132">
        <v>0.21534118104838501</v>
      </c>
      <c r="M132">
        <v>14</v>
      </c>
      <c r="N132" t="s">
        <v>2339</v>
      </c>
      <c r="O132" t="b">
        <v>0</v>
      </c>
      <c r="S132" t="str">
        <f>VLOOKUP($B132,'Gemini RAW'!$A:$Q,2,FALSE)</f>
        <v>Die Tonnen für Nassmüll und Biomüll befinden sich in den Teeküchen. Mülltrennung ist zentralisiert auf den Etagen, diese werden beschriftet. Es gibt Müllstationen in den Quadranten mit 2-3 verschiedenen Sortierungen.</v>
      </c>
      <c r="T132" t="str">
        <f>VLOOKUP($B132,'Gemini RAW'!$A:$Q,3,FALSE)</f>
        <v>rag</v>
      </c>
      <c r="U132">
        <f>VLOOKUP($B132,'Gemini RAW'!$A:$Q,4,FALSE)</f>
        <v>5</v>
      </c>
      <c r="V132">
        <f>VLOOKUP($B132,'Gemini RAW'!$A:$Q,5,FALSE)</f>
        <v>5</v>
      </c>
      <c r="W132">
        <f>VLOOKUP($B132,'Gemini RAW'!$A:$Q,6,FALSE)</f>
        <v>4</v>
      </c>
      <c r="X132">
        <f>VLOOKUP($B132,'Gemini RAW'!$A:$Q,7,FALSE)</f>
        <v>5</v>
      </c>
      <c r="Y132">
        <f>VLOOKUP($B132,'Gemini RAW'!$A:$Q,8,FALSE)</f>
        <v>1</v>
      </c>
      <c r="Z132">
        <f>VLOOKUP($B132,'Gemini RAW'!$A:$Q,9,FALSE)</f>
        <v>4.3400000000000007</v>
      </c>
      <c r="AA132">
        <f>VLOOKUP($B132,'Gemini RAW'!$A:$Q,10,FALSE)</f>
        <v>20</v>
      </c>
      <c r="AB132">
        <f>VLOOKUP($B132,'Gemini RAW'!$A:$Q,11,FALSE)</f>
        <v>0.21534118104838501</v>
      </c>
      <c r="AC132">
        <f>VLOOKUP($B132,'Gemini RAW'!$A:$Q,12,FALSE)</f>
        <v>14</v>
      </c>
      <c r="AD132" t="str">
        <f>VLOOKUP($B132,'Gemini RAW'!$A:$Q,13,FALSE)</f>
        <v>The response is factually accurate, relevant, and clearly written. It effectively answers the user's question based on the provided snippets. The main weakness is the lack of citations.</v>
      </c>
      <c r="AE132" t="b">
        <f>VLOOKUP($B132,'Gemini RAW'!$A:$Q,14,FALSE)</f>
        <v>0</v>
      </c>
      <c r="AF132">
        <f>VLOOKUP($B132,'Gemini RAW'!$A:$Q,15,FALSE)</f>
        <v>0</v>
      </c>
      <c r="AG132">
        <f>VLOOKUP($B132,'Gemini RAW'!$A:$Q,16,FALSE)</f>
        <v>0</v>
      </c>
      <c r="AH132">
        <f>VLOOKUP($B132,'Gemini RAW'!$A:$Q,17,FALSE)</f>
        <v>0</v>
      </c>
    </row>
    <row r="133" spans="1:34" x14ac:dyDescent="0.45">
      <c r="A133">
        <v>132</v>
      </c>
      <c r="B133" t="s">
        <v>411</v>
      </c>
      <c r="C133" t="s">
        <v>1553</v>
      </c>
      <c r="D133" t="s">
        <v>557</v>
      </c>
      <c r="E133">
        <v>5</v>
      </c>
      <c r="F133">
        <v>5</v>
      </c>
      <c r="G133">
        <v>4</v>
      </c>
      <c r="H133">
        <v>5</v>
      </c>
      <c r="I133">
        <v>4</v>
      </c>
      <c r="J133">
        <v>4.7249999999999996</v>
      </c>
      <c r="K133">
        <v>23</v>
      </c>
      <c r="L133">
        <v>0.28126574303093838</v>
      </c>
      <c r="M133">
        <v>11</v>
      </c>
      <c r="N133" t="s">
        <v>2340</v>
      </c>
      <c r="O133" t="b">
        <v>0</v>
      </c>
      <c r="S133" t="str">
        <f>VLOOKUP($B133,'Gemini RAW'!$A:$Q,2,FALSE)</f>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v>
      </c>
      <c r="T133" t="str">
        <f>VLOOKUP($B133,'Gemini RAW'!$A:$Q,3,FALSE)</f>
        <v>rag</v>
      </c>
      <c r="U133">
        <f>VLOOKUP($B133,'Gemini RAW'!$A:$Q,4,FALSE)</f>
        <v>5</v>
      </c>
      <c r="V133">
        <f>VLOOKUP($B133,'Gemini RAW'!$A:$Q,5,FALSE)</f>
        <v>5</v>
      </c>
      <c r="W133">
        <f>VLOOKUP($B133,'Gemini RAW'!$A:$Q,6,FALSE)</f>
        <v>5</v>
      </c>
      <c r="X133">
        <f>VLOOKUP($B133,'Gemini RAW'!$A:$Q,7,FALSE)</f>
        <v>5</v>
      </c>
      <c r="Y133">
        <f>VLOOKUP($B133,'Gemini RAW'!$A:$Q,8,FALSE)</f>
        <v>1</v>
      </c>
      <c r="Z133">
        <f>VLOOKUP($B133,'Gemini RAW'!$A:$Q,9,FALSE)</f>
        <v>4.4800000000000004</v>
      </c>
      <c r="AA133">
        <f>VLOOKUP($B133,'Gemini RAW'!$A:$Q,10,FALSE)</f>
        <v>21</v>
      </c>
      <c r="AB133">
        <f>VLOOKUP($B133,'Gemini RAW'!$A:$Q,11,FALSE)</f>
        <v>0.28126574303093838</v>
      </c>
      <c r="AC133">
        <f>VLOOKUP($B133,'Gemini RAW'!$A:$Q,12,FALSE)</f>
        <v>11</v>
      </c>
      <c r="AD133" t="str">
        <f>VLOOKUP($B133,'Gemini RAW'!$A:$Q,13,FALSE)</f>
        <v>The response is factually accurate, relevant, complete, and clear. It effectively answers the user's question based on the provided snippets. However, the system does not provide explicit citations or an audit trail.</v>
      </c>
      <c r="AE133" t="b">
        <f>VLOOKUP($B133,'Gemini RAW'!$A:$Q,14,FALSE)</f>
        <v>0</v>
      </c>
      <c r="AF133">
        <f>VLOOKUP($B133,'Gemini RAW'!$A:$Q,15,FALSE)</f>
        <v>0</v>
      </c>
      <c r="AG133">
        <f>VLOOKUP($B133,'Gemini RAW'!$A:$Q,16,FALSE)</f>
        <v>0</v>
      </c>
      <c r="AH133">
        <f>VLOOKUP($B133,'Gemini RAW'!$A:$Q,17,FALSE)</f>
        <v>0</v>
      </c>
    </row>
    <row r="134" spans="1:34" x14ac:dyDescent="0.45">
      <c r="A134">
        <v>133</v>
      </c>
      <c r="B134" t="s">
        <v>414</v>
      </c>
      <c r="C134" t="s">
        <v>1555</v>
      </c>
      <c r="D134" t="s">
        <v>557</v>
      </c>
      <c r="E134">
        <v>5</v>
      </c>
      <c r="F134">
        <v>5</v>
      </c>
      <c r="G134">
        <v>4</v>
      </c>
      <c r="H134">
        <v>5</v>
      </c>
      <c r="I134">
        <v>4</v>
      </c>
      <c r="J134">
        <v>4.7249999999999996</v>
      </c>
      <c r="K134">
        <v>23</v>
      </c>
      <c r="L134">
        <v>0.196760151289223</v>
      </c>
      <c r="M134">
        <v>11</v>
      </c>
      <c r="N134" t="s">
        <v>2341</v>
      </c>
      <c r="O134" t="b">
        <v>0</v>
      </c>
      <c r="S134" t="str">
        <f>VLOOKUP($B134,'Gemini RAW'!$A:$Q,2,FALSE)</f>
        <v>Die Datentonnen für sensible Dokumente befinden sich in den Druckerräumen. Diese sind in jedem Quadranten zu finden.</v>
      </c>
      <c r="T134" t="str">
        <f>VLOOKUP($B134,'Gemini RAW'!$A:$Q,3,FALSE)</f>
        <v>rag</v>
      </c>
      <c r="U134">
        <f>VLOOKUP($B134,'Gemini RAW'!$A:$Q,4,FALSE)</f>
        <v>5</v>
      </c>
      <c r="V134">
        <f>VLOOKUP($B134,'Gemini RAW'!$A:$Q,5,FALSE)</f>
        <v>5</v>
      </c>
      <c r="W134">
        <f>VLOOKUP($B134,'Gemini RAW'!$A:$Q,6,FALSE)</f>
        <v>5</v>
      </c>
      <c r="X134">
        <f>VLOOKUP($B134,'Gemini RAW'!$A:$Q,7,FALSE)</f>
        <v>5</v>
      </c>
      <c r="Y134">
        <f>VLOOKUP($B134,'Gemini RAW'!$A:$Q,8,FALSE)</f>
        <v>1</v>
      </c>
      <c r="Z134">
        <f>VLOOKUP($B134,'Gemini RAW'!$A:$Q,9,FALSE)</f>
        <v>3.64</v>
      </c>
      <c r="AA134">
        <f>VLOOKUP($B134,'Gemini RAW'!$A:$Q,10,FALSE)</f>
        <v>21</v>
      </c>
      <c r="AB134">
        <f>VLOOKUP($B134,'Gemini RAW'!$A:$Q,11,FALSE)</f>
        <v>0.196760151289223</v>
      </c>
      <c r="AC134">
        <f>VLOOKUP($B134,'Gemini RAW'!$A:$Q,12,FALSE)</f>
        <v>11</v>
      </c>
      <c r="AD134" t="str">
        <f>VLOOKUP($B134,'Gemini RAW'!$A:$Q,13,FALSE)</f>
        <v>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v>
      </c>
      <c r="AE134" t="b">
        <f>VLOOKUP($B134,'Gemini RAW'!$A:$Q,14,FALSE)</f>
        <v>0</v>
      </c>
      <c r="AF134">
        <f>VLOOKUP($B134,'Gemini RAW'!$A:$Q,15,FALSE)</f>
        <v>0</v>
      </c>
      <c r="AG134">
        <f>VLOOKUP($B134,'Gemini RAW'!$A:$Q,16,FALSE)</f>
        <v>0</v>
      </c>
      <c r="AH134">
        <f>VLOOKUP($B134,'Gemini RAW'!$A:$Q,17,FALSE)</f>
        <v>0</v>
      </c>
    </row>
    <row r="135" spans="1:34" x14ac:dyDescent="0.45">
      <c r="A135">
        <v>134</v>
      </c>
      <c r="B135" t="s">
        <v>417</v>
      </c>
      <c r="C135" t="s">
        <v>698</v>
      </c>
      <c r="D135" t="s">
        <v>557</v>
      </c>
      <c r="E135">
        <v>1</v>
      </c>
      <c r="F135">
        <v>1</v>
      </c>
      <c r="G135">
        <v>1</v>
      </c>
      <c r="H135">
        <v>2</v>
      </c>
      <c r="I135">
        <v>1</v>
      </c>
      <c r="J135">
        <v>1.1625000000000001</v>
      </c>
      <c r="K135">
        <v>6</v>
      </c>
      <c r="L135">
        <v>4.6962204462204463E-2</v>
      </c>
      <c r="M135">
        <v>11</v>
      </c>
      <c r="N135" t="s">
        <v>2342</v>
      </c>
      <c r="O135" t="b">
        <v>0</v>
      </c>
      <c r="S135" t="str">
        <f>VLOOKUP($B135,'Gemini RAW'!$A:$Q,2,FALSE)</f>
        <v>Für Ihre Suchanfrage konnte keine Zusammenfassung erstellt werden. Hier sind einige Suchergebnisse.</v>
      </c>
      <c r="T135" t="str">
        <f>VLOOKUP($B135,'Gemini RAW'!$A:$Q,3,FALSE)</f>
        <v>rag</v>
      </c>
      <c r="U135">
        <f>VLOOKUP($B135,'Gemini RAW'!$A:$Q,4,FALSE)</f>
        <v>1</v>
      </c>
      <c r="V135">
        <f>VLOOKUP($B135,'Gemini RAW'!$A:$Q,5,FALSE)</f>
        <v>1</v>
      </c>
      <c r="W135">
        <f>VLOOKUP($B135,'Gemini RAW'!$A:$Q,6,FALSE)</f>
        <v>1</v>
      </c>
      <c r="X135">
        <f>VLOOKUP($B135,'Gemini RAW'!$A:$Q,7,FALSE)</f>
        <v>1</v>
      </c>
      <c r="Y135">
        <f>VLOOKUP($B135,'Gemini RAW'!$A:$Q,8,FALSE)</f>
        <v>1</v>
      </c>
      <c r="Z135">
        <f>VLOOKUP($B135,'Gemini RAW'!$A:$Q,9,FALSE)</f>
        <v>1</v>
      </c>
      <c r="AA135">
        <f>VLOOKUP($B135,'Gemini RAW'!$A:$Q,10,FALSE)</f>
        <v>5</v>
      </c>
      <c r="AB135">
        <f>VLOOKUP($B135,'Gemini RAW'!$A:$Q,11,FALSE)</f>
        <v>4.6962204462204463E-2</v>
      </c>
      <c r="AC135">
        <f>VLOOKUP($B135,'Gemini RAW'!$A:$Q,12,FALSE)</f>
        <v>11</v>
      </c>
      <c r="AD135" t="str">
        <f>VLOOKUP($B135,'Gemini RAW'!$A:$Q,13,FALSE)</f>
        <v>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v>
      </c>
      <c r="AE135" t="b">
        <f>VLOOKUP($B135,'Gemini RAW'!$A:$Q,14,FALSE)</f>
        <v>0</v>
      </c>
      <c r="AF135">
        <f>VLOOKUP($B135,'Gemini RAW'!$A:$Q,15,FALSE)</f>
        <v>0</v>
      </c>
      <c r="AG135">
        <f>VLOOKUP($B135,'Gemini RAW'!$A:$Q,16,FALSE)</f>
        <v>0</v>
      </c>
      <c r="AH135">
        <f>VLOOKUP($B135,'Gemini RAW'!$A:$Q,17,FALSE)</f>
        <v>0</v>
      </c>
    </row>
    <row r="136" spans="1:34" x14ac:dyDescent="0.45">
      <c r="A136">
        <v>135</v>
      </c>
      <c r="B136" t="s">
        <v>420</v>
      </c>
      <c r="C136" t="s">
        <v>698</v>
      </c>
      <c r="D136" t="s">
        <v>557</v>
      </c>
      <c r="E136">
        <v>1</v>
      </c>
      <c r="F136">
        <v>1</v>
      </c>
      <c r="G136">
        <v>1</v>
      </c>
      <c r="H136">
        <v>2</v>
      </c>
      <c r="I136">
        <v>1</v>
      </c>
      <c r="J136">
        <v>1.1625000000000001</v>
      </c>
      <c r="K136">
        <v>6</v>
      </c>
      <c r="L136">
        <v>2.1228070175438589E-2</v>
      </c>
      <c r="M136">
        <v>3</v>
      </c>
      <c r="N136" t="s">
        <v>2343</v>
      </c>
      <c r="O136" t="b">
        <v>0</v>
      </c>
      <c r="S136" t="str">
        <f>VLOOKUP($B136,'Gemini RAW'!$A:$Q,2,FALSE)</f>
        <v>Für Ihre Suchanfrage konnte keine Zusammenfassung erstellt werden. Hier sind einige Suchergebnisse.</v>
      </c>
      <c r="T136" t="str">
        <f>VLOOKUP($B136,'Gemini RAW'!$A:$Q,3,FALSE)</f>
        <v>rag</v>
      </c>
      <c r="U136">
        <f>VLOOKUP($B136,'Gemini RAW'!$A:$Q,4,FALSE)</f>
        <v>1</v>
      </c>
      <c r="V136">
        <f>VLOOKUP($B136,'Gemini RAW'!$A:$Q,5,FALSE)</f>
        <v>1</v>
      </c>
      <c r="W136">
        <f>VLOOKUP($B136,'Gemini RAW'!$A:$Q,6,FALSE)</f>
        <v>1</v>
      </c>
      <c r="X136">
        <f>VLOOKUP($B136,'Gemini RAW'!$A:$Q,7,FALSE)</f>
        <v>1</v>
      </c>
      <c r="Y136">
        <f>VLOOKUP($B136,'Gemini RAW'!$A:$Q,8,FALSE)</f>
        <v>1</v>
      </c>
      <c r="Z136">
        <f>VLOOKUP($B136,'Gemini RAW'!$A:$Q,9,FALSE)</f>
        <v>1</v>
      </c>
      <c r="AA136">
        <f>VLOOKUP($B136,'Gemini RAW'!$A:$Q,10,FALSE)</f>
        <v>5</v>
      </c>
      <c r="AB136">
        <f>VLOOKUP($B136,'Gemini RAW'!$A:$Q,11,FALSE)</f>
        <v>2.1228070175438589E-2</v>
      </c>
      <c r="AC136">
        <f>VLOOKUP($B136,'Gemini RAW'!$A:$Q,12,FALSE)</f>
        <v>3</v>
      </c>
      <c r="AD136" t="str">
        <f>VLOOKUP($B136,'Gemini RAW'!$A:$Q,13,FALSE)</f>
        <v>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v>
      </c>
      <c r="AE136" t="b">
        <f>VLOOKUP($B136,'Gemini RAW'!$A:$Q,14,FALSE)</f>
        <v>0</v>
      </c>
      <c r="AF136">
        <f>VLOOKUP($B136,'Gemini RAW'!$A:$Q,15,FALSE)</f>
        <v>0</v>
      </c>
      <c r="AG136">
        <f>VLOOKUP($B136,'Gemini RAW'!$A:$Q,16,FALSE)</f>
        <v>0</v>
      </c>
      <c r="AH136">
        <f>VLOOKUP($B136,'Gemini RAW'!$A:$Q,17,FALSE)</f>
        <v>0</v>
      </c>
    </row>
    <row r="137" spans="1:34" x14ac:dyDescent="0.45">
      <c r="A137">
        <v>136</v>
      </c>
      <c r="B137" t="s">
        <v>423</v>
      </c>
      <c r="C137" t="s">
        <v>1072</v>
      </c>
      <c r="D137" t="s">
        <v>557</v>
      </c>
      <c r="E137">
        <v>5</v>
      </c>
      <c r="F137">
        <v>5</v>
      </c>
      <c r="G137">
        <v>4</v>
      </c>
      <c r="H137">
        <v>5</v>
      </c>
      <c r="I137">
        <v>5</v>
      </c>
      <c r="J137">
        <v>4.8125</v>
      </c>
      <c r="K137">
        <v>24</v>
      </c>
      <c r="L137">
        <v>6.5485007617114677E-2</v>
      </c>
      <c r="M137">
        <v>14</v>
      </c>
      <c r="N137" t="s">
        <v>2344</v>
      </c>
      <c r="O137" t="b">
        <v>0</v>
      </c>
      <c r="S137" t="str">
        <f>VLOOKUP($B137,'Gemini RAW'!$A:$Q,2,FALSE)</f>
        <v>Im Foyer des NewHQ gibt es 6 Vereinzelungsanlagen.</v>
      </c>
      <c r="T137" t="str">
        <f>VLOOKUP($B137,'Gemini RAW'!$A:$Q,3,FALSE)</f>
        <v>rag</v>
      </c>
      <c r="U137">
        <f>VLOOKUP($B137,'Gemini RAW'!$A:$Q,4,FALSE)</f>
        <v>5</v>
      </c>
      <c r="V137">
        <f>VLOOKUP($B137,'Gemini RAW'!$A:$Q,5,FALSE)</f>
        <v>5</v>
      </c>
      <c r="W137">
        <f>VLOOKUP($B137,'Gemini RAW'!$A:$Q,6,FALSE)</f>
        <v>5</v>
      </c>
      <c r="X137">
        <f>VLOOKUP($B137,'Gemini RAW'!$A:$Q,7,FALSE)</f>
        <v>5</v>
      </c>
      <c r="Y137">
        <f>VLOOKUP($B137,'Gemini RAW'!$A:$Q,8,FALSE)</f>
        <v>1</v>
      </c>
      <c r="Z137">
        <f>VLOOKUP($B137,'Gemini RAW'!$A:$Q,9,FALSE)</f>
        <v>3.64</v>
      </c>
      <c r="AA137">
        <f>VLOOKUP($B137,'Gemini RAW'!$A:$Q,10,FALSE)</f>
        <v>21</v>
      </c>
      <c r="AB137">
        <f>VLOOKUP($B137,'Gemini RAW'!$A:$Q,11,FALSE)</f>
        <v>6.5485007617114677E-2</v>
      </c>
      <c r="AC137">
        <f>VLOOKUP($B137,'Gemini RAW'!$A:$Q,12,FALSE)</f>
        <v>14</v>
      </c>
      <c r="AD137" t="str">
        <f>VLOOKUP($B137,'Gemini RAW'!$A:$Q,13,FALSE)</f>
        <v>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v>
      </c>
      <c r="AE137" t="b">
        <f>VLOOKUP($B137,'Gemini RAW'!$A:$Q,14,FALSE)</f>
        <v>0</v>
      </c>
      <c r="AF137">
        <f>VLOOKUP($B137,'Gemini RAW'!$A:$Q,15,FALSE)</f>
        <v>0</v>
      </c>
      <c r="AG137">
        <f>VLOOKUP($B137,'Gemini RAW'!$A:$Q,16,FALSE)</f>
        <v>0</v>
      </c>
      <c r="AH137">
        <f>VLOOKUP($B137,'Gemini RAW'!$A:$Q,17,FALSE)</f>
        <v>0</v>
      </c>
    </row>
    <row r="138" spans="1:34" x14ac:dyDescent="0.45">
      <c r="A138">
        <v>137</v>
      </c>
      <c r="B138" t="s">
        <v>426</v>
      </c>
      <c r="C138" t="s">
        <v>1560</v>
      </c>
      <c r="D138" t="s">
        <v>557</v>
      </c>
      <c r="E138">
        <v>4</v>
      </c>
      <c r="F138">
        <v>5</v>
      </c>
      <c r="G138">
        <v>3</v>
      </c>
      <c r="H138">
        <v>4</v>
      </c>
      <c r="I138">
        <v>3</v>
      </c>
      <c r="J138">
        <v>3.9750000000000001</v>
      </c>
      <c r="K138">
        <v>19</v>
      </c>
      <c r="L138">
        <v>0.25524851517187741</v>
      </c>
      <c r="M138">
        <v>9</v>
      </c>
      <c r="N138" t="s">
        <v>2345</v>
      </c>
      <c r="O138" t="b">
        <v>0</v>
      </c>
      <c r="S138" t="str">
        <f>VLOOKUP($B138,'Gemini RAW'!$A:$Q,2,FALSE)</f>
        <v>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v>
      </c>
      <c r="T138" t="str">
        <f>VLOOKUP($B138,'Gemini RAW'!$A:$Q,3,FALSE)</f>
        <v>rag</v>
      </c>
      <c r="U138">
        <f>VLOOKUP($B138,'Gemini RAW'!$A:$Q,4,FALSE)</f>
        <v>5</v>
      </c>
      <c r="V138">
        <f>VLOOKUP($B138,'Gemini RAW'!$A:$Q,5,FALSE)</f>
        <v>5</v>
      </c>
      <c r="W138">
        <f>VLOOKUP($B138,'Gemini RAW'!$A:$Q,6,FALSE)</f>
        <v>4</v>
      </c>
      <c r="X138">
        <f>VLOOKUP($B138,'Gemini RAW'!$A:$Q,7,FALSE)</f>
        <v>5</v>
      </c>
      <c r="Y138">
        <f>VLOOKUP($B138,'Gemini RAW'!$A:$Q,8,FALSE)</f>
        <v>1</v>
      </c>
      <c r="Z138">
        <f>VLOOKUP($B138,'Gemini RAW'!$A:$Q,9,FALSE)</f>
        <v>4.3400000000000007</v>
      </c>
      <c r="AA138">
        <f>VLOOKUP($B138,'Gemini RAW'!$A:$Q,10,FALSE)</f>
        <v>20</v>
      </c>
      <c r="AB138">
        <f>VLOOKUP($B138,'Gemini RAW'!$A:$Q,11,FALSE)</f>
        <v>0.25524851517187741</v>
      </c>
      <c r="AC138">
        <f>VLOOKUP($B138,'Gemini RAW'!$A:$Q,12,FALSE)</f>
        <v>9</v>
      </c>
      <c r="AD138" t="str">
        <f>VLOOKUP($B138,'Gemini RAW'!$A:$Q,13,FALSE)</f>
        <v>The response provides a factually accurate and relevant answer to the user's question. The clarity is excellent. Completeness is good but could be improved by elaborating on the 'detaillierte Prüfung'. The main weakness is the lack of explicit citations and audit trail information.</v>
      </c>
      <c r="AE138" t="b">
        <f>VLOOKUP($B138,'Gemini RAW'!$A:$Q,14,FALSE)</f>
        <v>0</v>
      </c>
      <c r="AF138">
        <f>VLOOKUP($B138,'Gemini RAW'!$A:$Q,15,FALSE)</f>
        <v>0</v>
      </c>
      <c r="AG138">
        <f>VLOOKUP($B138,'Gemini RAW'!$A:$Q,16,FALSE)</f>
        <v>0</v>
      </c>
      <c r="AH138">
        <f>VLOOKUP($B138,'Gemini RAW'!$A:$Q,17,FALSE)</f>
        <v>0</v>
      </c>
    </row>
    <row r="139" spans="1:34" x14ac:dyDescent="0.45">
      <c r="A139">
        <v>138</v>
      </c>
      <c r="B139" t="s">
        <v>429</v>
      </c>
      <c r="C139" t="s">
        <v>1076</v>
      </c>
      <c r="D139" t="s">
        <v>557</v>
      </c>
      <c r="E139">
        <v>5</v>
      </c>
      <c r="F139">
        <v>5</v>
      </c>
      <c r="G139">
        <v>4</v>
      </c>
      <c r="H139">
        <v>5</v>
      </c>
      <c r="I139">
        <v>4</v>
      </c>
      <c r="J139">
        <v>4.7249999999999996</v>
      </c>
      <c r="K139">
        <v>23</v>
      </c>
      <c r="L139">
        <v>0.44154746350564011</v>
      </c>
      <c r="M139">
        <v>12</v>
      </c>
      <c r="N139" t="s">
        <v>2346</v>
      </c>
      <c r="O139" t="b">
        <v>0</v>
      </c>
      <c r="S139" t="str">
        <f>VLOOKUP($B139,'Gemini RAW'!$A:$Q,2,FALSE)</f>
        <v>Der Zutritt zum Gebäude ist grundsätzlich zwischen 6 und 19 Uhr möglich. Das Verlassen des Gebäudes nach 19 Uhr ist ebenfalls erlaubt, wobei die vorgegebenen Wege genutzt werden sollten.</v>
      </c>
      <c r="T139" t="str">
        <f>VLOOKUP($B139,'Gemini RAW'!$A:$Q,3,FALSE)</f>
        <v>rag</v>
      </c>
      <c r="U139">
        <f>VLOOKUP($B139,'Gemini RAW'!$A:$Q,4,FALSE)</f>
        <v>5</v>
      </c>
      <c r="V139">
        <f>VLOOKUP($B139,'Gemini RAW'!$A:$Q,5,FALSE)</f>
        <v>5</v>
      </c>
      <c r="W139">
        <f>VLOOKUP($B139,'Gemini RAW'!$A:$Q,6,FALSE)</f>
        <v>5</v>
      </c>
      <c r="X139">
        <f>VLOOKUP($B139,'Gemini RAW'!$A:$Q,7,FALSE)</f>
        <v>5</v>
      </c>
      <c r="Y139">
        <f>VLOOKUP($B139,'Gemini RAW'!$A:$Q,8,FALSE)</f>
        <v>1</v>
      </c>
      <c r="Z139">
        <f>VLOOKUP($B139,'Gemini RAW'!$A:$Q,9,FALSE)</f>
        <v>4.4800000000000004</v>
      </c>
      <c r="AA139">
        <f>VLOOKUP($B139,'Gemini RAW'!$A:$Q,10,FALSE)</f>
        <v>21</v>
      </c>
      <c r="AB139">
        <f>VLOOKUP($B139,'Gemini RAW'!$A:$Q,11,FALSE)</f>
        <v>0.44154746350564011</v>
      </c>
      <c r="AC139">
        <f>VLOOKUP($B139,'Gemini RAW'!$A:$Q,12,FALSE)</f>
        <v>12</v>
      </c>
      <c r="AD139" t="str">
        <f>VLOOKUP($B139,'Gemini RAW'!$A:$Q,13,FALSE)</f>
        <v>The response is factually accurate, relevant, complete, and clear. It directly answers the user's question. However, it lacks explicit citations and an audit trail.</v>
      </c>
      <c r="AE139" t="b">
        <f>VLOOKUP($B139,'Gemini RAW'!$A:$Q,14,FALSE)</f>
        <v>0</v>
      </c>
      <c r="AF139">
        <f>VLOOKUP($B139,'Gemini RAW'!$A:$Q,15,FALSE)</f>
        <v>0</v>
      </c>
      <c r="AG139">
        <f>VLOOKUP($B139,'Gemini RAW'!$A:$Q,16,FALSE)</f>
        <v>0</v>
      </c>
      <c r="AH139">
        <f>VLOOKUP($B139,'Gemini RAW'!$A:$Q,17,FALSE)</f>
        <v>0</v>
      </c>
    </row>
    <row r="140" spans="1:34" x14ac:dyDescent="0.45">
      <c r="A140">
        <v>139</v>
      </c>
      <c r="B140" t="s">
        <v>432</v>
      </c>
      <c r="C140" t="s">
        <v>1563</v>
      </c>
      <c r="D140" t="s">
        <v>557</v>
      </c>
      <c r="E140">
        <v>5</v>
      </c>
      <c r="F140">
        <v>5</v>
      </c>
      <c r="G140">
        <v>5</v>
      </c>
      <c r="H140">
        <v>5</v>
      </c>
      <c r="I140">
        <v>5</v>
      </c>
      <c r="J140">
        <v>5</v>
      </c>
      <c r="K140">
        <v>25</v>
      </c>
      <c r="L140">
        <v>0.42252089822389821</v>
      </c>
      <c r="M140">
        <v>13</v>
      </c>
      <c r="N140" t="s">
        <v>2347</v>
      </c>
      <c r="O140" t="b">
        <v>0</v>
      </c>
      <c r="S140" t="str">
        <f>VLOOKUP($B140,'Gemini RAW'!$A:$Q,2,FALSE)</f>
        <v>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v>
      </c>
      <c r="T140" t="str">
        <f>VLOOKUP($B140,'Gemini RAW'!$A:$Q,3,FALSE)</f>
        <v>rag</v>
      </c>
      <c r="U140">
        <f>VLOOKUP($B140,'Gemini RAW'!$A:$Q,4,FALSE)</f>
        <v>5</v>
      </c>
      <c r="V140">
        <f>VLOOKUP($B140,'Gemini RAW'!$A:$Q,5,FALSE)</f>
        <v>5</v>
      </c>
      <c r="W140">
        <f>VLOOKUP($B140,'Gemini RAW'!$A:$Q,6,FALSE)</f>
        <v>5</v>
      </c>
      <c r="X140">
        <f>VLOOKUP($B140,'Gemini RAW'!$A:$Q,7,FALSE)</f>
        <v>5</v>
      </c>
      <c r="Y140">
        <f>VLOOKUP($B140,'Gemini RAW'!$A:$Q,8,FALSE)</f>
        <v>1</v>
      </c>
      <c r="Z140">
        <f>VLOOKUP($B140,'Gemini RAW'!$A:$Q,9,FALSE)</f>
        <v>4.4800000000000004</v>
      </c>
      <c r="AA140">
        <f>VLOOKUP($B140,'Gemini RAW'!$A:$Q,10,FALSE)</f>
        <v>21</v>
      </c>
      <c r="AB140">
        <f>VLOOKUP($B140,'Gemini RAW'!$A:$Q,11,FALSE)</f>
        <v>0.42252089822389821</v>
      </c>
      <c r="AC140">
        <f>VLOOKUP($B140,'Gemini RAW'!$A:$Q,12,FALSE)</f>
        <v>13</v>
      </c>
      <c r="AD140" t="str">
        <f>VLOOKUP($B140,'Gemini RAW'!$A:$Q,13,FALSE)</f>
        <v>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v>
      </c>
      <c r="AE140" t="b">
        <f>VLOOKUP($B140,'Gemini RAW'!$A:$Q,14,FALSE)</f>
        <v>0</v>
      </c>
      <c r="AF140">
        <f>VLOOKUP($B140,'Gemini RAW'!$A:$Q,15,FALSE)</f>
        <v>0</v>
      </c>
      <c r="AG140">
        <f>VLOOKUP($B140,'Gemini RAW'!$A:$Q,16,FALSE)</f>
        <v>0</v>
      </c>
      <c r="AH140">
        <f>VLOOKUP($B140,'Gemini RAW'!$A:$Q,17,FALSE)</f>
        <v>0</v>
      </c>
    </row>
    <row r="141" spans="1:34" x14ac:dyDescent="0.45">
      <c r="A141">
        <v>140</v>
      </c>
      <c r="B141" t="s">
        <v>435</v>
      </c>
      <c r="C141" t="s">
        <v>1080</v>
      </c>
      <c r="D141" t="s">
        <v>557</v>
      </c>
      <c r="E141">
        <v>2</v>
      </c>
      <c r="F141">
        <v>3</v>
      </c>
      <c r="G141">
        <v>2</v>
      </c>
      <c r="H141">
        <v>4</v>
      </c>
      <c r="I141">
        <v>1</v>
      </c>
      <c r="J141">
        <v>2.4874999999999998</v>
      </c>
      <c r="K141">
        <v>12</v>
      </c>
      <c r="L141">
        <v>0</v>
      </c>
      <c r="M141">
        <v>3</v>
      </c>
      <c r="N141" t="s">
        <v>2348</v>
      </c>
      <c r="O141" t="b">
        <v>0</v>
      </c>
      <c r="S141" t="str">
        <f>VLOOKUP($B141,'Gemini RAW'!$A:$Q,2,FALSE)</f>
        <v>In Vertraulichkeitsbereichen sind spezielle Wege einzuhalten und diese Bereiche sind zutrittsgesichert.</v>
      </c>
      <c r="T141" t="str">
        <f>VLOOKUP($B141,'Gemini RAW'!$A:$Q,3,FALSE)</f>
        <v>rag</v>
      </c>
      <c r="U141">
        <f>VLOOKUP($B141,'Gemini RAW'!$A:$Q,4,FALSE)</f>
        <v>4</v>
      </c>
      <c r="V141">
        <f>VLOOKUP($B141,'Gemini RAW'!$A:$Q,5,FALSE)</f>
        <v>4</v>
      </c>
      <c r="W141">
        <f>VLOOKUP($B141,'Gemini RAW'!$A:$Q,6,FALSE)</f>
        <v>2</v>
      </c>
      <c r="X141">
        <f>VLOOKUP($B141,'Gemini RAW'!$A:$Q,7,FALSE)</f>
        <v>5</v>
      </c>
      <c r="Y141">
        <f>VLOOKUP($B141,'Gemini RAW'!$A:$Q,8,FALSE)</f>
        <v>1</v>
      </c>
      <c r="Z141">
        <f>VLOOKUP($B141,'Gemini RAW'!$A:$Q,9,FALSE)</f>
        <v>3.66</v>
      </c>
      <c r="AA141">
        <f>VLOOKUP($B141,'Gemini RAW'!$A:$Q,10,FALSE)</f>
        <v>16</v>
      </c>
      <c r="AB141">
        <f>VLOOKUP($B141,'Gemini RAW'!$A:$Q,11,FALSE)</f>
        <v>0</v>
      </c>
      <c r="AC141">
        <f>VLOOKUP($B141,'Gemini RAW'!$A:$Q,12,FALSE)</f>
        <v>3</v>
      </c>
      <c r="AD141" t="str">
        <f>VLOOKUP($B141,'Gemini RAW'!$A:$Q,13,FALSE)</f>
        <v>The response is factually accurate and relevant but incomplete. It lacks specific details about what to consider in confidentiality areas. The response does not utilize the provided snippets and lacks citations.</v>
      </c>
      <c r="AE141" t="b">
        <f>VLOOKUP($B141,'Gemini RAW'!$A:$Q,14,FALSE)</f>
        <v>0</v>
      </c>
      <c r="AF141">
        <f>VLOOKUP($B141,'Gemini RAW'!$A:$Q,15,FALSE)</f>
        <v>0</v>
      </c>
      <c r="AG141">
        <f>VLOOKUP($B141,'Gemini RAW'!$A:$Q,16,FALSE)</f>
        <v>0</v>
      </c>
      <c r="AH141">
        <f>VLOOKUP($B141,'Gemini RAW'!$A:$Q,17,FALSE)</f>
        <v>0</v>
      </c>
    </row>
    <row r="142" spans="1:34" x14ac:dyDescent="0.45">
      <c r="A142">
        <v>141</v>
      </c>
      <c r="B142" t="s">
        <v>438</v>
      </c>
      <c r="C142" t="s">
        <v>698</v>
      </c>
      <c r="D142" t="s">
        <v>557</v>
      </c>
      <c r="E142">
        <v>1</v>
      </c>
      <c r="F142">
        <v>1</v>
      </c>
      <c r="G142">
        <v>1</v>
      </c>
      <c r="H142">
        <v>2</v>
      </c>
      <c r="I142">
        <v>1</v>
      </c>
      <c r="J142">
        <v>1.1625000000000001</v>
      </c>
      <c r="K142">
        <v>6</v>
      </c>
      <c r="L142">
        <v>3.8622284238381217E-2</v>
      </c>
      <c r="M142">
        <v>11</v>
      </c>
      <c r="N142" t="s">
        <v>2349</v>
      </c>
      <c r="O142" t="b">
        <v>0</v>
      </c>
      <c r="S142" t="str">
        <f>VLOOKUP($B142,'Gemini RAW'!$A:$Q,2,FALSE)</f>
        <v>Für Ihre Suchanfrage konnte keine Zusammenfassung erstellt werden. Hier sind einige Suchergebnisse.</v>
      </c>
      <c r="T142" t="str">
        <f>VLOOKUP($B142,'Gemini RAW'!$A:$Q,3,FALSE)</f>
        <v>rag</v>
      </c>
      <c r="U142">
        <f>VLOOKUP($B142,'Gemini RAW'!$A:$Q,4,FALSE)</f>
        <v>1</v>
      </c>
      <c r="V142">
        <f>VLOOKUP($B142,'Gemini RAW'!$A:$Q,5,FALSE)</f>
        <v>1</v>
      </c>
      <c r="W142">
        <f>VLOOKUP($B142,'Gemini RAW'!$A:$Q,6,FALSE)</f>
        <v>1</v>
      </c>
      <c r="X142">
        <f>VLOOKUP($B142,'Gemini RAW'!$A:$Q,7,FALSE)</f>
        <v>1</v>
      </c>
      <c r="Y142">
        <f>VLOOKUP($B142,'Gemini RAW'!$A:$Q,8,FALSE)</f>
        <v>1</v>
      </c>
      <c r="Z142">
        <f>VLOOKUP($B142,'Gemini RAW'!$A:$Q,9,FALSE)</f>
        <v>1</v>
      </c>
      <c r="AA142">
        <f>VLOOKUP($B142,'Gemini RAW'!$A:$Q,10,FALSE)</f>
        <v>5</v>
      </c>
      <c r="AB142">
        <f>VLOOKUP($B142,'Gemini RAW'!$A:$Q,11,FALSE)</f>
        <v>3.8622284238381217E-2</v>
      </c>
      <c r="AC142">
        <f>VLOOKUP($B142,'Gemini RAW'!$A:$Q,12,FALSE)</f>
        <v>11</v>
      </c>
      <c r="AD142" t="str">
        <f>VLOOKUP($B142,'Gemini RAW'!$A:$Q,13,FALSE)</f>
        <v>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v>
      </c>
      <c r="AE142" t="b">
        <f>VLOOKUP($B142,'Gemini RAW'!$A:$Q,14,FALSE)</f>
        <v>0</v>
      </c>
      <c r="AF142">
        <f>VLOOKUP($B142,'Gemini RAW'!$A:$Q,15,FALSE)</f>
        <v>0</v>
      </c>
      <c r="AG142">
        <f>VLOOKUP($B142,'Gemini RAW'!$A:$Q,16,FALSE)</f>
        <v>0</v>
      </c>
      <c r="AH142">
        <f>VLOOKUP($B142,'Gemini RAW'!$A:$Q,17,FALSE)</f>
        <v>0</v>
      </c>
    </row>
    <row r="143" spans="1:34" x14ac:dyDescent="0.45">
      <c r="A143">
        <v>142</v>
      </c>
      <c r="B143" t="s">
        <v>441</v>
      </c>
      <c r="C143" t="s">
        <v>1567</v>
      </c>
      <c r="D143" t="s">
        <v>557</v>
      </c>
      <c r="E143">
        <v>5</v>
      </c>
      <c r="F143">
        <v>5</v>
      </c>
      <c r="G143">
        <v>4</v>
      </c>
      <c r="H143">
        <v>5</v>
      </c>
      <c r="I143">
        <v>4</v>
      </c>
      <c r="J143">
        <v>4.7249999999999996</v>
      </c>
      <c r="K143">
        <v>23</v>
      </c>
      <c r="L143">
        <v>0.14466495910104929</v>
      </c>
      <c r="M143">
        <v>7</v>
      </c>
      <c r="N143" t="s">
        <v>2350</v>
      </c>
      <c r="O143" t="b">
        <v>0</v>
      </c>
      <c r="S143" t="str">
        <f>VLOOKUP($B143,'Gemini RAW'!$A:$Q,2,FALSE)</f>
        <v>Eine mehrfache Nutzung der Mitarbeiterkarte beim Zutritt ist nicht mehr möglich, da sie nach einer Nutzung am Hauseingang für mehrere Minuten gesperrt ist.</v>
      </c>
      <c r="T143" t="str">
        <f>VLOOKUP($B143,'Gemini RAW'!$A:$Q,3,FALSE)</f>
        <v>rag</v>
      </c>
      <c r="U143">
        <f>VLOOKUP($B143,'Gemini RAW'!$A:$Q,4,FALSE)</f>
        <v>5</v>
      </c>
      <c r="V143">
        <f>VLOOKUP($B143,'Gemini RAW'!$A:$Q,5,FALSE)</f>
        <v>5</v>
      </c>
      <c r="W143">
        <f>VLOOKUP($B143,'Gemini RAW'!$A:$Q,6,FALSE)</f>
        <v>5</v>
      </c>
      <c r="X143">
        <f>VLOOKUP($B143,'Gemini RAW'!$A:$Q,7,FALSE)</f>
        <v>5</v>
      </c>
      <c r="Y143">
        <f>VLOOKUP($B143,'Gemini RAW'!$A:$Q,8,FALSE)</f>
        <v>1</v>
      </c>
      <c r="Z143">
        <f>VLOOKUP($B143,'Gemini RAW'!$A:$Q,9,FALSE)</f>
        <v>4.76</v>
      </c>
      <c r="AA143">
        <f>VLOOKUP($B143,'Gemini RAW'!$A:$Q,10,FALSE)</f>
        <v>21</v>
      </c>
      <c r="AB143">
        <f>VLOOKUP($B143,'Gemini RAW'!$A:$Q,11,FALSE)</f>
        <v>0.14466495910104929</v>
      </c>
      <c r="AC143">
        <f>VLOOKUP($B143,'Gemini RAW'!$A:$Q,12,FALSE)</f>
        <v>7</v>
      </c>
      <c r="AD143" t="str">
        <f>VLOOKUP($B143,'Gemini RAW'!$A:$Q,13,FALSE)</f>
        <v>The response is factually accurate, relevant, complete, and clear. It effectively answers the user's question. The lack of explicit citations is noted, but the content itself is strong. The response also demonstrates compliance with GDPR and the EU AI Act in this specific context.</v>
      </c>
      <c r="AE143" t="b">
        <f>VLOOKUP($B143,'Gemini RAW'!$A:$Q,14,FALSE)</f>
        <v>0</v>
      </c>
      <c r="AF143">
        <f>VLOOKUP($B143,'Gemini RAW'!$A:$Q,15,FALSE)</f>
        <v>0</v>
      </c>
      <c r="AG143">
        <f>VLOOKUP($B143,'Gemini RAW'!$A:$Q,16,FALSE)</f>
        <v>0</v>
      </c>
      <c r="AH143">
        <f>VLOOKUP($B143,'Gemini RAW'!$A:$Q,17,FALSE)</f>
        <v>0</v>
      </c>
    </row>
    <row r="144" spans="1:34" x14ac:dyDescent="0.45">
      <c r="A144">
        <v>143</v>
      </c>
      <c r="B144" t="s">
        <v>444</v>
      </c>
      <c r="C144" t="s">
        <v>1569</v>
      </c>
      <c r="D144" t="s">
        <v>557</v>
      </c>
      <c r="E144">
        <v>4</v>
      </c>
      <c r="F144">
        <v>5</v>
      </c>
      <c r="G144">
        <v>4</v>
      </c>
      <c r="H144">
        <v>5</v>
      </c>
      <c r="I144">
        <v>3</v>
      </c>
      <c r="J144">
        <v>4.3249999999999993</v>
      </c>
      <c r="K144">
        <v>21</v>
      </c>
      <c r="L144">
        <v>0.15731098835375151</v>
      </c>
      <c r="M144">
        <v>10</v>
      </c>
      <c r="N144" t="s">
        <v>2351</v>
      </c>
      <c r="O144" t="b">
        <v>0</v>
      </c>
      <c r="S144" t="str">
        <f>VLOOKUP($B144,'Gemini RAW'!$A:$Q,2,FALSE)</f>
        <v>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v>
      </c>
      <c r="T144" t="str">
        <f>VLOOKUP($B144,'Gemini RAW'!$A:$Q,3,FALSE)</f>
        <v>rag</v>
      </c>
      <c r="U144">
        <f>VLOOKUP($B144,'Gemini RAW'!$A:$Q,4,FALSE)</f>
        <v>4</v>
      </c>
      <c r="V144">
        <f>VLOOKUP($B144,'Gemini RAW'!$A:$Q,5,FALSE)</f>
        <v>5</v>
      </c>
      <c r="W144">
        <f>VLOOKUP($B144,'Gemini RAW'!$A:$Q,6,FALSE)</f>
        <v>4</v>
      </c>
      <c r="X144">
        <f>VLOOKUP($B144,'Gemini RAW'!$A:$Q,7,FALSE)</f>
        <v>5</v>
      </c>
      <c r="Y144">
        <f>VLOOKUP($B144,'Gemini RAW'!$A:$Q,8,FALSE)</f>
        <v>1</v>
      </c>
      <c r="Z144">
        <f>VLOOKUP($B144,'Gemini RAW'!$A:$Q,9,FALSE)</f>
        <v>3.28</v>
      </c>
      <c r="AA144">
        <f>VLOOKUP($B144,'Gemini RAW'!$A:$Q,10,FALSE)</f>
        <v>19</v>
      </c>
      <c r="AB144">
        <f>VLOOKUP($B144,'Gemini RAW'!$A:$Q,11,FALSE)</f>
        <v>0.15731098835375151</v>
      </c>
      <c r="AC144">
        <f>VLOOKUP($B144,'Gemini RAW'!$A:$Q,12,FALSE)</f>
        <v>10</v>
      </c>
      <c r="AD144" t="str">
        <f>VLOOKUP($B144,'Gemini RAW'!$A:$Q,13,FALSE)</f>
        <v>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v>
      </c>
      <c r="AE144" t="b">
        <f>VLOOKUP($B144,'Gemini RAW'!$A:$Q,14,FALSE)</f>
        <v>0</v>
      </c>
      <c r="AF144">
        <f>VLOOKUP($B144,'Gemini RAW'!$A:$Q,15,FALSE)</f>
        <v>0</v>
      </c>
      <c r="AG144">
        <f>VLOOKUP($B144,'Gemini RAW'!$A:$Q,16,FALSE)</f>
        <v>0</v>
      </c>
      <c r="AH144">
        <f>VLOOKUP($B144,'Gemini RAW'!$A:$Q,17,FALSE)</f>
        <v>0</v>
      </c>
    </row>
    <row r="145" spans="1:34" x14ac:dyDescent="0.45">
      <c r="A145">
        <v>144</v>
      </c>
      <c r="B145" t="s">
        <v>435</v>
      </c>
      <c r="C145" t="s">
        <v>1080</v>
      </c>
      <c r="D145" t="s">
        <v>557</v>
      </c>
      <c r="E145">
        <v>2</v>
      </c>
      <c r="F145">
        <v>3</v>
      </c>
      <c r="G145">
        <v>2</v>
      </c>
      <c r="H145">
        <v>4</v>
      </c>
      <c r="I145">
        <v>1</v>
      </c>
      <c r="J145">
        <v>2.4874999999999998</v>
      </c>
      <c r="K145">
        <v>12</v>
      </c>
      <c r="L145">
        <v>0</v>
      </c>
      <c r="M145">
        <v>3</v>
      </c>
      <c r="N145" t="s">
        <v>2352</v>
      </c>
      <c r="O145" t="b">
        <v>0</v>
      </c>
      <c r="S145" t="str">
        <f>VLOOKUP($B145,'Gemini RAW'!$A:$Q,2,FALSE)</f>
        <v>In Vertraulichkeitsbereichen sind spezielle Wege einzuhalten und diese Bereiche sind zutrittsgesichert.</v>
      </c>
      <c r="T145" t="str">
        <f>VLOOKUP($B145,'Gemini RAW'!$A:$Q,3,FALSE)</f>
        <v>rag</v>
      </c>
      <c r="U145">
        <f>VLOOKUP($B145,'Gemini RAW'!$A:$Q,4,FALSE)</f>
        <v>4</v>
      </c>
      <c r="V145">
        <f>VLOOKUP($B145,'Gemini RAW'!$A:$Q,5,FALSE)</f>
        <v>4</v>
      </c>
      <c r="W145">
        <f>VLOOKUP($B145,'Gemini RAW'!$A:$Q,6,FALSE)</f>
        <v>2</v>
      </c>
      <c r="X145">
        <f>VLOOKUP($B145,'Gemini RAW'!$A:$Q,7,FALSE)</f>
        <v>5</v>
      </c>
      <c r="Y145">
        <f>VLOOKUP($B145,'Gemini RAW'!$A:$Q,8,FALSE)</f>
        <v>1</v>
      </c>
      <c r="Z145">
        <f>VLOOKUP($B145,'Gemini RAW'!$A:$Q,9,FALSE)</f>
        <v>3.66</v>
      </c>
      <c r="AA145">
        <f>VLOOKUP($B145,'Gemini RAW'!$A:$Q,10,FALSE)</f>
        <v>16</v>
      </c>
      <c r="AB145">
        <f>VLOOKUP($B145,'Gemini RAW'!$A:$Q,11,FALSE)</f>
        <v>0</v>
      </c>
      <c r="AC145">
        <f>VLOOKUP($B145,'Gemini RAW'!$A:$Q,12,FALSE)</f>
        <v>3</v>
      </c>
      <c r="AD145" t="str">
        <f>VLOOKUP($B145,'Gemini RAW'!$A:$Q,13,FALSE)</f>
        <v>The response is factually accurate and relevant but incomplete. It lacks specific details about what to consider in confidentiality areas. The response does not utilize the provided snippets and lacks citations.</v>
      </c>
      <c r="AE145" t="b">
        <f>VLOOKUP($B145,'Gemini RAW'!$A:$Q,14,FALSE)</f>
        <v>0</v>
      </c>
      <c r="AF145">
        <f>VLOOKUP($B145,'Gemini RAW'!$A:$Q,15,FALSE)</f>
        <v>0</v>
      </c>
      <c r="AG145">
        <f>VLOOKUP($B145,'Gemini RAW'!$A:$Q,16,FALSE)</f>
        <v>0</v>
      </c>
      <c r="AH145">
        <f>VLOOKUP($B145,'Gemini RAW'!$A:$Q,17,FALSE)</f>
        <v>0</v>
      </c>
    </row>
    <row r="146" spans="1:34" x14ac:dyDescent="0.45">
      <c r="A146">
        <v>145</v>
      </c>
      <c r="B146" t="s">
        <v>449</v>
      </c>
      <c r="C146" t="s">
        <v>1572</v>
      </c>
      <c r="D146" t="s">
        <v>557</v>
      </c>
      <c r="E146">
        <v>5</v>
      </c>
      <c r="F146">
        <v>5</v>
      </c>
      <c r="G146">
        <v>4</v>
      </c>
      <c r="H146">
        <v>5</v>
      </c>
      <c r="I146">
        <v>4</v>
      </c>
      <c r="J146">
        <v>4.7249999999999996</v>
      </c>
      <c r="K146">
        <v>23</v>
      </c>
      <c r="L146">
        <v>0.1840646782325788</v>
      </c>
      <c r="M146">
        <v>10</v>
      </c>
      <c r="N146" t="s">
        <v>2353</v>
      </c>
      <c r="O146" t="b">
        <v>0</v>
      </c>
      <c r="S146" t="str">
        <f>VLOOKUP($B146,'Gemini RAW'!$A:$Q,2,FALSE)</f>
        <v>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v>
      </c>
      <c r="T146" t="str">
        <f>VLOOKUP($B146,'Gemini RAW'!$A:$Q,3,FALSE)</f>
        <v>rag</v>
      </c>
      <c r="U146">
        <f>VLOOKUP($B146,'Gemini RAW'!$A:$Q,4,FALSE)</f>
        <v>5</v>
      </c>
      <c r="V146">
        <f>VLOOKUP($B146,'Gemini RAW'!$A:$Q,5,FALSE)</f>
        <v>5</v>
      </c>
      <c r="W146">
        <f>VLOOKUP($B146,'Gemini RAW'!$A:$Q,6,FALSE)</f>
        <v>4</v>
      </c>
      <c r="X146">
        <f>VLOOKUP($B146,'Gemini RAW'!$A:$Q,7,FALSE)</f>
        <v>5</v>
      </c>
      <c r="Y146">
        <f>VLOOKUP($B146,'Gemini RAW'!$A:$Q,8,FALSE)</f>
        <v>1</v>
      </c>
      <c r="Z146">
        <f>VLOOKUP($B146,'Gemini RAW'!$A:$Q,9,FALSE)</f>
        <v>4.3400000000000007</v>
      </c>
      <c r="AA146">
        <f>VLOOKUP($B146,'Gemini RAW'!$A:$Q,10,FALSE)</f>
        <v>20</v>
      </c>
      <c r="AB146">
        <f>VLOOKUP($B146,'Gemini RAW'!$A:$Q,11,FALSE)</f>
        <v>0.1840646782325788</v>
      </c>
      <c r="AC146">
        <f>VLOOKUP($B146,'Gemini RAW'!$A:$Q,12,FALSE)</f>
        <v>10</v>
      </c>
      <c r="AD146" t="str">
        <f>VLOOKUP($B146,'Gemini RAW'!$A:$Q,13,FALSE)</f>
        <v>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v>
      </c>
      <c r="AE146" t="b">
        <f>VLOOKUP($B146,'Gemini RAW'!$A:$Q,14,FALSE)</f>
        <v>0</v>
      </c>
      <c r="AF146">
        <f>VLOOKUP($B146,'Gemini RAW'!$A:$Q,15,FALSE)</f>
        <v>0</v>
      </c>
      <c r="AG146">
        <f>VLOOKUP($B146,'Gemini RAW'!$A:$Q,16,FALSE)</f>
        <v>0</v>
      </c>
      <c r="AH146">
        <f>VLOOKUP($B146,'Gemini RAW'!$A:$Q,17,FALSE)</f>
        <v>0</v>
      </c>
    </row>
    <row r="147" spans="1:34" x14ac:dyDescent="0.45">
      <c r="A147">
        <v>146</v>
      </c>
      <c r="B147" t="s">
        <v>452</v>
      </c>
      <c r="C147" t="s">
        <v>1574</v>
      </c>
      <c r="D147" t="s">
        <v>557</v>
      </c>
      <c r="E147">
        <v>1</v>
      </c>
      <c r="F147">
        <v>5</v>
      </c>
      <c r="G147">
        <v>1</v>
      </c>
      <c r="H147">
        <v>4</v>
      </c>
      <c r="I147">
        <v>1</v>
      </c>
      <c r="J147">
        <v>2.4874999999999998</v>
      </c>
      <c r="K147">
        <v>12</v>
      </c>
      <c r="L147">
        <v>9.9695340212981806E-2</v>
      </c>
      <c r="M147">
        <v>15</v>
      </c>
      <c r="N147" t="s">
        <v>2354</v>
      </c>
      <c r="O147" t="b">
        <v>0</v>
      </c>
      <c r="S147" t="str">
        <f>VLOOKUP($B147,'Gemini RAW'!$A:$Q,2,FALSE)</f>
        <v>Die DHL-Packstation befindet sich außen am Gebäude, am Seiteneingang.</v>
      </c>
      <c r="T147" t="str">
        <f>VLOOKUP($B147,'Gemini RAW'!$A:$Q,3,FALSE)</f>
        <v>rag</v>
      </c>
      <c r="U147">
        <f>VLOOKUP($B147,'Gemini RAW'!$A:$Q,4,FALSE)</f>
        <v>3</v>
      </c>
      <c r="V147">
        <f>VLOOKUP($B147,'Gemini RAW'!$A:$Q,5,FALSE)</f>
        <v>4</v>
      </c>
      <c r="W147">
        <f>VLOOKUP($B147,'Gemini RAW'!$A:$Q,6,FALSE)</f>
        <v>2</v>
      </c>
      <c r="X147">
        <f>VLOOKUP($B147,'Gemini RAW'!$A:$Q,7,FALSE)</f>
        <v>4</v>
      </c>
      <c r="Y147">
        <f>VLOOKUP($B147,'Gemini RAW'!$A:$Q,8,FALSE)</f>
        <v>1</v>
      </c>
      <c r="Z147">
        <f>VLOOKUP($B147,'Gemini RAW'!$A:$Q,9,FALSE)</f>
        <v>3.6</v>
      </c>
      <c r="AA147">
        <f>VLOOKUP($B147,'Gemini RAW'!$A:$Q,10,FALSE)</f>
        <v>14</v>
      </c>
      <c r="AB147">
        <f>VLOOKUP($B147,'Gemini RAW'!$A:$Q,11,FALSE)</f>
        <v>9.9695340212981806E-2</v>
      </c>
      <c r="AC147">
        <f>VLOOKUP($B147,'Gemini RAW'!$A:$Q,12,FALSE)</f>
        <v>15</v>
      </c>
      <c r="AD147" t="str">
        <f>VLOOKUP($B147,'Gemini RAW'!$A:$Q,13,FALSE)</f>
        <v>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v>
      </c>
      <c r="AE147" t="b">
        <f>VLOOKUP($B147,'Gemini RAW'!$A:$Q,14,FALSE)</f>
        <v>0</v>
      </c>
      <c r="AF147">
        <f>VLOOKUP($B147,'Gemini RAW'!$A:$Q,15,FALSE)</f>
        <v>0</v>
      </c>
      <c r="AG147">
        <f>VLOOKUP($B147,'Gemini RAW'!$A:$Q,16,FALSE)</f>
        <v>0</v>
      </c>
      <c r="AH147">
        <f>VLOOKUP($B147,'Gemini RAW'!$A:$Q,17,FALSE)</f>
        <v>0</v>
      </c>
    </row>
    <row r="148" spans="1:34" x14ac:dyDescent="0.45">
      <c r="A148">
        <v>147</v>
      </c>
      <c r="B148" t="s">
        <v>455</v>
      </c>
      <c r="C148" t="s">
        <v>1576</v>
      </c>
      <c r="D148" t="s">
        <v>557</v>
      </c>
      <c r="E148">
        <v>3</v>
      </c>
      <c r="F148">
        <v>4</v>
      </c>
      <c r="G148">
        <v>3</v>
      </c>
      <c r="H148">
        <v>4</v>
      </c>
      <c r="I148">
        <v>2</v>
      </c>
      <c r="J148">
        <v>3.3250000000000002</v>
      </c>
      <c r="K148">
        <v>16</v>
      </c>
      <c r="L148">
        <v>0.19565742108850381</v>
      </c>
      <c r="M148">
        <v>13</v>
      </c>
      <c r="N148" t="s">
        <v>2355</v>
      </c>
      <c r="O148" t="b">
        <v>0</v>
      </c>
      <c r="S148" t="str">
        <f>VLOOKUP($B148,'Gemini RAW'!$A:$Q,2,FALSE)</f>
        <v>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v>
      </c>
      <c r="T148" t="str">
        <f>VLOOKUP($B148,'Gemini RAW'!$A:$Q,3,FALSE)</f>
        <v>rag</v>
      </c>
      <c r="U148">
        <f>VLOOKUP($B148,'Gemini RAW'!$A:$Q,4,FALSE)</f>
        <v>3</v>
      </c>
      <c r="V148">
        <f>VLOOKUP($B148,'Gemini RAW'!$A:$Q,5,FALSE)</f>
        <v>3</v>
      </c>
      <c r="W148">
        <f>VLOOKUP($B148,'Gemini RAW'!$A:$Q,6,FALSE)</f>
        <v>2</v>
      </c>
      <c r="X148">
        <f>VLOOKUP($B148,'Gemini RAW'!$A:$Q,7,FALSE)</f>
        <v>4</v>
      </c>
      <c r="Y148">
        <f>VLOOKUP($B148,'Gemini RAW'!$A:$Q,8,FALSE)</f>
        <v>1</v>
      </c>
      <c r="Z148">
        <f>VLOOKUP($B148,'Gemini RAW'!$A:$Q,9,FALSE)</f>
        <v>2.2999999999999998</v>
      </c>
      <c r="AA148">
        <f>VLOOKUP($B148,'Gemini RAW'!$A:$Q,10,FALSE)</f>
        <v>13</v>
      </c>
      <c r="AB148">
        <f>VLOOKUP($B148,'Gemini RAW'!$A:$Q,11,FALSE)</f>
        <v>0.19565742108850381</v>
      </c>
      <c r="AC148">
        <f>VLOOKUP($B148,'Gemini RAW'!$A:$Q,12,FALSE)</f>
        <v>13</v>
      </c>
      <c r="AD148" t="str">
        <f>VLOOKUP($B148,'Gemini RAW'!$A:$Q,13,FALSE)</f>
        <v>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v>
      </c>
      <c r="AE148" t="b">
        <f>VLOOKUP($B148,'Gemini RAW'!$A:$Q,14,FALSE)</f>
        <v>0</v>
      </c>
      <c r="AF148">
        <f>VLOOKUP($B148,'Gemini RAW'!$A:$Q,15,FALSE)</f>
        <v>0</v>
      </c>
      <c r="AG148">
        <f>VLOOKUP($B148,'Gemini RAW'!$A:$Q,16,FALSE)</f>
        <v>0</v>
      </c>
      <c r="AH148">
        <f>VLOOKUP($B148,'Gemini RAW'!$A:$Q,17,FALSE)</f>
        <v>0</v>
      </c>
    </row>
    <row r="149" spans="1:34" x14ac:dyDescent="0.45">
      <c r="A149">
        <v>148</v>
      </c>
      <c r="B149" t="s">
        <v>458</v>
      </c>
      <c r="C149" t="s">
        <v>1578</v>
      </c>
      <c r="D149" t="s">
        <v>557</v>
      </c>
      <c r="E149">
        <v>5</v>
      </c>
      <c r="F149">
        <v>5</v>
      </c>
      <c r="G149">
        <v>4</v>
      </c>
      <c r="H149">
        <v>5</v>
      </c>
      <c r="I149">
        <v>4</v>
      </c>
      <c r="J149">
        <v>4.7249999999999996</v>
      </c>
      <c r="K149">
        <v>23</v>
      </c>
      <c r="L149">
        <v>0.17171344851021569</v>
      </c>
      <c r="M149">
        <v>11</v>
      </c>
      <c r="N149" t="s">
        <v>2356</v>
      </c>
      <c r="O149" t="b">
        <v>0</v>
      </c>
      <c r="S149" t="str">
        <f>VLOOKUP($B149,'Gemini RAW'!$A:$Q,2,FALSE)</f>
        <v>Ja, die Treppenhäuser können alternativ zu den Aufzügen genutzt werden.</v>
      </c>
      <c r="T149" t="str">
        <f>VLOOKUP($B149,'Gemini RAW'!$A:$Q,3,FALSE)</f>
        <v>rag</v>
      </c>
      <c r="U149">
        <f>VLOOKUP($B149,'Gemini RAW'!$A:$Q,4,FALSE)</f>
        <v>5</v>
      </c>
      <c r="V149">
        <f>VLOOKUP($B149,'Gemini RAW'!$A:$Q,5,FALSE)</f>
        <v>5</v>
      </c>
      <c r="W149">
        <f>VLOOKUP($B149,'Gemini RAW'!$A:$Q,6,FALSE)</f>
        <v>5</v>
      </c>
      <c r="X149">
        <f>VLOOKUP($B149,'Gemini RAW'!$A:$Q,7,FALSE)</f>
        <v>5</v>
      </c>
      <c r="Y149">
        <f>VLOOKUP($B149,'Gemini RAW'!$A:$Q,8,FALSE)</f>
        <v>5</v>
      </c>
      <c r="Z149">
        <f>VLOOKUP($B149,'Gemini RAW'!$A:$Q,9,FALSE)</f>
        <v>5</v>
      </c>
      <c r="AA149">
        <f>VLOOKUP($B149,'Gemini RAW'!$A:$Q,10,FALSE)</f>
        <v>25</v>
      </c>
      <c r="AB149">
        <f>VLOOKUP($B149,'Gemini RAW'!$A:$Q,11,FALSE)</f>
        <v>0.17171344851021569</v>
      </c>
      <c r="AC149">
        <f>VLOOKUP($B149,'Gemini RAW'!$A:$Q,12,FALSE)</f>
        <v>11</v>
      </c>
      <c r="AD149" t="str">
        <f>VLOOKUP($B149,'Gemini RAW'!$A:$Q,13,FALSE)</f>
        <v>The response is excellent. It is factually accurate, relevant, complete, and clear. It is also well-supported by the provided snippet.</v>
      </c>
      <c r="AE149" t="b">
        <f>VLOOKUP($B149,'Gemini RAW'!$A:$Q,14,FALSE)</f>
        <v>0</v>
      </c>
      <c r="AF149">
        <f>VLOOKUP($B149,'Gemini RAW'!$A:$Q,15,FALSE)</f>
        <v>0</v>
      </c>
      <c r="AG149">
        <f>VLOOKUP($B149,'Gemini RAW'!$A:$Q,16,FALSE)</f>
        <v>0</v>
      </c>
      <c r="AH149">
        <f>VLOOKUP($B149,'Gemini RAW'!$A:$Q,17,FALSE)</f>
        <v>0</v>
      </c>
    </row>
    <row r="150" spans="1:34" x14ac:dyDescent="0.45">
      <c r="A150">
        <v>149</v>
      </c>
      <c r="B150" t="s">
        <v>461</v>
      </c>
      <c r="C150" t="s">
        <v>1579</v>
      </c>
      <c r="D150" t="s">
        <v>557</v>
      </c>
      <c r="E150">
        <v>5</v>
      </c>
      <c r="F150">
        <v>5</v>
      </c>
      <c r="G150">
        <v>4</v>
      </c>
      <c r="H150">
        <v>5</v>
      </c>
      <c r="I150">
        <v>4</v>
      </c>
      <c r="J150">
        <v>4.7249999999999996</v>
      </c>
      <c r="K150">
        <v>23</v>
      </c>
      <c r="L150">
        <v>0.21840708830840411</v>
      </c>
      <c r="M150">
        <v>12</v>
      </c>
      <c r="N150" t="s">
        <v>2357</v>
      </c>
      <c r="O150" t="b">
        <v>0</v>
      </c>
      <c r="S150" t="str">
        <f>VLOOKUP($B150,'Gemini RAW'!$A:$Q,2,FALSE)</f>
        <v>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v>
      </c>
      <c r="T150" t="str">
        <f>VLOOKUP($B150,'Gemini RAW'!$A:$Q,3,FALSE)</f>
        <v>rag</v>
      </c>
      <c r="U150">
        <f>VLOOKUP($B150,'Gemini RAW'!$A:$Q,4,FALSE)</f>
        <v>4</v>
      </c>
      <c r="V150">
        <f>VLOOKUP($B150,'Gemini RAW'!$A:$Q,5,FALSE)</f>
        <v>4</v>
      </c>
      <c r="W150">
        <f>VLOOKUP($B150,'Gemini RAW'!$A:$Q,6,FALSE)</f>
        <v>3</v>
      </c>
      <c r="X150">
        <f>VLOOKUP($B150,'Gemini RAW'!$A:$Q,7,FALSE)</f>
        <v>5</v>
      </c>
      <c r="Y150">
        <f>VLOOKUP($B150,'Gemini RAW'!$A:$Q,8,FALSE)</f>
        <v>1</v>
      </c>
      <c r="Z150">
        <f>VLOOKUP($B150,'Gemini RAW'!$A:$Q,9,FALSE)</f>
        <v>3.8</v>
      </c>
      <c r="AA150">
        <f>VLOOKUP($B150,'Gemini RAW'!$A:$Q,10,FALSE)</f>
        <v>17</v>
      </c>
      <c r="AB150">
        <f>VLOOKUP($B150,'Gemini RAW'!$A:$Q,11,FALSE)</f>
        <v>0.21840708830840411</v>
      </c>
      <c r="AC150">
        <f>VLOOKUP($B150,'Gemini RAW'!$A:$Q,12,FALSE)</f>
        <v>12</v>
      </c>
      <c r="AD150" t="str">
        <f>VLOOKUP($B150,'Gemini RAW'!$A:$Q,13,FALSE)</f>
        <v>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v>
      </c>
      <c r="AE150" t="b">
        <f>VLOOKUP($B150,'Gemini RAW'!$A:$Q,14,FALSE)</f>
        <v>0</v>
      </c>
      <c r="AF150">
        <f>VLOOKUP($B150,'Gemini RAW'!$A:$Q,15,FALSE)</f>
        <v>0</v>
      </c>
      <c r="AG150">
        <f>VLOOKUP($B150,'Gemini RAW'!$A:$Q,16,FALSE)</f>
        <v>0</v>
      </c>
      <c r="AH150">
        <f>VLOOKUP($B150,'Gemini RAW'!$A:$Q,17,FALSE)</f>
        <v>0</v>
      </c>
    </row>
    <row r="151" spans="1:34" x14ac:dyDescent="0.45">
      <c r="A151">
        <v>150</v>
      </c>
      <c r="B151" t="s">
        <v>464</v>
      </c>
      <c r="C151" t="s">
        <v>1581</v>
      </c>
      <c r="D151" t="s">
        <v>557</v>
      </c>
      <c r="E151">
        <v>4</v>
      </c>
      <c r="F151">
        <v>5</v>
      </c>
      <c r="G151">
        <v>4</v>
      </c>
      <c r="H151">
        <v>5</v>
      </c>
      <c r="I151">
        <v>3</v>
      </c>
      <c r="J151">
        <v>4.3249999999999993</v>
      </c>
      <c r="K151">
        <v>21</v>
      </c>
      <c r="L151">
        <v>0.12578553590921951</v>
      </c>
      <c r="M151">
        <v>13</v>
      </c>
      <c r="N151" t="s">
        <v>2358</v>
      </c>
      <c r="O151" t="b">
        <v>0</v>
      </c>
      <c r="S151" t="str">
        <f>VLOOKUP($B151,'Gemini RAW'!$A:$Q,2,FALSE)</f>
        <v>Die Spinde im 2. UG sind für Mitarbeiter gedacht, die einen permanenten Spind z.B. für Anzüge, Kleidung etc. benötigen. Die Zuteilung erfolgt durch OS HH, und die Schlüssel werden zusammen mit den Zutrittskarten ausgegeben. Es ist maximal 1 Spind pro Person vorgesehen.</v>
      </c>
      <c r="T151" t="str">
        <f>VLOOKUP($B151,'Gemini RAW'!$A:$Q,3,FALSE)</f>
        <v>rag</v>
      </c>
      <c r="U151">
        <f>VLOOKUP($B151,'Gemini RAW'!$A:$Q,4,FALSE)</f>
        <v>5</v>
      </c>
      <c r="V151">
        <f>VLOOKUP($B151,'Gemini RAW'!$A:$Q,5,FALSE)</f>
        <v>5</v>
      </c>
      <c r="W151">
        <f>VLOOKUP($B151,'Gemini RAW'!$A:$Q,6,FALSE)</f>
        <v>5</v>
      </c>
      <c r="X151">
        <f>VLOOKUP($B151,'Gemini RAW'!$A:$Q,7,FALSE)</f>
        <v>5</v>
      </c>
      <c r="Y151">
        <f>VLOOKUP($B151,'Gemini RAW'!$A:$Q,8,FALSE)</f>
        <v>1</v>
      </c>
      <c r="Z151">
        <f>VLOOKUP($B151,'Gemini RAW'!$A:$Q,9,FALSE)</f>
        <v>4.4800000000000004</v>
      </c>
      <c r="AA151">
        <f>VLOOKUP($B151,'Gemini RAW'!$A:$Q,10,FALSE)</f>
        <v>21</v>
      </c>
      <c r="AB151">
        <f>VLOOKUP($B151,'Gemini RAW'!$A:$Q,11,FALSE)</f>
        <v>0.12578553590921951</v>
      </c>
      <c r="AC151">
        <f>VLOOKUP($B151,'Gemini RAW'!$A:$Q,12,FALSE)</f>
        <v>13</v>
      </c>
      <c r="AD151" t="str">
        <f>VLOOKUP($B151,'Gemini RAW'!$A:$Q,13,FALSE)</f>
        <v>The response is excellent in terms of content quality. It is factually accurate, relevant, complete, and clear. However, the system does not provide any citations, which is a significant drawback. The response accurately answers the question, but the lack of source grounding is a concern.</v>
      </c>
      <c r="AE151" t="b">
        <f>VLOOKUP($B151,'Gemini RAW'!$A:$Q,14,FALSE)</f>
        <v>0</v>
      </c>
      <c r="AF151">
        <f>VLOOKUP($B151,'Gemini RAW'!$A:$Q,15,FALSE)</f>
        <v>0</v>
      </c>
      <c r="AG151">
        <f>VLOOKUP($B151,'Gemini RAW'!$A:$Q,16,FALSE)</f>
        <v>0</v>
      </c>
      <c r="AH151">
        <f>VLOOKUP($B151,'Gemini RAW'!$A:$Q,17,FALSE)</f>
        <v>0</v>
      </c>
    </row>
    <row r="152" spans="1:34" x14ac:dyDescent="0.45">
      <c r="A152">
        <v>151</v>
      </c>
      <c r="B152" t="s">
        <v>467</v>
      </c>
      <c r="C152" t="s">
        <v>698</v>
      </c>
      <c r="D152" t="s">
        <v>557</v>
      </c>
      <c r="E152">
        <v>1</v>
      </c>
      <c r="F152">
        <v>1</v>
      </c>
      <c r="G152">
        <v>1</v>
      </c>
      <c r="H152">
        <v>2</v>
      </c>
      <c r="I152">
        <v>1</v>
      </c>
      <c r="J152">
        <v>1.1625000000000001</v>
      </c>
      <c r="K152">
        <v>6</v>
      </c>
      <c r="L152">
        <v>5.7171893147502907E-2</v>
      </c>
      <c r="M152">
        <v>3</v>
      </c>
      <c r="N152" t="s">
        <v>2359</v>
      </c>
      <c r="O152" t="b">
        <v>0</v>
      </c>
      <c r="S152" t="str">
        <f>VLOOKUP($B152,'Gemini RAW'!$A:$Q,2,FALSE)</f>
        <v>Für Ihre Suchanfrage konnte keine Zusammenfassung erstellt werden. Hier sind einige Suchergebnisse.</v>
      </c>
      <c r="T152" t="str">
        <f>VLOOKUP($B152,'Gemini RAW'!$A:$Q,3,FALSE)</f>
        <v>rag</v>
      </c>
      <c r="U152">
        <f>VLOOKUP($B152,'Gemini RAW'!$A:$Q,4,FALSE)</f>
        <v>1</v>
      </c>
      <c r="V152">
        <f>VLOOKUP($B152,'Gemini RAW'!$A:$Q,5,FALSE)</f>
        <v>1</v>
      </c>
      <c r="W152">
        <f>VLOOKUP($B152,'Gemini RAW'!$A:$Q,6,FALSE)</f>
        <v>1</v>
      </c>
      <c r="X152">
        <f>VLOOKUP($B152,'Gemini RAW'!$A:$Q,7,FALSE)</f>
        <v>1</v>
      </c>
      <c r="Y152">
        <f>VLOOKUP($B152,'Gemini RAW'!$A:$Q,8,FALSE)</f>
        <v>1</v>
      </c>
      <c r="Z152">
        <f>VLOOKUP($B152,'Gemini RAW'!$A:$Q,9,FALSE)</f>
        <v>2.12</v>
      </c>
      <c r="AA152">
        <f>VLOOKUP($B152,'Gemini RAW'!$A:$Q,10,FALSE)</f>
        <v>5</v>
      </c>
      <c r="AB152">
        <f>VLOOKUP($B152,'Gemini RAW'!$A:$Q,11,FALSE)</f>
        <v>5.7171893147502907E-2</v>
      </c>
      <c r="AC152">
        <f>VLOOKUP($B152,'Gemini RAW'!$A:$Q,12,FALSE)</f>
        <v>3</v>
      </c>
      <c r="AD152" t="str">
        <f>VLOOKUP($B152,'Gemini RAW'!$A:$Q,13,FALSE)</f>
        <v>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v>
      </c>
      <c r="AE152" t="b">
        <f>VLOOKUP($B152,'Gemini RAW'!$A:$Q,14,FALSE)</f>
        <v>0</v>
      </c>
      <c r="AF152">
        <f>VLOOKUP($B152,'Gemini RAW'!$A:$Q,15,FALSE)</f>
        <v>0</v>
      </c>
      <c r="AG152">
        <f>VLOOKUP($B152,'Gemini RAW'!$A:$Q,16,FALSE)</f>
        <v>0</v>
      </c>
      <c r="AH152">
        <f>VLOOKUP($B152,'Gemini RAW'!$A:$Q,17,FALSE)</f>
        <v>0</v>
      </c>
    </row>
    <row r="153" spans="1:34" x14ac:dyDescent="0.45">
      <c r="A153">
        <v>152</v>
      </c>
      <c r="B153" t="s">
        <v>470</v>
      </c>
      <c r="C153" t="s">
        <v>698</v>
      </c>
      <c r="D153" t="s">
        <v>557</v>
      </c>
      <c r="E153">
        <v>1</v>
      </c>
      <c r="F153">
        <v>1</v>
      </c>
      <c r="G153">
        <v>1</v>
      </c>
      <c r="H153">
        <v>2</v>
      </c>
      <c r="I153">
        <v>1</v>
      </c>
      <c r="J153">
        <v>1.1625000000000001</v>
      </c>
      <c r="K153">
        <v>6</v>
      </c>
      <c r="L153">
        <v>6.5557947677763351E-2</v>
      </c>
      <c r="M153">
        <v>7</v>
      </c>
      <c r="N153" t="s">
        <v>2360</v>
      </c>
      <c r="O153" t="b">
        <v>0</v>
      </c>
      <c r="S153" t="str">
        <f>VLOOKUP($B153,'Gemini RAW'!$A:$Q,2,FALSE)</f>
        <v>Für Ihre Suchanfrage konnte keine Zusammenfassung erstellt werden. Hier sind einige Suchergebnisse.</v>
      </c>
      <c r="T153" t="str">
        <f>VLOOKUP($B153,'Gemini RAW'!$A:$Q,3,FALSE)</f>
        <v>rag</v>
      </c>
      <c r="U153">
        <f>VLOOKUP($B153,'Gemini RAW'!$A:$Q,4,FALSE)</f>
        <v>5</v>
      </c>
      <c r="V153">
        <f>VLOOKUP($B153,'Gemini RAW'!$A:$Q,5,FALSE)</f>
        <v>1</v>
      </c>
      <c r="W153">
        <f>VLOOKUP($B153,'Gemini RAW'!$A:$Q,6,FALSE)</f>
        <v>1</v>
      </c>
      <c r="X153">
        <f>VLOOKUP($B153,'Gemini RAW'!$A:$Q,7,FALSE)</f>
        <v>1</v>
      </c>
      <c r="Y153">
        <f>VLOOKUP($B153,'Gemini RAW'!$A:$Q,8,FALSE)</f>
        <v>1</v>
      </c>
      <c r="Z153">
        <f>VLOOKUP($B153,'Gemini RAW'!$A:$Q,9,FALSE)</f>
        <v>1.88</v>
      </c>
      <c r="AA153">
        <f>VLOOKUP($B153,'Gemini RAW'!$A:$Q,10,FALSE)</f>
        <v>9</v>
      </c>
      <c r="AB153">
        <f>VLOOKUP($B153,'Gemini RAW'!$A:$Q,11,FALSE)</f>
        <v>6.5557947677763351E-2</v>
      </c>
      <c r="AC153">
        <f>VLOOKUP($B153,'Gemini RAW'!$A:$Q,12,FALSE)</f>
        <v>7</v>
      </c>
      <c r="AD153" t="str">
        <f>VLOOKUP($B153,'Gemini RAW'!$A:$Q,13,FALSE)</f>
        <v>The response fails to answer the user's question and therefore receives low scores across most dimensions. While not factually incorrect, it is not helpful or relevant.</v>
      </c>
      <c r="AE153" t="b">
        <f>VLOOKUP($B153,'Gemini RAW'!$A:$Q,14,FALSE)</f>
        <v>0</v>
      </c>
      <c r="AF153">
        <f>VLOOKUP($B153,'Gemini RAW'!$A:$Q,15,FALSE)</f>
        <v>0</v>
      </c>
      <c r="AG153">
        <f>VLOOKUP($B153,'Gemini RAW'!$A:$Q,16,FALSE)</f>
        <v>0</v>
      </c>
      <c r="AH153">
        <f>VLOOKUP($B153,'Gemini RAW'!$A:$Q,17,FALSE)</f>
        <v>0</v>
      </c>
    </row>
    <row r="154" spans="1:34" x14ac:dyDescent="0.45">
      <c r="A154">
        <v>153</v>
      </c>
      <c r="B154" t="s">
        <v>473</v>
      </c>
      <c r="C154" t="s">
        <v>698</v>
      </c>
      <c r="D154" t="s">
        <v>557</v>
      </c>
      <c r="E154">
        <v>1</v>
      </c>
      <c r="F154">
        <v>1</v>
      </c>
      <c r="G154">
        <v>1</v>
      </c>
      <c r="H154">
        <v>2</v>
      </c>
      <c r="I154">
        <v>1</v>
      </c>
      <c r="J154">
        <v>1.1625000000000001</v>
      </c>
      <c r="K154">
        <v>6</v>
      </c>
      <c r="L154">
        <v>7.2222167876758975E-2</v>
      </c>
      <c r="M154">
        <v>4</v>
      </c>
      <c r="N154" t="s">
        <v>2361</v>
      </c>
      <c r="O154" t="b">
        <v>0</v>
      </c>
      <c r="S154" t="str">
        <f>VLOOKUP($B154,'Gemini RAW'!$A:$Q,2,FALSE)</f>
        <v>Für Ihre Suchanfrage konnte keine Zusammenfassung erstellt werden. Hier sind einige Suchergebnisse.</v>
      </c>
      <c r="T154" t="str">
        <f>VLOOKUP($B154,'Gemini RAW'!$A:$Q,3,FALSE)</f>
        <v>rag</v>
      </c>
      <c r="U154">
        <f>VLOOKUP($B154,'Gemini RAW'!$A:$Q,4,FALSE)</f>
        <v>3</v>
      </c>
      <c r="V154">
        <f>VLOOKUP($B154,'Gemini RAW'!$A:$Q,5,FALSE)</f>
        <v>1</v>
      </c>
      <c r="W154">
        <f>VLOOKUP($B154,'Gemini RAW'!$A:$Q,6,FALSE)</f>
        <v>1</v>
      </c>
      <c r="X154">
        <f>VLOOKUP($B154,'Gemini RAW'!$A:$Q,7,FALSE)</f>
        <v>1</v>
      </c>
      <c r="Y154">
        <f>VLOOKUP($B154,'Gemini RAW'!$A:$Q,8,FALSE)</f>
        <v>1</v>
      </c>
      <c r="Z154">
        <f>VLOOKUP($B154,'Gemini RAW'!$A:$Q,9,FALSE)</f>
        <v>1.44</v>
      </c>
      <c r="AA154">
        <f>VLOOKUP($B154,'Gemini RAW'!$A:$Q,10,FALSE)</f>
        <v>7</v>
      </c>
      <c r="AB154">
        <f>VLOOKUP($B154,'Gemini RAW'!$A:$Q,11,FALSE)</f>
        <v>7.2222167876758975E-2</v>
      </c>
      <c r="AC154">
        <f>VLOOKUP($B154,'Gemini RAW'!$A:$Q,12,FALSE)</f>
        <v>4</v>
      </c>
      <c r="AD154" t="str">
        <f>VLOOKUP($B154,'Gemini RAW'!$A:$Q,13,FALSE)</f>
        <v>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v>
      </c>
      <c r="AE154" t="b">
        <f>VLOOKUP($B154,'Gemini RAW'!$A:$Q,14,FALSE)</f>
        <v>0</v>
      </c>
      <c r="AF154">
        <f>VLOOKUP($B154,'Gemini RAW'!$A:$Q,15,FALSE)</f>
        <v>0</v>
      </c>
      <c r="AG154">
        <f>VLOOKUP($B154,'Gemini RAW'!$A:$Q,16,FALSE)</f>
        <v>0</v>
      </c>
      <c r="AH154">
        <f>VLOOKUP($B154,'Gemini RAW'!$A:$Q,17,FALSE)</f>
        <v>0</v>
      </c>
    </row>
    <row r="155" spans="1:34" x14ac:dyDescent="0.45">
      <c r="A155">
        <v>154</v>
      </c>
      <c r="B155" t="s">
        <v>476</v>
      </c>
      <c r="C155" t="s">
        <v>1586</v>
      </c>
      <c r="D155" t="s">
        <v>557</v>
      </c>
      <c r="E155">
        <v>3</v>
      </c>
      <c r="F155">
        <v>5</v>
      </c>
      <c r="G155">
        <v>3</v>
      </c>
      <c r="H155">
        <v>4</v>
      </c>
      <c r="I155">
        <v>2</v>
      </c>
      <c r="J155">
        <v>3.5750000000000002</v>
      </c>
      <c r="K155">
        <v>17</v>
      </c>
      <c r="L155">
        <v>5.7340660933962367E-2</v>
      </c>
      <c r="M155">
        <v>11</v>
      </c>
      <c r="N155" t="s">
        <v>2362</v>
      </c>
      <c r="O155" t="b">
        <v>0</v>
      </c>
      <c r="S155" t="str">
        <f>VLOOKUP($B155,'Gemini RAW'!$A:$Q,2,FALSE)</f>
        <v>Im NewHQ gibt es 11 Duschen mit geräumigen Umkleiden im Erdgeschoss. Persönliche Gegenstände wie Handtücher sind in den Spinden aufzubewahren.</v>
      </c>
      <c r="T155" t="str">
        <f>VLOOKUP($B155,'Gemini RAW'!$A:$Q,3,FALSE)</f>
        <v>rag</v>
      </c>
      <c r="U155">
        <f>VLOOKUP($B155,'Gemini RAW'!$A:$Q,4,FALSE)</f>
        <v>4</v>
      </c>
      <c r="V155">
        <f>VLOOKUP($B155,'Gemini RAW'!$A:$Q,5,FALSE)</f>
        <v>5</v>
      </c>
      <c r="W155">
        <f>VLOOKUP($B155,'Gemini RAW'!$A:$Q,6,FALSE)</f>
        <v>4</v>
      </c>
      <c r="X155">
        <f>VLOOKUP($B155,'Gemini RAW'!$A:$Q,7,FALSE)</f>
        <v>5</v>
      </c>
      <c r="Y155">
        <f>VLOOKUP($B155,'Gemini RAW'!$A:$Q,8,FALSE)</f>
        <v>1</v>
      </c>
      <c r="Z155">
        <f>VLOOKUP($B155,'Gemini RAW'!$A:$Q,9,FALSE)</f>
        <v>4.12</v>
      </c>
      <c r="AA155">
        <f>VLOOKUP($B155,'Gemini RAW'!$A:$Q,10,FALSE)</f>
        <v>19</v>
      </c>
      <c r="AB155">
        <f>VLOOKUP($B155,'Gemini RAW'!$A:$Q,11,FALSE)</f>
        <v>5.7340660933962367E-2</v>
      </c>
      <c r="AC155">
        <f>VLOOKUP($B155,'Gemini RAW'!$A:$Q,12,FALSE)</f>
        <v>11</v>
      </c>
      <c r="AD155" t="str">
        <f>VLOOKUP($B155,'Gemini RAW'!$A:$Q,13,FALSE)</f>
        <v>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v>
      </c>
      <c r="AE155" t="b">
        <f>VLOOKUP($B155,'Gemini RAW'!$A:$Q,14,FALSE)</f>
        <v>0</v>
      </c>
      <c r="AF155">
        <f>VLOOKUP($B155,'Gemini RAW'!$A:$Q,15,FALSE)</f>
        <v>0</v>
      </c>
      <c r="AG155">
        <f>VLOOKUP($B155,'Gemini RAW'!$A:$Q,16,FALSE)</f>
        <v>0</v>
      </c>
      <c r="AH155">
        <f>VLOOKUP($B155,'Gemini RAW'!$A:$Q,17,FALSE)</f>
        <v>0</v>
      </c>
    </row>
    <row r="156" spans="1:34" x14ac:dyDescent="0.45">
      <c r="A156">
        <v>155</v>
      </c>
      <c r="B156" t="s">
        <v>479</v>
      </c>
      <c r="C156" t="s">
        <v>1107</v>
      </c>
      <c r="D156" t="s">
        <v>557</v>
      </c>
      <c r="E156">
        <v>5</v>
      </c>
      <c r="F156">
        <v>5</v>
      </c>
      <c r="G156">
        <v>5</v>
      </c>
      <c r="H156">
        <v>5</v>
      </c>
      <c r="I156">
        <v>5</v>
      </c>
      <c r="J156">
        <v>5</v>
      </c>
      <c r="K156">
        <v>25</v>
      </c>
      <c r="L156">
        <v>0.28923379495318691</v>
      </c>
      <c r="M156">
        <v>10</v>
      </c>
      <c r="N156" t="s">
        <v>2363</v>
      </c>
      <c r="O156" t="b">
        <v>0</v>
      </c>
      <c r="S156" t="str">
        <f>VLOOKUP($B156,'Gemini RAW'!$A:$Q,2,FALSE)</f>
        <v>Der Raucherbereich befindet sich außerhalb des Gebäudes gegenüber des Seiteneingangs, neben der DHL-Station. Der Bereich ist überdacht und beleuchtet.</v>
      </c>
      <c r="T156" t="str">
        <f>VLOOKUP($B156,'Gemini RAW'!$A:$Q,3,FALSE)</f>
        <v>rag</v>
      </c>
      <c r="U156">
        <f>VLOOKUP($B156,'Gemini RAW'!$A:$Q,4,FALSE)</f>
        <v>5</v>
      </c>
      <c r="V156">
        <f>VLOOKUP($B156,'Gemini RAW'!$A:$Q,5,FALSE)</f>
        <v>5</v>
      </c>
      <c r="W156">
        <f>VLOOKUP($B156,'Gemini RAW'!$A:$Q,6,FALSE)</f>
        <v>5</v>
      </c>
      <c r="X156">
        <f>VLOOKUP($B156,'Gemini RAW'!$A:$Q,7,FALSE)</f>
        <v>5</v>
      </c>
      <c r="Y156">
        <f>VLOOKUP($B156,'Gemini RAW'!$A:$Q,8,FALSE)</f>
        <v>1</v>
      </c>
      <c r="Z156">
        <f>VLOOKUP($B156,'Gemini RAW'!$A:$Q,9,FALSE)</f>
        <v>4.4800000000000004</v>
      </c>
      <c r="AA156">
        <f>VLOOKUP($B156,'Gemini RAW'!$A:$Q,10,FALSE)</f>
        <v>21</v>
      </c>
      <c r="AB156">
        <f>VLOOKUP($B156,'Gemini RAW'!$A:$Q,11,FALSE)</f>
        <v>0.28923379495318691</v>
      </c>
      <c r="AC156">
        <f>VLOOKUP($B156,'Gemini RAW'!$A:$Q,12,FALSE)</f>
        <v>10</v>
      </c>
      <c r="AD156" t="str">
        <f>VLOOKUP($B156,'Gemini RAW'!$A:$Q,13,FALSE)</f>
        <v>The response is factually accurate, relevant, complete, and clear. However, it lacks explicit citations and an audit trail. The content quality is excellent, but the source utilization is limited by the absence of citations.</v>
      </c>
      <c r="AE156" t="b">
        <f>VLOOKUP($B156,'Gemini RAW'!$A:$Q,14,FALSE)</f>
        <v>0</v>
      </c>
      <c r="AF156">
        <f>VLOOKUP($B156,'Gemini RAW'!$A:$Q,15,FALSE)</f>
        <v>0</v>
      </c>
      <c r="AG156">
        <f>VLOOKUP($B156,'Gemini RAW'!$A:$Q,16,FALSE)</f>
        <v>0</v>
      </c>
      <c r="AH156">
        <f>VLOOKUP($B156,'Gemini RAW'!$A:$Q,17,FALSE)</f>
        <v>0</v>
      </c>
    </row>
    <row r="157" spans="1:34" x14ac:dyDescent="0.45">
      <c r="A157">
        <v>156</v>
      </c>
      <c r="B157" t="s">
        <v>93</v>
      </c>
      <c r="C157" t="s">
        <v>1109</v>
      </c>
      <c r="D157" t="s">
        <v>557</v>
      </c>
      <c r="E157">
        <v>5</v>
      </c>
      <c r="F157">
        <v>5</v>
      </c>
      <c r="G157">
        <v>4</v>
      </c>
      <c r="H157">
        <v>5</v>
      </c>
      <c r="I157">
        <v>4</v>
      </c>
      <c r="J157">
        <v>4.7249999999999996</v>
      </c>
      <c r="K157">
        <v>23</v>
      </c>
      <c r="L157">
        <v>0.16327621608581361</v>
      </c>
      <c r="M157">
        <v>7</v>
      </c>
      <c r="N157" t="s">
        <v>2103</v>
      </c>
      <c r="O157" t="b">
        <v>0</v>
      </c>
      <c r="S157" t="str">
        <f>VLOOKUP($B157,'Gemini RAW'!$A:$Q,2,FALSE)</f>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v>
      </c>
      <c r="T157" t="str">
        <f>VLOOKUP($B157,'Gemini RAW'!$A:$Q,3,FALSE)</f>
        <v>rag</v>
      </c>
      <c r="U157">
        <f>VLOOKUP($B157,'Gemini RAW'!$A:$Q,4,FALSE)</f>
        <v>5</v>
      </c>
      <c r="V157">
        <f>VLOOKUP($B157,'Gemini RAW'!$A:$Q,5,FALSE)</f>
        <v>5</v>
      </c>
      <c r="W157">
        <f>VLOOKUP($B157,'Gemini RAW'!$A:$Q,6,FALSE)</f>
        <v>5</v>
      </c>
      <c r="X157">
        <f>VLOOKUP($B157,'Gemini RAW'!$A:$Q,7,FALSE)</f>
        <v>5</v>
      </c>
      <c r="Y157">
        <f>VLOOKUP($B157,'Gemini RAW'!$A:$Q,8,FALSE)</f>
        <v>3</v>
      </c>
      <c r="Z157">
        <f>VLOOKUP($B157,'Gemini RAW'!$A:$Q,9,FALSE)</f>
        <v>4.88</v>
      </c>
      <c r="AA157">
        <f>VLOOKUP($B157,'Gemini RAW'!$A:$Q,10,FALSE)</f>
        <v>23</v>
      </c>
      <c r="AB157">
        <f>VLOOKUP($B157,'Gemini RAW'!$A:$Q,11,FALSE)</f>
        <v>0.2495958650349214</v>
      </c>
      <c r="AC157">
        <f>VLOOKUP($B157,'Gemini RAW'!$A:$Q,12,FALSE)</f>
        <v>7</v>
      </c>
      <c r="AD157" t="str">
        <f>VLOOKUP($B157,'Gemini RAW'!$A:$Q,13,FALSE)</f>
        <v>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v>
      </c>
      <c r="AE157" t="b">
        <f>VLOOKUP($B157,'Gemini RAW'!$A:$Q,14,FALSE)</f>
        <v>0</v>
      </c>
      <c r="AF157">
        <f>VLOOKUP($B157,'Gemini RAW'!$A:$Q,15,FALSE)</f>
        <v>0</v>
      </c>
      <c r="AG157">
        <f>VLOOKUP($B157,'Gemini RAW'!$A:$Q,16,FALSE)</f>
        <v>0</v>
      </c>
      <c r="AH157">
        <f>VLOOKUP($B157,'Gemini RAW'!$A:$Q,17,FALSE)</f>
        <v>0</v>
      </c>
    </row>
    <row r="158" spans="1:34" x14ac:dyDescent="0.45">
      <c r="A158">
        <v>157</v>
      </c>
      <c r="B158" t="s">
        <v>96</v>
      </c>
      <c r="C158" t="s">
        <v>1111</v>
      </c>
      <c r="D158" t="s">
        <v>557</v>
      </c>
      <c r="E158">
        <v>5</v>
      </c>
      <c r="F158">
        <v>5</v>
      </c>
      <c r="G158">
        <v>4</v>
      </c>
      <c r="H158">
        <v>5</v>
      </c>
      <c r="I158">
        <v>4</v>
      </c>
      <c r="J158">
        <v>4.7249999999999996</v>
      </c>
      <c r="K158">
        <v>23</v>
      </c>
      <c r="L158">
        <v>0.27388115840053873</v>
      </c>
      <c r="M158">
        <v>10</v>
      </c>
      <c r="N158" t="s">
        <v>2104</v>
      </c>
      <c r="O158" t="b">
        <v>0</v>
      </c>
      <c r="S158" t="str">
        <f>VLOOKUP($B158,'Gemini RAW'!$A:$Q,2,FALSE)</f>
        <v>Die Notfallnummer für dringende Probleme lautet 040 35060-8000. Diese Nummer ist rund um die Uhr erreichbar.</v>
      </c>
      <c r="T158" t="str">
        <f>VLOOKUP($B158,'Gemini RAW'!$A:$Q,3,FALSE)</f>
        <v>rag</v>
      </c>
      <c r="U158">
        <f>VLOOKUP($B158,'Gemini RAW'!$A:$Q,4,FALSE)</f>
        <v>5</v>
      </c>
      <c r="V158">
        <f>VLOOKUP($B158,'Gemini RAW'!$A:$Q,5,FALSE)</f>
        <v>5</v>
      </c>
      <c r="W158">
        <f>VLOOKUP($B158,'Gemini RAW'!$A:$Q,6,FALSE)</f>
        <v>5</v>
      </c>
      <c r="X158">
        <f>VLOOKUP($B158,'Gemini RAW'!$A:$Q,7,FALSE)</f>
        <v>5</v>
      </c>
      <c r="Y158">
        <f>VLOOKUP($B158,'Gemini RAW'!$A:$Q,8,FALSE)</f>
        <v>1</v>
      </c>
      <c r="Z158">
        <f>VLOOKUP($B158,'Gemini RAW'!$A:$Q,9,FALSE)</f>
        <v>4.4800000000000004</v>
      </c>
      <c r="AA158">
        <f>VLOOKUP($B158,'Gemini RAW'!$A:$Q,10,FALSE)</f>
        <v>21</v>
      </c>
      <c r="AB158">
        <f>VLOOKUP($B158,'Gemini RAW'!$A:$Q,11,FALSE)</f>
        <v>8.3588571196383146E-2</v>
      </c>
      <c r="AC158">
        <f>VLOOKUP($B158,'Gemini RAW'!$A:$Q,12,FALSE)</f>
        <v>9</v>
      </c>
      <c r="AD158" t="str">
        <f>VLOOKUP($B158,'Gemini RAW'!$A:$Q,13,FALSE)</f>
        <v>The response is factually accurate, relevant, complete, and clear. However, it does not provide any citations to support its claim. The response is good overall, but the lack of citations is a weakness.</v>
      </c>
      <c r="AE158" t="b">
        <f>VLOOKUP($B158,'Gemini RAW'!$A:$Q,14,FALSE)</f>
        <v>0</v>
      </c>
      <c r="AF158">
        <f>VLOOKUP($B158,'Gemini RAW'!$A:$Q,15,FALSE)</f>
        <v>0</v>
      </c>
      <c r="AG158">
        <f>VLOOKUP($B158,'Gemini RAW'!$A:$Q,16,FALSE)</f>
        <v>0</v>
      </c>
      <c r="AH158">
        <f>VLOOKUP($B158,'Gemini RAW'!$A:$Q,17,FALSE)</f>
        <v>0</v>
      </c>
    </row>
    <row r="159" spans="1:34" x14ac:dyDescent="0.45">
      <c r="A159">
        <v>158</v>
      </c>
      <c r="B159" t="s">
        <v>99</v>
      </c>
      <c r="C159" t="s">
        <v>1113</v>
      </c>
      <c r="D159" t="s">
        <v>557</v>
      </c>
      <c r="E159">
        <v>5</v>
      </c>
      <c r="F159">
        <v>5</v>
      </c>
      <c r="G159">
        <v>4</v>
      </c>
      <c r="H159">
        <v>5</v>
      </c>
      <c r="I159">
        <v>4</v>
      </c>
      <c r="J159">
        <v>4.7249999999999996</v>
      </c>
      <c r="K159">
        <v>23</v>
      </c>
      <c r="L159">
        <v>0.29469140070388439</v>
      </c>
      <c r="M159">
        <v>10</v>
      </c>
      <c r="N159" t="s">
        <v>2105</v>
      </c>
      <c r="O159" t="b">
        <v>0</v>
      </c>
      <c r="S159" t="str">
        <f>VLOOKUP($B159,'Gemini RAW'!$A:$Q,2,FALSE)</f>
        <v>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v>
      </c>
      <c r="T159" t="str">
        <f>VLOOKUP($B159,'Gemini RAW'!$A:$Q,3,FALSE)</f>
        <v>rag</v>
      </c>
      <c r="U159">
        <f>VLOOKUP($B159,'Gemini RAW'!$A:$Q,4,FALSE)</f>
        <v>4</v>
      </c>
      <c r="V159">
        <f>VLOOKUP($B159,'Gemini RAW'!$A:$Q,5,FALSE)</f>
        <v>5</v>
      </c>
      <c r="W159">
        <f>VLOOKUP($B159,'Gemini RAW'!$A:$Q,6,FALSE)</f>
        <v>4</v>
      </c>
      <c r="X159">
        <f>VLOOKUP($B159,'Gemini RAW'!$A:$Q,7,FALSE)</f>
        <v>5</v>
      </c>
      <c r="Y159">
        <f>VLOOKUP($B159,'Gemini RAW'!$A:$Q,8,FALSE)</f>
        <v>1</v>
      </c>
      <c r="Z159">
        <f>VLOOKUP($B159,'Gemini RAW'!$A:$Q,9,FALSE)</f>
        <v>4.12</v>
      </c>
      <c r="AA159">
        <f>VLOOKUP($B159,'Gemini RAW'!$A:$Q,10,FALSE)</f>
        <v>19</v>
      </c>
      <c r="AB159">
        <f>VLOOKUP($B159,'Gemini RAW'!$A:$Q,11,FALSE)</f>
        <v>0.14503632704504801</v>
      </c>
      <c r="AC159">
        <f>VLOOKUP($B159,'Gemini RAW'!$A:$Q,12,FALSE)</f>
        <v>10</v>
      </c>
      <c r="AD159" t="str">
        <f>VLOOKUP($B159,'Gemini RAW'!$A:$Q,13,FALSE)</f>
        <v>The response is relevant, clear, and mostly complete. The factual accuracy is likely high, but the lack of citations is a significant weakness. The response could be improved by providing a timeline for the QR code implementation and by including citations to support its claims.</v>
      </c>
      <c r="AE159" t="b">
        <f>VLOOKUP($B159,'Gemini RAW'!$A:$Q,14,FALSE)</f>
        <v>0</v>
      </c>
      <c r="AF159">
        <f>VLOOKUP($B159,'Gemini RAW'!$A:$Q,15,FALSE)</f>
        <v>0</v>
      </c>
      <c r="AG159">
        <f>VLOOKUP($B159,'Gemini RAW'!$A:$Q,16,FALSE)</f>
        <v>0</v>
      </c>
      <c r="AH159">
        <f>VLOOKUP($B159,'Gemini RAW'!$A:$Q,17,FALSE)</f>
        <v>0</v>
      </c>
    </row>
    <row r="160" spans="1:34" x14ac:dyDescent="0.45">
      <c r="A160">
        <v>159</v>
      </c>
      <c r="B160" t="s">
        <v>102</v>
      </c>
      <c r="C160" t="s">
        <v>1115</v>
      </c>
      <c r="D160" t="s">
        <v>557</v>
      </c>
      <c r="E160">
        <v>2</v>
      </c>
      <c r="F160">
        <v>3</v>
      </c>
      <c r="G160">
        <v>2</v>
      </c>
      <c r="H160">
        <v>4</v>
      </c>
      <c r="I160">
        <v>1</v>
      </c>
      <c r="J160">
        <v>2.4874999999999998</v>
      </c>
      <c r="K160">
        <v>12</v>
      </c>
      <c r="L160">
        <v>8.5344399212355149E-2</v>
      </c>
      <c r="M160">
        <v>12</v>
      </c>
      <c r="N160" t="s">
        <v>2106</v>
      </c>
      <c r="O160" t="b">
        <v>0</v>
      </c>
      <c r="S160" t="str">
        <f>VLOOKUP($B160,'Gemini RAW'!$A:$Q,2,FALSE)</f>
        <v>Feedback ist wichtig für die Optimierung des Gebäudebetriebs.</v>
      </c>
      <c r="T160" t="str">
        <f>VLOOKUP($B160,'Gemini RAW'!$A:$Q,3,FALSE)</f>
        <v>rag</v>
      </c>
      <c r="U160">
        <f>VLOOKUP($B160,'Gemini RAW'!$A:$Q,4,FALSE)</f>
        <v>4</v>
      </c>
      <c r="V160">
        <f>VLOOKUP($B160,'Gemini RAW'!$A:$Q,5,FALSE)</f>
        <v>4</v>
      </c>
      <c r="W160">
        <f>VLOOKUP($B160,'Gemini RAW'!$A:$Q,6,FALSE)</f>
        <v>2</v>
      </c>
      <c r="X160">
        <f>VLOOKUP($B160,'Gemini RAW'!$A:$Q,7,FALSE)</f>
        <v>5</v>
      </c>
      <c r="Y160">
        <f>VLOOKUP($B160,'Gemini RAW'!$A:$Q,8,FALSE)</f>
        <v>1</v>
      </c>
      <c r="Z160">
        <f>VLOOKUP($B160,'Gemini RAW'!$A:$Q,9,FALSE)</f>
        <v>3.66</v>
      </c>
      <c r="AA160">
        <f>VLOOKUP($B160,'Gemini RAW'!$A:$Q,10,FALSE)</f>
        <v>16</v>
      </c>
      <c r="AB160">
        <f>VLOOKUP($B160,'Gemini RAW'!$A:$Q,11,FALSE)</f>
        <v>0.2059247996706666</v>
      </c>
      <c r="AC160">
        <f>VLOOKUP($B160,'Gemini RAW'!$A:$Q,12,FALSE)</f>
        <v>13</v>
      </c>
      <c r="AD160" t="str">
        <f>VLOOKUP($B160,'Gemini RAW'!$A:$Q,13,FALSE)</f>
        <v>The response is factually accurate and relevant but lacks completeness. It correctly identifies that feedback is important for optimizing building operations but fails to provide any supporting details or examples. The absence of citations is a significant weakness.</v>
      </c>
      <c r="AE160" t="b">
        <f>VLOOKUP($B160,'Gemini RAW'!$A:$Q,14,FALSE)</f>
        <v>0</v>
      </c>
      <c r="AF160">
        <f>VLOOKUP($B160,'Gemini RAW'!$A:$Q,15,FALSE)</f>
        <v>0</v>
      </c>
      <c r="AG160">
        <f>VLOOKUP($B160,'Gemini RAW'!$A:$Q,16,FALSE)</f>
        <v>0</v>
      </c>
      <c r="AH160">
        <f>VLOOKUP($B160,'Gemini RAW'!$A:$Q,17,FALSE)</f>
        <v>0</v>
      </c>
    </row>
    <row r="161" spans="1:34" x14ac:dyDescent="0.45">
      <c r="A161">
        <v>160</v>
      </c>
      <c r="B161" t="s">
        <v>105</v>
      </c>
      <c r="C161" t="s">
        <v>1117</v>
      </c>
      <c r="D161" t="s">
        <v>557</v>
      </c>
      <c r="E161">
        <v>4</v>
      </c>
      <c r="F161">
        <v>5</v>
      </c>
      <c r="G161">
        <v>4</v>
      </c>
      <c r="H161">
        <v>5</v>
      </c>
      <c r="I161">
        <v>3</v>
      </c>
      <c r="J161">
        <v>4.3249999999999993</v>
      </c>
      <c r="K161">
        <v>21</v>
      </c>
      <c r="L161">
        <v>0.21164457431790759</v>
      </c>
      <c r="M161">
        <v>13</v>
      </c>
      <c r="N161" t="s">
        <v>2107</v>
      </c>
      <c r="O161" t="b">
        <v>0</v>
      </c>
      <c r="S161" t="str">
        <f>VLOOKUP($B161,'Gemini RAW'!$A:$Q,2,FALSE)</f>
        <v>Die Umzüge in das neue Hauptgebäude (NewHQ) finden vom 22. bis 26. September statt. Ab dem 18.09.2025 startet der Staffelumzug. In dieser Woche werden nach und nach alle Hamburger Berenberger umziehen.
Gibt es noch weitere Fragen zum Umzug oder zum NewHQ?</v>
      </c>
      <c r="T161" t="str">
        <f>VLOOKUP($B161,'Gemini RAW'!$A:$Q,3,FALSE)</f>
        <v>rag</v>
      </c>
      <c r="U161">
        <f>VLOOKUP($B161,'Gemini RAW'!$A:$Q,4,FALSE)</f>
        <v>5</v>
      </c>
      <c r="V161">
        <f>VLOOKUP($B161,'Gemini RAW'!$A:$Q,5,FALSE)</f>
        <v>5</v>
      </c>
      <c r="W161">
        <f>VLOOKUP($B161,'Gemini RAW'!$A:$Q,6,FALSE)</f>
        <v>5</v>
      </c>
      <c r="X161">
        <f>VLOOKUP($B161,'Gemini RAW'!$A:$Q,7,FALSE)</f>
        <v>5</v>
      </c>
      <c r="Y161">
        <f>VLOOKUP($B161,'Gemini RAW'!$A:$Q,8,FALSE)</f>
        <v>1</v>
      </c>
      <c r="Z161">
        <f>VLOOKUP($B161,'Gemini RAW'!$A:$Q,9,FALSE)</f>
        <v>4.4800000000000004</v>
      </c>
      <c r="AA161">
        <f>VLOOKUP($B161,'Gemini RAW'!$A:$Q,10,FALSE)</f>
        <v>21</v>
      </c>
      <c r="AB161">
        <f>VLOOKUP($B161,'Gemini RAW'!$A:$Q,11,FALSE)</f>
        <v>0.18914272463915269</v>
      </c>
      <c r="AC161">
        <f>VLOOKUP($B161,'Gemini RAW'!$A:$Q,12,FALSE)</f>
        <v>12</v>
      </c>
      <c r="AD161" t="str">
        <f>VLOOKUP($B161,'Gemini RAW'!$A:$Q,13,FALSE)</f>
        <v>The response is factually accurate, relevant, complete, and clear. However, it lacks explicit citations, which is a significant drawback from an academic perspective. The content quality is excellent, but the source utilization and citation mechanics are weak.</v>
      </c>
      <c r="AE161" t="b">
        <f>VLOOKUP($B161,'Gemini RAW'!$A:$Q,14,FALSE)</f>
        <v>0</v>
      </c>
      <c r="AF161">
        <f>VLOOKUP($B161,'Gemini RAW'!$A:$Q,15,FALSE)</f>
        <v>0</v>
      </c>
      <c r="AG161">
        <f>VLOOKUP($B161,'Gemini RAW'!$A:$Q,16,FALSE)</f>
        <v>0</v>
      </c>
      <c r="AH161">
        <f>VLOOKUP($B161,'Gemini RAW'!$A:$Q,17,FALSE)</f>
        <v>0</v>
      </c>
    </row>
    <row r="162" spans="1:34" x14ac:dyDescent="0.45">
      <c r="A162">
        <v>161</v>
      </c>
      <c r="B162" t="s">
        <v>108</v>
      </c>
      <c r="C162" t="s">
        <v>1119</v>
      </c>
      <c r="D162" t="s">
        <v>557</v>
      </c>
      <c r="E162">
        <v>4</v>
      </c>
      <c r="F162">
        <v>5</v>
      </c>
      <c r="G162">
        <v>4</v>
      </c>
      <c r="H162">
        <v>5</v>
      </c>
      <c r="I162">
        <v>3</v>
      </c>
      <c r="J162">
        <v>4.3249999999999993</v>
      </c>
      <c r="K162">
        <v>21</v>
      </c>
      <c r="L162">
        <v>0.28127742699029878</v>
      </c>
      <c r="M162">
        <v>8</v>
      </c>
      <c r="N162" t="s">
        <v>2108</v>
      </c>
      <c r="O162" t="b">
        <v>0</v>
      </c>
      <c r="S162" t="str">
        <f>VLOOKUP($B162,'Gemini RAW'!$A:$Q,2,FALSE)</f>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v>
      </c>
      <c r="T162" t="str">
        <f>VLOOKUP($B162,'Gemini RAW'!$A:$Q,3,FALSE)</f>
        <v>rag</v>
      </c>
      <c r="U162">
        <f>VLOOKUP($B162,'Gemini RAW'!$A:$Q,4,FALSE)</f>
        <v>5</v>
      </c>
      <c r="V162">
        <f>VLOOKUP($B162,'Gemini RAW'!$A:$Q,5,FALSE)</f>
        <v>5</v>
      </c>
      <c r="W162">
        <f>VLOOKUP($B162,'Gemini RAW'!$A:$Q,6,FALSE)</f>
        <v>4</v>
      </c>
      <c r="X162">
        <f>VLOOKUP($B162,'Gemini RAW'!$A:$Q,7,FALSE)</f>
        <v>5</v>
      </c>
      <c r="Y162">
        <f>VLOOKUP($B162,'Gemini RAW'!$A:$Q,8,FALSE)</f>
        <v>1</v>
      </c>
      <c r="Z162">
        <f>VLOOKUP($B162,'Gemini RAW'!$A:$Q,9,FALSE)</f>
        <v>4.3400000000000007</v>
      </c>
      <c r="AA162">
        <f>VLOOKUP($B162,'Gemini RAW'!$A:$Q,10,FALSE)</f>
        <v>20</v>
      </c>
      <c r="AB162">
        <f>VLOOKUP($B162,'Gemini RAW'!$A:$Q,11,FALSE)</f>
        <v>0.2638779321119038</v>
      </c>
      <c r="AC162">
        <f>VLOOKUP($B162,'Gemini RAW'!$A:$Q,12,FALSE)</f>
        <v>10</v>
      </c>
      <c r="AD162" t="str">
        <f>VLOOKUP($B162,'Gemini RAW'!$A:$Q,13,FALSE)</f>
        <v>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v>
      </c>
      <c r="AE162" t="b">
        <f>VLOOKUP($B162,'Gemini RAW'!$A:$Q,14,FALSE)</f>
        <v>0</v>
      </c>
      <c r="AF162">
        <f>VLOOKUP($B162,'Gemini RAW'!$A:$Q,15,FALSE)</f>
        <v>0</v>
      </c>
      <c r="AG162">
        <f>VLOOKUP($B162,'Gemini RAW'!$A:$Q,16,FALSE)</f>
        <v>0</v>
      </c>
      <c r="AH162">
        <f>VLOOKUP($B162,'Gemini RAW'!$A:$Q,17,FALSE)</f>
        <v>0</v>
      </c>
    </row>
    <row r="163" spans="1:34" x14ac:dyDescent="0.45">
      <c r="A163">
        <v>162</v>
      </c>
      <c r="B163" t="s">
        <v>111</v>
      </c>
      <c r="C163" t="s">
        <v>1121</v>
      </c>
      <c r="D163" t="s">
        <v>557</v>
      </c>
      <c r="E163">
        <v>5</v>
      </c>
      <c r="F163">
        <v>5</v>
      </c>
      <c r="G163">
        <v>5</v>
      </c>
      <c r="H163">
        <v>5</v>
      </c>
      <c r="I163">
        <v>4</v>
      </c>
      <c r="J163">
        <v>4.9124999999999996</v>
      </c>
      <c r="K163">
        <v>24</v>
      </c>
      <c r="L163">
        <v>0.35264038309845491</v>
      </c>
      <c r="M163">
        <v>9</v>
      </c>
      <c r="N163" t="s">
        <v>2109</v>
      </c>
      <c r="O163" t="b">
        <v>0</v>
      </c>
      <c r="S163" t="str">
        <f>VLOOKUP($B163,'Gemini RAW'!$A:$Q,2,FALSE)</f>
        <v>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v>
      </c>
      <c r="T163" t="str">
        <f>VLOOKUP($B163,'Gemini RAW'!$A:$Q,3,FALSE)</f>
        <v>rag</v>
      </c>
      <c r="U163">
        <f>VLOOKUP($B163,'Gemini RAW'!$A:$Q,4,FALSE)</f>
        <v>5</v>
      </c>
      <c r="V163">
        <f>VLOOKUP($B163,'Gemini RAW'!$A:$Q,5,FALSE)</f>
        <v>5</v>
      </c>
      <c r="W163">
        <f>VLOOKUP($B163,'Gemini RAW'!$A:$Q,6,FALSE)</f>
        <v>5</v>
      </c>
      <c r="X163">
        <f>VLOOKUP($B163,'Gemini RAW'!$A:$Q,7,FALSE)</f>
        <v>5</v>
      </c>
      <c r="Y163">
        <f>VLOOKUP($B163,'Gemini RAW'!$A:$Q,8,FALSE)</f>
        <v>1</v>
      </c>
      <c r="Z163">
        <f>VLOOKUP($B163,'Gemini RAW'!$A:$Q,9,FALSE)</f>
        <v>4.4800000000000004</v>
      </c>
      <c r="AA163">
        <f>VLOOKUP($B163,'Gemini RAW'!$A:$Q,10,FALSE)</f>
        <v>21</v>
      </c>
      <c r="AB163">
        <f>VLOOKUP($B163,'Gemini RAW'!$A:$Q,11,FALSE)</f>
        <v>0.16712023430880141</v>
      </c>
      <c r="AC163">
        <f>VLOOKUP($B163,'Gemini RAW'!$A:$Q,12,FALSE)</f>
        <v>10</v>
      </c>
      <c r="AD163" t="str">
        <f>VLOOKUP($B163,'Gemini RAW'!$A:$Q,13,FALSE)</f>
        <v>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v>
      </c>
      <c r="AE163" t="b">
        <f>VLOOKUP($B163,'Gemini RAW'!$A:$Q,14,FALSE)</f>
        <v>0</v>
      </c>
      <c r="AF163">
        <f>VLOOKUP($B163,'Gemini RAW'!$A:$Q,15,FALSE)</f>
        <v>0</v>
      </c>
      <c r="AG163">
        <f>VLOOKUP($B163,'Gemini RAW'!$A:$Q,16,FALSE)</f>
        <v>0</v>
      </c>
      <c r="AH163">
        <f>VLOOKUP($B163,'Gemini RAW'!$A:$Q,17,FALSE)</f>
        <v>0</v>
      </c>
    </row>
    <row r="164" spans="1:34" x14ac:dyDescent="0.45">
      <c r="A164">
        <v>163</v>
      </c>
      <c r="B164" t="s">
        <v>114</v>
      </c>
      <c r="C164" t="s">
        <v>1123</v>
      </c>
      <c r="D164" t="s">
        <v>557</v>
      </c>
      <c r="E164">
        <v>5</v>
      </c>
      <c r="F164">
        <v>5</v>
      </c>
      <c r="G164">
        <v>4</v>
      </c>
      <c r="H164">
        <v>5</v>
      </c>
      <c r="I164">
        <v>4</v>
      </c>
      <c r="J164">
        <v>4.7249999999999996</v>
      </c>
      <c r="K164">
        <v>23</v>
      </c>
      <c r="L164">
        <v>0.2045897961281444</v>
      </c>
      <c r="M164">
        <v>11</v>
      </c>
      <c r="N164" t="s">
        <v>2110</v>
      </c>
      <c r="O164" t="b">
        <v>0</v>
      </c>
      <c r="S164" t="str">
        <f>VLOOKUP($B164,'Gemini RAW'!$A:$Q,2,FALSE)</f>
        <v>Die Umzugskartons werden grundsätzlich Ende August verteilt. Wenn Sie die Kartons früher benötigen, geben Sie bitte Bescheid.</v>
      </c>
      <c r="T164" t="str">
        <f>VLOOKUP($B164,'Gemini RAW'!$A:$Q,3,FALSE)</f>
        <v>rag</v>
      </c>
      <c r="U164">
        <f>VLOOKUP($B164,'Gemini RAW'!$A:$Q,4,FALSE)</f>
        <v>5</v>
      </c>
      <c r="V164">
        <f>VLOOKUP($B164,'Gemini RAW'!$A:$Q,5,FALSE)</f>
        <v>5</v>
      </c>
      <c r="W164">
        <f>VLOOKUP($B164,'Gemini RAW'!$A:$Q,6,FALSE)</f>
        <v>5</v>
      </c>
      <c r="X164">
        <f>VLOOKUP($B164,'Gemini RAW'!$A:$Q,7,FALSE)</f>
        <v>5</v>
      </c>
      <c r="Y164">
        <f>VLOOKUP($B164,'Gemini RAW'!$A:$Q,8,FALSE)</f>
        <v>1</v>
      </c>
      <c r="Z164">
        <f>VLOOKUP($B164,'Gemini RAW'!$A:$Q,9,FALSE)</f>
        <v>4.4800000000000004</v>
      </c>
      <c r="AA164">
        <f>VLOOKUP($B164,'Gemini RAW'!$A:$Q,10,FALSE)</f>
        <v>21</v>
      </c>
      <c r="AB164">
        <f>VLOOKUP($B164,'Gemini RAW'!$A:$Q,11,FALSE)</f>
        <v>0.2362071457880596</v>
      </c>
      <c r="AC164">
        <f>VLOOKUP($B164,'Gemini RAW'!$A:$Q,12,FALSE)</f>
        <v>11</v>
      </c>
      <c r="AD164" t="str">
        <f>VLOOKUP($B164,'Gemini RAW'!$A:$Q,13,FALSE)</f>
        <v>The response is factually accurate, relevant, complete, and clear. It effectively answers the user's question based on the provided snippets. However, the system does not provide explicit citations, which lowers the citation quality and audit trail quality scores.</v>
      </c>
      <c r="AE164" t="b">
        <f>VLOOKUP($B164,'Gemini RAW'!$A:$Q,14,FALSE)</f>
        <v>0</v>
      </c>
      <c r="AF164">
        <f>VLOOKUP($B164,'Gemini RAW'!$A:$Q,15,FALSE)</f>
        <v>0</v>
      </c>
      <c r="AG164">
        <f>VLOOKUP($B164,'Gemini RAW'!$A:$Q,16,FALSE)</f>
        <v>0</v>
      </c>
      <c r="AH164">
        <f>VLOOKUP($B164,'Gemini RAW'!$A:$Q,17,FALSE)</f>
        <v>0</v>
      </c>
    </row>
    <row r="165" spans="1:34" x14ac:dyDescent="0.45">
      <c r="A165">
        <v>164</v>
      </c>
      <c r="B165" t="s">
        <v>117</v>
      </c>
      <c r="C165" t="s">
        <v>1125</v>
      </c>
      <c r="D165" t="s">
        <v>557</v>
      </c>
      <c r="E165">
        <v>3</v>
      </c>
      <c r="F165">
        <v>4</v>
      </c>
      <c r="G165">
        <v>3</v>
      </c>
      <c r="H165">
        <v>4</v>
      </c>
      <c r="I165">
        <v>2</v>
      </c>
      <c r="J165">
        <v>3.3250000000000002</v>
      </c>
      <c r="K165">
        <v>16</v>
      </c>
      <c r="L165">
        <v>0.12558714386605629</v>
      </c>
      <c r="M165">
        <v>10</v>
      </c>
      <c r="N165" t="s">
        <v>2111</v>
      </c>
      <c r="O165" t="b">
        <v>0</v>
      </c>
      <c r="S165" t="str">
        <f>VLOOKUP($B165,'Gemini RAW'!$A:$Q,2,FALSE)</f>
        <v>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v>
      </c>
      <c r="T165" t="str">
        <f>VLOOKUP($B165,'Gemini RAW'!$A:$Q,3,FALSE)</f>
        <v>rag</v>
      </c>
      <c r="U165">
        <f>VLOOKUP($B165,'Gemini RAW'!$A:$Q,4,FALSE)</f>
        <v>5</v>
      </c>
      <c r="V165">
        <f>VLOOKUP($B165,'Gemini RAW'!$A:$Q,5,FALSE)</f>
        <v>5</v>
      </c>
      <c r="W165">
        <f>VLOOKUP($B165,'Gemini RAW'!$A:$Q,6,FALSE)</f>
        <v>5</v>
      </c>
      <c r="X165">
        <f>VLOOKUP($B165,'Gemini RAW'!$A:$Q,7,FALSE)</f>
        <v>5</v>
      </c>
      <c r="Y165">
        <f>VLOOKUP($B165,'Gemini RAW'!$A:$Q,8,FALSE)</f>
        <v>4</v>
      </c>
      <c r="Z165">
        <f>VLOOKUP($B165,'Gemini RAW'!$A:$Q,9,FALSE)</f>
        <v>3.82</v>
      </c>
      <c r="AA165">
        <f>VLOOKUP($B165,'Gemini RAW'!$A:$Q,10,FALSE)</f>
        <v>24</v>
      </c>
      <c r="AB165">
        <f>VLOOKUP($B165,'Gemini RAW'!$A:$Q,11,FALSE)</f>
        <v>0.1329353265208818</v>
      </c>
      <c r="AC165">
        <f>VLOOKUP($B165,'Gemini RAW'!$A:$Q,12,FALSE)</f>
        <v>8</v>
      </c>
      <c r="AD165" t="str">
        <f>VLOOKUP($B165,'Gemini RAW'!$A:$Q,13,FALSE)</f>
        <v>The response is factually accurate, relevant, complete, and clear. It provides a practical solution to the user's query. The citation quality is acceptable, although it could be more specific. GDPR compliance, EU AI Act alignment, and audit trail quality are not applicable in this context.</v>
      </c>
      <c r="AE165" t="b">
        <f>VLOOKUP($B165,'Gemini RAW'!$A:$Q,14,FALSE)</f>
        <v>0</v>
      </c>
      <c r="AF165">
        <f>VLOOKUP($B165,'Gemini RAW'!$A:$Q,15,FALSE)</f>
        <v>0</v>
      </c>
      <c r="AG165">
        <f>VLOOKUP($B165,'Gemini RAW'!$A:$Q,16,FALSE)</f>
        <v>0</v>
      </c>
      <c r="AH165">
        <f>VLOOKUP($B165,'Gemini RAW'!$A:$Q,17,FALSE)</f>
        <v>0</v>
      </c>
    </row>
    <row r="166" spans="1:34" x14ac:dyDescent="0.45">
      <c r="A166">
        <v>165</v>
      </c>
      <c r="B166" t="s">
        <v>120</v>
      </c>
      <c r="C166" t="s">
        <v>1127</v>
      </c>
      <c r="D166" t="s">
        <v>557</v>
      </c>
      <c r="E166">
        <v>3</v>
      </c>
      <c r="F166">
        <v>4</v>
      </c>
      <c r="G166">
        <v>2</v>
      </c>
      <c r="H166">
        <v>4</v>
      </c>
      <c r="I166">
        <v>2</v>
      </c>
      <c r="J166">
        <v>3.1375000000000002</v>
      </c>
      <c r="K166">
        <v>15</v>
      </c>
      <c r="L166">
        <v>0.1672567277032091</v>
      </c>
      <c r="M166">
        <v>9</v>
      </c>
      <c r="N166" t="s">
        <v>2112</v>
      </c>
      <c r="O166" t="b">
        <v>0</v>
      </c>
      <c r="S166" t="str">
        <f>VLOOKUP($B166,'Gemini RAW'!$A:$Q,2,FALSE)</f>
        <v>Ja, es gibt vorgedruckte Aufkleber für die Beschriftung von Kartons. Jede Etage hat ihre eigene Farbe, identisch mit den Etagenfarben im NewHQ.</v>
      </c>
      <c r="T166" t="str">
        <f>VLOOKUP($B166,'Gemini RAW'!$A:$Q,3,FALSE)</f>
        <v>rag</v>
      </c>
      <c r="U166">
        <f>VLOOKUP($B166,'Gemini RAW'!$A:$Q,4,FALSE)</f>
        <v>5</v>
      </c>
      <c r="V166">
        <f>VLOOKUP($B166,'Gemini RAW'!$A:$Q,5,FALSE)</f>
        <v>5</v>
      </c>
      <c r="W166">
        <f>VLOOKUP($B166,'Gemini RAW'!$A:$Q,6,FALSE)</f>
        <v>3</v>
      </c>
      <c r="X166">
        <f>VLOOKUP($B166,'Gemini RAW'!$A:$Q,7,FALSE)</f>
        <v>5</v>
      </c>
      <c r="Y166">
        <f>VLOOKUP($B166,'Gemini RAW'!$A:$Q,8,FALSE)</f>
        <v>1</v>
      </c>
      <c r="Z166">
        <f>VLOOKUP($B166,'Gemini RAW'!$A:$Q,9,FALSE)</f>
        <v>4.2</v>
      </c>
      <c r="AA166">
        <f>VLOOKUP($B166,'Gemini RAW'!$A:$Q,10,FALSE)</f>
        <v>19</v>
      </c>
      <c r="AB166">
        <f>VLOOKUP($B166,'Gemini RAW'!$A:$Q,11,FALSE)</f>
        <v>0.1075795645893685</v>
      </c>
      <c r="AC166">
        <f>VLOOKUP($B166,'Gemini RAW'!$A:$Q,12,FALSE)</f>
        <v>7</v>
      </c>
      <c r="AD166" t="str">
        <f>VLOOKUP($B166,'Gemini RAW'!$A:$Q,13,FALSE)</f>
        <v>The response is partially relevant and factually accurate in its initial statement. However, the addition of the irrelevant sentence about floor colors significantly detracts from its overall quality. The lack of citations and audit trail is also a major weakness.</v>
      </c>
      <c r="AE166" t="b">
        <f>VLOOKUP($B166,'Gemini RAW'!$A:$Q,14,FALSE)</f>
        <v>0</v>
      </c>
      <c r="AF166">
        <f>VLOOKUP($B166,'Gemini RAW'!$A:$Q,15,FALSE)</f>
        <v>0</v>
      </c>
      <c r="AG166">
        <f>VLOOKUP($B166,'Gemini RAW'!$A:$Q,16,FALSE)</f>
        <v>0</v>
      </c>
      <c r="AH166">
        <f>VLOOKUP($B166,'Gemini RAW'!$A:$Q,17,FALSE)</f>
        <v>0</v>
      </c>
    </row>
    <row r="167" spans="1:34" x14ac:dyDescent="0.45">
      <c r="A167">
        <v>166</v>
      </c>
      <c r="B167" t="s">
        <v>123</v>
      </c>
      <c r="C167" t="s">
        <v>1129</v>
      </c>
      <c r="D167" t="s">
        <v>557</v>
      </c>
      <c r="E167">
        <v>5</v>
      </c>
      <c r="F167">
        <v>5</v>
      </c>
      <c r="G167">
        <v>4</v>
      </c>
      <c r="H167">
        <v>5</v>
      </c>
      <c r="I167">
        <v>4</v>
      </c>
      <c r="J167">
        <v>4.7249999999999996</v>
      </c>
      <c r="K167">
        <v>23</v>
      </c>
      <c r="L167">
        <v>0.31898390070756688</v>
      </c>
      <c r="M167">
        <v>11</v>
      </c>
      <c r="N167" t="s">
        <v>2113</v>
      </c>
      <c r="O167" t="b">
        <v>0</v>
      </c>
      <c r="S167" t="str">
        <f>VLOOKUP($B167,'Gemini RAW'!$A:$Q,2,FALSE)</f>
        <v>Die Umzugsgüter werden vornehmlich abends oder am späten Nachmittag auf die Etagen gebracht.</v>
      </c>
      <c r="T167" t="str">
        <f>VLOOKUP($B167,'Gemini RAW'!$A:$Q,3,FALSE)</f>
        <v>rag</v>
      </c>
      <c r="U167">
        <f>VLOOKUP($B167,'Gemini RAW'!$A:$Q,4,FALSE)</f>
        <v>4</v>
      </c>
      <c r="V167">
        <f>VLOOKUP($B167,'Gemini RAW'!$A:$Q,5,FALSE)</f>
        <v>5</v>
      </c>
      <c r="W167">
        <f>VLOOKUP($B167,'Gemini RAW'!$A:$Q,6,FALSE)</f>
        <v>3</v>
      </c>
      <c r="X167">
        <f>VLOOKUP($B167,'Gemini RAW'!$A:$Q,7,FALSE)</f>
        <v>5</v>
      </c>
      <c r="Y167">
        <f>VLOOKUP($B167,'Gemini RAW'!$A:$Q,8,FALSE)</f>
        <v>1</v>
      </c>
      <c r="Z167">
        <f>VLOOKUP($B167,'Gemini RAW'!$A:$Q,9,FALSE)</f>
        <v>3.98</v>
      </c>
      <c r="AA167">
        <f>VLOOKUP($B167,'Gemini RAW'!$A:$Q,10,FALSE)</f>
        <v>18</v>
      </c>
      <c r="AB167">
        <f>VLOOKUP($B167,'Gemini RAW'!$A:$Q,11,FALSE)</f>
        <v>0.23095014281165799</v>
      </c>
      <c r="AC167">
        <f>VLOOKUP($B167,'Gemini RAW'!$A:$Q,12,FALSE)</f>
        <v>12</v>
      </c>
      <c r="AD167" t="str">
        <f>VLOOKUP($B167,'Gemini RAW'!$A:$Q,13,FALSE)</f>
        <v>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v>
      </c>
      <c r="AE167" t="b">
        <f>VLOOKUP($B167,'Gemini RAW'!$A:$Q,14,FALSE)</f>
        <v>0</v>
      </c>
      <c r="AF167">
        <f>VLOOKUP($B167,'Gemini RAW'!$A:$Q,15,FALSE)</f>
        <v>0</v>
      </c>
      <c r="AG167">
        <f>VLOOKUP($B167,'Gemini RAW'!$A:$Q,16,FALSE)</f>
        <v>0</v>
      </c>
      <c r="AH167">
        <f>VLOOKUP($B167,'Gemini RAW'!$A:$Q,17,FALSE)</f>
        <v>0</v>
      </c>
    </row>
    <row r="168" spans="1:34" x14ac:dyDescent="0.45">
      <c r="A168">
        <v>167</v>
      </c>
      <c r="B168" t="s">
        <v>126</v>
      </c>
      <c r="C168" t="s">
        <v>1131</v>
      </c>
      <c r="D168" t="s">
        <v>557</v>
      </c>
      <c r="E168">
        <v>5</v>
      </c>
      <c r="F168">
        <v>5</v>
      </c>
      <c r="G168">
        <v>4</v>
      </c>
      <c r="H168">
        <v>5</v>
      </c>
      <c r="I168">
        <v>4</v>
      </c>
      <c r="J168">
        <v>4.7249999999999996</v>
      </c>
      <c r="K168">
        <v>23</v>
      </c>
      <c r="L168">
        <v>0.42633306157155582</v>
      </c>
      <c r="M168">
        <v>12</v>
      </c>
      <c r="N168" t="s">
        <v>2114</v>
      </c>
      <c r="O168" t="b">
        <v>0</v>
      </c>
      <c r="S168" t="str">
        <f>VLOOKUP($B168,'Gemini RAW'!$A:$Q,2,FALSE)</f>
        <v>Ja, die Möbel im alten Gebäude sind absolut leer zu räumen.</v>
      </c>
      <c r="T168" t="str">
        <f>VLOOKUP($B168,'Gemini RAW'!$A:$Q,3,FALSE)</f>
        <v>rag</v>
      </c>
      <c r="U168">
        <f>VLOOKUP($B168,'Gemini RAW'!$A:$Q,4,FALSE)</f>
        <v>5</v>
      </c>
      <c r="V168">
        <f>VLOOKUP($B168,'Gemini RAW'!$A:$Q,5,FALSE)</f>
        <v>5</v>
      </c>
      <c r="W168">
        <f>VLOOKUP($B168,'Gemini RAW'!$A:$Q,6,FALSE)</f>
        <v>5</v>
      </c>
      <c r="X168">
        <f>VLOOKUP($B168,'Gemini RAW'!$A:$Q,7,FALSE)</f>
        <v>5</v>
      </c>
      <c r="Y168">
        <f>VLOOKUP($B168,'Gemini RAW'!$A:$Q,8,FALSE)</f>
        <v>1</v>
      </c>
      <c r="Z168">
        <f>VLOOKUP($B168,'Gemini RAW'!$A:$Q,9,FALSE)</f>
        <v>3.64</v>
      </c>
      <c r="AA168">
        <f>VLOOKUP($B168,'Gemini RAW'!$A:$Q,10,FALSE)</f>
        <v>21</v>
      </c>
      <c r="AB168">
        <f>VLOOKUP($B168,'Gemini RAW'!$A:$Q,11,FALSE)</f>
        <v>0.18741036812446751</v>
      </c>
      <c r="AC168">
        <f>VLOOKUP($B168,'Gemini RAW'!$A:$Q,12,FALSE)</f>
        <v>11</v>
      </c>
      <c r="AD168" t="str">
        <f>VLOOKUP($B168,'Gemini RAW'!$A:$Q,13,FALSE)</f>
        <v>The response is factually accurate, relevant, complete, and clear. However, it lacks citations. The response directly answers the user's question based on the provided snippets.</v>
      </c>
      <c r="AE168" t="b">
        <f>VLOOKUP($B168,'Gemini RAW'!$A:$Q,14,FALSE)</f>
        <v>0</v>
      </c>
      <c r="AF168">
        <f>VLOOKUP($B168,'Gemini RAW'!$A:$Q,15,FALSE)</f>
        <v>0</v>
      </c>
      <c r="AG168">
        <f>VLOOKUP($B168,'Gemini RAW'!$A:$Q,16,FALSE)</f>
        <v>0</v>
      </c>
      <c r="AH168">
        <f>VLOOKUP($B168,'Gemini RAW'!$A:$Q,17,FALSE)</f>
        <v>0</v>
      </c>
    </row>
    <row r="169" spans="1:34" x14ac:dyDescent="0.45">
      <c r="A169">
        <v>168</v>
      </c>
      <c r="B169" t="s">
        <v>129</v>
      </c>
      <c r="C169" t="s">
        <v>2115</v>
      </c>
      <c r="D169" t="s">
        <v>557</v>
      </c>
      <c r="E169">
        <v>4</v>
      </c>
      <c r="F169">
        <v>5</v>
      </c>
      <c r="G169">
        <v>3</v>
      </c>
      <c r="H169">
        <v>4</v>
      </c>
      <c r="I169">
        <v>3</v>
      </c>
      <c r="J169">
        <v>3.9750000000000001</v>
      </c>
      <c r="K169">
        <v>19</v>
      </c>
      <c r="L169">
        <v>0.1942668907741904</v>
      </c>
      <c r="M169">
        <v>9</v>
      </c>
      <c r="N169" t="s">
        <v>2116</v>
      </c>
      <c r="O169" t="b">
        <v>0</v>
      </c>
      <c r="S169" t="str">
        <f>VLOOKUP($B169,'Gemini RAW'!$A:$Q,2,FALSE)</f>
        <v>Die Reinigungskraft räumt die Teeküchen einmal täglich aus, bestückt sie mit Bohnen und Kuhmilch und räumt die Spülmaschine aus. Falls zwischendurch Nachfüllbedarf besteht, muss dies selbstständig erledigt werden. Vorräte befinden sich in der Küche.</v>
      </c>
      <c r="T169" t="str">
        <f>VLOOKUP($B169,'Gemini RAW'!$A:$Q,3,FALSE)</f>
        <v>rag</v>
      </c>
      <c r="U169">
        <f>VLOOKUP($B169,'Gemini RAW'!$A:$Q,4,FALSE)</f>
        <v>4</v>
      </c>
      <c r="V169">
        <f>VLOOKUP($B169,'Gemini RAW'!$A:$Q,5,FALSE)</f>
        <v>5</v>
      </c>
      <c r="W169">
        <f>VLOOKUP($B169,'Gemini RAW'!$A:$Q,6,FALSE)</f>
        <v>4</v>
      </c>
      <c r="X169">
        <f>VLOOKUP($B169,'Gemini RAW'!$A:$Q,7,FALSE)</f>
        <v>5</v>
      </c>
      <c r="Y169">
        <f>VLOOKUP($B169,'Gemini RAW'!$A:$Q,8,FALSE)</f>
        <v>1</v>
      </c>
      <c r="Z169">
        <f>VLOOKUP($B169,'Gemini RAW'!$A:$Q,9,FALSE)</f>
        <v>3.28</v>
      </c>
      <c r="AA169">
        <f>VLOOKUP($B169,'Gemini RAW'!$A:$Q,10,FALSE)</f>
        <v>19</v>
      </c>
      <c r="AB169">
        <f>VLOOKUP($B169,'Gemini RAW'!$A:$Q,11,FALSE)</f>
        <v>0.14744692702581419</v>
      </c>
      <c r="AC169">
        <f>VLOOKUP($B169,'Gemini RAW'!$A:$Q,12,FALSE)</f>
        <v>12</v>
      </c>
      <c r="AD169" t="str">
        <f>VLOOKUP($B169,'Gemini RAW'!$A:$Q,13,FALSE)</f>
        <v>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v>
      </c>
      <c r="AE169" t="b">
        <f>VLOOKUP($B169,'Gemini RAW'!$A:$Q,14,FALSE)</f>
        <v>0</v>
      </c>
      <c r="AF169">
        <f>VLOOKUP($B169,'Gemini RAW'!$A:$Q,15,FALSE)</f>
        <v>0</v>
      </c>
      <c r="AG169">
        <f>VLOOKUP($B169,'Gemini RAW'!$A:$Q,16,FALSE)</f>
        <v>0</v>
      </c>
      <c r="AH169">
        <f>VLOOKUP($B169,'Gemini RAW'!$A:$Q,17,FALSE)</f>
        <v>0</v>
      </c>
    </row>
    <row r="170" spans="1:34" x14ac:dyDescent="0.45">
      <c r="A170">
        <v>169</v>
      </c>
      <c r="B170" t="s">
        <v>132</v>
      </c>
      <c r="C170" t="s">
        <v>886</v>
      </c>
      <c r="D170" t="s">
        <v>557</v>
      </c>
      <c r="E170">
        <v>5</v>
      </c>
      <c r="F170">
        <v>5</v>
      </c>
      <c r="G170">
        <v>4</v>
      </c>
      <c r="H170">
        <v>5</v>
      </c>
      <c r="I170">
        <v>4</v>
      </c>
      <c r="J170">
        <v>4.7249999999999996</v>
      </c>
      <c r="K170">
        <v>23</v>
      </c>
      <c r="L170">
        <v>0.14649663387910741</v>
      </c>
      <c r="M170">
        <v>10</v>
      </c>
      <c r="N170" t="s">
        <v>2117</v>
      </c>
      <c r="O170" t="b">
        <v>0</v>
      </c>
      <c r="S170" t="str">
        <f>VLOOKUP($B170,'Gemini RAW'!$A:$Q,2,FALSE)</f>
        <v>Bezogene Etagen werden vom Umzugsunternehmen nach dem Bezug nicht mehr betreten.</v>
      </c>
      <c r="T170" t="str">
        <f>VLOOKUP($B170,'Gemini RAW'!$A:$Q,3,FALSE)</f>
        <v>rag</v>
      </c>
      <c r="U170">
        <f>VLOOKUP($B170,'Gemini RAW'!$A:$Q,4,FALSE)</f>
        <v>5</v>
      </c>
      <c r="V170">
        <f>VLOOKUP($B170,'Gemini RAW'!$A:$Q,5,FALSE)</f>
        <v>5</v>
      </c>
      <c r="W170">
        <f>VLOOKUP($B170,'Gemini RAW'!$A:$Q,6,FALSE)</f>
        <v>5</v>
      </c>
      <c r="X170">
        <f>VLOOKUP($B170,'Gemini RAW'!$A:$Q,7,FALSE)</f>
        <v>5</v>
      </c>
      <c r="Y170">
        <f>VLOOKUP($B170,'Gemini RAW'!$A:$Q,8,FALSE)</f>
        <v>1</v>
      </c>
      <c r="Z170">
        <f>VLOOKUP($B170,'Gemini RAW'!$A:$Q,9,FALSE)</f>
        <v>4.4800000000000004</v>
      </c>
      <c r="AA170">
        <f>VLOOKUP($B170,'Gemini RAW'!$A:$Q,10,FALSE)</f>
        <v>21</v>
      </c>
      <c r="AB170">
        <f>VLOOKUP($B170,'Gemini RAW'!$A:$Q,11,FALSE)</f>
        <v>4.3061543719438447E-2</v>
      </c>
      <c r="AC170">
        <f>VLOOKUP($B170,'Gemini RAW'!$A:$Q,12,FALSE)</f>
        <v>11</v>
      </c>
      <c r="AD170" t="str">
        <f>VLOOKUP($B170,'Gemini RAW'!$A:$Q,13,FALSE)</f>
        <v>The response is factually accurate, relevant, complete, and clear. However, it does not utilize any of the provided snippets and lacks citations. The response is based on common sense rather than the provided source material.</v>
      </c>
      <c r="AE170" t="b">
        <f>VLOOKUP($B170,'Gemini RAW'!$A:$Q,14,FALSE)</f>
        <v>0</v>
      </c>
      <c r="AF170">
        <f>VLOOKUP($B170,'Gemini RAW'!$A:$Q,15,FALSE)</f>
        <v>0</v>
      </c>
      <c r="AG170">
        <f>VLOOKUP($B170,'Gemini RAW'!$A:$Q,16,FALSE)</f>
        <v>0</v>
      </c>
      <c r="AH170">
        <f>VLOOKUP($B170,'Gemini RAW'!$A:$Q,17,FALSE)</f>
        <v>0</v>
      </c>
    </row>
    <row r="171" spans="1:34" x14ac:dyDescent="0.45">
      <c r="A171">
        <v>170</v>
      </c>
      <c r="B171" t="s">
        <v>135</v>
      </c>
      <c r="C171" t="s">
        <v>1134</v>
      </c>
      <c r="D171" t="s">
        <v>557</v>
      </c>
      <c r="E171">
        <v>5</v>
      </c>
      <c r="F171">
        <v>5</v>
      </c>
      <c r="G171">
        <v>4</v>
      </c>
      <c r="H171">
        <v>5</v>
      </c>
      <c r="I171">
        <v>4</v>
      </c>
      <c r="J171">
        <v>4.7249999999999996</v>
      </c>
      <c r="K171">
        <v>23</v>
      </c>
      <c r="L171">
        <v>0.38363096649364808</v>
      </c>
      <c r="M171">
        <v>11</v>
      </c>
      <c r="N171" t="s">
        <v>2118</v>
      </c>
      <c r="O171" t="b">
        <v>0</v>
      </c>
      <c r="S171" t="str">
        <f>VLOOKUP($B171,'Gemini RAW'!$A:$Q,2,FALSE)</f>
        <v>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v>
      </c>
      <c r="T171" t="str">
        <f>VLOOKUP($B171,'Gemini RAW'!$A:$Q,3,FALSE)</f>
        <v>rag</v>
      </c>
      <c r="U171">
        <f>VLOOKUP($B171,'Gemini RAW'!$A:$Q,4,FALSE)</f>
        <v>5</v>
      </c>
      <c r="V171">
        <f>VLOOKUP($B171,'Gemini RAW'!$A:$Q,5,FALSE)</f>
        <v>5</v>
      </c>
      <c r="W171">
        <f>VLOOKUP($B171,'Gemini RAW'!$A:$Q,6,FALSE)</f>
        <v>4</v>
      </c>
      <c r="X171">
        <f>VLOOKUP($B171,'Gemini RAW'!$A:$Q,7,FALSE)</f>
        <v>5</v>
      </c>
      <c r="Y171">
        <f>VLOOKUP($B171,'Gemini RAW'!$A:$Q,8,FALSE)</f>
        <v>1</v>
      </c>
      <c r="Z171">
        <f>VLOOKUP($B171,'Gemini RAW'!$A:$Q,9,FALSE)</f>
        <v>4.3400000000000007</v>
      </c>
      <c r="AA171">
        <f>VLOOKUP($B171,'Gemini RAW'!$A:$Q,10,FALSE)</f>
        <v>20</v>
      </c>
      <c r="AB171">
        <f>VLOOKUP($B171,'Gemini RAW'!$A:$Q,11,FALSE)</f>
        <v>0.20826152405850301</v>
      </c>
      <c r="AC171">
        <f>VLOOKUP($B171,'Gemini RAW'!$A:$Q,12,FALSE)</f>
        <v>10</v>
      </c>
      <c r="AD171" t="str">
        <f>VLOOKUP($B171,'Gemini RAW'!$A:$Q,13,FALSE)</f>
        <v>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v>
      </c>
      <c r="AE171" t="b">
        <f>VLOOKUP($B171,'Gemini RAW'!$A:$Q,14,FALSE)</f>
        <v>0</v>
      </c>
      <c r="AF171">
        <f>VLOOKUP($B171,'Gemini RAW'!$A:$Q,15,FALSE)</f>
        <v>0</v>
      </c>
      <c r="AG171">
        <f>VLOOKUP($B171,'Gemini RAW'!$A:$Q,16,FALSE)</f>
        <v>0</v>
      </c>
      <c r="AH171">
        <f>VLOOKUP($B171,'Gemini RAW'!$A:$Q,17,FALSE)</f>
        <v>0</v>
      </c>
    </row>
    <row r="172" spans="1:34" x14ac:dyDescent="0.45">
      <c r="A172">
        <v>171</v>
      </c>
      <c r="B172" t="s">
        <v>138</v>
      </c>
      <c r="C172" t="s">
        <v>698</v>
      </c>
      <c r="D172" t="s">
        <v>557</v>
      </c>
      <c r="E172">
        <v>1</v>
      </c>
      <c r="F172">
        <v>1</v>
      </c>
      <c r="G172">
        <v>1</v>
      </c>
      <c r="H172">
        <v>2</v>
      </c>
      <c r="I172">
        <v>1</v>
      </c>
      <c r="J172">
        <v>1.1625000000000001</v>
      </c>
      <c r="K172">
        <v>6</v>
      </c>
      <c r="L172">
        <v>4.0150389927235741E-2</v>
      </c>
      <c r="M172">
        <v>12</v>
      </c>
      <c r="N172" t="s">
        <v>2119</v>
      </c>
      <c r="O172" t="b">
        <v>0</v>
      </c>
      <c r="S172" t="str">
        <f>VLOOKUP($B172,'Gemini RAW'!$A:$Q,2,FALSE)</f>
        <v>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172" t="str">
        <f>VLOOKUP($B172,'Gemini RAW'!$A:$Q,3,FALSE)</f>
        <v>rag</v>
      </c>
      <c r="U172">
        <f>VLOOKUP($B172,'Gemini RAW'!$A:$Q,4,FALSE)</f>
        <v>5</v>
      </c>
      <c r="V172">
        <f>VLOOKUP($B172,'Gemini RAW'!$A:$Q,5,FALSE)</f>
        <v>5</v>
      </c>
      <c r="W172">
        <f>VLOOKUP($B172,'Gemini RAW'!$A:$Q,6,FALSE)</f>
        <v>5</v>
      </c>
      <c r="X172">
        <f>VLOOKUP($B172,'Gemini RAW'!$A:$Q,7,FALSE)</f>
        <v>5</v>
      </c>
      <c r="Y172">
        <f>VLOOKUP($B172,'Gemini RAW'!$A:$Q,8,FALSE)</f>
        <v>1</v>
      </c>
      <c r="Z172">
        <f>VLOOKUP($B172,'Gemini RAW'!$A:$Q,9,FALSE)</f>
        <v>4.4800000000000004</v>
      </c>
      <c r="AA172">
        <f>VLOOKUP($B172,'Gemini RAW'!$A:$Q,10,FALSE)</f>
        <v>21</v>
      </c>
      <c r="AB172">
        <f>VLOOKUP($B172,'Gemini RAW'!$A:$Q,11,FALSE)</f>
        <v>0.13338683647402719</v>
      </c>
      <c r="AC172">
        <f>VLOOKUP($B172,'Gemini RAW'!$A:$Q,12,FALSE)</f>
        <v>5</v>
      </c>
      <c r="AD172" t="str">
        <f>VLOOKUP($B172,'Gemini RAW'!$A:$Q,13,FALSE)</f>
        <v>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v>
      </c>
      <c r="AE172" t="b">
        <f>VLOOKUP($B172,'Gemini RAW'!$A:$Q,14,FALSE)</f>
        <v>0</v>
      </c>
      <c r="AF172">
        <f>VLOOKUP($B172,'Gemini RAW'!$A:$Q,15,FALSE)</f>
        <v>0</v>
      </c>
      <c r="AG172">
        <f>VLOOKUP($B172,'Gemini RAW'!$A:$Q,16,FALSE)</f>
        <v>0</v>
      </c>
      <c r="AH172">
        <f>VLOOKUP($B172,'Gemini RAW'!$A:$Q,17,FALSE)</f>
        <v>0</v>
      </c>
    </row>
    <row r="173" spans="1:34" x14ac:dyDescent="0.45">
      <c r="A173">
        <v>172</v>
      </c>
      <c r="B173" t="s">
        <v>141</v>
      </c>
      <c r="C173" t="s">
        <v>1137</v>
      </c>
      <c r="D173" t="s">
        <v>557</v>
      </c>
      <c r="E173">
        <v>3</v>
      </c>
      <c r="F173">
        <v>4</v>
      </c>
      <c r="G173">
        <v>3</v>
      </c>
      <c r="H173">
        <v>4</v>
      </c>
      <c r="I173">
        <v>2</v>
      </c>
      <c r="J173">
        <v>3.3250000000000002</v>
      </c>
      <c r="K173">
        <v>16</v>
      </c>
      <c r="L173">
        <v>0.21031047430731151</v>
      </c>
      <c r="M173">
        <v>10</v>
      </c>
      <c r="N173" t="s">
        <v>2120</v>
      </c>
      <c r="O173" t="b">
        <v>0</v>
      </c>
      <c r="S173" t="str">
        <f>VLOOKUP($B173,'Gemini RAW'!$A:$Q,2,FALSE)</f>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v>
      </c>
      <c r="T173" t="str">
        <f>VLOOKUP($B173,'Gemini RAW'!$A:$Q,3,FALSE)</f>
        <v>rag</v>
      </c>
      <c r="U173">
        <f>VLOOKUP($B173,'Gemini RAW'!$A:$Q,4,FALSE)</f>
        <v>4</v>
      </c>
      <c r="V173">
        <f>VLOOKUP($B173,'Gemini RAW'!$A:$Q,5,FALSE)</f>
        <v>4</v>
      </c>
      <c r="W173">
        <f>VLOOKUP($B173,'Gemini RAW'!$A:$Q,6,FALSE)</f>
        <v>3</v>
      </c>
      <c r="X173">
        <f>VLOOKUP($B173,'Gemini RAW'!$A:$Q,7,FALSE)</f>
        <v>5</v>
      </c>
      <c r="Y173">
        <f>VLOOKUP($B173,'Gemini RAW'!$A:$Q,8,FALSE)</f>
        <v>1</v>
      </c>
      <c r="Z173">
        <f>VLOOKUP($B173,'Gemini RAW'!$A:$Q,9,FALSE)</f>
        <v>3.8</v>
      </c>
      <c r="AA173">
        <f>VLOOKUP($B173,'Gemini RAW'!$A:$Q,10,FALSE)</f>
        <v>17</v>
      </c>
      <c r="AB173">
        <f>VLOOKUP($B173,'Gemini RAW'!$A:$Q,11,FALSE)</f>
        <v>0.15369663918160839</v>
      </c>
      <c r="AC173">
        <f>VLOOKUP($B173,'Gemini RAW'!$A:$Q,12,FALSE)</f>
        <v>9</v>
      </c>
      <c r="AD173" t="str">
        <f>VLOOKUP($B173,'Gemini RAW'!$A:$Q,13,FALSE)</f>
        <v>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v>
      </c>
      <c r="AE173" t="b">
        <f>VLOOKUP($B173,'Gemini RAW'!$A:$Q,14,FALSE)</f>
        <v>0</v>
      </c>
      <c r="AF173">
        <f>VLOOKUP($B173,'Gemini RAW'!$A:$Q,15,FALSE)</f>
        <v>0</v>
      </c>
      <c r="AG173">
        <f>VLOOKUP($B173,'Gemini RAW'!$A:$Q,16,FALSE)</f>
        <v>0</v>
      </c>
      <c r="AH173">
        <f>VLOOKUP($B173,'Gemini RAW'!$A:$Q,17,FALSE)</f>
        <v>0</v>
      </c>
    </row>
    <row r="174" spans="1:34" x14ac:dyDescent="0.45">
      <c r="A174">
        <v>173</v>
      </c>
      <c r="B174" t="s">
        <v>144</v>
      </c>
      <c r="C174" t="s">
        <v>1139</v>
      </c>
      <c r="D174" t="s">
        <v>557</v>
      </c>
      <c r="E174">
        <v>3</v>
      </c>
      <c r="F174">
        <v>4</v>
      </c>
      <c r="G174">
        <v>3</v>
      </c>
      <c r="H174">
        <v>4</v>
      </c>
      <c r="I174">
        <v>2</v>
      </c>
      <c r="J174">
        <v>3.3250000000000002</v>
      </c>
      <c r="K174">
        <v>16</v>
      </c>
      <c r="L174">
        <v>7.9076878904449283E-2</v>
      </c>
      <c r="M174">
        <v>10</v>
      </c>
      <c r="N174" t="s">
        <v>2121</v>
      </c>
      <c r="O174" t="b">
        <v>0</v>
      </c>
      <c r="S174" t="str">
        <f>VLOOKUP($B174,'Gemini RAW'!$A:$Q,2,FALSE)</f>
        <v>Die alten Möbel können aus verschiedenen Gründen nicht an die Mitarbeiter abgegeben werden. Sie werden nach dem Auszug über den beauftragten Verwerter koordiniert und verwertet. Einige, noch neue Möbel werden auch mit umgezogen.</v>
      </c>
      <c r="T174" t="str">
        <f>VLOOKUP($B174,'Gemini RAW'!$A:$Q,3,FALSE)</f>
        <v>rag</v>
      </c>
      <c r="U174">
        <f>VLOOKUP($B174,'Gemini RAW'!$A:$Q,4,FALSE)</f>
        <v>4</v>
      </c>
      <c r="V174">
        <f>VLOOKUP($B174,'Gemini RAW'!$A:$Q,5,FALSE)</f>
        <v>4</v>
      </c>
      <c r="W174">
        <f>VLOOKUP($B174,'Gemini RAW'!$A:$Q,6,FALSE)</f>
        <v>3</v>
      </c>
      <c r="X174">
        <f>VLOOKUP($B174,'Gemini RAW'!$A:$Q,7,FALSE)</f>
        <v>5</v>
      </c>
      <c r="Y174">
        <f>VLOOKUP($B174,'Gemini RAW'!$A:$Q,8,FALSE)</f>
        <v>1</v>
      </c>
      <c r="Z174">
        <f>VLOOKUP($B174,'Gemini RAW'!$A:$Q,9,FALSE)</f>
        <v>3.8</v>
      </c>
      <c r="AA174">
        <f>VLOOKUP($B174,'Gemini RAW'!$A:$Q,10,FALSE)</f>
        <v>17</v>
      </c>
      <c r="AB174">
        <f>VLOOKUP($B174,'Gemini RAW'!$A:$Q,11,FALSE)</f>
        <v>0.17114037607518881</v>
      </c>
      <c r="AC174">
        <f>VLOOKUP($B174,'Gemini RAW'!$A:$Q,12,FALSE)</f>
        <v>11</v>
      </c>
      <c r="AD174" t="str">
        <f>VLOOKUP($B174,'Gemini RAW'!$A:$Q,13,FALSE)</f>
        <v>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v>
      </c>
      <c r="AE174" t="b">
        <f>VLOOKUP($B174,'Gemini RAW'!$A:$Q,14,FALSE)</f>
        <v>0</v>
      </c>
      <c r="AF174">
        <f>VLOOKUP($B174,'Gemini RAW'!$A:$Q,15,FALSE)</f>
        <v>0</v>
      </c>
      <c r="AG174">
        <f>VLOOKUP($B174,'Gemini RAW'!$A:$Q,16,FALSE)</f>
        <v>0</v>
      </c>
      <c r="AH174">
        <f>VLOOKUP($B174,'Gemini RAW'!$A:$Q,17,FALSE)</f>
        <v>0</v>
      </c>
    </row>
    <row r="175" spans="1:34" x14ac:dyDescent="0.45">
      <c r="A175">
        <v>174</v>
      </c>
      <c r="B175" t="s">
        <v>147</v>
      </c>
      <c r="C175" t="s">
        <v>1141</v>
      </c>
      <c r="D175" t="s">
        <v>557</v>
      </c>
      <c r="E175">
        <v>1</v>
      </c>
      <c r="F175">
        <v>2</v>
      </c>
      <c r="G175">
        <v>1</v>
      </c>
      <c r="H175">
        <v>4</v>
      </c>
      <c r="I175">
        <v>1</v>
      </c>
      <c r="J175">
        <v>1.7375</v>
      </c>
      <c r="K175">
        <v>9</v>
      </c>
      <c r="L175">
        <v>9.7902122209813036E-2</v>
      </c>
      <c r="M175">
        <v>10</v>
      </c>
      <c r="N175" t="s">
        <v>2122</v>
      </c>
      <c r="O175" t="b">
        <v>0</v>
      </c>
      <c r="S175" t="str">
        <f>VLOOKUP($B175,'Gemini RAW'!$A:$Q,2,FALSE)</f>
        <v>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v>
      </c>
      <c r="T175" t="str">
        <f>VLOOKUP($B175,'Gemini RAW'!$A:$Q,3,FALSE)</f>
        <v>rag</v>
      </c>
      <c r="U175">
        <f>VLOOKUP($B175,'Gemini RAW'!$A:$Q,4,FALSE)</f>
        <v>3</v>
      </c>
      <c r="V175">
        <f>VLOOKUP($B175,'Gemini RAW'!$A:$Q,5,FALSE)</f>
        <v>4</v>
      </c>
      <c r="W175">
        <f>VLOOKUP($B175,'Gemini RAW'!$A:$Q,6,FALSE)</f>
        <v>2</v>
      </c>
      <c r="X175">
        <f>VLOOKUP($B175,'Gemini RAW'!$A:$Q,7,FALSE)</f>
        <v>5</v>
      </c>
      <c r="Y175">
        <f>VLOOKUP($B175,'Gemini RAW'!$A:$Q,8,FALSE)</f>
        <v>1</v>
      </c>
      <c r="Z175">
        <f>VLOOKUP($B175,'Gemini RAW'!$A:$Q,9,FALSE)</f>
        <v>3.44</v>
      </c>
      <c r="AA175">
        <f>VLOOKUP($B175,'Gemini RAW'!$A:$Q,10,FALSE)</f>
        <v>15</v>
      </c>
      <c r="AB175">
        <f>VLOOKUP($B175,'Gemini RAW'!$A:$Q,11,FALSE)</f>
        <v>0.13319811552442451</v>
      </c>
      <c r="AC175">
        <f>VLOOKUP($B175,'Gemini RAW'!$A:$Q,12,FALSE)</f>
        <v>11</v>
      </c>
      <c r="AD175" t="str">
        <f>VLOOKUP($B175,'Gemini RAW'!$A:$Q,13,FALSE)</f>
        <v>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v>
      </c>
      <c r="AE175" t="b">
        <f>VLOOKUP($B175,'Gemini RAW'!$A:$Q,14,FALSE)</f>
        <v>0</v>
      </c>
      <c r="AF175">
        <f>VLOOKUP($B175,'Gemini RAW'!$A:$Q,15,FALSE)</f>
        <v>0</v>
      </c>
      <c r="AG175">
        <f>VLOOKUP($B175,'Gemini RAW'!$A:$Q,16,FALSE)</f>
        <v>0</v>
      </c>
      <c r="AH175">
        <f>VLOOKUP($B175,'Gemini RAW'!$A:$Q,17,FALSE)</f>
        <v>0</v>
      </c>
    </row>
    <row r="176" spans="1:34" x14ac:dyDescent="0.45">
      <c r="A176">
        <v>175</v>
      </c>
      <c r="B176" t="s">
        <v>150</v>
      </c>
      <c r="C176" t="s">
        <v>1143</v>
      </c>
      <c r="D176" t="s">
        <v>557</v>
      </c>
      <c r="E176">
        <v>2</v>
      </c>
      <c r="F176">
        <v>3</v>
      </c>
      <c r="G176">
        <v>2</v>
      </c>
      <c r="H176">
        <v>4</v>
      </c>
      <c r="I176">
        <v>1</v>
      </c>
      <c r="J176">
        <v>2.4874999999999998</v>
      </c>
      <c r="K176">
        <v>12</v>
      </c>
      <c r="L176">
        <v>0.13126782251531369</v>
      </c>
      <c r="M176">
        <v>10</v>
      </c>
      <c r="N176" t="s">
        <v>2123</v>
      </c>
      <c r="O176" t="b">
        <v>0</v>
      </c>
      <c r="S176" t="str">
        <f>VLOOKUP($B176,'Gemini RAW'!$A:$Q,2,FALSE)</f>
        <v>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176" t="str">
        <f>VLOOKUP($B176,'Gemini RAW'!$A:$Q,3,FALSE)</f>
        <v>rag</v>
      </c>
      <c r="U176">
        <f>VLOOKUP($B176,'Gemini RAW'!$A:$Q,4,FALSE)</f>
        <v>5</v>
      </c>
      <c r="V176">
        <f>VLOOKUP($B176,'Gemini RAW'!$A:$Q,5,FALSE)</f>
        <v>5</v>
      </c>
      <c r="W176">
        <f>VLOOKUP($B176,'Gemini RAW'!$A:$Q,6,FALSE)</f>
        <v>5</v>
      </c>
      <c r="X176">
        <f>VLOOKUP($B176,'Gemini RAW'!$A:$Q,7,FALSE)</f>
        <v>5</v>
      </c>
      <c r="Y176">
        <f>VLOOKUP($B176,'Gemini RAW'!$A:$Q,8,FALSE)</f>
        <v>1</v>
      </c>
      <c r="Z176">
        <f>VLOOKUP($B176,'Gemini RAW'!$A:$Q,9,FALSE)</f>
        <v>4.4800000000000004</v>
      </c>
      <c r="AA176">
        <f>VLOOKUP($B176,'Gemini RAW'!$A:$Q,10,FALSE)</f>
        <v>21</v>
      </c>
      <c r="AB176">
        <f>VLOOKUP($B176,'Gemini RAW'!$A:$Q,11,FALSE)</f>
        <v>0.1164294953014465</v>
      </c>
      <c r="AC176">
        <f>VLOOKUP($B176,'Gemini RAW'!$A:$Q,12,FALSE)</f>
        <v>4</v>
      </c>
      <c r="AD176" t="str">
        <f>VLOOKUP($B176,'Gemini RAW'!$A:$Q,13,FALSE)</f>
        <v>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v>
      </c>
      <c r="AE176" t="b">
        <f>VLOOKUP($B176,'Gemini RAW'!$A:$Q,14,FALSE)</f>
        <v>0</v>
      </c>
      <c r="AF176">
        <f>VLOOKUP($B176,'Gemini RAW'!$A:$Q,15,FALSE)</f>
        <v>0</v>
      </c>
      <c r="AG176">
        <f>VLOOKUP($B176,'Gemini RAW'!$A:$Q,16,FALSE)</f>
        <v>0</v>
      </c>
      <c r="AH176">
        <f>VLOOKUP($B176,'Gemini RAW'!$A:$Q,17,FALSE)</f>
        <v>0</v>
      </c>
    </row>
    <row r="177" spans="1:34" x14ac:dyDescent="0.45">
      <c r="A177">
        <v>176</v>
      </c>
      <c r="B177" t="s">
        <v>153</v>
      </c>
      <c r="C177" t="s">
        <v>1145</v>
      </c>
      <c r="D177" t="s">
        <v>557</v>
      </c>
      <c r="E177">
        <v>4</v>
      </c>
      <c r="F177">
        <v>5</v>
      </c>
      <c r="G177">
        <v>3</v>
      </c>
      <c r="H177">
        <v>4</v>
      </c>
      <c r="I177">
        <v>2</v>
      </c>
      <c r="J177">
        <v>3.8875000000000002</v>
      </c>
      <c r="K177">
        <v>18</v>
      </c>
      <c r="L177">
        <v>6.7100983865205993E-2</v>
      </c>
      <c r="M177">
        <v>10</v>
      </c>
      <c r="N177" t="s">
        <v>2124</v>
      </c>
      <c r="O177" t="b">
        <v>0</v>
      </c>
      <c r="S177" t="str">
        <f>VLOOKUP($B177,'Gemini RAW'!$A:$Q,2,FALSE)</f>
        <v>Inhalte aus Tresoren müssen gegebenenfalls vorher geräumt und im NewHQ wieder eingeräumt werden, um Transportschäden zu vermeiden. Die Tresore ziehen am Umzugstag des Bereichs mit um. Die Schlüsselübergabe erfolgt entsprechend.</v>
      </c>
      <c r="T177" t="str">
        <f>VLOOKUP($B177,'Gemini RAW'!$A:$Q,3,FALSE)</f>
        <v>rag</v>
      </c>
      <c r="U177">
        <f>VLOOKUP($B177,'Gemini RAW'!$A:$Q,4,FALSE)</f>
        <v>4</v>
      </c>
      <c r="V177">
        <f>VLOOKUP($B177,'Gemini RAW'!$A:$Q,5,FALSE)</f>
        <v>5</v>
      </c>
      <c r="W177">
        <f>VLOOKUP($B177,'Gemini RAW'!$A:$Q,6,FALSE)</f>
        <v>4</v>
      </c>
      <c r="X177">
        <f>VLOOKUP($B177,'Gemini RAW'!$A:$Q,7,FALSE)</f>
        <v>5</v>
      </c>
      <c r="Y177">
        <f>VLOOKUP($B177,'Gemini RAW'!$A:$Q,8,FALSE)</f>
        <v>1</v>
      </c>
      <c r="Z177">
        <f>VLOOKUP($B177,'Gemini RAW'!$A:$Q,9,FALSE)</f>
        <v>4.12</v>
      </c>
      <c r="AA177">
        <f>VLOOKUP($B177,'Gemini RAW'!$A:$Q,10,FALSE)</f>
        <v>19</v>
      </c>
      <c r="AB177">
        <f>VLOOKUP($B177,'Gemini RAW'!$A:$Q,11,FALSE)</f>
        <v>5.452462754636668E-2</v>
      </c>
      <c r="AC177">
        <f>VLOOKUP($B177,'Gemini RAW'!$A:$Q,12,FALSE)</f>
        <v>5</v>
      </c>
      <c r="AD177" t="str">
        <f>VLOOKUP($B177,'Gemini RAW'!$A:$Q,13,FALSE)</f>
        <v>The response is relevant, clear, and reasonably complete. It is factually accurate based on general knowledge. However, it lacks any source grounding or citations, which significantly reduces its academic rigor. The response relies on common sense rather than snippet information.</v>
      </c>
      <c r="AE177" t="b">
        <f>VLOOKUP($B177,'Gemini RAW'!$A:$Q,14,FALSE)</f>
        <v>0</v>
      </c>
      <c r="AF177">
        <f>VLOOKUP($B177,'Gemini RAW'!$A:$Q,15,FALSE)</f>
        <v>0</v>
      </c>
      <c r="AG177">
        <f>VLOOKUP($B177,'Gemini RAW'!$A:$Q,16,FALSE)</f>
        <v>0</v>
      </c>
      <c r="AH177">
        <f>VLOOKUP($B177,'Gemini RAW'!$A:$Q,17,FALSE)</f>
        <v>0</v>
      </c>
    </row>
    <row r="178" spans="1:34" x14ac:dyDescent="0.45">
      <c r="A178">
        <v>177</v>
      </c>
      <c r="B178" t="s">
        <v>156</v>
      </c>
      <c r="C178" t="s">
        <v>1147</v>
      </c>
      <c r="D178" t="s">
        <v>557</v>
      </c>
      <c r="E178">
        <v>5</v>
      </c>
      <c r="F178">
        <v>5</v>
      </c>
      <c r="G178">
        <v>4</v>
      </c>
      <c r="H178">
        <v>5</v>
      </c>
      <c r="I178">
        <v>4</v>
      </c>
      <c r="J178">
        <v>4.7249999999999996</v>
      </c>
      <c r="K178">
        <v>23</v>
      </c>
      <c r="L178">
        <v>0.24482544795560721</v>
      </c>
      <c r="M178">
        <v>5</v>
      </c>
      <c r="N178" t="s">
        <v>2125</v>
      </c>
      <c r="O178" t="b">
        <v>0</v>
      </c>
      <c r="S178" t="str">
        <f>VLOOKUP($B178,'Gemini RAW'!$A:$Q,2,FALSE)</f>
        <v>Für Ihre Suchanfrage konnte keine Zusammenfassung erstellt werden. Hier sind einige Suchergebnisse.</v>
      </c>
      <c r="T178" t="str">
        <f>VLOOKUP($B178,'Gemini RAW'!$A:$Q,3,FALSE)</f>
        <v>rag</v>
      </c>
      <c r="U178">
        <f>VLOOKUP($B178,'Gemini RAW'!$A:$Q,4,FALSE)</f>
        <v>3</v>
      </c>
      <c r="V178">
        <f>VLOOKUP($B178,'Gemini RAW'!$A:$Q,5,FALSE)</f>
        <v>1</v>
      </c>
      <c r="W178">
        <f>VLOOKUP($B178,'Gemini RAW'!$A:$Q,6,FALSE)</f>
        <v>1</v>
      </c>
      <c r="X178">
        <f>VLOOKUP($B178,'Gemini RAW'!$A:$Q,7,FALSE)</f>
        <v>5</v>
      </c>
      <c r="Y178">
        <f>VLOOKUP($B178,'Gemini RAW'!$A:$Q,8,FALSE)</f>
        <v>1</v>
      </c>
      <c r="Z178">
        <f>VLOOKUP($B178,'Gemini RAW'!$A:$Q,9,FALSE)</f>
        <v>3.04</v>
      </c>
      <c r="AA178">
        <f>VLOOKUP($B178,'Gemini RAW'!$A:$Q,10,FALSE)</f>
        <v>11</v>
      </c>
      <c r="AB178">
        <f>VLOOKUP($B178,'Gemini RAW'!$A:$Q,11,FALSE)</f>
        <v>3.6304744911398332E-2</v>
      </c>
      <c r="AC178">
        <f>VLOOKUP($B178,'Gemini RAW'!$A:$Q,12,FALSE)</f>
        <v>5</v>
      </c>
      <c r="AD178" t="str">
        <f>VLOOKUP($B178,'Gemini RAW'!$A:$Q,13,FALSE)</f>
        <v>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v>
      </c>
      <c r="AE178" t="b">
        <f>VLOOKUP($B178,'Gemini RAW'!$A:$Q,14,FALSE)</f>
        <v>0</v>
      </c>
      <c r="AF178">
        <f>VLOOKUP($B178,'Gemini RAW'!$A:$Q,15,FALSE)</f>
        <v>0</v>
      </c>
      <c r="AG178">
        <f>VLOOKUP($B178,'Gemini RAW'!$A:$Q,16,FALSE)</f>
        <v>0</v>
      </c>
      <c r="AH178">
        <f>VLOOKUP($B178,'Gemini RAW'!$A:$Q,17,FALSE)</f>
        <v>0</v>
      </c>
    </row>
    <row r="179" spans="1:34" x14ac:dyDescent="0.45">
      <c r="A179">
        <v>178</v>
      </c>
      <c r="B179" t="s">
        <v>159</v>
      </c>
      <c r="C179" t="s">
        <v>1149</v>
      </c>
      <c r="D179" t="s">
        <v>557</v>
      </c>
      <c r="E179">
        <v>5</v>
      </c>
      <c r="F179">
        <v>5</v>
      </c>
      <c r="G179">
        <v>5</v>
      </c>
      <c r="H179">
        <v>5</v>
      </c>
      <c r="I179">
        <v>4</v>
      </c>
      <c r="J179">
        <v>4.9124999999999996</v>
      </c>
      <c r="K179">
        <v>24</v>
      </c>
      <c r="L179">
        <v>0.31290464467139112</v>
      </c>
      <c r="M179">
        <v>11</v>
      </c>
      <c r="N179" t="s">
        <v>2126</v>
      </c>
      <c r="O179" t="b">
        <v>0</v>
      </c>
      <c r="S179" t="str">
        <f>VLOOKUP($B179,'Gemini RAW'!$A:$Q,2,FALSE)</f>
        <v>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v>
      </c>
      <c r="T179" t="str">
        <f>VLOOKUP($B179,'Gemini RAW'!$A:$Q,3,FALSE)</f>
        <v>rag</v>
      </c>
      <c r="U179">
        <f>VLOOKUP($B179,'Gemini RAW'!$A:$Q,4,FALSE)</f>
        <v>5</v>
      </c>
      <c r="V179">
        <f>VLOOKUP($B179,'Gemini RAW'!$A:$Q,5,FALSE)</f>
        <v>5</v>
      </c>
      <c r="W179">
        <f>VLOOKUP($B179,'Gemini RAW'!$A:$Q,6,FALSE)</f>
        <v>4</v>
      </c>
      <c r="X179">
        <f>VLOOKUP($B179,'Gemini RAW'!$A:$Q,7,FALSE)</f>
        <v>5</v>
      </c>
      <c r="Y179">
        <f>VLOOKUP($B179,'Gemini RAW'!$A:$Q,8,FALSE)</f>
        <v>1</v>
      </c>
      <c r="Z179">
        <f>VLOOKUP($B179,'Gemini RAW'!$A:$Q,9,FALSE)</f>
        <v>4.3400000000000007</v>
      </c>
      <c r="AA179">
        <f>VLOOKUP($B179,'Gemini RAW'!$A:$Q,10,FALSE)</f>
        <v>20</v>
      </c>
      <c r="AB179">
        <f>VLOOKUP($B179,'Gemini RAW'!$A:$Q,11,FALSE)</f>
        <v>0.41692251517201789</v>
      </c>
      <c r="AC179">
        <f>VLOOKUP($B179,'Gemini RAW'!$A:$Q,12,FALSE)</f>
        <v>10</v>
      </c>
      <c r="AD179" t="str">
        <f>VLOOKUP($B179,'Gemini RAW'!$A:$Q,13,FALSE)</f>
        <v>The response is factually accurate, relevant, and clearly written. It answers the user's question directly and provides additional information about the trial workday. The main weakness is the lack of citations.</v>
      </c>
      <c r="AE179" t="b">
        <f>VLOOKUP($B179,'Gemini RAW'!$A:$Q,14,FALSE)</f>
        <v>0</v>
      </c>
      <c r="AF179">
        <f>VLOOKUP($B179,'Gemini RAW'!$A:$Q,15,FALSE)</f>
        <v>0</v>
      </c>
      <c r="AG179">
        <f>VLOOKUP($B179,'Gemini RAW'!$A:$Q,16,FALSE)</f>
        <v>0</v>
      </c>
      <c r="AH179">
        <f>VLOOKUP($B179,'Gemini RAW'!$A:$Q,17,FALSE)</f>
        <v>0</v>
      </c>
    </row>
    <row r="180" spans="1:34" x14ac:dyDescent="0.45">
      <c r="A180">
        <v>179</v>
      </c>
      <c r="B180" t="s">
        <v>162</v>
      </c>
      <c r="C180" t="s">
        <v>1151</v>
      </c>
      <c r="D180" t="s">
        <v>557</v>
      </c>
      <c r="E180">
        <v>4</v>
      </c>
      <c r="F180">
        <v>5</v>
      </c>
      <c r="G180">
        <v>3</v>
      </c>
      <c r="H180">
        <v>4</v>
      </c>
      <c r="I180">
        <v>3</v>
      </c>
      <c r="J180">
        <v>3.9750000000000001</v>
      </c>
      <c r="K180">
        <v>19</v>
      </c>
      <c r="L180">
        <v>0.19206423510735851</v>
      </c>
      <c r="M180">
        <v>9</v>
      </c>
      <c r="N180" t="s">
        <v>2127</v>
      </c>
      <c r="O180" t="b">
        <v>0</v>
      </c>
      <c r="S180" t="str">
        <f>VLOOKUP($B180,'Gemini RAW'!$A:$Q,2,FALSE)</f>
        <v>Ja, Sie dürfen auch zweimal probearbeiten. Für Auszubildende und temporäre Mitarbeiter, die nicht zum Probearbeiten kommen können, muss das eigene Team diese bitte informieren.</v>
      </c>
      <c r="T180" t="str">
        <f>VLOOKUP($B180,'Gemini RAW'!$A:$Q,3,FALSE)</f>
        <v>rag</v>
      </c>
      <c r="U180">
        <f>VLOOKUP($B180,'Gemini RAW'!$A:$Q,4,FALSE)</f>
        <v>5</v>
      </c>
      <c r="V180">
        <f>VLOOKUP($B180,'Gemini RAW'!$A:$Q,5,FALSE)</f>
        <v>5</v>
      </c>
      <c r="W180">
        <f>VLOOKUP($B180,'Gemini RAW'!$A:$Q,6,FALSE)</f>
        <v>4</v>
      </c>
      <c r="X180">
        <f>VLOOKUP($B180,'Gemini RAW'!$A:$Q,7,FALSE)</f>
        <v>5</v>
      </c>
      <c r="Y180">
        <f>VLOOKUP($B180,'Gemini RAW'!$A:$Q,8,FALSE)</f>
        <v>1</v>
      </c>
      <c r="Z180">
        <f>VLOOKUP($B180,'Gemini RAW'!$A:$Q,9,FALSE)</f>
        <v>4.3400000000000007</v>
      </c>
      <c r="AA180">
        <f>VLOOKUP($B180,'Gemini RAW'!$A:$Q,10,FALSE)</f>
        <v>20</v>
      </c>
      <c r="AB180">
        <f>VLOOKUP($B180,'Gemini RAW'!$A:$Q,11,FALSE)</f>
        <v>0.14128696069261579</v>
      </c>
      <c r="AC180">
        <f>VLOOKUP($B180,'Gemini RAW'!$A:$Q,12,FALSE)</f>
        <v>5</v>
      </c>
      <c r="AD180" t="str">
        <f>VLOOKUP($B180,'Gemini RAW'!$A:$Q,13,FALSE)</f>
        <v>The response is factually accurate and relevant. It directly answers the user's question. The completeness could be improved by adding more context. The lack of citations is a significant drawback.</v>
      </c>
      <c r="AE180" t="b">
        <f>VLOOKUP($B180,'Gemini RAW'!$A:$Q,14,FALSE)</f>
        <v>0</v>
      </c>
      <c r="AF180">
        <f>VLOOKUP($B180,'Gemini RAW'!$A:$Q,15,FALSE)</f>
        <v>0</v>
      </c>
      <c r="AG180">
        <f>VLOOKUP($B180,'Gemini RAW'!$A:$Q,16,FALSE)</f>
        <v>0</v>
      </c>
      <c r="AH180">
        <f>VLOOKUP($B180,'Gemini RAW'!$A:$Q,17,FALSE)</f>
        <v>0</v>
      </c>
    </row>
    <row r="181" spans="1:34" x14ac:dyDescent="0.45">
      <c r="A181">
        <v>180</v>
      </c>
      <c r="B181" t="s">
        <v>165</v>
      </c>
      <c r="C181" t="s">
        <v>1153</v>
      </c>
      <c r="D181" t="s">
        <v>557</v>
      </c>
      <c r="E181">
        <v>5</v>
      </c>
      <c r="F181">
        <v>5</v>
      </c>
      <c r="G181">
        <v>4</v>
      </c>
      <c r="H181">
        <v>5</v>
      </c>
      <c r="I181">
        <v>4</v>
      </c>
      <c r="J181">
        <v>4.7249999999999996</v>
      </c>
      <c r="K181">
        <v>23</v>
      </c>
      <c r="L181">
        <v>0.34026979086576142</v>
      </c>
      <c r="M181">
        <v>11</v>
      </c>
      <c r="N181" t="s">
        <v>2128</v>
      </c>
      <c r="O181" t="b">
        <v>0</v>
      </c>
      <c r="S181" t="str">
        <f>VLOOKUP($B181,'Gemini RAW'!$A:$Q,2,FALSE)</f>
        <v>Die Zutrittskontrolle für die Home-Etage ist an den Tagen des Probearbeitens eingerichtet und personalisiert.</v>
      </c>
      <c r="T181" t="str">
        <f>VLOOKUP($B181,'Gemini RAW'!$A:$Q,3,FALSE)</f>
        <v>rag</v>
      </c>
      <c r="U181">
        <f>VLOOKUP($B181,'Gemini RAW'!$A:$Q,4,FALSE)</f>
        <v>5</v>
      </c>
      <c r="V181">
        <f>VLOOKUP($B181,'Gemini RAW'!$A:$Q,5,FALSE)</f>
        <v>5</v>
      </c>
      <c r="W181">
        <f>VLOOKUP($B181,'Gemini RAW'!$A:$Q,6,FALSE)</f>
        <v>3</v>
      </c>
      <c r="X181">
        <f>VLOOKUP($B181,'Gemini RAW'!$A:$Q,7,FALSE)</f>
        <v>5</v>
      </c>
      <c r="Y181">
        <f>VLOOKUP($B181,'Gemini RAW'!$A:$Q,8,FALSE)</f>
        <v>1</v>
      </c>
      <c r="Z181">
        <f>VLOOKUP($B181,'Gemini RAW'!$A:$Q,9,FALSE)</f>
        <v>3.36</v>
      </c>
      <c r="AA181">
        <f>VLOOKUP($B181,'Gemini RAW'!$A:$Q,10,FALSE)</f>
        <v>19</v>
      </c>
      <c r="AB181">
        <f>VLOOKUP($B181,'Gemini RAW'!$A:$Q,11,FALSE)</f>
        <v>0.21517374046733931</v>
      </c>
      <c r="AC181">
        <f>VLOOKUP($B181,'Gemini RAW'!$A:$Q,12,FALSE)</f>
        <v>16</v>
      </c>
      <c r="AD181" t="str">
        <f>VLOOKUP($B181,'Gemini RAW'!$A:$Q,13,FALSE)</f>
        <v>The response is factually accurate and relevant but lacks completeness. It correctly states that access control is set up for trial workdays but doesn't provide details on the process. The absence of citations and considerations for GDPR and EU AI Act are significant weaknesses.</v>
      </c>
      <c r="AE181" t="b">
        <f>VLOOKUP($B181,'Gemini RAW'!$A:$Q,14,FALSE)</f>
        <v>0</v>
      </c>
      <c r="AF181">
        <f>VLOOKUP($B181,'Gemini RAW'!$A:$Q,15,FALSE)</f>
        <v>0</v>
      </c>
      <c r="AG181">
        <f>VLOOKUP($B181,'Gemini RAW'!$A:$Q,16,FALSE)</f>
        <v>0</v>
      </c>
      <c r="AH181">
        <f>VLOOKUP($B181,'Gemini RAW'!$A:$Q,17,FALSE)</f>
        <v>0</v>
      </c>
    </row>
    <row r="182" spans="1:34" x14ac:dyDescent="0.45">
      <c r="A182">
        <v>181</v>
      </c>
      <c r="B182" t="s">
        <v>168</v>
      </c>
      <c r="C182" t="s">
        <v>1155</v>
      </c>
      <c r="D182" t="s">
        <v>557</v>
      </c>
      <c r="E182">
        <v>4</v>
      </c>
      <c r="F182">
        <v>5</v>
      </c>
      <c r="G182">
        <v>4</v>
      </c>
      <c r="H182">
        <v>4</v>
      </c>
      <c r="I182">
        <v>3</v>
      </c>
      <c r="J182">
        <v>4.1624999999999996</v>
      </c>
      <c r="K182">
        <v>20</v>
      </c>
      <c r="L182">
        <v>0.1915376553776601</v>
      </c>
      <c r="M182">
        <v>12</v>
      </c>
      <c r="N182" t="s">
        <v>2129</v>
      </c>
      <c r="O182" t="b">
        <v>0</v>
      </c>
      <c r="S182" t="str">
        <f>VLOOKUP($B182,'Gemini RAW'!$A:$Q,2,FALSE)</f>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v>
      </c>
      <c r="T182" t="str">
        <f>VLOOKUP($B182,'Gemini RAW'!$A:$Q,3,FALSE)</f>
        <v>rag</v>
      </c>
      <c r="U182">
        <f>VLOOKUP($B182,'Gemini RAW'!$A:$Q,4,FALSE)</f>
        <v>2</v>
      </c>
      <c r="V182">
        <f>VLOOKUP($B182,'Gemini RAW'!$A:$Q,5,FALSE)</f>
        <v>2</v>
      </c>
      <c r="W182">
        <f>VLOOKUP($B182,'Gemini RAW'!$A:$Q,6,FALSE)</f>
        <v>1</v>
      </c>
      <c r="X182">
        <f>VLOOKUP($B182,'Gemini RAW'!$A:$Q,7,FALSE)</f>
        <v>3</v>
      </c>
      <c r="Y182">
        <f>VLOOKUP($B182,'Gemini RAW'!$A:$Q,8,FALSE)</f>
        <v>1</v>
      </c>
      <c r="Z182">
        <f>VLOOKUP($B182,'Gemini RAW'!$A:$Q,9,FALSE)</f>
        <v>1.64</v>
      </c>
      <c r="AA182">
        <f>VLOOKUP($B182,'Gemini RAW'!$A:$Q,10,FALSE)</f>
        <v>9</v>
      </c>
      <c r="AB182">
        <f>VLOOKUP($B182,'Gemini RAW'!$A:$Q,11,FALSE)</f>
        <v>0.13530053012030899</v>
      </c>
      <c r="AC182">
        <f>VLOOKUP($B182,'Gemini RAW'!$A:$Q,12,FALSE)</f>
        <v>6</v>
      </c>
      <c r="AD182" t="str">
        <f>VLOOKUP($B182,'Gemini RAW'!$A:$Q,13,FALSE)</f>
        <v>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v>
      </c>
      <c r="AE182" t="b">
        <f>VLOOKUP($B182,'Gemini RAW'!$A:$Q,14,FALSE)</f>
        <v>0</v>
      </c>
      <c r="AF182">
        <f>VLOOKUP($B182,'Gemini RAW'!$A:$Q,15,FALSE)</f>
        <v>0</v>
      </c>
      <c r="AG182">
        <f>VLOOKUP($B182,'Gemini RAW'!$A:$Q,16,FALSE)</f>
        <v>0</v>
      </c>
      <c r="AH182">
        <f>VLOOKUP($B182,'Gemini RAW'!$A:$Q,17,FALSE)</f>
        <v>0</v>
      </c>
    </row>
    <row r="183" spans="1:34" x14ac:dyDescent="0.45">
      <c r="A183">
        <v>182</v>
      </c>
      <c r="B183" t="s">
        <v>171</v>
      </c>
      <c r="C183" t="s">
        <v>1157</v>
      </c>
      <c r="D183" t="s">
        <v>557</v>
      </c>
      <c r="E183">
        <v>5</v>
      </c>
      <c r="F183">
        <v>5</v>
      </c>
      <c r="G183">
        <v>4</v>
      </c>
      <c r="H183">
        <v>5</v>
      </c>
      <c r="I183">
        <v>3</v>
      </c>
      <c r="J183">
        <v>4.6374999999999993</v>
      </c>
      <c r="K183">
        <v>22</v>
      </c>
      <c r="L183">
        <v>0.20220681310385111</v>
      </c>
      <c r="M183">
        <v>13</v>
      </c>
      <c r="N183" t="s">
        <v>2130</v>
      </c>
      <c r="O183" t="b">
        <v>0</v>
      </c>
      <c r="S183" t="str">
        <f>VLOOKUP($B183,'Gemini RAW'!$A:$Q,2,FALSE)</f>
        <v>Ja, es werden zwei Gebäudeführungen im Rahmen des Probearbeitens angeboten. Freiwillige Gebäudeführungen mit Anmeldung werden angeboten.</v>
      </c>
      <c r="T183" t="str">
        <f>VLOOKUP($B183,'Gemini RAW'!$A:$Q,3,FALSE)</f>
        <v>rag</v>
      </c>
      <c r="U183">
        <f>VLOOKUP($B183,'Gemini RAW'!$A:$Q,4,FALSE)</f>
        <v>4</v>
      </c>
      <c r="V183">
        <f>VLOOKUP($B183,'Gemini RAW'!$A:$Q,5,FALSE)</f>
        <v>5</v>
      </c>
      <c r="W183">
        <f>VLOOKUP($B183,'Gemini RAW'!$A:$Q,6,FALSE)</f>
        <v>3</v>
      </c>
      <c r="X183">
        <f>VLOOKUP($B183,'Gemini RAW'!$A:$Q,7,FALSE)</f>
        <v>5</v>
      </c>
      <c r="Y183">
        <f>VLOOKUP($B183,'Gemini RAW'!$A:$Q,8,FALSE)</f>
        <v>1</v>
      </c>
      <c r="Z183">
        <f>VLOOKUP($B183,'Gemini RAW'!$A:$Q,9,FALSE)</f>
        <v>3.98</v>
      </c>
      <c r="AA183">
        <f>VLOOKUP($B183,'Gemini RAW'!$A:$Q,10,FALSE)</f>
        <v>18</v>
      </c>
      <c r="AB183">
        <f>VLOOKUP($B183,'Gemini RAW'!$A:$Q,11,FALSE)</f>
        <v>5.6867219095083348E-2</v>
      </c>
      <c r="AC183">
        <f>VLOOKUP($B183,'Gemini RAW'!$A:$Q,12,FALSE)</f>
        <v>15</v>
      </c>
      <c r="AD183" t="str">
        <f>VLOOKUP($B183,'Gemini RAW'!$A:$Q,13,FALSE)</f>
        <v>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v>
      </c>
      <c r="AE183" t="b">
        <f>VLOOKUP($B183,'Gemini RAW'!$A:$Q,14,FALSE)</f>
        <v>0</v>
      </c>
      <c r="AF183">
        <f>VLOOKUP($B183,'Gemini RAW'!$A:$Q,15,FALSE)</f>
        <v>0</v>
      </c>
      <c r="AG183">
        <f>VLOOKUP($B183,'Gemini RAW'!$A:$Q,16,FALSE)</f>
        <v>0</v>
      </c>
      <c r="AH183">
        <f>VLOOKUP($B183,'Gemini RAW'!$A:$Q,17,FALSE)</f>
        <v>0</v>
      </c>
    </row>
    <row r="184" spans="1:34" x14ac:dyDescent="0.45">
      <c r="A184">
        <v>183</v>
      </c>
      <c r="B184" t="s">
        <v>174</v>
      </c>
      <c r="C184" t="s">
        <v>1159</v>
      </c>
      <c r="D184" t="s">
        <v>557</v>
      </c>
      <c r="E184">
        <v>5</v>
      </c>
      <c r="F184">
        <v>5</v>
      </c>
      <c r="G184">
        <v>4</v>
      </c>
      <c r="H184">
        <v>5</v>
      </c>
      <c r="I184">
        <v>4</v>
      </c>
      <c r="J184">
        <v>4.7249999999999996</v>
      </c>
      <c r="K184">
        <v>23</v>
      </c>
      <c r="L184">
        <v>0.29884333776155769</v>
      </c>
      <c r="M184">
        <v>13</v>
      </c>
      <c r="N184" t="s">
        <v>2131</v>
      </c>
      <c r="O184" t="b">
        <v>0</v>
      </c>
      <c r="S184" t="str">
        <f>VLOOKUP($B184,'Gemini RAW'!$A:$Q,2,FALSE)</f>
        <v>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v>
      </c>
      <c r="T184" t="str">
        <f>VLOOKUP($B184,'Gemini RAW'!$A:$Q,3,FALSE)</f>
        <v>rag</v>
      </c>
      <c r="U184">
        <f>VLOOKUP($B184,'Gemini RAW'!$A:$Q,4,FALSE)</f>
        <v>5</v>
      </c>
      <c r="V184">
        <f>VLOOKUP($B184,'Gemini RAW'!$A:$Q,5,FALSE)</f>
        <v>5</v>
      </c>
      <c r="W184">
        <f>VLOOKUP($B184,'Gemini RAW'!$A:$Q,6,FALSE)</f>
        <v>4</v>
      </c>
      <c r="X184">
        <f>VLOOKUP($B184,'Gemini RAW'!$A:$Q,7,FALSE)</f>
        <v>5</v>
      </c>
      <c r="Y184">
        <f>VLOOKUP($B184,'Gemini RAW'!$A:$Q,8,FALSE)</f>
        <v>1</v>
      </c>
      <c r="Z184">
        <f>VLOOKUP($B184,'Gemini RAW'!$A:$Q,9,FALSE)</f>
        <v>4.3400000000000007</v>
      </c>
      <c r="AA184">
        <f>VLOOKUP($B184,'Gemini RAW'!$A:$Q,10,FALSE)</f>
        <v>20</v>
      </c>
      <c r="AB184">
        <f>VLOOKUP($B184,'Gemini RAW'!$A:$Q,11,FALSE)</f>
        <v>0.22825127945200019</v>
      </c>
      <c r="AC184">
        <f>VLOOKUP($B184,'Gemini RAW'!$A:$Q,12,FALSE)</f>
        <v>13</v>
      </c>
      <c r="AD184" t="str">
        <f>VLOOKUP($B184,'Gemini RAW'!$A:$Q,13,FALSE)</f>
        <v>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v>
      </c>
      <c r="AE184" t="b">
        <f>VLOOKUP($B184,'Gemini RAW'!$A:$Q,14,FALSE)</f>
        <v>0</v>
      </c>
      <c r="AF184">
        <f>VLOOKUP($B184,'Gemini RAW'!$A:$Q,15,FALSE)</f>
        <v>0</v>
      </c>
      <c r="AG184">
        <f>VLOOKUP($B184,'Gemini RAW'!$A:$Q,16,FALSE)</f>
        <v>0</v>
      </c>
      <c r="AH184">
        <f>VLOOKUP($B184,'Gemini RAW'!$A:$Q,17,FALSE)</f>
        <v>0</v>
      </c>
    </row>
    <row r="185" spans="1:34" x14ac:dyDescent="0.45">
      <c r="A185">
        <v>184</v>
      </c>
      <c r="B185" t="s">
        <v>177</v>
      </c>
      <c r="C185" t="s">
        <v>1161</v>
      </c>
      <c r="D185" t="s">
        <v>557</v>
      </c>
      <c r="E185">
        <v>5</v>
      </c>
      <c r="F185">
        <v>5</v>
      </c>
      <c r="G185">
        <v>4</v>
      </c>
      <c r="H185">
        <v>5</v>
      </c>
      <c r="I185">
        <v>4</v>
      </c>
      <c r="J185">
        <v>4.7249999999999996</v>
      </c>
      <c r="K185">
        <v>23</v>
      </c>
      <c r="L185">
        <v>0.1538637898323186</v>
      </c>
      <c r="M185">
        <v>12</v>
      </c>
      <c r="N185" t="s">
        <v>2132</v>
      </c>
      <c r="O185" t="b">
        <v>0</v>
      </c>
      <c r="S185" t="str">
        <f>VLOOKUP($B185,'Gemini RAW'!$A:$Q,2,FALSE)</f>
        <v>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v>
      </c>
      <c r="T185" t="str">
        <f>VLOOKUP($B185,'Gemini RAW'!$A:$Q,3,FALSE)</f>
        <v>rag</v>
      </c>
      <c r="U185">
        <f>VLOOKUP($B185,'Gemini RAW'!$A:$Q,4,FALSE)</f>
        <v>5</v>
      </c>
      <c r="V185">
        <f>VLOOKUP($B185,'Gemini RAW'!$A:$Q,5,FALSE)</f>
        <v>5</v>
      </c>
      <c r="W185">
        <f>VLOOKUP($B185,'Gemini RAW'!$A:$Q,6,FALSE)</f>
        <v>4</v>
      </c>
      <c r="X185">
        <f>VLOOKUP($B185,'Gemini RAW'!$A:$Q,7,FALSE)</f>
        <v>5</v>
      </c>
      <c r="Y185">
        <f>VLOOKUP($B185,'Gemini RAW'!$A:$Q,8,FALSE)</f>
        <v>1</v>
      </c>
      <c r="Z185">
        <f>VLOOKUP($B185,'Gemini RAW'!$A:$Q,9,FALSE)</f>
        <v>4.3400000000000007</v>
      </c>
      <c r="AA185">
        <f>VLOOKUP($B185,'Gemini RAW'!$A:$Q,10,FALSE)</f>
        <v>20</v>
      </c>
      <c r="AB185">
        <f>VLOOKUP($B185,'Gemini RAW'!$A:$Q,11,FALSE)</f>
        <v>0.37935468601359951</v>
      </c>
      <c r="AC185">
        <f>VLOOKUP($B185,'Gemini RAW'!$A:$Q,12,FALSE)</f>
        <v>11</v>
      </c>
      <c r="AD185" t="str">
        <f>VLOOKUP($B185,'Gemini RAW'!$A:$Q,13,FALSE)</f>
        <v>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v>
      </c>
      <c r="AE185" t="b">
        <f>VLOOKUP($B185,'Gemini RAW'!$A:$Q,14,FALSE)</f>
        <v>0</v>
      </c>
      <c r="AF185">
        <f>VLOOKUP($B185,'Gemini RAW'!$A:$Q,15,FALSE)</f>
        <v>0</v>
      </c>
      <c r="AG185">
        <f>VLOOKUP($B185,'Gemini RAW'!$A:$Q,16,FALSE)</f>
        <v>0</v>
      </c>
      <c r="AH185">
        <f>VLOOKUP($B185,'Gemini RAW'!$A:$Q,17,FALSE)</f>
        <v>0</v>
      </c>
    </row>
    <row r="186" spans="1:34" x14ac:dyDescent="0.45">
      <c r="A186">
        <v>185</v>
      </c>
      <c r="B186" t="s">
        <v>180</v>
      </c>
      <c r="C186" t="s">
        <v>1163</v>
      </c>
      <c r="D186" t="s">
        <v>557</v>
      </c>
      <c r="E186">
        <v>4</v>
      </c>
      <c r="F186">
        <v>5</v>
      </c>
      <c r="G186">
        <v>4</v>
      </c>
      <c r="H186">
        <v>5</v>
      </c>
      <c r="I186">
        <v>3</v>
      </c>
      <c r="J186">
        <v>4.3249999999999993</v>
      </c>
      <c r="K186">
        <v>21</v>
      </c>
      <c r="L186">
        <v>0.32980189587323849</v>
      </c>
      <c r="M186">
        <v>9</v>
      </c>
      <c r="N186" t="s">
        <v>2133</v>
      </c>
      <c r="O186" t="b">
        <v>0</v>
      </c>
      <c r="S186" t="str">
        <f>VLOOKUP($B186,'Gemini RAW'!$A:$Q,2,FALSE)</f>
        <v>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v>
      </c>
      <c r="T186" t="str">
        <f>VLOOKUP($B186,'Gemini RAW'!$A:$Q,3,FALSE)</f>
        <v>rag</v>
      </c>
      <c r="U186">
        <f>VLOOKUP($B186,'Gemini RAW'!$A:$Q,4,FALSE)</f>
        <v>5</v>
      </c>
      <c r="V186">
        <f>VLOOKUP($B186,'Gemini RAW'!$A:$Q,5,FALSE)</f>
        <v>5</v>
      </c>
      <c r="W186">
        <f>VLOOKUP($B186,'Gemini RAW'!$A:$Q,6,FALSE)</f>
        <v>4</v>
      </c>
      <c r="X186">
        <f>VLOOKUP($B186,'Gemini RAW'!$A:$Q,7,FALSE)</f>
        <v>5</v>
      </c>
      <c r="Y186">
        <f>VLOOKUP($B186,'Gemini RAW'!$A:$Q,8,FALSE)</f>
        <v>1</v>
      </c>
      <c r="Z186">
        <f>VLOOKUP($B186,'Gemini RAW'!$A:$Q,9,FALSE)</f>
        <v>4.3400000000000007</v>
      </c>
      <c r="AA186">
        <f>VLOOKUP($B186,'Gemini RAW'!$A:$Q,10,FALSE)</f>
        <v>20</v>
      </c>
      <c r="AB186">
        <f>VLOOKUP($B186,'Gemini RAW'!$A:$Q,11,FALSE)</f>
        <v>0.2075370377952149</v>
      </c>
      <c r="AC186">
        <f>VLOOKUP($B186,'Gemini RAW'!$A:$Q,12,FALSE)</f>
        <v>9</v>
      </c>
      <c r="AD186" t="str">
        <f>VLOOKUP($B186,'Gemini RAW'!$A:$Q,13,FALSE)</f>
        <v>The response provides a factually accurate and relevant answer to the user's query. It explains the trial work process and provides contact information for further inquiries. The main weakness is the lack of explicit citations. The response is well-written and easy to understand.</v>
      </c>
      <c r="AE186" t="b">
        <f>VLOOKUP($B186,'Gemini RAW'!$A:$Q,14,FALSE)</f>
        <v>0</v>
      </c>
      <c r="AF186">
        <f>VLOOKUP($B186,'Gemini RAW'!$A:$Q,15,FALSE)</f>
        <v>0</v>
      </c>
      <c r="AG186">
        <f>VLOOKUP($B186,'Gemini RAW'!$A:$Q,16,FALSE)</f>
        <v>0</v>
      </c>
      <c r="AH186">
        <f>VLOOKUP($B186,'Gemini RAW'!$A:$Q,17,FALSE)</f>
        <v>0</v>
      </c>
    </row>
    <row r="187" spans="1:34" x14ac:dyDescent="0.45">
      <c r="A187">
        <v>186</v>
      </c>
      <c r="B187" t="s">
        <v>183</v>
      </c>
      <c r="C187" t="s">
        <v>1165</v>
      </c>
      <c r="D187" t="s">
        <v>557</v>
      </c>
      <c r="E187">
        <v>5</v>
      </c>
      <c r="F187">
        <v>5</v>
      </c>
      <c r="G187">
        <v>4</v>
      </c>
      <c r="H187">
        <v>5</v>
      </c>
      <c r="I187">
        <v>3</v>
      </c>
      <c r="J187">
        <v>4.6374999999999993</v>
      </c>
      <c r="K187">
        <v>22</v>
      </c>
      <c r="L187">
        <v>0.15434258627359981</v>
      </c>
      <c r="M187">
        <v>13</v>
      </c>
      <c r="N187" t="s">
        <v>2134</v>
      </c>
      <c r="O187" t="b">
        <v>0</v>
      </c>
      <c r="S187" t="str">
        <f>VLOOKUP($B187,'Gemini RAW'!$A:$Q,2,FALSE)</f>
        <v>Ja, eine Anmeldung für Aktenrollwagen und Security-Boxen ist zwingend erforderlich bis Ende Juli 2025. Bitte sende eine E-Mail an das Umzugsteam unter NewHQ_Sellenthin@berenberg.de.</v>
      </c>
      <c r="T187" t="str">
        <f>VLOOKUP($B187,'Gemini RAW'!$A:$Q,3,FALSE)</f>
        <v>rag</v>
      </c>
      <c r="U187">
        <f>VLOOKUP($B187,'Gemini RAW'!$A:$Q,4,FALSE)</f>
        <v>2</v>
      </c>
      <c r="V187">
        <f>VLOOKUP($B187,'Gemini RAW'!$A:$Q,5,FALSE)</f>
        <v>2</v>
      </c>
      <c r="W187">
        <f>VLOOKUP($B187,'Gemini RAW'!$A:$Q,6,FALSE)</f>
        <v>1</v>
      </c>
      <c r="X187">
        <f>VLOOKUP($B187,'Gemini RAW'!$A:$Q,7,FALSE)</f>
        <v>4</v>
      </c>
      <c r="Y187">
        <f>VLOOKUP($B187,'Gemini RAW'!$A:$Q,8,FALSE)</f>
        <v>1</v>
      </c>
      <c r="Z187">
        <f>VLOOKUP($B187,'Gemini RAW'!$A:$Q,9,FALSE)</f>
        <v>2.6</v>
      </c>
      <c r="AA187">
        <f>VLOOKUP($B187,'Gemini RAW'!$A:$Q,10,FALSE)</f>
        <v>10</v>
      </c>
      <c r="AB187">
        <f>VLOOKUP($B187,'Gemini RAW'!$A:$Q,11,FALSE)</f>
        <v>0.30545422271677652</v>
      </c>
      <c r="AC187">
        <f>VLOOKUP($B187,'Gemini RAW'!$A:$Q,12,FALSE)</f>
        <v>9</v>
      </c>
      <c r="AD187" t="str">
        <f>VLOOKUP($B187,'Gemini RAW'!$A:$Q,13,FALSE)</f>
        <v>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v>
      </c>
      <c r="AE187" t="b">
        <f>VLOOKUP($B187,'Gemini RAW'!$A:$Q,14,FALSE)</f>
        <v>0</v>
      </c>
      <c r="AF187">
        <f>VLOOKUP($B187,'Gemini RAW'!$A:$Q,15,FALSE)</f>
        <v>0</v>
      </c>
      <c r="AG187">
        <f>VLOOKUP($B187,'Gemini RAW'!$A:$Q,16,FALSE)</f>
        <v>0</v>
      </c>
      <c r="AH187">
        <f>VLOOKUP($B187,'Gemini RAW'!$A:$Q,17,FALSE)</f>
        <v>0</v>
      </c>
    </row>
    <row r="188" spans="1:34" x14ac:dyDescent="0.45">
      <c r="A188">
        <v>187</v>
      </c>
      <c r="B188" t="s">
        <v>186</v>
      </c>
      <c r="C188" t="s">
        <v>1167</v>
      </c>
      <c r="D188" t="s">
        <v>557</v>
      </c>
      <c r="E188">
        <v>5</v>
      </c>
      <c r="F188">
        <v>5</v>
      </c>
      <c r="G188">
        <v>5</v>
      </c>
      <c r="H188">
        <v>5</v>
      </c>
      <c r="I188">
        <v>4</v>
      </c>
      <c r="J188">
        <v>4.9124999999999996</v>
      </c>
      <c r="K188">
        <v>24</v>
      </c>
      <c r="L188">
        <v>0.1600827296202231</v>
      </c>
      <c r="M188">
        <v>11</v>
      </c>
      <c r="N188" t="s">
        <v>2135</v>
      </c>
      <c r="O188" t="b">
        <v>0</v>
      </c>
      <c r="S188" t="str">
        <f>VLOOKUP($B188,'Gemini RAW'!$A:$Q,2,FALSE)</f>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v>
      </c>
      <c r="T188" t="str">
        <f>VLOOKUP($B188,'Gemini RAW'!$A:$Q,3,FALSE)</f>
        <v>rag</v>
      </c>
      <c r="U188">
        <f>VLOOKUP($B188,'Gemini RAW'!$A:$Q,4,FALSE)</f>
        <v>4</v>
      </c>
      <c r="V188">
        <f>VLOOKUP($B188,'Gemini RAW'!$A:$Q,5,FALSE)</f>
        <v>5</v>
      </c>
      <c r="W188">
        <f>VLOOKUP($B188,'Gemini RAW'!$A:$Q,6,FALSE)</f>
        <v>3</v>
      </c>
      <c r="X188">
        <f>VLOOKUP($B188,'Gemini RAW'!$A:$Q,7,FALSE)</f>
        <v>5</v>
      </c>
      <c r="Y188">
        <f>VLOOKUP($B188,'Gemini RAW'!$A:$Q,8,FALSE)</f>
        <v>1</v>
      </c>
      <c r="Z188">
        <f>VLOOKUP($B188,'Gemini RAW'!$A:$Q,9,FALSE)</f>
        <v>3.98</v>
      </c>
      <c r="AA188">
        <f>VLOOKUP($B188,'Gemini RAW'!$A:$Q,10,FALSE)</f>
        <v>18</v>
      </c>
      <c r="AB188">
        <f>VLOOKUP($B188,'Gemini RAW'!$A:$Q,11,FALSE)</f>
        <v>0.10298553715229621</v>
      </c>
      <c r="AC188">
        <f>VLOOKUP($B188,'Gemini RAW'!$A:$Q,12,FALSE)</f>
        <v>11</v>
      </c>
      <c r="AD188" t="str">
        <f>VLOOKUP($B188,'Gemini RAW'!$A:$Q,13,FALSE)</f>
        <v>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v>
      </c>
      <c r="AE188" t="b">
        <f>VLOOKUP($B188,'Gemini RAW'!$A:$Q,14,FALSE)</f>
        <v>0</v>
      </c>
      <c r="AF188">
        <f>VLOOKUP($B188,'Gemini RAW'!$A:$Q,15,FALSE)</f>
        <v>0</v>
      </c>
      <c r="AG188">
        <f>VLOOKUP($B188,'Gemini RAW'!$A:$Q,16,FALSE)</f>
        <v>0</v>
      </c>
      <c r="AH188">
        <f>VLOOKUP($B188,'Gemini RAW'!$A:$Q,17,FALSE)</f>
        <v>0</v>
      </c>
    </row>
    <row r="189" spans="1:34" x14ac:dyDescent="0.45">
      <c r="A189">
        <v>188</v>
      </c>
      <c r="B189" t="s">
        <v>189</v>
      </c>
      <c r="C189" t="s">
        <v>1169</v>
      </c>
      <c r="D189" t="s">
        <v>557</v>
      </c>
      <c r="E189">
        <v>3</v>
      </c>
      <c r="F189">
        <v>4</v>
      </c>
      <c r="G189">
        <v>3</v>
      </c>
      <c r="H189">
        <v>4</v>
      </c>
      <c r="I189">
        <v>2</v>
      </c>
      <c r="J189">
        <v>3.3250000000000002</v>
      </c>
      <c r="K189">
        <v>16</v>
      </c>
      <c r="L189">
        <v>0.1532030389491458</v>
      </c>
      <c r="M189">
        <v>10</v>
      </c>
      <c r="N189" t="s">
        <v>2136</v>
      </c>
      <c r="O189" t="b">
        <v>0</v>
      </c>
      <c r="S189" t="str">
        <f>VLOOKUP($B189,'Gemini RAW'!$A:$Q,2,FALSE)</f>
        <v>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v>
      </c>
      <c r="T189" t="str">
        <f>VLOOKUP($B189,'Gemini RAW'!$A:$Q,3,FALSE)</f>
        <v>rag</v>
      </c>
      <c r="U189">
        <f>VLOOKUP($B189,'Gemini RAW'!$A:$Q,4,FALSE)</f>
        <v>4</v>
      </c>
      <c r="V189">
        <f>VLOOKUP($B189,'Gemini RAW'!$A:$Q,5,FALSE)</f>
        <v>4</v>
      </c>
      <c r="W189">
        <f>VLOOKUP($B189,'Gemini RAW'!$A:$Q,6,FALSE)</f>
        <v>2</v>
      </c>
      <c r="X189">
        <f>VLOOKUP($B189,'Gemini RAW'!$A:$Q,7,FALSE)</f>
        <v>4</v>
      </c>
      <c r="Y189">
        <f>VLOOKUP($B189,'Gemini RAW'!$A:$Q,8,FALSE)</f>
        <v>2</v>
      </c>
      <c r="Z189">
        <f>VLOOKUP($B189,'Gemini RAW'!$A:$Q,9,FALSE)</f>
        <v>3.88</v>
      </c>
      <c r="AA189">
        <f>VLOOKUP($B189,'Gemini RAW'!$A:$Q,10,FALSE)</f>
        <v>16</v>
      </c>
      <c r="AB189">
        <f>VLOOKUP($B189,'Gemini RAW'!$A:$Q,11,FALSE)</f>
        <v>0.19645818491875069</v>
      </c>
      <c r="AC189">
        <f>VLOOKUP($B189,'Gemini RAW'!$A:$Q,12,FALSE)</f>
        <v>13</v>
      </c>
      <c r="AD189" t="str">
        <f>VLOOKUP($B189,'Gemini RAW'!$A:$Q,13,FALSE)</f>
        <v>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v>
      </c>
      <c r="AE189" t="b">
        <f>VLOOKUP($B189,'Gemini RAW'!$A:$Q,14,FALSE)</f>
        <v>0</v>
      </c>
      <c r="AF189">
        <f>VLOOKUP($B189,'Gemini RAW'!$A:$Q,15,FALSE)</f>
        <v>0</v>
      </c>
      <c r="AG189">
        <f>VLOOKUP($B189,'Gemini RAW'!$A:$Q,16,FALSE)</f>
        <v>0</v>
      </c>
      <c r="AH189">
        <f>VLOOKUP($B189,'Gemini RAW'!$A:$Q,17,FALSE)</f>
        <v>0</v>
      </c>
    </row>
    <row r="190" spans="1:34" x14ac:dyDescent="0.45">
      <c r="A190">
        <v>189</v>
      </c>
      <c r="B190" t="s">
        <v>192</v>
      </c>
      <c r="C190" t="s">
        <v>1171</v>
      </c>
      <c r="D190" t="s">
        <v>557</v>
      </c>
      <c r="E190">
        <v>4</v>
      </c>
      <c r="F190">
        <v>5</v>
      </c>
      <c r="G190">
        <v>4</v>
      </c>
      <c r="H190">
        <v>5</v>
      </c>
      <c r="I190">
        <v>3</v>
      </c>
      <c r="J190">
        <v>4.3249999999999993</v>
      </c>
      <c r="K190">
        <v>21</v>
      </c>
      <c r="L190">
        <v>0.30845203705115848</v>
      </c>
      <c r="M190">
        <v>11</v>
      </c>
      <c r="N190" t="s">
        <v>2137</v>
      </c>
      <c r="O190" t="b">
        <v>0</v>
      </c>
      <c r="S190" t="str">
        <f>VLOOKUP($B190,'Gemini RAW'!$A:$Q,2,FALSE)</f>
        <v>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v>
      </c>
      <c r="T190" t="str">
        <f>VLOOKUP($B190,'Gemini RAW'!$A:$Q,3,FALSE)</f>
        <v>rag</v>
      </c>
      <c r="U190">
        <f>VLOOKUP($B190,'Gemini RAW'!$A:$Q,4,FALSE)</f>
        <v>4</v>
      </c>
      <c r="V190">
        <f>VLOOKUP($B190,'Gemini RAW'!$A:$Q,5,FALSE)</f>
        <v>5</v>
      </c>
      <c r="W190">
        <f>VLOOKUP($B190,'Gemini RAW'!$A:$Q,6,FALSE)</f>
        <v>4</v>
      </c>
      <c r="X190">
        <f>VLOOKUP($B190,'Gemini RAW'!$A:$Q,7,FALSE)</f>
        <v>5</v>
      </c>
      <c r="Y190">
        <f>VLOOKUP($B190,'Gemini RAW'!$A:$Q,8,FALSE)</f>
        <v>1</v>
      </c>
      <c r="Z190">
        <f>VLOOKUP($B190,'Gemini RAW'!$A:$Q,9,FALSE)</f>
        <v>4.3999999999999986</v>
      </c>
      <c r="AA190">
        <f>VLOOKUP($B190,'Gemini RAW'!$A:$Q,10,FALSE)</f>
        <v>19</v>
      </c>
      <c r="AB190">
        <f>VLOOKUP($B190,'Gemini RAW'!$A:$Q,11,FALSE)</f>
        <v>0.1744195192415309</v>
      </c>
      <c r="AC190">
        <f>VLOOKUP($B190,'Gemini RAW'!$A:$Q,12,FALSE)</f>
        <v>8</v>
      </c>
      <c r="AD190" t="str">
        <f>VLOOKUP($B190,'Gemini RAW'!$A:$Q,13,FALSE)</f>
        <v>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v>
      </c>
      <c r="AE190" t="b">
        <f>VLOOKUP($B190,'Gemini RAW'!$A:$Q,14,FALSE)</f>
        <v>0</v>
      </c>
      <c r="AF190">
        <f>VLOOKUP($B190,'Gemini RAW'!$A:$Q,15,FALSE)</f>
        <v>0</v>
      </c>
      <c r="AG190">
        <f>VLOOKUP($B190,'Gemini RAW'!$A:$Q,16,FALSE)</f>
        <v>0</v>
      </c>
      <c r="AH190">
        <f>VLOOKUP($B190,'Gemini RAW'!$A:$Q,17,FALSE)</f>
        <v>0</v>
      </c>
    </row>
    <row r="191" spans="1:34" x14ac:dyDescent="0.45">
      <c r="A191">
        <v>190</v>
      </c>
      <c r="B191" t="s">
        <v>195</v>
      </c>
      <c r="C191" t="s">
        <v>1173</v>
      </c>
      <c r="D191" t="s">
        <v>557</v>
      </c>
      <c r="E191">
        <v>5</v>
      </c>
      <c r="F191">
        <v>5</v>
      </c>
      <c r="G191">
        <v>4</v>
      </c>
      <c r="H191">
        <v>5</v>
      </c>
      <c r="I191">
        <v>4</v>
      </c>
      <c r="J191">
        <v>4.7249999999999996</v>
      </c>
      <c r="K191">
        <v>23</v>
      </c>
      <c r="L191">
        <v>0.38958457766088</v>
      </c>
      <c r="M191">
        <v>12</v>
      </c>
      <c r="N191" t="s">
        <v>2138</v>
      </c>
      <c r="O191" t="b">
        <v>0</v>
      </c>
      <c r="S191" t="str">
        <f>VLOOKUP($B191,'Gemini RAW'!$A:$Q,2,FALSE)</f>
        <v>Ja, während des Probearbeitens sind die Tiefgarage und der Fahrradkeller nutzbar. Der Zugang zur Tiefgarage erfolgt mit der Mitarbeiterkarte.</v>
      </c>
      <c r="T191" t="str">
        <f>VLOOKUP($B191,'Gemini RAW'!$A:$Q,3,FALSE)</f>
        <v>rag</v>
      </c>
      <c r="U191">
        <f>VLOOKUP($B191,'Gemini RAW'!$A:$Q,4,FALSE)</f>
        <v>4</v>
      </c>
      <c r="V191">
        <f>VLOOKUP($B191,'Gemini RAW'!$A:$Q,5,FALSE)</f>
        <v>5</v>
      </c>
      <c r="W191">
        <f>VLOOKUP($B191,'Gemini RAW'!$A:$Q,6,FALSE)</f>
        <v>4</v>
      </c>
      <c r="X191">
        <f>VLOOKUP($B191,'Gemini RAW'!$A:$Q,7,FALSE)</f>
        <v>5</v>
      </c>
      <c r="Y191">
        <f>VLOOKUP($B191,'Gemini RAW'!$A:$Q,8,FALSE)</f>
        <v>1</v>
      </c>
      <c r="Z191">
        <f>VLOOKUP($B191,'Gemini RAW'!$A:$Q,9,FALSE)</f>
        <v>4.12</v>
      </c>
      <c r="AA191">
        <f>VLOOKUP($B191,'Gemini RAW'!$A:$Q,10,FALSE)</f>
        <v>19</v>
      </c>
      <c r="AB191">
        <f>VLOOKUP($B191,'Gemini RAW'!$A:$Q,11,FALSE)</f>
        <v>0.13936035287889251</v>
      </c>
      <c r="AC191">
        <f>VLOOKUP($B191,'Gemini RAW'!$A:$Q,12,FALSE)</f>
        <v>12</v>
      </c>
      <c r="AD191" t="str">
        <f>VLOOKUP($B191,'Gemini RAW'!$A:$Q,13,FALSE)</f>
        <v>The response is relevant, clear, and mostly complete. The factual accuracy is high, although not fully supported by the snippets. The lack of citations is a significant weakness.</v>
      </c>
      <c r="AE191" t="b">
        <f>VLOOKUP($B191,'Gemini RAW'!$A:$Q,14,FALSE)</f>
        <v>0</v>
      </c>
      <c r="AF191">
        <f>VLOOKUP($B191,'Gemini RAW'!$A:$Q,15,FALSE)</f>
        <v>0</v>
      </c>
      <c r="AG191">
        <f>VLOOKUP($B191,'Gemini RAW'!$A:$Q,16,FALSE)</f>
        <v>0</v>
      </c>
      <c r="AH191">
        <f>VLOOKUP($B191,'Gemini RAW'!$A:$Q,17,FALSE)</f>
        <v>0</v>
      </c>
    </row>
    <row r="192" spans="1:34" x14ac:dyDescent="0.45">
      <c r="A192">
        <v>191</v>
      </c>
      <c r="B192" t="s">
        <v>198</v>
      </c>
      <c r="C192" t="s">
        <v>1175</v>
      </c>
      <c r="D192" t="s">
        <v>557</v>
      </c>
      <c r="E192">
        <v>3</v>
      </c>
      <c r="F192">
        <v>4</v>
      </c>
      <c r="G192">
        <v>3</v>
      </c>
      <c r="H192">
        <v>4</v>
      </c>
      <c r="I192">
        <v>2</v>
      </c>
      <c r="J192">
        <v>3.3250000000000002</v>
      </c>
      <c r="K192">
        <v>16</v>
      </c>
      <c r="L192">
        <v>0.19705770952107851</v>
      </c>
      <c r="M192">
        <v>8</v>
      </c>
      <c r="N192" t="s">
        <v>2139</v>
      </c>
      <c r="O192" t="b">
        <v>0</v>
      </c>
      <c r="S192" t="str">
        <f>VLOOKUP($B192,'Gemini RAW'!$A:$Q,2,FALSE)</f>
        <v>Ja, beim Probearbeiten im NewHQ wird gerne Feedback entgegengenommen. Floorwalker unterstützen an den Tagen und nehmen gern auch Feedback entgegen.</v>
      </c>
      <c r="T192" t="str">
        <f>VLOOKUP($B192,'Gemini RAW'!$A:$Q,3,FALSE)</f>
        <v>rag</v>
      </c>
      <c r="U192">
        <f>VLOOKUP($B192,'Gemini RAW'!$A:$Q,4,FALSE)</f>
        <v>4</v>
      </c>
      <c r="V192">
        <f>VLOOKUP($B192,'Gemini RAW'!$A:$Q,5,FALSE)</f>
        <v>5</v>
      </c>
      <c r="W192">
        <f>VLOOKUP($B192,'Gemini RAW'!$A:$Q,6,FALSE)</f>
        <v>3</v>
      </c>
      <c r="X192">
        <f>VLOOKUP($B192,'Gemini RAW'!$A:$Q,7,FALSE)</f>
        <v>4</v>
      </c>
      <c r="Y192">
        <f>VLOOKUP($B192,'Gemini RAW'!$A:$Q,8,FALSE)</f>
        <v>1</v>
      </c>
      <c r="Z192">
        <f>VLOOKUP($B192,'Gemini RAW'!$A:$Q,9,FALSE)</f>
        <v>3.44</v>
      </c>
      <c r="AA192">
        <f>VLOOKUP($B192,'Gemini RAW'!$A:$Q,10,FALSE)</f>
        <v>17</v>
      </c>
      <c r="AB192">
        <f>VLOOKUP($B192,'Gemini RAW'!$A:$Q,11,FALSE)</f>
        <v>0.1004341039707419</v>
      </c>
      <c r="AC192">
        <f>VLOOKUP($B192,'Gemini RAW'!$A:$Q,12,FALSE)</f>
        <v>5</v>
      </c>
      <c r="AD192" t="str">
        <f>VLOOKUP($B192,'Gemini RAW'!$A:$Q,13,FALSE)</f>
        <v>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v>
      </c>
      <c r="AE192" t="b">
        <f>VLOOKUP($B192,'Gemini RAW'!$A:$Q,14,FALSE)</f>
        <v>0</v>
      </c>
      <c r="AF192">
        <f>VLOOKUP($B192,'Gemini RAW'!$A:$Q,15,FALSE)</f>
        <v>0</v>
      </c>
      <c r="AG192">
        <f>VLOOKUP($B192,'Gemini RAW'!$A:$Q,16,FALSE)</f>
        <v>0</v>
      </c>
      <c r="AH192">
        <f>VLOOKUP($B192,'Gemini RAW'!$A:$Q,17,FALSE)</f>
        <v>0</v>
      </c>
    </row>
    <row r="193" spans="1:34" x14ac:dyDescent="0.45">
      <c r="A193">
        <v>192</v>
      </c>
      <c r="B193" t="s">
        <v>201</v>
      </c>
      <c r="C193" t="s">
        <v>1177</v>
      </c>
      <c r="D193" t="s">
        <v>557</v>
      </c>
      <c r="E193">
        <v>4</v>
      </c>
      <c r="F193">
        <v>5</v>
      </c>
      <c r="G193">
        <v>4</v>
      </c>
      <c r="H193">
        <v>5</v>
      </c>
      <c r="I193">
        <v>3</v>
      </c>
      <c r="J193">
        <v>4.3249999999999993</v>
      </c>
      <c r="K193">
        <v>21</v>
      </c>
      <c r="L193">
        <v>0.1997893411818672</v>
      </c>
      <c r="M193">
        <v>11</v>
      </c>
      <c r="N193" t="s">
        <v>2140</v>
      </c>
      <c r="O193" t="b">
        <v>0</v>
      </c>
      <c r="S193" t="str">
        <f>VLOOKUP($B193,'Gemini RAW'!$A:$Q,2,FALSE)</f>
        <v>Die Aufgabe des Umzugsbotschafters ist es, Ansprechpartner für Kollegen an den ersten Tagen zu sein und als Kontaktperson zum Umzugsteam zu fungieren.</v>
      </c>
      <c r="T193" t="str">
        <f>VLOOKUP($B193,'Gemini RAW'!$A:$Q,3,FALSE)</f>
        <v>rag</v>
      </c>
      <c r="U193">
        <f>VLOOKUP($B193,'Gemini RAW'!$A:$Q,4,FALSE)</f>
        <v>4</v>
      </c>
      <c r="V193">
        <f>VLOOKUP($B193,'Gemini RAW'!$A:$Q,5,FALSE)</f>
        <v>5</v>
      </c>
      <c r="W193">
        <f>VLOOKUP($B193,'Gemini RAW'!$A:$Q,6,FALSE)</f>
        <v>3</v>
      </c>
      <c r="X193">
        <f>VLOOKUP($B193,'Gemini RAW'!$A:$Q,7,FALSE)</f>
        <v>5</v>
      </c>
      <c r="Y193">
        <f>VLOOKUP($B193,'Gemini RAW'!$A:$Q,8,FALSE)</f>
        <v>1</v>
      </c>
      <c r="Z193">
        <f>VLOOKUP($B193,'Gemini RAW'!$A:$Q,9,FALSE)</f>
        <v>3.98</v>
      </c>
      <c r="AA193">
        <f>VLOOKUP($B193,'Gemini RAW'!$A:$Q,10,FALSE)</f>
        <v>18</v>
      </c>
      <c r="AB193">
        <f>VLOOKUP($B193,'Gemini RAW'!$A:$Q,11,FALSE)</f>
        <v>0.13659924001955759</v>
      </c>
      <c r="AC193">
        <f>VLOOKUP($B193,'Gemini RAW'!$A:$Q,12,FALSE)</f>
        <v>8</v>
      </c>
      <c r="AD193" t="str">
        <f>VLOOKUP($B193,'Gemini RAW'!$A:$Q,13,FALSE)</f>
        <v>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v>
      </c>
      <c r="AE193" t="b">
        <f>VLOOKUP($B193,'Gemini RAW'!$A:$Q,14,FALSE)</f>
        <v>0</v>
      </c>
      <c r="AF193">
        <f>VLOOKUP($B193,'Gemini RAW'!$A:$Q,15,FALSE)</f>
        <v>0</v>
      </c>
      <c r="AG193">
        <f>VLOOKUP($B193,'Gemini RAW'!$A:$Q,16,FALSE)</f>
        <v>0</v>
      </c>
      <c r="AH193">
        <f>VLOOKUP($B193,'Gemini RAW'!$A:$Q,17,FALSE)</f>
        <v>0</v>
      </c>
    </row>
    <row r="194" spans="1:34" x14ac:dyDescent="0.45">
      <c r="A194">
        <v>193</v>
      </c>
      <c r="B194" t="s">
        <v>204</v>
      </c>
      <c r="C194" t="s">
        <v>1179</v>
      </c>
      <c r="D194" t="s">
        <v>557</v>
      </c>
      <c r="E194">
        <v>5</v>
      </c>
      <c r="F194">
        <v>5</v>
      </c>
      <c r="G194">
        <v>5</v>
      </c>
      <c r="H194">
        <v>5</v>
      </c>
      <c r="I194">
        <v>4</v>
      </c>
      <c r="J194">
        <v>4.9124999999999996</v>
      </c>
      <c r="K194">
        <v>24</v>
      </c>
      <c r="L194">
        <v>0.26822437266967192</v>
      </c>
      <c r="M194">
        <v>11</v>
      </c>
      <c r="N194" t="s">
        <v>2141</v>
      </c>
      <c r="O194" t="b">
        <v>0</v>
      </c>
      <c r="S194" t="str">
        <f>VLOOKUP($B194,'Gemini RAW'!$A:$Q,2,FALSE)</f>
        <v>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v>
      </c>
      <c r="T194" t="str">
        <f>VLOOKUP($B194,'Gemini RAW'!$A:$Q,3,FALSE)</f>
        <v>rag</v>
      </c>
      <c r="U194">
        <f>VLOOKUP($B194,'Gemini RAW'!$A:$Q,4,FALSE)</f>
        <v>4</v>
      </c>
      <c r="V194">
        <f>VLOOKUP($B194,'Gemini RAW'!$A:$Q,5,FALSE)</f>
        <v>5</v>
      </c>
      <c r="W194">
        <f>VLOOKUP($B194,'Gemini RAW'!$A:$Q,6,FALSE)</f>
        <v>4</v>
      </c>
      <c r="X194">
        <f>VLOOKUP($B194,'Gemini RAW'!$A:$Q,7,FALSE)</f>
        <v>5</v>
      </c>
      <c r="Y194">
        <f>VLOOKUP($B194,'Gemini RAW'!$A:$Q,8,FALSE)</f>
        <v>1</v>
      </c>
      <c r="Z194">
        <f>VLOOKUP($B194,'Gemini RAW'!$A:$Q,9,FALSE)</f>
        <v>4.12</v>
      </c>
      <c r="AA194">
        <f>VLOOKUP($B194,'Gemini RAW'!$A:$Q,10,FALSE)</f>
        <v>19</v>
      </c>
      <c r="AB194">
        <f>VLOOKUP($B194,'Gemini RAW'!$A:$Q,11,FALSE)</f>
        <v>0.1640366327008887</v>
      </c>
      <c r="AC194">
        <f>VLOOKUP($B194,'Gemini RAW'!$A:$Q,12,FALSE)</f>
        <v>11</v>
      </c>
      <c r="AD194" t="str">
        <f>VLOOKUP($B194,'Gemini RAW'!$A:$Q,13,FALSE)</f>
        <v>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v>
      </c>
      <c r="AE194" t="b">
        <f>VLOOKUP($B194,'Gemini RAW'!$A:$Q,14,FALSE)</f>
        <v>0</v>
      </c>
      <c r="AF194">
        <f>VLOOKUP($B194,'Gemini RAW'!$A:$Q,15,FALSE)</f>
        <v>0</v>
      </c>
      <c r="AG194">
        <f>VLOOKUP($B194,'Gemini RAW'!$A:$Q,16,FALSE)</f>
        <v>0</v>
      </c>
      <c r="AH194">
        <f>VLOOKUP($B194,'Gemini RAW'!$A:$Q,17,FALSE)</f>
        <v>0</v>
      </c>
    </row>
    <row r="195" spans="1:34" x14ac:dyDescent="0.45">
      <c r="A195">
        <v>194</v>
      </c>
      <c r="B195" t="s">
        <v>207</v>
      </c>
      <c r="C195" t="s">
        <v>1181</v>
      </c>
      <c r="D195" t="s">
        <v>557</v>
      </c>
      <c r="E195">
        <v>4</v>
      </c>
      <c r="F195">
        <v>5</v>
      </c>
      <c r="G195">
        <v>4</v>
      </c>
      <c r="H195">
        <v>5</v>
      </c>
      <c r="I195">
        <v>3</v>
      </c>
      <c r="J195">
        <v>4.3249999999999993</v>
      </c>
      <c r="K195">
        <v>21</v>
      </c>
      <c r="L195">
        <v>0.40006415424844971</v>
      </c>
      <c r="M195">
        <v>13</v>
      </c>
      <c r="N195" t="s">
        <v>2142</v>
      </c>
      <c r="O195" t="b">
        <v>0</v>
      </c>
      <c r="S195" t="str">
        <f>VLOOKUP($B195,'Gemini RAW'!$A:$Q,2,FALSE)</f>
        <v>Für Ihre Suchanfrage konnte keine Zusammenfassung erstellt werden. Hier sind einige Suchergebnisse.</v>
      </c>
      <c r="T195" t="str">
        <f>VLOOKUP($B195,'Gemini RAW'!$A:$Q,3,FALSE)</f>
        <v>rag</v>
      </c>
      <c r="U195">
        <f>VLOOKUP($B195,'Gemini RAW'!$A:$Q,4,FALSE)</f>
        <v>1</v>
      </c>
      <c r="V195">
        <f>VLOOKUP($B195,'Gemini RAW'!$A:$Q,5,FALSE)</f>
        <v>1</v>
      </c>
      <c r="W195">
        <f>VLOOKUP($B195,'Gemini RAW'!$A:$Q,6,FALSE)</f>
        <v>1</v>
      </c>
      <c r="X195">
        <f>VLOOKUP($B195,'Gemini RAW'!$A:$Q,7,FALSE)</f>
        <v>1</v>
      </c>
      <c r="Y195">
        <f>VLOOKUP($B195,'Gemini RAW'!$A:$Q,8,FALSE)</f>
        <v>1</v>
      </c>
      <c r="Z195">
        <f>VLOOKUP($B195,'Gemini RAW'!$A:$Q,9,FALSE)</f>
        <v>1</v>
      </c>
      <c r="AA195">
        <f>VLOOKUP($B195,'Gemini RAW'!$A:$Q,10,FALSE)</f>
        <v>5</v>
      </c>
      <c r="AB195">
        <f>VLOOKUP($B195,'Gemini RAW'!$A:$Q,11,FALSE)</f>
        <v>2.4046769542219969E-2</v>
      </c>
      <c r="AC195">
        <f>VLOOKUP($B195,'Gemini RAW'!$A:$Q,12,FALSE)</f>
        <v>12</v>
      </c>
      <c r="AD195" t="str">
        <f>VLOOKUP($B195,'Gemini RAW'!$A:$Q,13,FALSE)</f>
        <v>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v>
      </c>
      <c r="AE195" t="b">
        <f>VLOOKUP($B195,'Gemini RAW'!$A:$Q,14,FALSE)</f>
        <v>0</v>
      </c>
      <c r="AF195">
        <f>VLOOKUP($B195,'Gemini RAW'!$A:$Q,15,FALSE)</f>
        <v>0</v>
      </c>
      <c r="AG195">
        <f>VLOOKUP($B195,'Gemini RAW'!$A:$Q,16,FALSE)</f>
        <v>0</v>
      </c>
      <c r="AH195">
        <f>VLOOKUP($B195,'Gemini RAW'!$A:$Q,17,FALSE)</f>
        <v>0</v>
      </c>
    </row>
    <row r="196" spans="1:34" x14ac:dyDescent="0.45">
      <c r="A196">
        <v>195</v>
      </c>
      <c r="B196" t="s">
        <v>210</v>
      </c>
      <c r="C196" t="s">
        <v>1183</v>
      </c>
      <c r="D196" t="s">
        <v>557</v>
      </c>
      <c r="E196">
        <v>2</v>
      </c>
      <c r="F196">
        <v>3</v>
      </c>
      <c r="G196">
        <v>2</v>
      </c>
      <c r="H196">
        <v>3</v>
      </c>
      <c r="I196">
        <v>1</v>
      </c>
      <c r="J196">
        <v>2.3250000000000002</v>
      </c>
      <c r="K196">
        <v>11</v>
      </c>
      <c r="L196">
        <v>0.1223167939488812</v>
      </c>
      <c r="M196">
        <v>9</v>
      </c>
      <c r="N196" t="s">
        <v>2143</v>
      </c>
      <c r="O196" t="b">
        <v>0</v>
      </c>
      <c r="S196" t="str">
        <f>VLOOKUP($B196,'Gemini RAW'!$A:$Q,2,FALSE)</f>
        <v>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v>
      </c>
      <c r="T196" t="str">
        <f>VLOOKUP($B196,'Gemini RAW'!$A:$Q,3,FALSE)</f>
        <v>rag</v>
      </c>
      <c r="U196">
        <f>VLOOKUP($B196,'Gemini RAW'!$A:$Q,4,FALSE)</f>
        <v>5</v>
      </c>
      <c r="V196">
        <f>VLOOKUP($B196,'Gemini RAW'!$A:$Q,5,FALSE)</f>
        <v>5</v>
      </c>
      <c r="W196">
        <f>VLOOKUP($B196,'Gemini RAW'!$A:$Q,6,FALSE)</f>
        <v>5</v>
      </c>
      <c r="X196">
        <f>VLOOKUP($B196,'Gemini RAW'!$A:$Q,7,FALSE)</f>
        <v>5</v>
      </c>
      <c r="Y196">
        <f>VLOOKUP($B196,'Gemini RAW'!$A:$Q,8,FALSE)</f>
        <v>1</v>
      </c>
      <c r="Z196">
        <f>VLOOKUP($B196,'Gemini RAW'!$A:$Q,9,FALSE)</f>
        <v>4.4800000000000004</v>
      </c>
      <c r="AA196">
        <f>VLOOKUP($B196,'Gemini RAW'!$A:$Q,10,FALSE)</f>
        <v>21</v>
      </c>
      <c r="AB196">
        <f>VLOOKUP($B196,'Gemini RAW'!$A:$Q,11,FALSE)</f>
        <v>8.554162542649385E-2</v>
      </c>
      <c r="AC196">
        <f>VLOOKUP($B196,'Gemini RAW'!$A:$Q,12,FALSE)</f>
        <v>4</v>
      </c>
      <c r="AD196" t="str">
        <f>VLOOKUP($B196,'Gemini RAW'!$A:$Q,13,FALSE)</f>
        <v>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v>
      </c>
      <c r="AE196" t="b">
        <f>VLOOKUP($B196,'Gemini RAW'!$A:$Q,14,FALSE)</f>
        <v>0</v>
      </c>
      <c r="AF196">
        <f>VLOOKUP($B196,'Gemini RAW'!$A:$Q,15,FALSE)</f>
        <v>0</v>
      </c>
      <c r="AG196">
        <f>VLOOKUP($B196,'Gemini RAW'!$A:$Q,16,FALSE)</f>
        <v>0</v>
      </c>
      <c r="AH196">
        <f>VLOOKUP($B196,'Gemini RAW'!$A:$Q,17,FALSE)</f>
        <v>0</v>
      </c>
    </row>
    <row r="197" spans="1:34" x14ac:dyDescent="0.45">
      <c r="A197">
        <v>196</v>
      </c>
      <c r="B197" t="s">
        <v>213</v>
      </c>
      <c r="C197" t="s">
        <v>939</v>
      </c>
      <c r="D197" t="s">
        <v>557</v>
      </c>
      <c r="E197">
        <v>3</v>
      </c>
      <c r="F197">
        <v>4</v>
      </c>
      <c r="G197">
        <v>2</v>
      </c>
      <c r="H197">
        <v>4</v>
      </c>
      <c r="I197">
        <v>2</v>
      </c>
      <c r="J197">
        <v>3.1375000000000002</v>
      </c>
      <c r="K197">
        <v>15</v>
      </c>
      <c r="L197">
        <v>0.1419575918323662</v>
      </c>
      <c r="M197">
        <v>11</v>
      </c>
      <c r="N197" t="s">
        <v>2144</v>
      </c>
      <c r="O197" t="b">
        <v>0</v>
      </c>
      <c r="S197" t="str">
        <f>VLOOKUP($B197,'Gemini RAW'!$A:$Q,2,FALSE)</f>
        <v>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v>
      </c>
      <c r="T197" t="str">
        <f>VLOOKUP($B197,'Gemini RAW'!$A:$Q,3,FALSE)</f>
        <v>rag</v>
      </c>
      <c r="U197">
        <f>VLOOKUP($B197,'Gemini RAW'!$A:$Q,4,FALSE)</f>
        <v>4</v>
      </c>
      <c r="V197">
        <f>VLOOKUP($B197,'Gemini RAW'!$A:$Q,5,FALSE)</f>
        <v>4</v>
      </c>
      <c r="W197">
        <f>VLOOKUP($B197,'Gemini RAW'!$A:$Q,6,FALSE)</f>
        <v>3</v>
      </c>
      <c r="X197">
        <f>VLOOKUP($B197,'Gemini RAW'!$A:$Q,7,FALSE)</f>
        <v>5</v>
      </c>
      <c r="Y197">
        <f>VLOOKUP($B197,'Gemini RAW'!$A:$Q,8,FALSE)</f>
        <v>1</v>
      </c>
      <c r="Z197">
        <f>VLOOKUP($B197,'Gemini RAW'!$A:$Q,9,FALSE)</f>
        <v>3.8</v>
      </c>
      <c r="AA197">
        <f>VLOOKUP($B197,'Gemini RAW'!$A:$Q,10,FALSE)</f>
        <v>17</v>
      </c>
      <c r="AB197">
        <f>VLOOKUP($B197,'Gemini RAW'!$A:$Q,11,FALSE)</f>
        <v>0.13938682454493151</v>
      </c>
      <c r="AC197">
        <f>VLOOKUP($B197,'Gemini RAW'!$A:$Q,12,FALSE)</f>
        <v>14</v>
      </c>
      <c r="AD197" t="str">
        <f>VLOOKUP($B197,'Gemini RAW'!$A:$Q,13,FALSE)</f>
        <v>The response is generally good in terms of relevance and clarity. It provides a plausible solution to the user's query. However, it lacks completeness and doesn't effectively utilize the provided snippets. The absence of proper citations is a significant weakness.</v>
      </c>
      <c r="AE197" t="b">
        <f>VLOOKUP($B197,'Gemini RAW'!$A:$Q,14,FALSE)</f>
        <v>0</v>
      </c>
      <c r="AF197">
        <f>VLOOKUP($B197,'Gemini RAW'!$A:$Q,15,FALSE)</f>
        <v>0</v>
      </c>
      <c r="AG197">
        <f>VLOOKUP($B197,'Gemini RAW'!$A:$Q,16,FALSE)</f>
        <v>0</v>
      </c>
      <c r="AH197">
        <f>VLOOKUP($B197,'Gemini RAW'!$A:$Q,17,FALSE)</f>
        <v>0</v>
      </c>
    </row>
    <row r="198" spans="1:34" x14ac:dyDescent="0.45">
      <c r="A198">
        <v>197</v>
      </c>
      <c r="B198" t="s">
        <v>216</v>
      </c>
      <c r="C198" t="s">
        <v>941</v>
      </c>
      <c r="D198" t="s">
        <v>557</v>
      </c>
      <c r="E198">
        <v>4</v>
      </c>
      <c r="F198">
        <v>5</v>
      </c>
      <c r="G198">
        <v>3</v>
      </c>
      <c r="H198">
        <v>4</v>
      </c>
      <c r="I198">
        <v>3</v>
      </c>
      <c r="J198">
        <v>3.9750000000000001</v>
      </c>
      <c r="K198">
        <v>19</v>
      </c>
      <c r="L198">
        <v>0.17893089036153231</v>
      </c>
      <c r="M198">
        <v>11</v>
      </c>
      <c r="N198" t="s">
        <v>2145</v>
      </c>
      <c r="O198" t="b">
        <v>0</v>
      </c>
      <c r="S198" t="str">
        <f>VLOOKUP($B198,'Gemini RAW'!$A:$Q,2,FALSE)</f>
        <v>Für Ihre Suchanfrage konnte keine Zusammenfassung erstellt werden. Hier sind einige Suchergebnisse.</v>
      </c>
      <c r="T198" t="str">
        <f>VLOOKUP($B198,'Gemini RAW'!$A:$Q,3,FALSE)</f>
        <v>rag</v>
      </c>
      <c r="U198">
        <f>VLOOKUP($B198,'Gemini RAW'!$A:$Q,4,FALSE)</f>
        <v>3</v>
      </c>
      <c r="V198">
        <f>VLOOKUP($B198,'Gemini RAW'!$A:$Q,5,FALSE)</f>
        <v>1</v>
      </c>
      <c r="W198">
        <f>VLOOKUP($B198,'Gemini RAW'!$A:$Q,6,FALSE)</f>
        <v>1</v>
      </c>
      <c r="X198">
        <f>VLOOKUP($B198,'Gemini RAW'!$A:$Q,7,FALSE)</f>
        <v>1</v>
      </c>
      <c r="Y198">
        <f>VLOOKUP($B198,'Gemini RAW'!$A:$Q,8,FALSE)</f>
        <v>1</v>
      </c>
      <c r="Z198">
        <f>VLOOKUP($B198,'Gemini RAW'!$A:$Q,9,FALSE)</f>
        <v>2.56</v>
      </c>
      <c r="AA198">
        <f>VLOOKUP($B198,'Gemini RAW'!$A:$Q,10,FALSE)</f>
        <v>7</v>
      </c>
      <c r="AB198">
        <f>VLOOKUP($B198,'Gemini RAW'!$A:$Q,11,FALSE)</f>
        <v>4.0567161444016862E-2</v>
      </c>
      <c r="AC198">
        <f>VLOOKUP($B198,'Gemini RAW'!$A:$Q,12,FALSE)</f>
        <v>5</v>
      </c>
      <c r="AD198" t="str">
        <f>VLOOKUP($B198,'Gemini RAW'!$A:$Q,13,FALSE)</f>
        <v>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v>
      </c>
      <c r="AE198" t="b">
        <f>VLOOKUP($B198,'Gemini RAW'!$A:$Q,14,FALSE)</f>
        <v>0</v>
      </c>
      <c r="AF198">
        <f>VLOOKUP($B198,'Gemini RAW'!$A:$Q,15,FALSE)</f>
        <v>0</v>
      </c>
      <c r="AG198">
        <f>VLOOKUP($B198,'Gemini RAW'!$A:$Q,16,FALSE)</f>
        <v>0</v>
      </c>
      <c r="AH198">
        <f>VLOOKUP($B198,'Gemini RAW'!$A:$Q,17,FALSE)</f>
        <v>0</v>
      </c>
    </row>
    <row r="199" spans="1:34" x14ac:dyDescent="0.45">
      <c r="A199">
        <v>198</v>
      </c>
      <c r="B199" t="s">
        <v>219</v>
      </c>
      <c r="C199" t="s">
        <v>1187</v>
      </c>
      <c r="D199" t="s">
        <v>557</v>
      </c>
      <c r="E199">
        <v>5</v>
      </c>
      <c r="F199">
        <v>5</v>
      </c>
      <c r="G199">
        <v>4</v>
      </c>
      <c r="H199">
        <v>5</v>
      </c>
      <c r="I199">
        <v>3</v>
      </c>
      <c r="J199">
        <v>4.6374999999999993</v>
      </c>
      <c r="K199">
        <v>22</v>
      </c>
      <c r="L199">
        <v>8.6831221162940619E-2</v>
      </c>
      <c r="M199">
        <v>10</v>
      </c>
      <c r="N199" t="s">
        <v>2146</v>
      </c>
      <c r="O199" t="b">
        <v>0</v>
      </c>
      <c r="S199" t="str">
        <f>VLOOKUP($B199,'Gemini RAW'!$A:$Q,2,FALSE)</f>
        <v>Nein, iPads sind im Standard-Setup nicht vorgesehen. Das Yoga-Laptop kann die Funktionalitäten ähnlich abbilden.</v>
      </c>
      <c r="T199" t="str">
        <f>VLOOKUP($B199,'Gemini RAW'!$A:$Q,3,FALSE)</f>
        <v>rag</v>
      </c>
      <c r="U199">
        <f>VLOOKUP($B199,'Gemini RAW'!$A:$Q,4,FALSE)</f>
        <v>5</v>
      </c>
      <c r="V199">
        <f>VLOOKUP($B199,'Gemini RAW'!$A:$Q,5,FALSE)</f>
        <v>5</v>
      </c>
      <c r="W199">
        <f>VLOOKUP($B199,'Gemini RAW'!$A:$Q,6,FALSE)</f>
        <v>5</v>
      </c>
      <c r="X199">
        <f>VLOOKUP($B199,'Gemini RAW'!$A:$Q,7,FALSE)</f>
        <v>5</v>
      </c>
      <c r="Y199">
        <f>VLOOKUP($B199,'Gemini RAW'!$A:$Q,8,FALSE)</f>
        <v>1</v>
      </c>
      <c r="Z199">
        <f>VLOOKUP($B199,'Gemini RAW'!$A:$Q,9,FALSE)</f>
        <v>4.4800000000000004</v>
      </c>
      <c r="AA199">
        <f>VLOOKUP($B199,'Gemini RAW'!$A:$Q,10,FALSE)</f>
        <v>21</v>
      </c>
      <c r="AB199">
        <f>VLOOKUP($B199,'Gemini RAW'!$A:$Q,11,FALSE)</f>
        <v>0.13340835134011189</v>
      </c>
      <c r="AC199">
        <f>VLOOKUP($B199,'Gemini RAW'!$A:$Q,12,FALSE)</f>
        <v>10</v>
      </c>
      <c r="AD199" t="str">
        <f>VLOOKUP($B199,'Gemini RAW'!$A:$Q,13,FALSE)</f>
        <v>The response is factually accurate, relevant, complete, and clear. It effectively answers the user's question. However, the system lacks explicit citations and an audit trail, which are areas for improvement.</v>
      </c>
      <c r="AE199" t="b">
        <f>VLOOKUP($B199,'Gemini RAW'!$A:$Q,14,FALSE)</f>
        <v>0</v>
      </c>
      <c r="AF199">
        <f>VLOOKUP($B199,'Gemini RAW'!$A:$Q,15,FALSE)</f>
        <v>0</v>
      </c>
      <c r="AG199">
        <f>VLOOKUP($B199,'Gemini RAW'!$A:$Q,16,FALSE)</f>
        <v>0</v>
      </c>
      <c r="AH199">
        <f>VLOOKUP($B199,'Gemini RAW'!$A:$Q,17,FALSE)</f>
        <v>0</v>
      </c>
    </row>
    <row r="200" spans="1:34" x14ac:dyDescent="0.45">
      <c r="A200">
        <v>199</v>
      </c>
      <c r="B200" t="s">
        <v>222</v>
      </c>
      <c r="C200" t="s">
        <v>1189</v>
      </c>
      <c r="D200" t="s">
        <v>557</v>
      </c>
      <c r="E200">
        <v>5</v>
      </c>
      <c r="F200">
        <v>5</v>
      </c>
      <c r="G200">
        <v>4</v>
      </c>
      <c r="H200">
        <v>5</v>
      </c>
      <c r="I200">
        <v>3</v>
      </c>
      <c r="J200">
        <v>4.6374999999999993</v>
      </c>
      <c r="K200">
        <v>22</v>
      </c>
      <c r="L200">
        <v>0.3055343996302341</v>
      </c>
      <c r="M200">
        <v>11</v>
      </c>
      <c r="N200" t="s">
        <v>2147</v>
      </c>
      <c r="O200" t="b">
        <v>0</v>
      </c>
      <c r="S200" t="str">
        <f>VLOOKUP($B200,'Gemini RAW'!$A:$Q,2,FALSE)</f>
        <v>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v>
      </c>
      <c r="T200" t="str">
        <f>VLOOKUP($B200,'Gemini RAW'!$A:$Q,3,FALSE)</f>
        <v>rag</v>
      </c>
      <c r="U200">
        <f>VLOOKUP($B200,'Gemini RAW'!$A:$Q,4,FALSE)</f>
        <v>5</v>
      </c>
      <c r="V200">
        <f>VLOOKUP($B200,'Gemini RAW'!$A:$Q,5,FALSE)</f>
        <v>5</v>
      </c>
      <c r="W200">
        <f>VLOOKUP($B200,'Gemini RAW'!$A:$Q,6,FALSE)</f>
        <v>4</v>
      </c>
      <c r="X200">
        <f>VLOOKUP($B200,'Gemini RAW'!$A:$Q,7,FALSE)</f>
        <v>5</v>
      </c>
      <c r="Y200">
        <f>VLOOKUP($B200,'Gemini RAW'!$A:$Q,8,FALSE)</f>
        <v>1</v>
      </c>
      <c r="Z200">
        <f>VLOOKUP($B200,'Gemini RAW'!$A:$Q,9,FALSE)</f>
        <v>4.3400000000000007</v>
      </c>
      <c r="AA200">
        <f>VLOOKUP($B200,'Gemini RAW'!$A:$Q,10,FALSE)</f>
        <v>20</v>
      </c>
      <c r="AB200">
        <f>VLOOKUP($B200,'Gemini RAW'!$A:$Q,11,FALSE)</f>
        <v>0.19967646503251779</v>
      </c>
      <c r="AC200">
        <f>VLOOKUP($B200,'Gemini RAW'!$A:$Q,12,FALSE)</f>
        <v>12</v>
      </c>
      <c r="AD200" t="str">
        <f>VLOOKUP($B200,'Gemini RAW'!$A:$Q,13,FALSE)</f>
        <v>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v>
      </c>
      <c r="AE200" t="b">
        <f>VLOOKUP($B200,'Gemini RAW'!$A:$Q,14,FALSE)</f>
        <v>0</v>
      </c>
      <c r="AF200">
        <f>VLOOKUP($B200,'Gemini RAW'!$A:$Q,15,FALSE)</f>
        <v>0</v>
      </c>
      <c r="AG200">
        <f>VLOOKUP($B200,'Gemini RAW'!$A:$Q,16,FALSE)</f>
        <v>0</v>
      </c>
      <c r="AH200">
        <f>VLOOKUP($B200,'Gemini RAW'!$A:$Q,17,FALSE)</f>
        <v>0</v>
      </c>
    </row>
    <row r="201" spans="1:34" x14ac:dyDescent="0.45">
      <c r="A201">
        <v>200</v>
      </c>
      <c r="B201" t="s">
        <v>225</v>
      </c>
      <c r="C201" t="s">
        <v>1191</v>
      </c>
      <c r="D201" t="s">
        <v>557</v>
      </c>
      <c r="E201">
        <v>4</v>
      </c>
      <c r="F201">
        <v>5</v>
      </c>
      <c r="G201">
        <v>4</v>
      </c>
      <c r="H201">
        <v>5</v>
      </c>
      <c r="I201">
        <v>3</v>
      </c>
      <c r="J201">
        <v>4.3249999999999993</v>
      </c>
      <c r="K201">
        <v>21</v>
      </c>
      <c r="L201">
        <v>0.33598123994228818</v>
      </c>
      <c r="M201">
        <v>10</v>
      </c>
      <c r="N201" t="s">
        <v>2148</v>
      </c>
      <c r="O201" t="b">
        <v>0</v>
      </c>
      <c r="S201" t="str">
        <f>VLOOKUP($B201,'Gemini RAW'!$A:$Q,2,FALSE)</f>
        <v>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v>
      </c>
      <c r="T201" t="str">
        <f>VLOOKUP($B201,'Gemini RAW'!$A:$Q,3,FALSE)</f>
        <v>rag</v>
      </c>
      <c r="U201">
        <f>VLOOKUP($B201,'Gemini RAW'!$A:$Q,4,FALSE)</f>
        <v>5</v>
      </c>
      <c r="V201">
        <f>VLOOKUP($B201,'Gemini RAW'!$A:$Q,5,FALSE)</f>
        <v>5</v>
      </c>
      <c r="W201">
        <f>VLOOKUP($B201,'Gemini RAW'!$A:$Q,6,FALSE)</f>
        <v>4</v>
      </c>
      <c r="X201">
        <f>VLOOKUP($B201,'Gemini RAW'!$A:$Q,7,FALSE)</f>
        <v>5</v>
      </c>
      <c r="Y201">
        <f>VLOOKUP($B201,'Gemini RAW'!$A:$Q,8,FALSE)</f>
        <v>1</v>
      </c>
      <c r="Z201">
        <f>VLOOKUP($B201,'Gemini RAW'!$A:$Q,9,FALSE)</f>
        <v>4.3400000000000007</v>
      </c>
      <c r="AA201">
        <f>VLOOKUP($B201,'Gemini RAW'!$A:$Q,10,FALSE)</f>
        <v>20</v>
      </c>
      <c r="AB201">
        <f>VLOOKUP($B201,'Gemini RAW'!$A:$Q,11,FALSE)</f>
        <v>0.32855988834827388</v>
      </c>
      <c r="AC201">
        <f>VLOOKUP($B201,'Gemini RAW'!$A:$Q,12,FALSE)</f>
        <v>9</v>
      </c>
      <c r="AD201" t="str">
        <f>VLOOKUP($B201,'Gemini RAW'!$A:$Q,13,FALSE)</f>
        <v>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v>
      </c>
      <c r="AE201" t="b">
        <f>VLOOKUP($B201,'Gemini RAW'!$A:$Q,14,FALSE)</f>
        <v>0</v>
      </c>
      <c r="AF201">
        <f>VLOOKUP($B201,'Gemini RAW'!$A:$Q,15,FALSE)</f>
        <v>0</v>
      </c>
      <c r="AG201">
        <f>VLOOKUP($B201,'Gemini RAW'!$A:$Q,16,FALSE)</f>
        <v>0</v>
      </c>
      <c r="AH201">
        <f>VLOOKUP($B201,'Gemini RAW'!$A:$Q,17,FALSE)</f>
        <v>0</v>
      </c>
    </row>
    <row r="202" spans="1:34" x14ac:dyDescent="0.45">
      <c r="A202">
        <v>201</v>
      </c>
      <c r="B202" t="s">
        <v>228</v>
      </c>
      <c r="C202" t="s">
        <v>1193</v>
      </c>
      <c r="D202" t="s">
        <v>557</v>
      </c>
      <c r="E202">
        <v>5</v>
      </c>
      <c r="F202">
        <v>5</v>
      </c>
      <c r="G202">
        <v>5</v>
      </c>
      <c r="H202">
        <v>5</v>
      </c>
      <c r="I202">
        <v>4</v>
      </c>
      <c r="J202">
        <v>4.9124999999999996</v>
      </c>
      <c r="K202">
        <v>24</v>
      </c>
      <c r="L202">
        <v>0.25042105398507869</v>
      </c>
      <c r="M202">
        <v>10</v>
      </c>
      <c r="N202" t="s">
        <v>2149</v>
      </c>
      <c r="O202" t="b">
        <v>0</v>
      </c>
      <c r="S202" t="str">
        <f>VLOOKUP($B202,'Gemini RAW'!$A:$Q,2,FALSE)</f>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v>
      </c>
      <c r="T202" t="str">
        <f>VLOOKUP($B202,'Gemini RAW'!$A:$Q,3,FALSE)</f>
        <v>rag</v>
      </c>
      <c r="U202">
        <f>VLOOKUP($B202,'Gemini RAW'!$A:$Q,4,FALSE)</f>
        <v>4</v>
      </c>
      <c r="V202">
        <f>VLOOKUP($B202,'Gemini RAW'!$A:$Q,5,FALSE)</f>
        <v>5</v>
      </c>
      <c r="W202">
        <f>VLOOKUP($B202,'Gemini RAW'!$A:$Q,6,FALSE)</f>
        <v>3</v>
      </c>
      <c r="X202">
        <f>VLOOKUP($B202,'Gemini RAW'!$A:$Q,7,FALSE)</f>
        <v>5</v>
      </c>
      <c r="Y202">
        <f>VLOOKUP($B202,'Gemini RAW'!$A:$Q,8,FALSE)</f>
        <v>1</v>
      </c>
      <c r="Z202">
        <f>VLOOKUP($B202,'Gemini RAW'!$A:$Q,9,FALSE)</f>
        <v>3.98</v>
      </c>
      <c r="AA202">
        <f>VLOOKUP($B202,'Gemini RAW'!$A:$Q,10,FALSE)</f>
        <v>18</v>
      </c>
      <c r="AB202">
        <f>VLOOKUP($B202,'Gemini RAW'!$A:$Q,11,FALSE)</f>
        <v>0.24356741766295451</v>
      </c>
      <c r="AC202">
        <f>VLOOKUP($B202,'Gemini RAW'!$A:$Q,12,FALSE)</f>
        <v>11</v>
      </c>
      <c r="AD202" t="str">
        <f>VLOOKUP($B202,'Gemini RAW'!$A:$Q,13,FALSE)</f>
        <v>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v>
      </c>
      <c r="AE202" t="b">
        <f>VLOOKUP($B202,'Gemini RAW'!$A:$Q,14,FALSE)</f>
        <v>0</v>
      </c>
      <c r="AF202">
        <f>VLOOKUP($B202,'Gemini RAW'!$A:$Q,15,FALSE)</f>
        <v>0</v>
      </c>
      <c r="AG202">
        <f>VLOOKUP($B202,'Gemini RAW'!$A:$Q,16,FALSE)</f>
        <v>0</v>
      </c>
      <c r="AH202">
        <f>VLOOKUP($B202,'Gemini RAW'!$A:$Q,17,FALSE)</f>
        <v>0</v>
      </c>
    </row>
    <row r="203" spans="1:34" x14ac:dyDescent="0.45">
      <c r="A203">
        <v>202</v>
      </c>
      <c r="B203" t="s">
        <v>231</v>
      </c>
      <c r="C203" t="s">
        <v>1195</v>
      </c>
      <c r="D203" t="s">
        <v>557</v>
      </c>
      <c r="E203">
        <v>4</v>
      </c>
      <c r="F203">
        <v>5</v>
      </c>
      <c r="G203">
        <v>4</v>
      </c>
      <c r="H203">
        <v>4</v>
      </c>
      <c r="I203">
        <v>3</v>
      </c>
      <c r="J203">
        <v>4.1624999999999996</v>
      </c>
      <c r="K203">
        <v>20</v>
      </c>
      <c r="L203">
        <v>0.2346081264163456</v>
      </c>
      <c r="M203">
        <v>12</v>
      </c>
      <c r="N203" t="s">
        <v>2150</v>
      </c>
      <c r="O203" t="b">
        <v>0</v>
      </c>
      <c r="S203" t="str">
        <f>VLOOKUP($B203,'Gemini RAW'!$A:$Q,2,FALSE)</f>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v>
      </c>
      <c r="T203" t="str">
        <f>VLOOKUP($B203,'Gemini RAW'!$A:$Q,3,FALSE)</f>
        <v>rag</v>
      </c>
      <c r="U203">
        <f>VLOOKUP($B203,'Gemini RAW'!$A:$Q,4,FALSE)</f>
        <v>5</v>
      </c>
      <c r="V203">
        <f>VLOOKUP($B203,'Gemini RAW'!$A:$Q,5,FALSE)</f>
        <v>5</v>
      </c>
      <c r="W203">
        <f>VLOOKUP($B203,'Gemini RAW'!$A:$Q,6,FALSE)</f>
        <v>4</v>
      </c>
      <c r="X203">
        <f>VLOOKUP($B203,'Gemini RAW'!$A:$Q,7,FALSE)</f>
        <v>5</v>
      </c>
      <c r="Y203">
        <f>VLOOKUP($B203,'Gemini RAW'!$A:$Q,8,FALSE)</f>
        <v>1</v>
      </c>
      <c r="Z203">
        <f>VLOOKUP($B203,'Gemini RAW'!$A:$Q,9,FALSE)</f>
        <v>4.3400000000000007</v>
      </c>
      <c r="AA203">
        <f>VLOOKUP($B203,'Gemini RAW'!$A:$Q,10,FALSE)</f>
        <v>20</v>
      </c>
      <c r="AB203">
        <f>VLOOKUP($B203,'Gemini RAW'!$A:$Q,11,FALSE)</f>
        <v>0.17748072986212979</v>
      </c>
      <c r="AC203">
        <f>VLOOKUP($B203,'Gemini RAW'!$A:$Q,12,FALSE)</f>
        <v>7</v>
      </c>
      <c r="AD203" t="str">
        <f>VLOOKUP($B203,'Gemini RAW'!$A:$Q,13,FALSE)</f>
        <v>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v>
      </c>
      <c r="AE203" t="b">
        <f>VLOOKUP($B203,'Gemini RAW'!$A:$Q,14,FALSE)</f>
        <v>0</v>
      </c>
      <c r="AF203">
        <f>VLOOKUP($B203,'Gemini RAW'!$A:$Q,15,FALSE)</f>
        <v>0</v>
      </c>
      <c r="AG203">
        <f>VLOOKUP($B203,'Gemini RAW'!$A:$Q,16,FALSE)</f>
        <v>0</v>
      </c>
      <c r="AH203">
        <f>VLOOKUP($B203,'Gemini RAW'!$A:$Q,17,FALSE)</f>
        <v>0</v>
      </c>
    </row>
    <row r="204" spans="1:34" x14ac:dyDescent="0.45">
      <c r="A204">
        <v>203</v>
      </c>
      <c r="B204" t="s">
        <v>234</v>
      </c>
      <c r="C204" t="s">
        <v>1197</v>
      </c>
      <c r="D204" t="s">
        <v>557</v>
      </c>
      <c r="E204">
        <v>5</v>
      </c>
      <c r="F204">
        <v>5</v>
      </c>
      <c r="G204">
        <v>4</v>
      </c>
      <c r="H204">
        <v>5</v>
      </c>
      <c r="I204">
        <v>4</v>
      </c>
      <c r="J204">
        <v>4.7249999999999996</v>
      </c>
      <c r="K204">
        <v>23</v>
      </c>
      <c r="L204">
        <v>0.24748027597038141</v>
      </c>
      <c r="M204">
        <v>11</v>
      </c>
      <c r="N204" t="s">
        <v>2151</v>
      </c>
      <c r="O204" t="b">
        <v>0</v>
      </c>
      <c r="S204" t="str">
        <f>VLOOKUP($B204,'Gemini RAW'!$A:$Q,2,FALSE)</f>
        <v>Für Ihre Suchanfrage konnte keine Zusammenfassung erstellt werden. Hier sind einige Suchergebnisse.</v>
      </c>
      <c r="T204" t="str">
        <f>VLOOKUP($B204,'Gemini RAW'!$A:$Q,3,FALSE)</f>
        <v>rag</v>
      </c>
      <c r="U204">
        <f>VLOOKUP($B204,'Gemini RAW'!$A:$Q,4,FALSE)</f>
        <v>1</v>
      </c>
      <c r="V204">
        <f>VLOOKUP($B204,'Gemini RAW'!$A:$Q,5,FALSE)</f>
        <v>1</v>
      </c>
      <c r="W204">
        <f>VLOOKUP($B204,'Gemini RAW'!$A:$Q,6,FALSE)</f>
        <v>1</v>
      </c>
      <c r="X204">
        <f>VLOOKUP($B204,'Gemini RAW'!$A:$Q,7,FALSE)</f>
        <v>1</v>
      </c>
      <c r="Y204">
        <f>VLOOKUP($B204,'Gemini RAW'!$A:$Q,8,FALSE)</f>
        <v>1</v>
      </c>
      <c r="Z204">
        <f>VLOOKUP($B204,'Gemini RAW'!$A:$Q,9,FALSE)</f>
        <v>1</v>
      </c>
      <c r="AA204">
        <f>VLOOKUP($B204,'Gemini RAW'!$A:$Q,10,FALSE)</f>
        <v>5</v>
      </c>
      <c r="AB204">
        <f>VLOOKUP($B204,'Gemini RAW'!$A:$Q,11,FALSE)</f>
        <v>4.112431487016191E-2</v>
      </c>
      <c r="AC204">
        <f>VLOOKUP($B204,'Gemini RAW'!$A:$Q,12,FALSE)</f>
        <v>11</v>
      </c>
      <c r="AD204" t="str">
        <f>VLOOKUP($B204,'Gemini RAW'!$A:$Q,13,FALSE)</f>
        <v>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v>
      </c>
      <c r="AE204" t="b">
        <f>VLOOKUP($B204,'Gemini RAW'!$A:$Q,14,FALSE)</f>
        <v>0</v>
      </c>
      <c r="AF204">
        <f>VLOOKUP($B204,'Gemini RAW'!$A:$Q,15,FALSE)</f>
        <v>0</v>
      </c>
      <c r="AG204">
        <f>VLOOKUP($B204,'Gemini RAW'!$A:$Q,16,FALSE)</f>
        <v>0</v>
      </c>
      <c r="AH204">
        <f>VLOOKUP($B204,'Gemini RAW'!$A:$Q,17,FALSE)</f>
        <v>0</v>
      </c>
    </row>
    <row r="205" spans="1:34" x14ac:dyDescent="0.45">
      <c r="A205">
        <v>204</v>
      </c>
      <c r="B205" t="s">
        <v>237</v>
      </c>
      <c r="C205" t="s">
        <v>1199</v>
      </c>
      <c r="D205" t="s">
        <v>557</v>
      </c>
      <c r="E205">
        <v>5</v>
      </c>
      <c r="F205">
        <v>5</v>
      </c>
      <c r="G205">
        <v>4</v>
      </c>
      <c r="H205">
        <v>5</v>
      </c>
      <c r="I205">
        <v>4</v>
      </c>
      <c r="J205">
        <v>4.7249999999999996</v>
      </c>
      <c r="K205">
        <v>23</v>
      </c>
      <c r="L205">
        <v>0.26258981842686779</v>
      </c>
      <c r="M205">
        <v>10</v>
      </c>
      <c r="N205" t="s">
        <v>2152</v>
      </c>
      <c r="O205" t="b">
        <v>0</v>
      </c>
      <c r="S205" t="str">
        <f>VLOOKUP($B205,'Gemini RAW'!$A:$Q,2,FALSE)</f>
        <v>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v>
      </c>
      <c r="T205" t="str">
        <f>VLOOKUP($B205,'Gemini RAW'!$A:$Q,3,FALSE)</f>
        <v>rag</v>
      </c>
      <c r="U205">
        <f>VLOOKUP($B205,'Gemini RAW'!$A:$Q,4,FALSE)</f>
        <v>5</v>
      </c>
      <c r="V205">
        <f>VLOOKUP($B205,'Gemini RAW'!$A:$Q,5,FALSE)</f>
        <v>5</v>
      </c>
      <c r="W205">
        <f>VLOOKUP($B205,'Gemini RAW'!$A:$Q,6,FALSE)</f>
        <v>4</v>
      </c>
      <c r="X205">
        <f>VLOOKUP($B205,'Gemini RAW'!$A:$Q,7,FALSE)</f>
        <v>5</v>
      </c>
      <c r="Y205">
        <f>VLOOKUP($B205,'Gemini RAW'!$A:$Q,8,FALSE)</f>
        <v>1</v>
      </c>
      <c r="Z205">
        <f>VLOOKUP($B205,'Gemini RAW'!$A:$Q,9,FALSE)</f>
        <v>4.3400000000000007</v>
      </c>
      <c r="AA205">
        <f>VLOOKUP($B205,'Gemini RAW'!$A:$Q,10,FALSE)</f>
        <v>20</v>
      </c>
      <c r="AB205">
        <f>VLOOKUP($B205,'Gemini RAW'!$A:$Q,11,FALSE)</f>
        <v>0.34096878322966379</v>
      </c>
      <c r="AC205">
        <f>VLOOKUP($B205,'Gemini RAW'!$A:$Q,12,FALSE)</f>
        <v>8</v>
      </c>
      <c r="AD205" t="str">
        <f>VLOOKUP($B205,'Gemini RAW'!$A:$Q,13,FALSE)</f>
        <v>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v>
      </c>
      <c r="AE205" t="b">
        <f>VLOOKUP($B205,'Gemini RAW'!$A:$Q,14,FALSE)</f>
        <v>0</v>
      </c>
      <c r="AF205">
        <f>VLOOKUP($B205,'Gemini RAW'!$A:$Q,15,FALSE)</f>
        <v>0</v>
      </c>
      <c r="AG205">
        <f>VLOOKUP($B205,'Gemini RAW'!$A:$Q,16,FALSE)</f>
        <v>0</v>
      </c>
      <c r="AH205">
        <f>VLOOKUP($B205,'Gemini RAW'!$A:$Q,17,FALSE)</f>
        <v>0</v>
      </c>
    </row>
    <row r="206" spans="1:34" x14ac:dyDescent="0.45">
      <c r="A206">
        <v>205</v>
      </c>
      <c r="B206" t="s">
        <v>240</v>
      </c>
      <c r="C206" t="s">
        <v>1201</v>
      </c>
      <c r="D206" t="s">
        <v>557</v>
      </c>
      <c r="E206">
        <v>4</v>
      </c>
      <c r="F206">
        <v>5</v>
      </c>
      <c r="G206">
        <v>4</v>
      </c>
      <c r="H206">
        <v>4</v>
      </c>
      <c r="I206">
        <v>4</v>
      </c>
      <c r="J206">
        <v>4.25</v>
      </c>
      <c r="K206">
        <v>21</v>
      </c>
      <c r="L206">
        <v>0.32960975357260319</v>
      </c>
      <c r="M206">
        <v>11</v>
      </c>
      <c r="N206" t="s">
        <v>2153</v>
      </c>
      <c r="O206" t="b">
        <v>0</v>
      </c>
      <c r="S206" t="str">
        <f>VLOOKUP($B206,'Gemini RAW'!$A:$Q,2,FALSE)</f>
        <v>Microsoft Teams ist auf den neuen Laptops integriert. Teams funktioniert jedoch nicht auf der Citrix-Umgebung. Teams ist noch nicht auf die anderen Standorte ausgerollt, der Rollout erfolgt sukzessive.</v>
      </c>
      <c r="T206" t="str">
        <f>VLOOKUP($B206,'Gemini RAW'!$A:$Q,3,FALSE)</f>
        <v>rag</v>
      </c>
      <c r="U206">
        <f>VLOOKUP($B206,'Gemini RAW'!$A:$Q,4,FALSE)</f>
        <v>4</v>
      </c>
      <c r="V206">
        <f>VLOOKUP($B206,'Gemini RAW'!$A:$Q,5,FALSE)</f>
        <v>5</v>
      </c>
      <c r="W206">
        <f>VLOOKUP($B206,'Gemini RAW'!$A:$Q,6,FALSE)</f>
        <v>4</v>
      </c>
      <c r="X206">
        <f>VLOOKUP($B206,'Gemini RAW'!$A:$Q,7,FALSE)</f>
        <v>5</v>
      </c>
      <c r="Y206">
        <f>VLOOKUP($B206,'Gemini RAW'!$A:$Q,8,FALSE)</f>
        <v>1</v>
      </c>
      <c r="Z206">
        <f>VLOOKUP($B206,'Gemini RAW'!$A:$Q,9,FALSE)</f>
        <v>3.28</v>
      </c>
      <c r="AA206">
        <f>VLOOKUP($B206,'Gemini RAW'!$A:$Q,10,FALSE)</f>
        <v>19</v>
      </c>
      <c r="AB206">
        <f>VLOOKUP($B206,'Gemini RAW'!$A:$Q,11,FALSE)</f>
        <v>0.35360210331469533</v>
      </c>
      <c r="AC206">
        <f>VLOOKUP($B206,'Gemini RAW'!$A:$Q,12,FALSE)</f>
        <v>16</v>
      </c>
      <c r="AD206" t="str">
        <f>VLOOKUP($B206,'Gemini RAW'!$A:$Q,13,FALSE)</f>
        <v>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v>
      </c>
      <c r="AE206" t="b">
        <f>VLOOKUP($B206,'Gemini RAW'!$A:$Q,14,FALSE)</f>
        <v>0</v>
      </c>
      <c r="AF206">
        <f>VLOOKUP($B206,'Gemini RAW'!$A:$Q,15,FALSE)</f>
        <v>0</v>
      </c>
      <c r="AG206">
        <f>VLOOKUP($B206,'Gemini RAW'!$A:$Q,16,FALSE)</f>
        <v>0</v>
      </c>
      <c r="AH206">
        <f>VLOOKUP($B206,'Gemini RAW'!$A:$Q,17,FALSE)</f>
        <v>0</v>
      </c>
    </row>
    <row r="207" spans="1:34" x14ac:dyDescent="0.45">
      <c r="A207">
        <v>206</v>
      </c>
      <c r="B207" t="s">
        <v>243</v>
      </c>
      <c r="C207" t="s">
        <v>1203</v>
      </c>
      <c r="D207" t="s">
        <v>557</v>
      </c>
      <c r="E207">
        <v>5</v>
      </c>
      <c r="F207">
        <v>5</v>
      </c>
      <c r="G207">
        <v>4</v>
      </c>
      <c r="H207">
        <v>5</v>
      </c>
      <c r="I207">
        <v>4</v>
      </c>
      <c r="J207">
        <v>4.7249999999999996</v>
      </c>
      <c r="K207">
        <v>23</v>
      </c>
      <c r="L207">
        <v>0.21202638352638351</v>
      </c>
      <c r="M207">
        <v>5</v>
      </c>
      <c r="N207" t="s">
        <v>2154</v>
      </c>
      <c r="O207" t="b">
        <v>0</v>
      </c>
      <c r="S207" t="str">
        <f>VLOOKUP($B207,'Gemini RAW'!$A:$Q,2,FALSE)</f>
        <v>Ja, Sie können problemlos über die Notebookumgebung an externen Teams-Meetings teilnehmen. Microsoft Teams ist auf den neuen Laptops integriert. Wenn Sie eine Teams-Einladung von extern erhalten, können Sie ohne Probleme über die Notebookumgebung an Teams teilnehmen.</v>
      </c>
      <c r="T207" t="str">
        <f>VLOOKUP($B207,'Gemini RAW'!$A:$Q,3,FALSE)</f>
        <v>rag</v>
      </c>
      <c r="U207">
        <f>VLOOKUP($B207,'Gemini RAW'!$A:$Q,4,FALSE)</f>
        <v>5</v>
      </c>
      <c r="V207">
        <f>VLOOKUP($B207,'Gemini RAW'!$A:$Q,5,FALSE)</f>
        <v>5</v>
      </c>
      <c r="W207">
        <f>VLOOKUP($B207,'Gemini RAW'!$A:$Q,6,FALSE)</f>
        <v>5</v>
      </c>
      <c r="X207">
        <f>VLOOKUP($B207,'Gemini RAW'!$A:$Q,7,FALSE)</f>
        <v>5</v>
      </c>
      <c r="Y207">
        <f>VLOOKUP($B207,'Gemini RAW'!$A:$Q,8,FALSE)</f>
        <v>1</v>
      </c>
      <c r="Z207">
        <f>VLOOKUP($B207,'Gemini RAW'!$A:$Q,9,FALSE)</f>
        <v>4.4800000000000004</v>
      </c>
      <c r="AA207">
        <f>VLOOKUP($B207,'Gemini RAW'!$A:$Q,10,FALSE)</f>
        <v>21</v>
      </c>
      <c r="AB207">
        <f>VLOOKUP($B207,'Gemini RAW'!$A:$Q,11,FALSE)</f>
        <v>0.24474641319942611</v>
      </c>
      <c r="AC207">
        <f>VLOOKUP($B207,'Gemini RAW'!$A:$Q,12,FALSE)</f>
        <v>5</v>
      </c>
      <c r="AD207" t="str">
        <f>VLOOKUP($B207,'Gemini RAW'!$A:$Q,13,FALSE)</f>
        <v>The response is factually accurate, relevant, complete, and clear. However, it lacks citations, even though the information is derived from the provided snippets. The response effectively answers the user's question but fails to properly attribute the source material.</v>
      </c>
      <c r="AE207" t="b">
        <f>VLOOKUP($B207,'Gemini RAW'!$A:$Q,14,FALSE)</f>
        <v>0</v>
      </c>
      <c r="AF207">
        <f>VLOOKUP($B207,'Gemini RAW'!$A:$Q,15,FALSE)</f>
        <v>0</v>
      </c>
      <c r="AG207">
        <f>VLOOKUP($B207,'Gemini RAW'!$A:$Q,16,FALSE)</f>
        <v>0</v>
      </c>
      <c r="AH207">
        <f>VLOOKUP($B207,'Gemini RAW'!$A:$Q,17,FALSE)</f>
        <v>0</v>
      </c>
    </row>
    <row r="208" spans="1:34" x14ac:dyDescent="0.45">
      <c r="A208">
        <v>207</v>
      </c>
      <c r="B208" t="s">
        <v>246</v>
      </c>
      <c r="C208" t="s">
        <v>1205</v>
      </c>
      <c r="D208" t="s">
        <v>557</v>
      </c>
      <c r="E208">
        <v>5</v>
      </c>
      <c r="F208">
        <v>5</v>
      </c>
      <c r="G208">
        <v>4</v>
      </c>
      <c r="H208">
        <v>5</v>
      </c>
      <c r="I208">
        <v>4</v>
      </c>
      <c r="J208">
        <v>4.7249999999999996</v>
      </c>
      <c r="K208">
        <v>23</v>
      </c>
      <c r="L208">
        <v>0.2394569357642363</v>
      </c>
      <c r="M208">
        <v>9</v>
      </c>
      <c r="N208" t="s">
        <v>2155</v>
      </c>
      <c r="O208" t="b">
        <v>0</v>
      </c>
      <c r="S208" t="str">
        <f>VLOOKUP($B208,'Gemini RAW'!$A:$Q,2,FALSE)</f>
        <v>Die Firma Datagroup leistet externe Unterstützung bei der Umsetzung der IT-Ausstattung. Um den Umzug und die Einweisung in das neue Arbeitsequipment so einfach wie möglich zu gestalten, wird der LocalService durch externes IT-Fachpersonal unterstützt.</v>
      </c>
      <c r="T208" t="str">
        <f>VLOOKUP($B208,'Gemini RAW'!$A:$Q,3,FALSE)</f>
        <v>rag</v>
      </c>
      <c r="U208">
        <f>VLOOKUP($B208,'Gemini RAW'!$A:$Q,4,FALSE)</f>
        <v>4</v>
      </c>
      <c r="V208">
        <f>VLOOKUP($B208,'Gemini RAW'!$A:$Q,5,FALSE)</f>
        <v>5</v>
      </c>
      <c r="W208">
        <f>VLOOKUP($B208,'Gemini RAW'!$A:$Q,6,FALSE)</f>
        <v>3</v>
      </c>
      <c r="X208">
        <f>VLOOKUP($B208,'Gemini RAW'!$A:$Q,7,FALSE)</f>
        <v>4</v>
      </c>
      <c r="Y208">
        <f>VLOOKUP($B208,'Gemini RAW'!$A:$Q,8,FALSE)</f>
        <v>2</v>
      </c>
      <c r="Z208">
        <f>VLOOKUP($B208,'Gemini RAW'!$A:$Q,9,FALSE)</f>
        <v>3.08</v>
      </c>
      <c r="AA208">
        <f>VLOOKUP($B208,'Gemini RAW'!$A:$Q,10,FALSE)</f>
        <v>18</v>
      </c>
      <c r="AB208">
        <f>VLOOKUP($B208,'Gemini RAW'!$A:$Q,11,FALSE)</f>
        <v>0.28020661696629717</v>
      </c>
      <c r="AC208">
        <f>VLOOKUP($B208,'Gemini RAW'!$A:$Q,12,FALSE)</f>
        <v>11</v>
      </c>
      <c r="AD208" t="str">
        <f>VLOOKUP($B208,'Gemini RAW'!$A:$Q,13,FALSE)</f>
        <v>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v>
      </c>
      <c r="AE208" t="b">
        <f>VLOOKUP($B208,'Gemini RAW'!$A:$Q,14,FALSE)</f>
        <v>0</v>
      </c>
      <c r="AF208">
        <f>VLOOKUP($B208,'Gemini RAW'!$A:$Q,15,FALSE)</f>
        <v>0</v>
      </c>
      <c r="AG208">
        <f>VLOOKUP($B208,'Gemini RAW'!$A:$Q,16,FALSE)</f>
        <v>0</v>
      </c>
      <c r="AH208">
        <f>VLOOKUP($B208,'Gemini RAW'!$A:$Q,17,FALSE)</f>
        <v>0</v>
      </c>
    </row>
    <row r="209" spans="1:34" x14ac:dyDescent="0.45">
      <c r="A209">
        <v>208</v>
      </c>
      <c r="B209" t="s">
        <v>249</v>
      </c>
      <c r="C209" t="s">
        <v>1207</v>
      </c>
      <c r="D209" t="s">
        <v>557</v>
      </c>
      <c r="E209">
        <v>4</v>
      </c>
      <c r="F209">
        <v>5</v>
      </c>
      <c r="G209">
        <v>4</v>
      </c>
      <c r="H209">
        <v>4</v>
      </c>
      <c r="I209">
        <v>3</v>
      </c>
      <c r="J209">
        <v>4.1624999999999996</v>
      </c>
      <c r="K209">
        <v>20</v>
      </c>
      <c r="L209">
        <v>0.26895410296204197</v>
      </c>
      <c r="M209">
        <v>11</v>
      </c>
      <c r="N209" t="s">
        <v>2156</v>
      </c>
      <c r="O209" t="b">
        <v>0</v>
      </c>
      <c r="S209" t="str">
        <f>VLOOKUP($B209,'Gemini RAW'!$A:$Q,2,FALSE)</f>
        <v>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v>
      </c>
      <c r="T209" t="str">
        <f>VLOOKUP($B209,'Gemini RAW'!$A:$Q,3,FALSE)</f>
        <v>rag</v>
      </c>
      <c r="U209">
        <f>VLOOKUP($B209,'Gemini RAW'!$A:$Q,4,FALSE)</f>
        <v>4</v>
      </c>
      <c r="V209">
        <f>VLOOKUP($B209,'Gemini RAW'!$A:$Q,5,FALSE)</f>
        <v>5</v>
      </c>
      <c r="W209">
        <f>VLOOKUP($B209,'Gemini RAW'!$A:$Q,6,FALSE)</f>
        <v>4</v>
      </c>
      <c r="X209">
        <f>VLOOKUP($B209,'Gemini RAW'!$A:$Q,7,FALSE)</f>
        <v>5</v>
      </c>
      <c r="Y209">
        <f>VLOOKUP($B209,'Gemini RAW'!$A:$Q,8,FALSE)</f>
        <v>1</v>
      </c>
      <c r="Z209">
        <f>VLOOKUP($B209,'Gemini RAW'!$A:$Q,9,FALSE)</f>
        <v>3.28</v>
      </c>
      <c r="AA209">
        <f>VLOOKUP($B209,'Gemini RAW'!$A:$Q,10,FALSE)</f>
        <v>19</v>
      </c>
      <c r="AB209">
        <f>VLOOKUP($B209,'Gemini RAW'!$A:$Q,11,FALSE)</f>
        <v>0.22736269617448329</v>
      </c>
      <c r="AC209">
        <f>VLOOKUP($B209,'Gemini RAW'!$A:$Q,12,FALSE)</f>
        <v>11</v>
      </c>
      <c r="AD209" t="str">
        <f>VLOOKUP($B209,'Gemini RAW'!$A:$Q,13,FALSE)</f>
        <v>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v>
      </c>
      <c r="AE209" t="b">
        <f>VLOOKUP($B209,'Gemini RAW'!$A:$Q,14,FALSE)</f>
        <v>0</v>
      </c>
      <c r="AF209">
        <f>VLOOKUP($B209,'Gemini RAW'!$A:$Q,15,FALSE)</f>
        <v>0</v>
      </c>
      <c r="AG209">
        <f>VLOOKUP($B209,'Gemini RAW'!$A:$Q,16,FALSE)</f>
        <v>0</v>
      </c>
      <c r="AH209">
        <f>VLOOKUP($B209,'Gemini RAW'!$A:$Q,17,FALSE)</f>
        <v>0</v>
      </c>
    </row>
    <row r="210" spans="1:34" x14ac:dyDescent="0.45">
      <c r="A210">
        <v>209</v>
      </c>
      <c r="B210" t="s">
        <v>252</v>
      </c>
      <c r="C210" t="s">
        <v>1209</v>
      </c>
      <c r="D210" t="s">
        <v>557</v>
      </c>
      <c r="E210">
        <v>4</v>
      </c>
      <c r="F210">
        <v>5</v>
      </c>
      <c r="G210">
        <v>4</v>
      </c>
      <c r="H210">
        <v>4</v>
      </c>
      <c r="I210">
        <v>3</v>
      </c>
      <c r="J210">
        <v>4.1624999999999996</v>
      </c>
      <c r="K210">
        <v>20</v>
      </c>
      <c r="L210">
        <v>0.22087787167110479</v>
      </c>
      <c r="M210">
        <v>12</v>
      </c>
      <c r="N210" t="s">
        <v>2157</v>
      </c>
      <c r="O210" t="b">
        <v>0</v>
      </c>
      <c r="S210" t="str">
        <f>VLOOKUP($B210,'Gemini RAW'!$A:$Q,2,FALSE)</f>
        <v>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v>
      </c>
      <c r="T210" t="str">
        <f>VLOOKUP($B210,'Gemini RAW'!$A:$Q,3,FALSE)</f>
        <v>rag</v>
      </c>
      <c r="U210">
        <f>VLOOKUP($B210,'Gemini RAW'!$A:$Q,4,FALSE)</f>
        <v>5</v>
      </c>
      <c r="V210">
        <f>VLOOKUP($B210,'Gemini RAW'!$A:$Q,5,FALSE)</f>
        <v>5</v>
      </c>
      <c r="W210">
        <f>VLOOKUP($B210,'Gemini RAW'!$A:$Q,6,FALSE)</f>
        <v>4</v>
      </c>
      <c r="X210">
        <f>VLOOKUP($B210,'Gemini RAW'!$A:$Q,7,FALSE)</f>
        <v>5</v>
      </c>
      <c r="Y210">
        <f>VLOOKUP($B210,'Gemini RAW'!$A:$Q,8,FALSE)</f>
        <v>1</v>
      </c>
      <c r="Z210">
        <f>VLOOKUP($B210,'Gemini RAW'!$A:$Q,9,FALSE)</f>
        <v>3.5</v>
      </c>
      <c r="AA210">
        <f>VLOOKUP($B210,'Gemini RAW'!$A:$Q,10,FALSE)</f>
        <v>20</v>
      </c>
      <c r="AB210">
        <f>VLOOKUP($B210,'Gemini RAW'!$A:$Q,11,FALSE)</f>
        <v>0.2261529413551934</v>
      </c>
      <c r="AC210">
        <f>VLOOKUP($B210,'Gemini RAW'!$A:$Q,12,FALSE)</f>
        <v>10</v>
      </c>
      <c r="AD210" t="str">
        <f>VLOOKUP($B210,'Gemini RAW'!$A:$Q,13,FALSE)</f>
        <v>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v>
      </c>
      <c r="AE210" t="b">
        <f>VLOOKUP($B210,'Gemini RAW'!$A:$Q,14,FALSE)</f>
        <v>0</v>
      </c>
      <c r="AF210">
        <f>VLOOKUP($B210,'Gemini RAW'!$A:$Q,15,FALSE)</f>
        <v>0</v>
      </c>
      <c r="AG210">
        <f>VLOOKUP($B210,'Gemini RAW'!$A:$Q,16,FALSE)</f>
        <v>0</v>
      </c>
      <c r="AH210">
        <f>VLOOKUP($B210,'Gemini RAW'!$A:$Q,17,FALSE)</f>
        <v>0</v>
      </c>
    </row>
    <row r="211" spans="1:34" x14ac:dyDescent="0.45">
      <c r="A211">
        <v>210</v>
      </c>
      <c r="B211" t="s">
        <v>255</v>
      </c>
      <c r="C211" t="s">
        <v>1211</v>
      </c>
      <c r="D211" t="s">
        <v>557</v>
      </c>
      <c r="E211">
        <v>5</v>
      </c>
      <c r="F211">
        <v>5</v>
      </c>
      <c r="G211">
        <v>4</v>
      </c>
      <c r="H211">
        <v>5</v>
      </c>
      <c r="I211">
        <v>4</v>
      </c>
      <c r="J211">
        <v>4.7249999999999996</v>
      </c>
      <c r="K211">
        <v>23</v>
      </c>
      <c r="L211">
        <v>0.46080798918581428</v>
      </c>
      <c r="M211">
        <v>10</v>
      </c>
      <c r="N211" t="s">
        <v>2158</v>
      </c>
      <c r="O211" t="b">
        <v>0</v>
      </c>
      <c r="S211" t="str">
        <f>VLOOKUP($B211,'Gemini RAW'!$A:$Q,2,FALSE)</f>
        <v>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v>
      </c>
      <c r="T211" t="str">
        <f>VLOOKUP($B211,'Gemini RAW'!$A:$Q,3,FALSE)</f>
        <v>rag</v>
      </c>
      <c r="U211">
        <f>VLOOKUP($B211,'Gemini RAW'!$A:$Q,4,FALSE)</f>
        <v>4</v>
      </c>
      <c r="V211">
        <f>VLOOKUP($B211,'Gemini RAW'!$A:$Q,5,FALSE)</f>
        <v>5</v>
      </c>
      <c r="W211">
        <f>VLOOKUP($B211,'Gemini RAW'!$A:$Q,6,FALSE)</f>
        <v>4</v>
      </c>
      <c r="X211">
        <f>VLOOKUP($B211,'Gemini RAW'!$A:$Q,7,FALSE)</f>
        <v>5</v>
      </c>
      <c r="Y211">
        <f>VLOOKUP($B211,'Gemini RAW'!$A:$Q,8,FALSE)</f>
        <v>1</v>
      </c>
      <c r="Z211">
        <f>VLOOKUP($B211,'Gemini RAW'!$A:$Q,9,FALSE)</f>
        <v>4.12</v>
      </c>
      <c r="AA211">
        <f>VLOOKUP($B211,'Gemini RAW'!$A:$Q,10,FALSE)</f>
        <v>19</v>
      </c>
      <c r="AB211">
        <f>VLOOKUP($B211,'Gemini RAW'!$A:$Q,11,FALSE)</f>
        <v>0.38583425423601342</v>
      </c>
      <c r="AC211">
        <f>VLOOKUP($B211,'Gemini RAW'!$A:$Q,12,FALSE)</f>
        <v>10</v>
      </c>
      <c r="AD211" t="str">
        <f>VLOOKUP($B211,'Gemini RAW'!$A:$Q,13,FALSE)</f>
        <v>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v>
      </c>
      <c r="AE211" t="b">
        <f>VLOOKUP($B211,'Gemini RAW'!$A:$Q,14,FALSE)</f>
        <v>0</v>
      </c>
      <c r="AF211">
        <f>VLOOKUP($B211,'Gemini RAW'!$A:$Q,15,FALSE)</f>
        <v>0</v>
      </c>
      <c r="AG211">
        <f>VLOOKUP($B211,'Gemini RAW'!$A:$Q,16,FALSE)</f>
        <v>0</v>
      </c>
      <c r="AH211">
        <f>VLOOKUP($B211,'Gemini RAW'!$A:$Q,17,FALSE)</f>
        <v>0</v>
      </c>
    </row>
    <row r="212" spans="1:34" x14ac:dyDescent="0.45">
      <c r="A212">
        <v>211</v>
      </c>
      <c r="B212" t="s">
        <v>258</v>
      </c>
      <c r="C212" t="s">
        <v>1213</v>
      </c>
      <c r="D212" t="s">
        <v>557</v>
      </c>
      <c r="E212">
        <v>5</v>
      </c>
      <c r="F212">
        <v>5</v>
      </c>
      <c r="G212">
        <v>4</v>
      </c>
      <c r="H212">
        <v>5</v>
      </c>
      <c r="I212">
        <v>3</v>
      </c>
      <c r="J212">
        <v>4.6374999999999993</v>
      </c>
      <c r="K212">
        <v>22</v>
      </c>
      <c r="L212">
        <v>0.13029337042100869</v>
      </c>
      <c r="M212">
        <v>9</v>
      </c>
      <c r="N212" t="s">
        <v>2159</v>
      </c>
      <c r="O212" t="b">
        <v>0</v>
      </c>
      <c r="S212" t="str">
        <f>VLOOKUP($B212,'Gemini RAW'!$A:$Q,2,FALSE)</f>
        <v>Ja, es wird persönliche Ablageplätze im NewHQ geben. Anstelle von Rollcontainern wird es 900 Schließfächer geben. Zusätzlich gibt es 300 Spinde in UG 2 als Ergänzung.</v>
      </c>
      <c r="T212" t="str">
        <f>VLOOKUP($B212,'Gemini RAW'!$A:$Q,3,FALSE)</f>
        <v>rag</v>
      </c>
      <c r="U212">
        <f>VLOOKUP($B212,'Gemini RAW'!$A:$Q,4,FALSE)</f>
        <v>5</v>
      </c>
      <c r="V212">
        <f>VLOOKUP($B212,'Gemini RAW'!$A:$Q,5,FALSE)</f>
        <v>5</v>
      </c>
      <c r="W212">
        <f>VLOOKUP($B212,'Gemini RAW'!$A:$Q,6,FALSE)</f>
        <v>5</v>
      </c>
      <c r="X212">
        <f>VLOOKUP($B212,'Gemini RAW'!$A:$Q,7,FALSE)</f>
        <v>5</v>
      </c>
      <c r="Y212">
        <f>VLOOKUP($B212,'Gemini RAW'!$A:$Q,8,FALSE)</f>
        <v>1</v>
      </c>
      <c r="Z212">
        <f>VLOOKUP($B212,'Gemini RAW'!$A:$Q,9,FALSE)</f>
        <v>4.76</v>
      </c>
      <c r="AA212">
        <f>VLOOKUP($B212,'Gemini RAW'!$A:$Q,10,FALSE)</f>
        <v>21</v>
      </c>
      <c r="AB212">
        <f>VLOOKUP($B212,'Gemini RAW'!$A:$Q,11,FALSE)</f>
        <v>8.0402444018390667E-2</v>
      </c>
      <c r="AC212">
        <f>VLOOKUP($B212,'Gemini RAW'!$A:$Q,12,FALSE)</f>
        <v>10</v>
      </c>
      <c r="AD212" t="str">
        <f>VLOOKUP($B212,'Gemini RAW'!$A:$Q,13,FALSE)</f>
        <v>The response is factually accurate, relevant, complete, and clear. It directly answers the user's question and provides specific details about the storage spaces available. The only area for improvement is the lack of explicit citations.</v>
      </c>
      <c r="AE212" t="b">
        <f>VLOOKUP($B212,'Gemini RAW'!$A:$Q,14,FALSE)</f>
        <v>0</v>
      </c>
      <c r="AF212">
        <f>VLOOKUP($B212,'Gemini RAW'!$A:$Q,15,FALSE)</f>
        <v>0</v>
      </c>
      <c r="AG212">
        <f>VLOOKUP($B212,'Gemini RAW'!$A:$Q,16,FALSE)</f>
        <v>0</v>
      </c>
      <c r="AH212">
        <f>VLOOKUP($B212,'Gemini RAW'!$A:$Q,17,FALSE)</f>
        <v>0</v>
      </c>
    </row>
    <row r="213" spans="1:34" x14ac:dyDescent="0.45">
      <c r="A213">
        <v>212</v>
      </c>
      <c r="B213" t="s">
        <v>261</v>
      </c>
      <c r="C213" t="s">
        <v>1215</v>
      </c>
      <c r="D213" t="s">
        <v>557</v>
      </c>
      <c r="E213">
        <v>5</v>
      </c>
      <c r="F213">
        <v>5</v>
      </c>
      <c r="G213">
        <v>5</v>
      </c>
      <c r="H213">
        <v>5</v>
      </c>
      <c r="I213">
        <v>4</v>
      </c>
      <c r="J213">
        <v>4.9124999999999996</v>
      </c>
      <c r="K213">
        <v>24</v>
      </c>
      <c r="L213">
        <v>0.44280075754858772</v>
      </c>
      <c r="M213">
        <v>10</v>
      </c>
      <c r="N213" t="s">
        <v>2160</v>
      </c>
      <c r="O213" t="b">
        <v>0</v>
      </c>
      <c r="S213" t="str">
        <f>VLOOKUP($B213,'Gemini RAW'!$A:$Q,2,FALSE)</f>
        <v>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v>
      </c>
      <c r="T213" t="str">
        <f>VLOOKUP($B213,'Gemini RAW'!$A:$Q,3,FALSE)</f>
        <v>rag</v>
      </c>
      <c r="U213">
        <f>VLOOKUP($B213,'Gemini RAW'!$A:$Q,4,FALSE)</f>
        <v>5</v>
      </c>
      <c r="V213">
        <f>VLOOKUP($B213,'Gemini RAW'!$A:$Q,5,FALSE)</f>
        <v>5</v>
      </c>
      <c r="W213">
        <f>VLOOKUP($B213,'Gemini RAW'!$A:$Q,6,FALSE)</f>
        <v>5</v>
      </c>
      <c r="X213">
        <f>VLOOKUP($B213,'Gemini RAW'!$A:$Q,7,FALSE)</f>
        <v>5</v>
      </c>
      <c r="Y213">
        <f>VLOOKUP($B213,'Gemini RAW'!$A:$Q,8,FALSE)</f>
        <v>1</v>
      </c>
      <c r="Z213">
        <f>VLOOKUP($B213,'Gemini RAW'!$A:$Q,9,FALSE)</f>
        <v>4.4800000000000004</v>
      </c>
      <c r="AA213">
        <f>VLOOKUP($B213,'Gemini RAW'!$A:$Q,10,FALSE)</f>
        <v>21</v>
      </c>
      <c r="AB213">
        <f>VLOOKUP($B213,'Gemini RAW'!$A:$Q,11,FALSE)</f>
        <v>0.215657368546088</v>
      </c>
      <c r="AC213">
        <f>VLOOKUP($B213,'Gemini RAW'!$A:$Q,12,FALSE)</f>
        <v>6</v>
      </c>
      <c r="AD213" t="str">
        <f>VLOOKUP($B213,'Gemini RAW'!$A:$Q,13,FALSE)</f>
        <v>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v>
      </c>
      <c r="AE213" t="b">
        <f>VLOOKUP($B213,'Gemini RAW'!$A:$Q,14,FALSE)</f>
        <v>0</v>
      </c>
      <c r="AF213">
        <f>VLOOKUP($B213,'Gemini RAW'!$A:$Q,15,FALSE)</f>
        <v>0</v>
      </c>
      <c r="AG213">
        <f>VLOOKUP($B213,'Gemini RAW'!$A:$Q,16,FALSE)</f>
        <v>0</v>
      </c>
      <c r="AH213">
        <f>VLOOKUP($B213,'Gemini RAW'!$A:$Q,17,FALSE)</f>
        <v>0</v>
      </c>
    </row>
    <row r="214" spans="1:34" x14ac:dyDescent="0.45">
      <c r="A214">
        <v>213</v>
      </c>
      <c r="B214" t="s">
        <v>264</v>
      </c>
      <c r="C214" t="s">
        <v>1217</v>
      </c>
      <c r="D214" t="s">
        <v>557</v>
      </c>
      <c r="E214">
        <v>5</v>
      </c>
      <c r="F214">
        <v>5</v>
      </c>
      <c r="G214">
        <v>5</v>
      </c>
      <c r="H214">
        <v>5</v>
      </c>
      <c r="I214">
        <v>4</v>
      </c>
      <c r="J214">
        <v>4.9124999999999996</v>
      </c>
      <c r="K214">
        <v>24</v>
      </c>
      <c r="L214">
        <v>0.47013695469595962</v>
      </c>
      <c r="M214">
        <v>11</v>
      </c>
      <c r="N214" t="s">
        <v>2161</v>
      </c>
      <c r="O214" t="b">
        <v>0</v>
      </c>
      <c r="S214" t="str">
        <f>VLOOKUP($B214,'Gemini RAW'!$A:$Q,2,FALSE)</f>
        <v>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v>
      </c>
      <c r="T214" t="str">
        <f>VLOOKUP($B214,'Gemini RAW'!$A:$Q,3,FALSE)</f>
        <v>rag</v>
      </c>
      <c r="U214">
        <f>VLOOKUP($B214,'Gemini RAW'!$A:$Q,4,FALSE)</f>
        <v>5</v>
      </c>
      <c r="V214">
        <f>VLOOKUP($B214,'Gemini RAW'!$A:$Q,5,FALSE)</f>
        <v>5</v>
      </c>
      <c r="W214">
        <f>VLOOKUP($B214,'Gemini RAW'!$A:$Q,6,FALSE)</f>
        <v>5</v>
      </c>
      <c r="X214">
        <f>VLOOKUP($B214,'Gemini RAW'!$A:$Q,7,FALSE)</f>
        <v>5</v>
      </c>
      <c r="Y214">
        <f>VLOOKUP($B214,'Gemini RAW'!$A:$Q,8,FALSE)</f>
        <v>1</v>
      </c>
      <c r="Z214">
        <f>VLOOKUP($B214,'Gemini RAW'!$A:$Q,9,FALSE)</f>
        <v>4.4800000000000004</v>
      </c>
      <c r="AA214">
        <f>VLOOKUP($B214,'Gemini RAW'!$A:$Q,10,FALSE)</f>
        <v>21</v>
      </c>
      <c r="AB214">
        <f>VLOOKUP($B214,'Gemini RAW'!$A:$Q,11,FALSE)</f>
        <v>0.13831581191291181</v>
      </c>
      <c r="AC214">
        <f>VLOOKUP($B214,'Gemini RAW'!$A:$Q,12,FALSE)</f>
        <v>10</v>
      </c>
      <c r="AD214" t="str">
        <f>VLOOKUP($B214,'Gemini RAW'!$A:$Q,13,FALSE)</f>
        <v>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v>
      </c>
      <c r="AE214" t="b">
        <f>VLOOKUP($B214,'Gemini RAW'!$A:$Q,14,FALSE)</f>
        <v>0</v>
      </c>
      <c r="AF214">
        <f>VLOOKUP($B214,'Gemini RAW'!$A:$Q,15,FALSE)</f>
        <v>0</v>
      </c>
      <c r="AG214">
        <f>VLOOKUP($B214,'Gemini RAW'!$A:$Q,16,FALSE)</f>
        <v>0</v>
      </c>
      <c r="AH214">
        <f>VLOOKUP($B214,'Gemini RAW'!$A:$Q,17,FALSE)</f>
        <v>0</v>
      </c>
    </row>
    <row r="215" spans="1:34" x14ac:dyDescent="0.45">
      <c r="A215">
        <v>214</v>
      </c>
      <c r="B215" t="s">
        <v>267</v>
      </c>
      <c r="C215" t="s">
        <v>1219</v>
      </c>
      <c r="D215" t="s">
        <v>557</v>
      </c>
      <c r="E215">
        <v>4</v>
      </c>
      <c r="F215">
        <v>5</v>
      </c>
      <c r="G215">
        <v>4</v>
      </c>
      <c r="H215">
        <v>4</v>
      </c>
      <c r="I215">
        <v>3</v>
      </c>
      <c r="J215">
        <v>4.1624999999999996</v>
      </c>
      <c r="K215">
        <v>20</v>
      </c>
      <c r="L215">
        <v>0.28654969640710748</v>
      </c>
      <c r="M215">
        <v>10</v>
      </c>
      <c r="N215" t="s">
        <v>2162</v>
      </c>
      <c r="O215" t="b">
        <v>0</v>
      </c>
      <c r="S215" t="str">
        <f>VLOOKUP($B215,'Gemini RAW'!$A:$Q,2,FALSE)</f>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v>
      </c>
      <c r="T215" t="str">
        <f>VLOOKUP($B215,'Gemini RAW'!$A:$Q,3,FALSE)</f>
        <v>rag</v>
      </c>
      <c r="U215">
        <f>VLOOKUP($B215,'Gemini RAW'!$A:$Q,4,FALSE)</f>
        <v>1</v>
      </c>
      <c r="V215">
        <f>VLOOKUP($B215,'Gemini RAW'!$A:$Q,5,FALSE)</f>
        <v>1</v>
      </c>
      <c r="W215">
        <f>VLOOKUP($B215,'Gemini RAW'!$A:$Q,6,FALSE)</f>
        <v>1</v>
      </c>
      <c r="X215">
        <f>VLOOKUP($B215,'Gemini RAW'!$A:$Q,7,FALSE)</f>
        <v>3</v>
      </c>
      <c r="Y215">
        <f>VLOOKUP($B215,'Gemini RAW'!$A:$Q,8,FALSE)</f>
        <v>1</v>
      </c>
      <c r="Z215">
        <f>VLOOKUP($B215,'Gemini RAW'!$A:$Q,9,FALSE)</f>
        <v>1.24</v>
      </c>
      <c r="AA215">
        <f>VLOOKUP($B215,'Gemini RAW'!$A:$Q,10,FALSE)</f>
        <v>7</v>
      </c>
      <c r="AB215">
        <f>VLOOKUP($B215,'Gemini RAW'!$A:$Q,11,FALSE)</f>
        <v>0.134269213355004</v>
      </c>
      <c r="AC215">
        <f>VLOOKUP($B215,'Gemini RAW'!$A:$Q,12,FALSE)</f>
        <v>7</v>
      </c>
      <c r="AD215" t="str">
        <f>VLOOKUP($B215,'Gemini RAW'!$A:$Q,13,FALSE)</f>
        <v>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v>
      </c>
      <c r="AE215" t="b">
        <f>VLOOKUP($B215,'Gemini RAW'!$A:$Q,14,FALSE)</f>
        <v>0</v>
      </c>
      <c r="AF215">
        <f>VLOOKUP($B215,'Gemini RAW'!$A:$Q,15,FALSE)</f>
        <v>0</v>
      </c>
      <c r="AG215">
        <f>VLOOKUP($B215,'Gemini RAW'!$A:$Q,16,FALSE)</f>
        <v>0</v>
      </c>
      <c r="AH215">
        <f>VLOOKUP($B215,'Gemini RAW'!$A:$Q,17,FALSE)</f>
        <v>0</v>
      </c>
    </row>
    <row r="216" spans="1:34" x14ac:dyDescent="0.45">
      <c r="A216">
        <v>215</v>
      </c>
      <c r="B216" t="s">
        <v>270</v>
      </c>
      <c r="C216" t="s">
        <v>1221</v>
      </c>
      <c r="D216" t="s">
        <v>557</v>
      </c>
      <c r="E216">
        <v>3</v>
      </c>
      <c r="F216">
        <v>4</v>
      </c>
      <c r="G216">
        <v>3</v>
      </c>
      <c r="H216">
        <v>4</v>
      </c>
      <c r="I216">
        <v>2</v>
      </c>
      <c r="J216">
        <v>3.3250000000000002</v>
      </c>
      <c r="K216">
        <v>16</v>
      </c>
      <c r="L216">
        <v>0.13581215887261661</v>
      </c>
      <c r="M216">
        <v>11</v>
      </c>
      <c r="N216" t="s">
        <v>2163</v>
      </c>
      <c r="O216" t="b">
        <v>0</v>
      </c>
      <c r="S216" t="str">
        <f>VLOOKUP($B216,'Gemini RAW'!$A:$Q,2,FALSE)</f>
        <v>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v>
      </c>
      <c r="T216" t="str">
        <f>VLOOKUP($B216,'Gemini RAW'!$A:$Q,3,FALSE)</f>
        <v>rag</v>
      </c>
      <c r="U216">
        <f>VLOOKUP($B216,'Gemini RAW'!$A:$Q,4,FALSE)</f>
        <v>5</v>
      </c>
      <c r="V216">
        <f>VLOOKUP($B216,'Gemini RAW'!$A:$Q,5,FALSE)</f>
        <v>2</v>
      </c>
      <c r="W216">
        <f>VLOOKUP($B216,'Gemini RAW'!$A:$Q,6,FALSE)</f>
        <v>1</v>
      </c>
      <c r="X216">
        <f>VLOOKUP($B216,'Gemini RAW'!$A:$Q,7,FALSE)</f>
        <v>5</v>
      </c>
      <c r="Y216">
        <f>VLOOKUP($B216,'Gemini RAW'!$A:$Q,8,FALSE)</f>
        <v>1</v>
      </c>
      <c r="Z216">
        <f>VLOOKUP($B216,'Gemini RAW'!$A:$Q,9,FALSE)</f>
        <v>3.38</v>
      </c>
      <c r="AA216">
        <f>VLOOKUP($B216,'Gemini RAW'!$A:$Q,10,FALSE)</f>
        <v>14</v>
      </c>
      <c r="AB216">
        <f>VLOOKUP($B216,'Gemini RAW'!$A:$Q,11,FALSE)</f>
        <v>8.4283799111416938E-2</v>
      </c>
      <c r="AC216">
        <f>VLOOKUP($B216,'Gemini RAW'!$A:$Q,12,FALSE)</f>
        <v>11</v>
      </c>
      <c r="AD216" t="str">
        <f>VLOOKUP($B216,'Gemini RAW'!$A:$Q,13,FALSE)</f>
        <v>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v>
      </c>
      <c r="AE216" t="b">
        <f>VLOOKUP($B216,'Gemini RAW'!$A:$Q,14,FALSE)</f>
        <v>0</v>
      </c>
      <c r="AF216">
        <f>VLOOKUP($B216,'Gemini RAW'!$A:$Q,15,FALSE)</f>
        <v>0</v>
      </c>
      <c r="AG216">
        <f>VLOOKUP($B216,'Gemini RAW'!$A:$Q,16,FALSE)</f>
        <v>0</v>
      </c>
      <c r="AH216">
        <f>VLOOKUP($B216,'Gemini RAW'!$A:$Q,17,FALSE)</f>
        <v>0</v>
      </c>
    </row>
    <row r="217" spans="1:34" x14ac:dyDescent="0.45">
      <c r="A217">
        <v>216</v>
      </c>
      <c r="B217" t="s">
        <v>273</v>
      </c>
      <c r="C217" t="s">
        <v>698</v>
      </c>
      <c r="D217" t="s">
        <v>557</v>
      </c>
      <c r="E217">
        <v>1</v>
      </c>
      <c r="F217">
        <v>1</v>
      </c>
      <c r="G217">
        <v>1</v>
      </c>
      <c r="H217">
        <v>1</v>
      </c>
      <c r="I217">
        <v>1</v>
      </c>
      <c r="J217">
        <v>1</v>
      </c>
      <c r="K217">
        <v>5</v>
      </c>
      <c r="L217">
        <v>4.2929532705432552E-2</v>
      </c>
      <c r="M217">
        <v>11</v>
      </c>
      <c r="N217" t="s">
        <v>2164</v>
      </c>
      <c r="O217" t="b">
        <v>0</v>
      </c>
      <c r="S217" t="str">
        <f>VLOOKUP($B217,'Gemini RAW'!$A:$Q,2,FALSE)</f>
        <v>Für Ihre Suchanfrage konnte keine Zusammenfassung erstellt werden. Hier sind einige Suchergebnisse.</v>
      </c>
      <c r="T217" t="str">
        <f>VLOOKUP($B217,'Gemini RAW'!$A:$Q,3,FALSE)</f>
        <v>rag</v>
      </c>
      <c r="U217">
        <f>VLOOKUP($B217,'Gemini RAW'!$A:$Q,4,FALSE)</f>
        <v>1</v>
      </c>
      <c r="V217">
        <f>VLOOKUP($B217,'Gemini RAW'!$A:$Q,5,FALSE)</f>
        <v>1</v>
      </c>
      <c r="W217">
        <f>VLOOKUP($B217,'Gemini RAW'!$A:$Q,6,FALSE)</f>
        <v>1</v>
      </c>
      <c r="X217">
        <f>VLOOKUP($B217,'Gemini RAW'!$A:$Q,7,FALSE)</f>
        <v>1</v>
      </c>
      <c r="Y217">
        <f>VLOOKUP($B217,'Gemini RAW'!$A:$Q,8,FALSE)</f>
        <v>1</v>
      </c>
      <c r="Z217">
        <f>VLOOKUP($B217,'Gemini RAW'!$A:$Q,9,FALSE)</f>
        <v>1.84</v>
      </c>
      <c r="AA217">
        <f>VLOOKUP($B217,'Gemini RAW'!$A:$Q,10,FALSE)</f>
        <v>5</v>
      </c>
      <c r="AB217">
        <f>VLOOKUP($B217,'Gemini RAW'!$A:$Q,11,FALSE)</f>
        <v>4.2304041700704079E-2</v>
      </c>
      <c r="AC217">
        <f>VLOOKUP($B217,'Gemini RAW'!$A:$Q,12,FALSE)</f>
        <v>9</v>
      </c>
      <c r="AD217" t="str">
        <f>VLOOKUP($B217,'Gemini RAW'!$A:$Q,13,FALSE)</f>
        <v>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v>
      </c>
      <c r="AE217" t="b">
        <f>VLOOKUP($B217,'Gemini RAW'!$A:$Q,14,FALSE)</f>
        <v>0</v>
      </c>
      <c r="AF217">
        <f>VLOOKUP($B217,'Gemini RAW'!$A:$Q,15,FALSE)</f>
        <v>0</v>
      </c>
      <c r="AG217">
        <f>VLOOKUP($B217,'Gemini RAW'!$A:$Q,16,FALSE)</f>
        <v>0</v>
      </c>
      <c r="AH217">
        <f>VLOOKUP($B217,'Gemini RAW'!$A:$Q,17,FALSE)</f>
        <v>0</v>
      </c>
    </row>
    <row r="218" spans="1:34" x14ac:dyDescent="0.45">
      <c r="A218">
        <v>217</v>
      </c>
      <c r="B218" t="s">
        <v>276</v>
      </c>
      <c r="C218" t="s">
        <v>698</v>
      </c>
      <c r="D218" t="s">
        <v>557</v>
      </c>
      <c r="E218">
        <v>1</v>
      </c>
      <c r="F218">
        <v>1</v>
      </c>
      <c r="G218">
        <v>1</v>
      </c>
      <c r="H218">
        <v>2</v>
      </c>
      <c r="I218">
        <v>1</v>
      </c>
      <c r="J218">
        <v>1.1625000000000001</v>
      </c>
      <c r="K218">
        <v>6</v>
      </c>
      <c r="L218">
        <v>6.6687824164071069E-2</v>
      </c>
      <c r="M218">
        <v>10</v>
      </c>
      <c r="N218" t="s">
        <v>2165</v>
      </c>
      <c r="O218" t="b">
        <v>0</v>
      </c>
      <c r="S218" t="str">
        <f>VLOOKUP($B218,'Gemini RAW'!$A:$Q,2,FALSE)</f>
        <v>Für Ihre Suchanfrage konnte keine Zusammenfassung erstellt werden. Hier sind einige Suchergebnisse.</v>
      </c>
      <c r="T218" t="str">
        <f>VLOOKUP($B218,'Gemini RAW'!$A:$Q,3,FALSE)</f>
        <v>rag</v>
      </c>
      <c r="U218">
        <f>VLOOKUP($B218,'Gemini RAW'!$A:$Q,4,FALSE)</f>
        <v>1</v>
      </c>
      <c r="V218">
        <f>VLOOKUP($B218,'Gemini RAW'!$A:$Q,5,FALSE)</f>
        <v>1</v>
      </c>
      <c r="W218">
        <f>VLOOKUP($B218,'Gemini RAW'!$A:$Q,6,FALSE)</f>
        <v>1</v>
      </c>
      <c r="X218">
        <f>VLOOKUP($B218,'Gemini RAW'!$A:$Q,7,FALSE)</f>
        <v>1</v>
      </c>
      <c r="Y218">
        <f>VLOOKUP($B218,'Gemini RAW'!$A:$Q,8,FALSE)</f>
        <v>1</v>
      </c>
      <c r="Z218">
        <f>VLOOKUP($B218,'Gemini RAW'!$A:$Q,9,FALSE)</f>
        <v>1</v>
      </c>
      <c r="AA218">
        <f>VLOOKUP($B218,'Gemini RAW'!$A:$Q,10,FALSE)</f>
        <v>5</v>
      </c>
      <c r="AB218">
        <f>VLOOKUP($B218,'Gemini RAW'!$A:$Q,11,FALSE)</f>
        <v>2.657821560033485E-2</v>
      </c>
      <c r="AC218">
        <f>VLOOKUP($B218,'Gemini RAW'!$A:$Q,12,FALSE)</f>
        <v>10</v>
      </c>
      <c r="AD218" t="str">
        <f>VLOOKUP($B218,'Gemini RAW'!$A:$Q,13,FALSE)</f>
        <v>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v>
      </c>
      <c r="AE218" t="b">
        <f>VLOOKUP($B218,'Gemini RAW'!$A:$Q,14,FALSE)</f>
        <v>0</v>
      </c>
      <c r="AF218">
        <f>VLOOKUP($B218,'Gemini RAW'!$A:$Q,15,FALSE)</f>
        <v>0</v>
      </c>
      <c r="AG218">
        <f>VLOOKUP($B218,'Gemini RAW'!$A:$Q,16,FALSE)</f>
        <v>0</v>
      </c>
      <c r="AH218">
        <f>VLOOKUP($B218,'Gemini RAW'!$A:$Q,17,FALSE)</f>
        <v>0</v>
      </c>
    </row>
    <row r="219" spans="1:34" x14ac:dyDescent="0.45">
      <c r="A219">
        <v>218</v>
      </c>
      <c r="B219" t="s">
        <v>279</v>
      </c>
      <c r="C219" t="s">
        <v>1225</v>
      </c>
      <c r="D219" t="s">
        <v>557</v>
      </c>
      <c r="E219">
        <v>4</v>
      </c>
      <c r="F219">
        <v>5</v>
      </c>
      <c r="G219">
        <v>4</v>
      </c>
      <c r="H219">
        <v>5</v>
      </c>
      <c r="I219">
        <v>3</v>
      </c>
      <c r="J219">
        <v>4.3249999999999993</v>
      </c>
      <c r="K219">
        <v>21</v>
      </c>
      <c r="L219">
        <v>0.33132102676940778</v>
      </c>
      <c r="M219">
        <v>7</v>
      </c>
      <c r="N219" t="s">
        <v>2166</v>
      </c>
      <c r="O219" t="b">
        <v>0</v>
      </c>
      <c r="S219" t="str">
        <f>VLOOKUP($B219,'Gemini RAW'!$A:$Q,2,FALSE)</f>
        <v>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v>
      </c>
      <c r="T219" t="str">
        <f>VLOOKUP($B219,'Gemini RAW'!$A:$Q,3,FALSE)</f>
        <v>rag</v>
      </c>
      <c r="U219">
        <f>VLOOKUP($B219,'Gemini RAW'!$A:$Q,4,FALSE)</f>
        <v>5</v>
      </c>
      <c r="V219">
        <f>VLOOKUP($B219,'Gemini RAW'!$A:$Q,5,FALSE)</f>
        <v>5</v>
      </c>
      <c r="W219">
        <f>VLOOKUP($B219,'Gemini RAW'!$A:$Q,6,FALSE)</f>
        <v>4</v>
      </c>
      <c r="X219">
        <f>VLOOKUP($B219,'Gemini RAW'!$A:$Q,7,FALSE)</f>
        <v>5</v>
      </c>
      <c r="Y219">
        <f>VLOOKUP($B219,'Gemini RAW'!$A:$Q,8,FALSE)</f>
        <v>1</v>
      </c>
      <c r="Z219">
        <f>VLOOKUP($B219,'Gemini RAW'!$A:$Q,9,FALSE)</f>
        <v>4.3400000000000007</v>
      </c>
      <c r="AA219">
        <f>VLOOKUP($B219,'Gemini RAW'!$A:$Q,10,FALSE)</f>
        <v>20</v>
      </c>
      <c r="AB219">
        <f>VLOOKUP($B219,'Gemini RAW'!$A:$Q,11,FALSE)</f>
        <v>0.1136218594961253</v>
      </c>
      <c r="AC219">
        <f>VLOOKUP($B219,'Gemini RAW'!$A:$Q,12,FALSE)</f>
        <v>9</v>
      </c>
      <c r="AD219" t="str">
        <f>VLOOKUP($B219,'Gemini RAW'!$A:$Q,13,FALSE)</f>
        <v>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v>
      </c>
      <c r="AE219" t="b">
        <f>VLOOKUP($B219,'Gemini RAW'!$A:$Q,14,FALSE)</f>
        <v>0</v>
      </c>
      <c r="AF219">
        <f>VLOOKUP($B219,'Gemini RAW'!$A:$Q,15,FALSE)</f>
        <v>0</v>
      </c>
      <c r="AG219">
        <f>VLOOKUP($B219,'Gemini RAW'!$A:$Q,16,FALSE)</f>
        <v>0</v>
      </c>
      <c r="AH219">
        <f>VLOOKUP($B219,'Gemini RAW'!$A:$Q,17,FALSE)</f>
        <v>0</v>
      </c>
    </row>
    <row r="220" spans="1:34" x14ac:dyDescent="0.45">
      <c r="A220">
        <v>219</v>
      </c>
      <c r="B220" t="s">
        <v>282</v>
      </c>
      <c r="C220" t="s">
        <v>1227</v>
      </c>
      <c r="D220" t="s">
        <v>557</v>
      </c>
      <c r="E220">
        <v>2</v>
      </c>
      <c r="F220">
        <v>4</v>
      </c>
      <c r="G220">
        <v>2</v>
      </c>
      <c r="H220">
        <v>4</v>
      </c>
      <c r="I220">
        <v>1</v>
      </c>
      <c r="J220">
        <v>2.7374999999999998</v>
      </c>
      <c r="K220">
        <v>13</v>
      </c>
      <c r="L220">
        <v>8.1895251262504687E-2</v>
      </c>
      <c r="M220">
        <v>13</v>
      </c>
      <c r="N220" t="s">
        <v>2167</v>
      </c>
      <c r="O220" t="b">
        <v>0</v>
      </c>
      <c r="S220" t="str">
        <f>VLOOKUP($B220,'Gemini RAW'!$A:$Q,2,FALSE)</f>
        <v>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v>
      </c>
      <c r="T220" t="str">
        <f>VLOOKUP($B220,'Gemini RAW'!$A:$Q,3,FALSE)</f>
        <v>rag</v>
      </c>
      <c r="U220">
        <f>VLOOKUP($B220,'Gemini RAW'!$A:$Q,4,FALSE)</f>
        <v>4</v>
      </c>
      <c r="V220">
        <f>VLOOKUP($B220,'Gemini RAW'!$A:$Q,5,FALSE)</f>
        <v>4</v>
      </c>
      <c r="W220">
        <f>VLOOKUP($B220,'Gemini RAW'!$A:$Q,6,FALSE)</f>
        <v>2</v>
      </c>
      <c r="X220">
        <f>VLOOKUP($B220,'Gemini RAW'!$A:$Q,7,FALSE)</f>
        <v>5</v>
      </c>
      <c r="Y220">
        <f>VLOOKUP($B220,'Gemini RAW'!$A:$Q,8,FALSE)</f>
        <v>1</v>
      </c>
      <c r="Z220">
        <f>VLOOKUP($B220,'Gemini RAW'!$A:$Q,9,FALSE)</f>
        <v>3.66</v>
      </c>
      <c r="AA220">
        <f>VLOOKUP($B220,'Gemini RAW'!$A:$Q,10,FALSE)</f>
        <v>16</v>
      </c>
      <c r="AB220">
        <f>VLOOKUP($B220,'Gemini RAW'!$A:$Q,11,FALSE)</f>
        <v>0.11441088828137019</v>
      </c>
      <c r="AC220">
        <f>VLOOKUP($B220,'Gemini RAW'!$A:$Q,12,FALSE)</f>
        <v>7</v>
      </c>
      <c r="AD220" t="str">
        <f>VLOOKUP($B220,'Gemini RAW'!$A:$Q,13,FALSE)</f>
        <v>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v>
      </c>
      <c r="AE220" t="b">
        <f>VLOOKUP($B220,'Gemini RAW'!$A:$Q,14,FALSE)</f>
        <v>0</v>
      </c>
      <c r="AF220">
        <f>VLOOKUP($B220,'Gemini RAW'!$A:$Q,15,FALSE)</f>
        <v>0</v>
      </c>
      <c r="AG220">
        <f>VLOOKUP($B220,'Gemini RAW'!$A:$Q,16,FALSE)</f>
        <v>0</v>
      </c>
      <c r="AH220">
        <f>VLOOKUP($B220,'Gemini RAW'!$A:$Q,17,FALSE)</f>
        <v>0</v>
      </c>
    </row>
    <row r="221" spans="1:34" x14ac:dyDescent="0.45">
      <c r="A221">
        <v>220</v>
      </c>
      <c r="B221" t="s">
        <v>285</v>
      </c>
      <c r="C221" t="s">
        <v>1229</v>
      </c>
      <c r="D221" t="s">
        <v>557</v>
      </c>
      <c r="E221">
        <v>4</v>
      </c>
      <c r="F221">
        <v>5</v>
      </c>
      <c r="G221">
        <v>4</v>
      </c>
      <c r="H221">
        <v>5</v>
      </c>
      <c r="I221">
        <v>3</v>
      </c>
      <c r="J221">
        <v>4.3249999999999993</v>
      </c>
      <c r="K221">
        <v>21</v>
      </c>
      <c r="L221">
        <v>0.37791296484633757</v>
      </c>
      <c r="M221">
        <v>9</v>
      </c>
      <c r="N221" t="s">
        <v>2168</v>
      </c>
      <c r="O221" t="b">
        <v>0</v>
      </c>
      <c r="S221" t="str">
        <f>VLOOKUP($B221,'Gemini RAW'!$A:$Q,2,FALSE)</f>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v>
      </c>
      <c r="T221" t="str">
        <f>VLOOKUP($B221,'Gemini RAW'!$A:$Q,3,FALSE)</f>
        <v>rag</v>
      </c>
      <c r="U221">
        <f>VLOOKUP($B221,'Gemini RAW'!$A:$Q,4,FALSE)</f>
        <v>5</v>
      </c>
      <c r="V221">
        <f>VLOOKUP($B221,'Gemini RAW'!$A:$Q,5,FALSE)</f>
        <v>5</v>
      </c>
      <c r="W221">
        <f>VLOOKUP($B221,'Gemini RAW'!$A:$Q,6,FALSE)</f>
        <v>5</v>
      </c>
      <c r="X221">
        <f>VLOOKUP($B221,'Gemini RAW'!$A:$Q,7,FALSE)</f>
        <v>5</v>
      </c>
      <c r="Y221">
        <f>VLOOKUP($B221,'Gemini RAW'!$A:$Q,8,FALSE)</f>
        <v>1</v>
      </c>
      <c r="Z221">
        <f>VLOOKUP($B221,'Gemini RAW'!$A:$Q,9,FALSE)</f>
        <v>4.4800000000000004</v>
      </c>
      <c r="AA221">
        <f>VLOOKUP($B221,'Gemini RAW'!$A:$Q,10,FALSE)</f>
        <v>21</v>
      </c>
      <c r="AB221">
        <f>VLOOKUP($B221,'Gemini RAW'!$A:$Q,11,FALSE)</f>
        <v>0.40357480701353637</v>
      </c>
      <c r="AC221">
        <f>VLOOKUP($B221,'Gemini RAW'!$A:$Q,12,FALSE)</f>
        <v>4</v>
      </c>
      <c r="AD221" t="str">
        <f>VLOOKUP($B221,'Gemini RAW'!$A:$Q,13,FALSE)</f>
        <v>The response is factually accurate, relevant, complete, and clear. It effectively answers the user's query about who provides support for digitalization at Berenberg. However, it lacks explicit citations and audit trail information, which are areas for improvement.</v>
      </c>
      <c r="AE221" t="b">
        <f>VLOOKUP($B221,'Gemini RAW'!$A:$Q,14,FALSE)</f>
        <v>0</v>
      </c>
      <c r="AF221">
        <f>VLOOKUP($B221,'Gemini RAW'!$A:$Q,15,FALSE)</f>
        <v>0</v>
      </c>
      <c r="AG221">
        <f>VLOOKUP($B221,'Gemini RAW'!$A:$Q,16,FALSE)</f>
        <v>0</v>
      </c>
      <c r="AH221">
        <f>VLOOKUP($B221,'Gemini RAW'!$A:$Q,17,FALSE)</f>
        <v>0</v>
      </c>
    </row>
    <row r="222" spans="1:34" x14ac:dyDescent="0.45">
      <c r="A222">
        <v>221</v>
      </c>
      <c r="B222" t="s">
        <v>288</v>
      </c>
      <c r="C222" t="s">
        <v>1231</v>
      </c>
      <c r="D222" t="s">
        <v>557</v>
      </c>
      <c r="E222">
        <v>5</v>
      </c>
      <c r="F222">
        <v>5</v>
      </c>
      <c r="G222">
        <v>4</v>
      </c>
      <c r="H222">
        <v>5</v>
      </c>
      <c r="I222">
        <v>4</v>
      </c>
      <c r="J222">
        <v>4.7249999999999996</v>
      </c>
      <c r="K222">
        <v>23</v>
      </c>
      <c r="L222">
        <v>0.14456025129051439</v>
      </c>
      <c r="M222">
        <v>10</v>
      </c>
      <c r="N222" t="s">
        <v>2169</v>
      </c>
      <c r="O222" t="b">
        <v>0</v>
      </c>
      <c r="S222" t="str">
        <f>VLOOKUP($B222,'Gemini RAW'!$A:$Q,2,FALSE)</f>
        <v>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v>
      </c>
      <c r="T222" t="str">
        <f>VLOOKUP($B222,'Gemini RAW'!$A:$Q,3,FALSE)</f>
        <v>rag</v>
      </c>
      <c r="U222">
        <f>VLOOKUP($B222,'Gemini RAW'!$A:$Q,4,FALSE)</f>
        <v>5</v>
      </c>
      <c r="V222">
        <f>VLOOKUP($B222,'Gemini RAW'!$A:$Q,5,FALSE)</f>
        <v>1</v>
      </c>
      <c r="W222">
        <f>VLOOKUP($B222,'Gemini RAW'!$A:$Q,6,FALSE)</f>
        <v>1</v>
      </c>
      <c r="X222">
        <f>VLOOKUP($B222,'Gemini RAW'!$A:$Q,7,FALSE)</f>
        <v>5</v>
      </c>
      <c r="Y222">
        <f>VLOOKUP($B222,'Gemini RAW'!$A:$Q,8,FALSE)</f>
        <v>1</v>
      </c>
      <c r="Z222">
        <f>VLOOKUP($B222,'Gemini RAW'!$A:$Q,9,FALSE)</f>
        <v>3.48</v>
      </c>
      <c r="AA222">
        <f>VLOOKUP($B222,'Gemini RAW'!$A:$Q,10,FALSE)</f>
        <v>13</v>
      </c>
      <c r="AB222">
        <f>VLOOKUP($B222,'Gemini RAW'!$A:$Q,11,FALSE)</f>
        <v>0.14296076452322021</v>
      </c>
      <c r="AC222">
        <f>VLOOKUP($B222,'Gemini RAW'!$A:$Q,12,FALSE)</f>
        <v>12</v>
      </c>
      <c r="AD222" t="str">
        <f>VLOOKUP($B222,'Gemini RAW'!$A:$Q,13,FALSE)</f>
        <v>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v>
      </c>
      <c r="AE222" t="b">
        <f>VLOOKUP($B222,'Gemini RAW'!$A:$Q,14,FALSE)</f>
        <v>0</v>
      </c>
      <c r="AF222">
        <f>VLOOKUP($B222,'Gemini RAW'!$A:$Q,15,FALSE)</f>
        <v>0</v>
      </c>
      <c r="AG222">
        <f>VLOOKUP($B222,'Gemini RAW'!$A:$Q,16,FALSE)</f>
        <v>0</v>
      </c>
      <c r="AH222">
        <f>VLOOKUP($B222,'Gemini RAW'!$A:$Q,17,FALSE)</f>
        <v>0</v>
      </c>
    </row>
    <row r="223" spans="1:34" x14ac:dyDescent="0.45">
      <c r="A223">
        <v>222</v>
      </c>
      <c r="B223" t="s">
        <v>291</v>
      </c>
      <c r="C223" t="s">
        <v>1233</v>
      </c>
      <c r="D223" t="s">
        <v>557</v>
      </c>
      <c r="E223">
        <v>3</v>
      </c>
      <c r="F223">
        <v>4</v>
      </c>
      <c r="G223">
        <v>3</v>
      </c>
      <c r="H223">
        <v>4</v>
      </c>
      <c r="I223">
        <v>2</v>
      </c>
      <c r="J223">
        <v>3.3250000000000002</v>
      </c>
      <c r="K223">
        <v>16</v>
      </c>
      <c r="L223">
        <v>0.146302152353398</v>
      </c>
      <c r="M223">
        <v>10</v>
      </c>
      <c r="N223" t="s">
        <v>2170</v>
      </c>
      <c r="O223" t="b">
        <v>0</v>
      </c>
      <c r="S223" t="str">
        <f>VLOOKUP($B223,'Gemini RAW'!$A:$Q,2,FALSE)</f>
        <v>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v>
      </c>
      <c r="T223" t="str">
        <f>VLOOKUP($B223,'Gemini RAW'!$A:$Q,3,FALSE)</f>
        <v>rag</v>
      </c>
      <c r="U223">
        <f>VLOOKUP($B223,'Gemini RAW'!$A:$Q,4,FALSE)</f>
        <v>4</v>
      </c>
      <c r="V223">
        <f>VLOOKUP($B223,'Gemini RAW'!$A:$Q,5,FALSE)</f>
        <v>5</v>
      </c>
      <c r="W223">
        <f>VLOOKUP($B223,'Gemini RAW'!$A:$Q,6,FALSE)</f>
        <v>3</v>
      </c>
      <c r="X223">
        <f>VLOOKUP($B223,'Gemini RAW'!$A:$Q,7,FALSE)</f>
        <v>5</v>
      </c>
      <c r="Y223">
        <f>VLOOKUP($B223,'Gemini RAW'!$A:$Q,8,FALSE)</f>
        <v>1</v>
      </c>
      <c r="Z223">
        <f>VLOOKUP($B223,'Gemini RAW'!$A:$Q,9,FALSE)</f>
        <v>3.98</v>
      </c>
      <c r="AA223">
        <f>VLOOKUP($B223,'Gemini RAW'!$A:$Q,10,FALSE)</f>
        <v>18</v>
      </c>
      <c r="AB223">
        <f>VLOOKUP($B223,'Gemini RAW'!$A:$Q,11,FALSE)</f>
        <v>0.1291496445849466</v>
      </c>
      <c r="AC223">
        <f>VLOOKUP($B223,'Gemini RAW'!$A:$Q,12,FALSE)</f>
        <v>11</v>
      </c>
      <c r="AD223" t="str">
        <f>VLOOKUP($B223,'Gemini RAW'!$A:$Q,13,FALSE)</f>
        <v>The response is relevant and mostly accurate, providing a useful suggestion for the user's query. However, it lacks completeness and does not provide any explicit citations. The content quality is good, but the source utilization and citation practices need improvement.</v>
      </c>
      <c r="AE223" t="b">
        <f>VLOOKUP($B223,'Gemini RAW'!$A:$Q,14,FALSE)</f>
        <v>0</v>
      </c>
      <c r="AF223">
        <f>VLOOKUP($B223,'Gemini RAW'!$A:$Q,15,FALSE)</f>
        <v>0</v>
      </c>
      <c r="AG223">
        <f>VLOOKUP($B223,'Gemini RAW'!$A:$Q,16,FALSE)</f>
        <v>0</v>
      </c>
      <c r="AH223">
        <f>VLOOKUP($B223,'Gemini RAW'!$A:$Q,17,FALSE)</f>
        <v>0</v>
      </c>
    </row>
    <row r="224" spans="1:34" x14ac:dyDescent="0.45">
      <c r="A224">
        <v>223</v>
      </c>
      <c r="B224" t="s">
        <v>294</v>
      </c>
      <c r="C224" t="s">
        <v>1235</v>
      </c>
      <c r="D224" t="s">
        <v>557</v>
      </c>
      <c r="E224">
        <v>5</v>
      </c>
      <c r="F224">
        <v>5</v>
      </c>
      <c r="G224">
        <v>5</v>
      </c>
      <c r="H224">
        <v>5</v>
      </c>
      <c r="I224">
        <v>4</v>
      </c>
      <c r="J224">
        <v>4.9124999999999996</v>
      </c>
      <c r="K224">
        <v>24</v>
      </c>
      <c r="L224">
        <v>0.24045328991626119</v>
      </c>
      <c r="M224">
        <v>11</v>
      </c>
      <c r="N224" t="s">
        <v>2171</v>
      </c>
      <c r="O224" t="b">
        <v>0</v>
      </c>
      <c r="S224" t="str">
        <f>VLOOKUP($B224,'Gemini RAW'!$A:$Q,2,FALSE)</f>
        <v>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v>
      </c>
      <c r="T224" t="str">
        <f>VLOOKUP($B224,'Gemini RAW'!$A:$Q,3,FALSE)</f>
        <v>rag</v>
      </c>
      <c r="U224">
        <f>VLOOKUP($B224,'Gemini RAW'!$A:$Q,4,FALSE)</f>
        <v>5</v>
      </c>
      <c r="V224">
        <f>VLOOKUP($B224,'Gemini RAW'!$A:$Q,5,FALSE)</f>
        <v>5</v>
      </c>
      <c r="W224">
        <f>VLOOKUP($B224,'Gemini RAW'!$A:$Q,6,FALSE)</f>
        <v>4</v>
      </c>
      <c r="X224">
        <f>VLOOKUP($B224,'Gemini RAW'!$A:$Q,7,FALSE)</f>
        <v>5</v>
      </c>
      <c r="Y224">
        <f>VLOOKUP($B224,'Gemini RAW'!$A:$Q,8,FALSE)</f>
        <v>1</v>
      </c>
      <c r="Z224">
        <f>VLOOKUP($B224,'Gemini RAW'!$A:$Q,9,FALSE)</f>
        <v>4.3400000000000007</v>
      </c>
      <c r="AA224">
        <f>VLOOKUP($B224,'Gemini RAW'!$A:$Q,10,FALSE)</f>
        <v>20</v>
      </c>
      <c r="AB224">
        <f>VLOOKUP($B224,'Gemini RAW'!$A:$Q,11,FALSE)</f>
        <v>0.30208910804313571</v>
      </c>
      <c r="AC224">
        <f>VLOOKUP($B224,'Gemini RAW'!$A:$Q,12,FALSE)</f>
        <v>11</v>
      </c>
      <c r="AD224" t="str">
        <f>VLOOKUP($B224,'Gemini RAW'!$A:$Q,13,FALSE)</f>
        <v>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v>
      </c>
      <c r="AE224" t="b">
        <f>VLOOKUP($B224,'Gemini RAW'!$A:$Q,14,FALSE)</f>
        <v>0</v>
      </c>
      <c r="AF224">
        <f>VLOOKUP($B224,'Gemini RAW'!$A:$Q,15,FALSE)</f>
        <v>0</v>
      </c>
      <c r="AG224">
        <f>VLOOKUP($B224,'Gemini RAW'!$A:$Q,16,FALSE)</f>
        <v>0</v>
      </c>
      <c r="AH224">
        <f>VLOOKUP($B224,'Gemini RAW'!$A:$Q,17,FALSE)</f>
        <v>0</v>
      </c>
    </row>
    <row r="225" spans="1:34" x14ac:dyDescent="0.45">
      <c r="A225">
        <v>224</v>
      </c>
      <c r="B225" t="s">
        <v>297</v>
      </c>
      <c r="C225" t="s">
        <v>1237</v>
      </c>
      <c r="D225" t="s">
        <v>557</v>
      </c>
      <c r="E225">
        <v>5</v>
      </c>
      <c r="F225">
        <v>5</v>
      </c>
      <c r="G225">
        <v>4</v>
      </c>
      <c r="H225">
        <v>5</v>
      </c>
      <c r="I225">
        <v>4</v>
      </c>
      <c r="J225">
        <v>4.7249999999999996</v>
      </c>
      <c r="K225">
        <v>23</v>
      </c>
      <c r="L225">
        <v>0.1792061396424508</v>
      </c>
      <c r="M225">
        <v>10</v>
      </c>
      <c r="N225" t="s">
        <v>2172</v>
      </c>
      <c r="O225" t="b">
        <v>0</v>
      </c>
      <c r="S225" t="str">
        <f>VLOOKUP($B225,'Gemini RAW'!$A:$Q,2,FALSE)</f>
        <v>Den Multifunktionsraum im NewHQ können Sie über Outlook buchen. Die Koordination erfolgt durch HR.</v>
      </c>
      <c r="T225" t="str">
        <f>VLOOKUP($B225,'Gemini RAW'!$A:$Q,3,FALSE)</f>
        <v>rag</v>
      </c>
      <c r="U225">
        <f>VLOOKUP($B225,'Gemini RAW'!$A:$Q,4,FALSE)</f>
        <v>4</v>
      </c>
      <c r="V225">
        <f>VLOOKUP($B225,'Gemini RAW'!$A:$Q,5,FALSE)</f>
        <v>5</v>
      </c>
      <c r="W225">
        <f>VLOOKUP($B225,'Gemini RAW'!$A:$Q,6,FALSE)</f>
        <v>3</v>
      </c>
      <c r="X225">
        <f>VLOOKUP($B225,'Gemini RAW'!$A:$Q,7,FALSE)</f>
        <v>5</v>
      </c>
      <c r="Y225">
        <f>VLOOKUP($B225,'Gemini RAW'!$A:$Q,8,FALSE)</f>
        <v>1</v>
      </c>
      <c r="Z225">
        <f>VLOOKUP($B225,'Gemini RAW'!$A:$Q,9,FALSE)</f>
        <v>3.98</v>
      </c>
      <c r="AA225">
        <f>VLOOKUP($B225,'Gemini RAW'!$A:$Q,10,FALSE)</f>
        <v>18</v>
      </c>
      <c r="AB225">
        <f>VLOOKUP($B225,'Gemini RAW'!$A:$Q,11,FALSE)</f>
        <v>7.8720211679225688E-2</v>
      </c>
      <c r="AC225">
        <f>VLOOKUP($B225,'Gemini RAW'!$A:$Q,12,FALSE)</f>
        <v>10</v>
      </c>
      <c r="AD225" t="str">
        <f>VLOOKUP($B225,'Gemini RAW'!$A:$Q,13,FALSE)</f>
        <v>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v>
      </c>
      <c r="AE225" t="b">
        <f>VLOOKUP($B225,'Gemini RAW'!$A:$Q,14,FALSE)</f>
        <v>0</v>
      </c>
      <c r="AF225">
        <f>VLOOKUP($B225,'Gemini RAW'!$A:$Q,15,FALSE)</f>
        <v>0</v>
      </c>
      <c r="AG225">
        <f>VLOOKUP($B225,'Gemini RAW'!$A:$Q,16,FALSE)</f>
        <v>0</v>
      </c>
      <c r="AH225">
        <f>VLOOKUP($B225,'Gemini RAW'!$A:$Q,17,FALSE)</f>
        <v>0</v>
      </c>
    </row>
    <row r="226" spans="1:34" x14ac:dyDescent="0.45">
      <c r="A226">
        <v>225</v>
      </c>
      <c r="B226" t="s">
        <v>300</v>
      </c>
      <c r="C226" t="s">
        <v>1239</v>
      </c>
      <c r="D226" t="s">
        <v>557</v>
      </c>
      <c r="E226">
        <v>5</v>
      </c>
      <c r="F226">
        <v>5</v>
      </c>
      <c r="G226">
        <v>5</v>
      </c>
      <c r="H226">
        <v>5</v>
      </c>
      <c r="I226">
        <v>4</v>
      </c>
      <c r="J226">
        <v>4.9124999999999996</v>
      </c>
      <c r="K226">
        <v>24</v>
      </c>
      <c r="L226">
        <v>0.22832460684449549</v>
      </c>
      <c r="M226">
        <v>12</v>
      </c>
      <c r="N226" t="s">
        <v>2173</v>
      </c>
      <c r="O226" t="b">
        <v>0</v>
      </c>
      <c r="S226" t="str">
        <f>VLOOKUP($B226,'Gemini RAW'!$A:$Q,2,FALSE)</f>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v>
      </c>
      <c r="T226" t="str">
        <f>VLOOKUP($B226,'Gemini RAW'!$A:$Q,3,FALSE)</f>
        <v>rag</v>
      </c>
      <c r="U226">
        <f>VLOOKUP($B226,'Gemini RAW'!$A:$Q,4,FALSE)</f>
        <v>5</v>
      </c>
      <c r="V226">
        <f>VLOOKUP($B226,'Gemini RAW'!$A:$Q,5,FALSE)</f>
        <v>5</v>
      </c>
      <c r="W226">
        <f>VLOOKUP($B226,'Gemini RAW'!$A:$Q,6,FALSE)</f>
        <v>5</v>
      </c>
      <c r="X226">
        <f>VLOOKUP($B226,'Gemini RAW'!$A:$Q,7,FALSE)</f>
        <v>5</v>
      </c>
      <c r="Y226">
        <f>VLOOKUP($B226,'Gemini RAW'!$A:$Q,8,FALSE)</f>
        <v>1</v>
      </c>
      <c r="Z226">
        <f>VLOOKUP($B226,'Gemini RAW'!$A:$Q,9,FALSE)</f>
        <v>4.4800000000000004</v>
      </c>
      <c r="AA226">
        <f>VLOOKUP($B226,'Gemini RAW'!$A:$Q,10,FALSE)</f>
        <v>21</v>
      </c>
      <c r="AB226">
        <f>VLOOKUP($B226,'Gemini RAW'!$A:$Q,11,FALSE)</f>
        <v>0.17041535334594579</v>
      </c>
      <c r="AC226">
        <f>VLOOKUP($B226,'Gemini RAW'!$A:$Q,12,FALSE)</f>
        <v>10</v>
      </c>
      <c r="AD226" t="str">
        <f>VLOOKUP($B226,'Gemini RAW'!$A:$Q,13,FALSE)</f>
        <v>The response is factually accurate, relevant, complete, and clear. However, it lacks citations, which is a significant drawback. The response effectively answers the user's question based on the provided snippets, but the absence of explicit citations reduces its academic rigor.</v>
      </c>
      <c r="AE226" t="b">
        <f>VLOOKUP($B226,'Gemini RAW'!$A:$Q,14,FALSE)</f>
        <v>0</v>
      </c>
      <c r="AF226">
        <f>VLOOKUP($B226,'Gemini RAW'!$A:$Q,15,FALSE)</f>
        <v>0</v>
      </c>
      <c r="AG226">
        <f>VLOOKUP($B226,'Gemini RAW'!$A:$Q,16,FALSE)</f>
        <v>0</v>
      </c>
      <c r="AH226">
        <f>VLOOKUP($B226,'Gemini RAW'!$A:$Q,17,FALSE)</f>
        <v>0</v>
      </c>
    </row>
    <row r="227" spans="1:34" x14ac:dyDescent="0.45">
      <c r="A227">
        <v>226</v>
      </c>
      <c r="B227" t="s">
        <v>303</v>
      </c>
      <c r="C227" t="s">
        <v>1241</v>
      </c>
      <c r="D227" t="s">
        <v>557</v>
      </c>
      <c r="E227">
        <v>5</v>
      </c>
      <c r="F227">
        <v>5</v>
      </c>
      <c r="G227">
        <v>5</v>
      </c>
      <c r="H227">
        <v>5</v>
      </c>
      <c r="I227">
        <v>4</v>
      </c>
      <c r="J227">
        <v>4.9124999999999996</v>
      </c>
      <c r="K227">
        <v>24</v>
      </c>
      <c r="L227">
        <v>0.29078375030460002</v>
      </c>
      <c r="M227">
        <v>10</v>
      </c>
      <c r="N227" t="s">
        <v>2174</v>
      </c>
      <c r="O227" t="b">
        <v>0</v>
      </c>
      <c r="S227" t="str">
        <f>VLOOKUP($B227,'Gemini RAW'!$A:$Q,2,FALSE)</f>
        <v>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v>
      </c>
      <c r="T227" t="str">
        <f>VLOOKUP($B227,'Gemini RAW'!$A:$Q,3,FALSE)</f>
        <v>rag</v>
      </c>
      <c r="U227">
        <f>VLOOKUP($B227,'Gemini RAW'!$A:$Q,4,FALSE)</f>
        <v>5</v>
      </c>
      <c r="V227">
        <f>VLOOKUP($B227,'Gemini RAW'!$A:$Q,5,FALSE)</f>
        <v>5</v>
      </c>
      <c r="W227">
        <f>VLOOKUP($B227,'Gemini RAW'!$A:$Q,6,FALSE)</f>
        <v>5</v>
      </c>
      <c r="X227">
        <f>VLOOKUP($B227,'Gemini RAW'!$A:$Q,7,FALSE)</f>
        <v>5</v>
      </c>
      <c r="Y227">
        <f>VLOOKUP($B227,'Gemini RAW'!$A:$Q,8,FALSE)</f>
        <v>1</v>
      </c>
      <c r="Z227">
        <f>VLOOKUP($B227,'Gemini RAW'!$A:$Q,9,FALSE)</f>
        <v>4.4800000000000004</v>
      </c>
      <c r="AA227">
        <f>VLOOKUP($B227,'Gemini RAW'!$A:$Q,10,FALSE)</f>
        <v>21</v>
      </c>
      <c r="AB227">
        <f>VLOOKUP($B227,'Gemini RAW'!$A:$Q,11,FALSE)</f>
        <v>0.23423903327680859</v>
      </c>
      <c r="AC227">
        <f>VLOOKUP($B227,'Gemini RAW'!$A:$Q,12,FALSE)</f>
        <v>11</v>
      </c>
      <c r="AD227" t="str">
        <f>VLOOKUP($B227,'Gemini RAW'!$A:$Q,13,FALSE)</f>
        <v>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v>
      </c>
      <c r="AE227" t="b">
        <f>VLOOKUP($B227,'Gemini RAW'!$A:$Q,14,FALSE)</f>
        <v>0</v>
      </c>
      <c r="AF227">
        <f>VLOOKUP($B227,'Gemini RAW'!$A:$Q,15,FALSE)</f>
        <v>0</v>
      </c>
      <c r="AG227">
        <f>VLOOKUP($B227,'Gemini RAW'!$A:$Q,16,FALSE)</f>
        <v>0</v>
      </c>
      <c r="AH227">
        <f>VLOOKUP($B227,'Gemini RAW'!$A:$Q,17,FALSE)</f>
        <v>0</v>
      </c>
    </row>
    <row r="228" spans="1:34" x14ac:dyDescent="0.45">
      <c r="A228">
        <v>227</v>
      </c>
      <c r="B228" t="s">
        <v>306</v>
      </c>
      <c r="C228" t="s">
        <v>1243</v>
      </c>
      <c r="D228" t="s">
        <v>557</v>
      </c>
      <c r="E228">
        <v>5</v>
      </c>
      <c r="F228">
        <v>5</v>
      </c>
      <c r="G228">
        <v>4</v>
      </c>
      <c r="H228">
        <v>5</v>
      </c>
      <c r="I228">
        <v>4</v>
      </c>
      <c r="J228">
        <v>4.7249999999999996</v>
      </c>
      <c r="K228">
        <v>23</v>
      </c>
      <c r="L228">
        <v>0.28784717986995861</v>
      </c>
      <c r="M228">
        <v>10</v>
      </c>
      <c r="N228" t="s">
        <v>2175</v>
      </c>
      <c r="O228" t="b">
        <v>0</v>
      </c>
      <c r="S228" t="str">
        <f>VLOOKUP($B228,'Gemini RAW'!$A:$Q,2,FALSE)</f>
        <v>Im Mitarbeiterrestaurant stehen 199 Sitzplätze zur Verfügung. Über das Ampelsystem in der App ist ersichtlich, wie hoch die Auslastung ist.</v>
      </c>
      <c r="T228" t="str">
        <f>VLOOKUP($B228,'Gemini RAW'!$A:$Q,3,FALSE)</f>
        <v>rag</v>
      </c>
      <c r="U228">
        <f>VLOOKUP($B228,'Gemini RAW'!$A:$Q,4,FALSE)</f>
        <v>5</v>
      </c>
      <c r="V228">
        <f>VLOOKUP($B228,'Gemini RAW'!$A:$Q,5,FALSE)</f>
        <v>5</v>
      </c>
      <c r="W228">
        <f>VLOOKUP($B228,'Gemini RAW'!$A:$Q,6,FALSE)</f>
        <v>5</v>
      </c>
      <c r="X228">
        <f>VLOOKUP($B228,'Gemini RAW'!$A:$Q,7,FALSE)</f>
        <v>5</v>
      </c>
      <c r="Y228">
        <f>VLOOKUP($B228,'Gemini RAW'!$A:$Q,8,FALSE)</f>
        <v>4</v>
      </c>
      <c r="Z228">
        <f>VLOOKUP($B228,'Gemini RAW'!$A:$Q,9,FALSE)</f>
        <v>4.9400000000000004</v>
      </c>
      <c r="AA228">
        <f>VLOOKUP($B228,'Gemini RAW'!$A:$Q,10,FALSE)</f>
        <v>24</v>
      </c>
      <c r="AB228">
        <f>VLOOKUP($B228,'Gemini RAW'!$A:$Q,11,FALSE)</f>
        <v>0.37092215193967099</v>
      </c>
      <c r="AC228">
        <f>VLOOKUP($B228,'Gemini RAW'!$A:$Q,12,FALSE)</f>
        <v>13</v>
      </c>
      <c r="AD228" t="str">
        <f>VLOOKUP($B228,'Gemini RAW'!$A:$Q,13,FALSE)</f>
        <v>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v>
      </c>
      <c r="AE228" t="b">
        <f>VLOOKUP($B228,'Gemini RAW'!$A:$Q,14,FALSE)</f>
        <v>0</v>
      </c>
      <c r="AF228">
        <f>VLOOKUP($B228,'Gemini RAW'!$A:$Q,15,FALSE)</f>
        <v>0</v>
      </c>
      <c r="AG228">
        <f>VLOOKUP($B228,'Gemini RAW'!$A:$Q,16,FALSE)</f>
        <v>0</v>
      </c>
      <c r="AH228">
        <f>VLOOKUP($B228,'Gemini RAW'!$A:$Q,17,FALSE)</f>
        <v>0</v>
      </c>
    </row>
    <row r="229" spans="1:34" x14ac:dyDescent="0.45">
      <c r="A229">
        <v>228</v>
      </c>
      <c r="B229" t="s">
        <v>309</v>
      </c>
      <c r="C229" t="s">
        <v>1245</v>
      </c>
      <c r="D229" t="s">
        <v>557</v>
      </c>
      <c r="E229">
        <v>5</v>
      </c>
      <c r="F229">
        <v>5</v>
      </c>
      <c r="G229">
        <v>4</v>
      </c>
      <c r="H229">
        <v>5</v>
      </c>
      <c r="I229">
        <v>4</v>
      </c>
      <c r="J229">
        <v>4.7249999999999996</v>
      </c>
      <c r="K229">
        <v>23</v>
      </c>
      <c r="L229">
        <v>0.32392005552639042</v>
      </c>
      <c r="M229">
        <v>13</v>
      </c>
      <c r="N229" t="s">
        <v>2176</v>
      </c>
      <c r="O229" t="b">
        <v>0</v>
      </c>
      <c r="S229" t="str">
        <f>VLOOKUP($B229,'Gemini RAW'!$A:$Q,2,FALSE)</f>
        <v>Im Mitarbeiterrestaurant im NewHQ können Sie über ein Ampelsystem in der Restaurant-App sehen, wie hoch die Auslastung gerade ist. Die App kann sowohl auf dem Firmen- als auch auf dem Privat-Handy genutzt werden.</v>
      </c>
      <c r="T229" t="str">
        <f>VLOOKUP($B229,'Gemini RAW'!$A:$Q,3,FALSE)</f>
        <v>rag</v>
      </c>
      <c r="U229">
        <f>VLOOKUP($B229,'Gemini RAW'!$A:$Q,4,FALSE)</f>
        <v>5</v>
      </c>
      <c r="V229">
        <f>VLOOKUP($B229,'Gemini RAW'!$A:$Q,5,FALSE)</f>
        <v>5</v>
      </c>
      <c r="W229">
        <f>VLOOKUP($B229,'Gemini RAW'!$A:$Q,6,FALSE)</f>
        <v>5</v>
      </c>
      <c r="X229">
        <f>VLOOKUP($B229,'Gemini RAW'!$A:$Q,7,FALSE)</f>
        <v>5</v>
      </c>
      <c r="Y229">
        <f>VLOOKUP($B229,'Gemini RAW'!$A:$Q,8,FALSE)</f>
        <v>1</v>
      </c>
      <c r="Z229">
        <f>VLOOKUP($B229,'Gemini RAW'!$A:$Q,9,FALSE)</f>
        <v>3.64</v>
      </c>
      <c r="AA229">
        <f>VLOOKUP($B229,'Gemini RAW'!$A:$Q,10,FALSE)</f>
        <v>21</v>
      </c>
      <c r="AB229">
        <f>VLOOKUP($B229,'Gemini RAW'!$A:$Q,11,FALSE)</f>
        <v>0.29922053800099191</v>
      </c>
      <c r="AC229">
        <f>VLOOKUP($B229,'Gemini RAW'!$A:$Q,12,FALSE)</f>
        <v>11</v>
      </c>
      <c r="AD229" t="str">
        <f>VLOOKUP($B229,'Gemini RAW'!$A:$Q,13,FALSE)</f>
        <v>The response is factually accurate, relevant, complete, and clear. However, it lacks citations and does not address GDPR compliance, EU AI Act alignment, or audit trail quality. The content quality is excellent, but the system needs improvement in terms of transparency and accountability.</v>
      </c>
      <c r="AE229" t="b">
        <f>VLOOKUP($B229,'Gemini RAW'!$A:$Q,14,FALSE)</f>
        <v>0</v>
      </c>
      <c r="AF229">
        <f>VLOOKUP($B229,'Gemini RAW'!$A:$Q,15,FALSE)</f>
        <v>0</v>
      </c>
      <c r="AG229">
        <f>VLOOKUP($B229,'Gemini RAW'!$A:$Q,16,FALSE)</f>
        <v>0</v>
      </c>
      <c r="AH229">
        <f>VLOOKUP($B229,'Gemini RAW'!$A:$Q,17,FALSE)</f>
        <v>0</v>
      </c>
    </row>
    <row r="230" spans="1:34" x14ac:dyDescent="0.45">
      <c r="A230">
        <v>229</v>
      </c>
      <c r="B230" t="s">
        <v>312</v>
      </c>
      <c r="C230" t="s">
        <v>1247</v>
      </c>
      <c r="D230" t="s">
        <v>557</v>
      </c>
      <c r="E230">
        <v>4</v>
      </c>
      <c r="F230">
        <v>5</v>
      </c>
      <c r="G230">
        <v>4</v>
      </c>
      <c r="H230">
        <v>5</v>
      </c>
      <c r="I230">
        <v>3</v>
      </c>
      <c r="J230">
        <v>4.3249999999999993</v>
      </c>
      <c r="K230">
        <v>21</v>
      </c>
      <c r="L230">
        <v>0.24641267008432369</v>
      </c>
      <c r="M230">
        <v>15</v>
      </c>
      <c r="N230" t="s">
        <v>2177</v>
      </c>
      <c r="O230" t="b">
        <v>0</v>
      </c>
      <c r="S230" t="str">
        <f>VLOOKUP($B230,'Gemini RAW'!$A:$Q,2,FALSE)</f>
        <v>Ja, über die „Pre Order“-Funktion in der App können Sie Speisen bestellen, die Ihnen in einem Frische-Automat bereitgestellt werden. Dies ist auch zur Mitnahme nach Hause möglich.</v>
      </c>
      <c r="T230" t="str">
        <f>VLOOKUP($B230,'Gemini RAW'!$A:$Q,3,FALSE)</f>
        <v>rag</v>
      </c>
      <c r="U230">
        <f>VLOOKUP($B230,'Gemini RAW'!$A:$Q,4,FALSE)</f>
        <v>5</v>
      </c>
      <c r="V230">
        <f>VLOOKUP($B230,'Gemini RAW'!$A:$Q,5,FALSE)</f>
        <v>5</v>
      </c>
      <c r="W230">
        <f>VLOOKUP($B230,'Gemini RAW'!$A:$Q,6,FALSE)</f>
        <v>4</v>
      </c>
      <c r="X230">
        <f>VLOOKUP($B230,'Gemini RAW'!$A:$Q,7,FALSE)</f>
        <v>5</v>
      </c>
      <c r="Y230">
        <f>VLOOKUP($B230,'Gemini RAW'!$A:$Q,8,FALSE)</f>
        <v>1</v>
      </c>
      <c r="Z230">
        <f>VLOOKUP($B230,'Gemini RAW'!$A:$Q,9,FALSE)</f>
        <v>4.3400000000000007</v>
      </c>
      <c r="AA230">
        <f>VLOOKUP($B230,'Gemini RAW'!$A:$Q,10,FALSE)</f>
        <v>20</v>
      </c>
      <c r="AB230">
        <f>VLOOKUP($B230,'Gemini RAW'!$A:$Q,11,FALSE)</f>
        <v>0.19800701884573499</v>
      </c>
      <c r="AC230">
        <f>VLOOKUP($B230,'Gemini RAW'!$A:$Q,12,FALSE)</f>
        <v>6</v>
      </c>
      <c r="AD230" t="str">
        <f>VLOOKUP($B230,'Gemini RAW'!$A:$Q,13,FALSE)</f>
        <v>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v>
      </c>
      <c r="AE230" t="b">
        <f>VLOOKUP($B230,'Gemini RAW'!$A:$Q,14,FALSE)</f>
        <v>0</v>
      </c>
      <c r="AF230">
        <f>VLOOKUP($B230,'Gemini RAW'!$A:$Q,15,FALSE)</f>
        <v>0</v>
      </c>
      <c r="AG230">
        <f>VLOOKUP($B230,'Gemini RAW'!$A:$Q,16,FALSE)</f>
        <v>0</v>
      </c>
      <c r="AH230">
        <f>VLOOKUP($B230,'Gemini RAW'!$A:$Q,17,FALSE)</f>
        <v>0</v>
      </c>
    </row>
    <row r="231" spans="1:34" x14ac:dyDescent="0.45">
      <c r="A231">
        <v>230</v>
      </c>
      <c r="B231" t="s">
        <v>315</v>
      </c>
      <c r="C231" t="s">
        <v>1249</v>
      </c>
      <c r="D231" t="s">
        <v>557</v>
      </c>
      <c r="E231">
        <v>4</v>
      </c>
      <c r="F231">
        <v>5</v>
      </c>
      <c r="G231">
        <v>4</v>
      </c>
      <c r="H231">
        <v>4</v>
      </c>
      <c r="I231">
        <v>3</v>
      </c>
      <c r="J231">
        <v>4.1624999999999996</v>
      </c>
      <c r="K231">
        <v>20</v>
      </c>
      <c r="L231">
        <v>0.39207594304352328</v>
      </c>
      <c r="M231">
        <v>14</v>
      </c>
      <c r="N231" t="s">
        <v>2178</v>
      </c>
      <c r="O231" t="b">
        <v>0</v>
      </c>
      <c r="S231" t="str">
        <f>VLOOKUP($B231,'Gemini RAW'!$A:$Q,2,FALSE)</f>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v>
      </c>
      <c r="T231" t="str">
        <f>VLOOKUP($B231,'Gemini RAW'!$A:$Q,3,FALSE)</f>
        <v>rag</v>
      </c>
      <c r="U231">
        <f>VLOOKUP($B231,'Gemini RAW'!$A:$Q,4,FALSE)</f>
        <v>4</v>
      </c>
      <c r="V231">
        <f>VLOOKUP($B231,'Gemini RAW'!$A:$Q,5,FALSE)</f>
        <v>5</v>
      </c>
      <c r="W231">
        <f>VLOOKUP($B231,'Gemini RAW'!$A:$Q,6,FALSE)</f>
        <v>4</v>
      </c>
      <c r="X231">
        <f>VLOOKUP($B231,'Gemini RAW'!$A:$Q,7,FALSE)</f>
        <v>5</v>
      </c>
      <c r="Y231">
        <f>VLOOKUP($B231,'Gemini RAW'!$A:$Q,8,FALSE)</f>
        <v>1</v>
      </c>
      <c r="Z231">
        <f>VLOOKUP($B231,'Gemini RAW'!$A:$Q,9,FALSE)</f>
        <v>4.12</v>
      </c>
      <c r="AA231">
        <f>VLOOKUP($B231,'Gemini RAW'!$A:$Q,10,FALSE)</f>
        <v>19</v>
      </c>
      <c r="AB231">
        <f>VLOOKUP($B231,'Gemini RAW'!$A:$Q,11,FALSE)</f>
        <v>0.13454618178572489</v>
      </c>
      <c r="AC231">
        <f>VLOOKUP($B231,'Gemini RAW'!$A:$Q,12,FALSE)</f>
        <v>9</v>
      </c>
      <c r="AD231" t="str">
        <f>VLOOKUP($B231,'Gemini RAW'!$A:$Q,13,FALSE)</f>
        <v>The response is relevant, clear, and mostly complete. The factual accuracy is good, although some details are not verifiable from the provided snippets. The major weakness is the lack of citations, which makes it difficult to assess the reliability of the information.</v>
      </c>
      <c r="AE231" t="b">
        <f>VLOOKUP($B231,'Gemini RAW'!$A:$Q,14,FALSE)</f>
        <v>0</v>
      </c>
      <c r="AF231">
        <f>VLOOKUP($B231,'Gemini RAW'!$A:$Q,15,FALSE)</f>
        <v>0</v>
      </c>
      <c r="AG231">
        <f>VLOOKUP($B231,'Gemini RAW'!$A:$Q,16,FALSE)</f>
        <v>0</v>
      </c>
      <c r="AH231">
        <f>VLOOKUP($B231,'Gemini RAW'!$A:$Q,17,FALSE)</f>
        <v>0</v>
      </c>
    </row>
    <row r="232" spans="1:34" x14ac:dyDescent="0.45">
      <c r="A232">
        <v>231</v>
      </c>
      <c r="B232" t="s">
        <v>318</v>
      </c>
      <c r="C232" t="s">
        <v>1251</v>
      </c>
      <c r="D232" t="s">
        <v>557</v>
      </c>
      <c r="E232">
        <v>4</v>
      </c>
      <c r="F232">
        <v>5</v>
      </c>
      <c r="G232">
        <v>3</v>
      </c>
      <c r="H232">
        <v>4</v>
      </c>
      <c r="I232">
        <v>3</v>
      </c>
      <c r="J232">
        <v>3.9750000000000001</v>
      </c>
      <c r="K232">
        <v>19</v>
      </c>
      <c r="L232">
        <v>0.3894433462736766</v>
      </c>
      <c r="M232">
        <v>12</v>
      </c>
      <c r="N232" t="s">
        <v>2179</v>
      </c>
      <c r="O232" t="b">
        <v>0</v>
      </c>
      <c r="S232" t="str">
        <f>VLOOKUP($B232,'Gemini RAW'!$A:$Q,2,FALSE)</f>
        <v>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v>
      </c>
      <c r="T232" t="str">
        <f>VLOOKUP($B232,'Gemini RAW'!$A:$Q,3,FALSE)</f>
        <v>rag</v>
      </c>
      <c r="U232">
        <f>VLOOKUP($B232,'Gemini RAW'!$A:$Q,4,FALSE)</f>
        <v>5</v>
      </c>
      <c r="V232">
        <f>VLOOKUP($B232,'Gemini RAW'!$A:$Q,5,FALSE)</f>
        <v>5</v>
      </c>
      <c r="W232">
        <f>VLOOKUP($B232,'Gemini RAW'!$A:$Q,6,FALSE)</f>
        <v>5</v>
      </c>
      <c r="X232">
        <f>VLOOKUP($B232,'Gemini RAW'!$A:$Q,7,FALSE)</f>
        <v>5</v>
      </c>
      <c r="Y232">
        <f>VLOOKUP($B232,'Gemini RAW'!$A:$Q,8,FALSE)</f>
        <v>3</v>
      </c>
      <c r="Z232">
        <f>VLOOKUP($B232,'Gemini RAW'!$A:$Q,9,FALSE)</f>
        <v>4.88</v>
      </c>
      <c r="AA232">
        <f>VLOOKUP($B232,'Gemini RAW'!$A:$Q,10,FALSE)</f>
        <v>23</v>
      </c>
      <c r="AB232">
        <f>VLOOKUP($B232,'Gemini RAW'!$A:$Q,11,FALSE)</f>
        <v>0.19321796590935411</v>
      </c>
      <c r="AC232">
        <f>VLOOKUP($B232,'Gemini RAW'!$A:$Q,12,FALSE)</f>
        <v>10</v>
      </c>
      <c r="AD232" t="str">
        <f>VLOOKUP($B232,'Gemini RAW'!$A:$Q,13,FALSE)</f>
        <v>The response is excellent in terms of content quality. It is factually accurate, relevant, complete, and clear. The citation quality is acceptable, and the response demonstrates good compliance with GDPR and the EU AI Act. The audit trail quality is also good.</v>
      </c>
      <c r="AE232" t="b">
        <f>VLOOKUP($B232,'Gemini RAW'!$A:$Q,14,FALSE)</f>
        <v>0</v>
      </c>
      <c r="AF232">
        <f>VLOOKUP($B232,'Gemini RAW'!$A:$Q,15,FALSE)</f>
        <v>0</v>
      </c>
      <c r="AG232">
        <f>VLOOKUP($B232,'Gemini RAW'!$A:$Q,16,FALSE)</f>
        <v>0</v>
      </c>
      <c r="AH232">
        <f>VLOOKUP($B232,'Gemini RAW'!$A:$Q,17,FALSE)</f>
        <v>0</v>
      </c>
    </row>
    <row r="233" spans="1:34" x14ac:dyDescent="0.45">
      <c r="A233">
        <v>232</v>
      </c>
      <c r="B233" t="s">
        <v>321</v>
      </c>
      <c r="C233" t="s">
        <v>1253</v>
      </c>
      <c r="D233" t="s">
        <v>557</v>
      </c>
      <c r="E233">
        <v>5</v>
      </c>
      <c r="F233">
        <v>5</v>
      </c>
      <c r="G233">
        <v>4</v>
      </c>
      <c r="H233">
        <v>4</v>
      </c>
      <c r="I233">
        <v>4</v>
      </c>
      <c r="J233">
        <v>4.5625</v>
      </c>
      <c r="K233">
        <v>22</v>
      </c>
      <c r="L233">
        <v>0.2284949672768665</v>
      </c>
      <c r="M233">
        <v>11</v>
      </c>
      <c r="N233" t="s">
        <v>2180</v>
      </c>
      <c r="O233" t="b">
        <v>0</v>
      </c>
      <c r="S233" t="str">
        <f>VLOOKUP($B233,'Gemini RAW'!$A:$Q,2,FALSE)</f>
        <v>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v>
      </c>
      <c r="T233" t="str">
        <f>VLOOKUP($B233,'Gemini RAW'!$A:$Q,3,FALSE)</f>
        <v>rag</v>
      </c>
      <c r="U233">
        <f>VLOOKUP($B233,'Gemini RAW'!$A:$Q,4,FALSE)</f>
        <v>5</v>
      </c>
      <c r="V233">
        <f>VLOOKUP($B233,'Gemini RAW'!$A:$Q,5,FALSE)</f>
        <v>5</v>
      </c>
      <c r="W233">
        <f>VLOOKUP($B233,'Gemini RAW'!$A:$Q,6,FALSE)</f>
        <v>5</v>
      </c>
      <c r="X233">
        <f>VLOOKUP($B233,'Gemini RAW'!$A:$Q,7,FALSE)</f>
        <v>5</v>
      </c>
      <c r="Y233">
        <f>VLOOKUP($B233,'Gemini RAW'!$A:$Q,8,FALSE)</f>
        <v>1</v>
      </c>
      <c r="Z233">
        <f>VLOOKUP($B233,'Gemini RAW'!$A:$Q,9,FALSE)</f>
        <v>4.4800000000000004</v>
      </c>
      <c r="AA233">
        <f>VLOOKUP($B233,'Gemini RAW'!$A:$Q,10,FALSE)</f>
        <v>21</v>
      </c>
      <c r="AB233">
        <f>VLOOKUP($B233,'Gemini RAW'!$A:$Q,11,FALSE)</f>
        <v>0.27070131627162902</v>
      </c>
      <c r="AC233">
        <f>VLOOKUP($B233,'Gemini RAW'!$A:$Q,12,FALSE)</f>
        <v>11</v>
      </c>
      <c r="AD233" t="str">
        <f>VLOOKUP($B233,'Gemini RAW'!$A:$Q,13,FALSE)</f>
        <v>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v>
      </c>
      <c r="AE233" t="b">
        <f>VLOOKUP($B233,'Gemini RAW'!$A:$Q,14,FALSE)</f>
        <v>0</v>
      </c>
      <c r="AF233">
        <f>VLOOKUP($B233,'Gemini RAW'!$A:$Q,15,FALSE)</f>
        <v>0</v>
      </c>
      <c r="AG233">
        <f>VLOOKUP($B233,'Gemini RAW'!$A:$Q,16,FALSE)</f>
        <v>0</v>
      </c>
      <c r="AH233">
        <f>VLOOKUP($B233,'Gemini RAW'!$A:$Q,17,FALSE)</f>
        <v>0</v>
      </c>
    </row>
    <row r="234" spans="1:34" x14ac:dyDescent="0.45">
      <c r="A234">
        <v>233</v>
      </c>
      <c r="B234" t="s">
        <v>324</v>
      </c>
      <c r="C234" t="s">
        <v>1255</v>
      </c>
      <c r="D234" t="s">
        <v>557</v>
      </c>
      <c r="E234">
        <v>5</v>
      </c>
      <c r="F234">
        <v>5</v>
      </c>
      <c r="G234">
        <v>4</v>
      </c>
      <c r="H234">
        <v>5</v>
      </c>
      <c r="I234">
        <v>3</v>
      </c>
      <c r="J234">
        <v>4.6374999999999993</v>
      </c>
      <c r="K234">
        <v>22</v>
      </c>
      <c r="L234">
        <v>0.1071351714565318</v>
      </c>
      <c r="M234">
        <v>10</v>
      </c>
      <c r="N234" t="s">
        <v>2181</v>
      </c>
      <c r="O234" t="b">
        <v>0</v>
      </c>
      <c r="S234" t="str">
        <f>VLOOKUP($B234,'Gemini RAW'!$A:$Q,2,FALSE)</f>
        <v>Nein, im Mitarbeiterrestaurant wird es keine Außenbestuhlung geben.</v>
      </c>
      <c r="T234" t="str">
        <f>VLOOKUP($B234,'Gemini RAW'!$A:$Q,3,FALSE)</f>
        <v>rag</v>
      </c>
      <c r="U234">
        <f>VLOOKUP($B234,'Gemini RAW'!$A:$Q,4,FALSE)</f>
        <v>5</v>
      </c>
      <c r="V234">
        <f>VLOOKUP($B234,'Gemini RAW'!$A:$Q,5,FALSE)</f>
        <v>5</v>
      </c>
      <c r="W234">
        <f>VLOOKUP($B234,'Gemini RAW'!$A:$Q,6,FALSE)</f>
        <v>5</v>
      </c>
      <c r="X234">
        <f>VLOOKUP($B234,'Gemini RAW'!$A:$Q,7,FALSE)</f>
        <v>5</v>
      </c>
      <c r="Y234">
        <f>VLOOKUP($B234,'Gemini RAW'!$A:$Q,8,FALSE)</f>
        <v>1</v>
      </c>
      <c r="Z234">
        <f>VLOOKUP($B234,'Gemini RAW'!$A:$Q,9,FALSE)</f>
        <v>4.4800000000000004</v>
      </c>
      <c r="AA234">
        <f>VLOOKUP($B234,'Gemini RAW'!$A:$Q,10,FALSE)</f>
        <v>21</v>
      </c>
      <c r="AB234">
        <f>VLOOKUP($B234,'Gemini RAW'!$A:$Q,11,FALSE)</f>
        <v>3.7204033654939857E-2</v>
      </c>
      <c r="AC234">
        <f>VLOOKUP($B234,'Gemini RAW'!$A:$Q,12,FALSE)</f>
        <v>10</v>
      </c>
      <c r="AD234" t="str">
        <f>VLOOKUP($B234,'Gemini RAW'!$A:$Q,13,FALSE)</f>
        <v>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v>
      </c>
      <c r="AE234" t="b">
        <f>VLOOKUP($B234,'Gemini RAW'!$A:$Q,14,FALSE)</f>
        <v>0</v>
      </c>
      <c r="AF234">
        <f>VLOOKUP($B234,'Gemini RAW'!$A:$Q,15,FALSE)</f>
        <v>0</v>
      </c>
      <c r="AG234">
        <f>VLOOKUP($B234,'Gemini RAW'!$A:$Q,16,FALSE)</f>
        <v>0</v>
      </c>
      <c r="AH234">
        <f>VLOOKUP($B234,'Gemini RAW'!$A:$Q,17,FALSE)</f>
        <v>0</v>
      </c>
    </row>
    <row r="235" spans="1:34" x14ac:dyDescent="0.45">
      <c r="A235">
        <v>234</v>
      </c>
      <c r="B235" t="s">
        <v>327</v>
      </c>
      <c r="C235" t="s">
        <v>1257</v>
      </c>
      <c r="D235" t="s">
        <v>557</v>
      </c>
      <c r="E235">
        <v>4</v>
      </c>
      <c r="F235">
        <v>5</v>
      </c>
      <c r="G235">
        <v>4</v>
      </c>
      <c r="H235">
        <v>5</v>
      </c>
      <c r="I235">
        <v>3</v>
      </c>
      <c r="J235">
        <v>4.3249999999999993</v>
      </c>
      <c r="K235">
        <v>21</v>
      </c>
      <c r="L235">
        <v>0.19601433795068621</v>
      </c>
      <c r="M235">
        <v>11</v>
      </c>
      <c r="N235" t="s">
        <v>2182</v>
      </c>
      <c r="O235" t="b">
        <v>0</v>
      </c>
      <c r="S235" t="str">
        <f>VLOOKUP($B235,'Gemini RAW'!$A:$Q,2,FALSE)</f>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v>
      </c>
      <c r="T235" t="str">
        <f>VLOOKUP($B235,'Gemini RAW'!$A:$Q,3,FALSE)</f>
        <v>rag</v>
      </c>
      <c r="U235">
        <f>VLOOKUP($B235,'Gemini RAW'!$A:$Q,4,FALSE)</f>
        <v>5</v>
      </c>
      <c r="V235">
        <f>VLOOKUP($B235,'Gemini RAW'!$A:$Q,5,FALSE)</f>
        <v>5</v>
      </c>
      <c r="W235">
        <f>VLOOKUP($B235,'Gemini RAW'!$A:$Q,6,FALSE)</f>
        <v>4</v>
      </c>
      <c r="X235">
        <f>VLOOKUP($B235,'Gemini RAW'!$A:$Q,7,FALSE)</f>
        <v>5</v>
      </c>
      <c r="Y235">
        <f>VLOOKUP($B235,'Gemini RAW'!$A:$Q,8,FALSE)</f>
        <v>1</v>
      </c>
      <c r="Z235">
        <f>VLOOKUP($B235,'Gemini RAW'!$A:$Q,9,FALSE)</f>
        <v>4.3400000000000007</v>
      </c>
      <c r="AA235">
        <f>VLOOKUP($B235,'Gemini RAW'!$A:$Q,10,FALSE)</f>
        <v>20</v>
      </c>
      <c r="AB235">
        <f>VLOOKUP($B235,'Gemini RAW'!$A:$Q,11,FALSE)</f>
        <v>0.25139534680906139</v>
      </c>
      <c r="AC235">
        <f>VLOOKUP($B235,'Gemini RAW'!$A:$Q,12,FALSE)</f>
        <v>13</v>
      </c>
      <c r="AD235" t="str">
        <f>VLOOKUP($B235,'Gemini RAW'!$A:$Q,13,FALSE)</f>
        <v>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v>
      </c>
      <c r="AE235" t="b">
        <f>VLOOKUP($B235,'Gemini RAW'!$A:$Q,14,FALSE)</f>
        <v>0</v>
      </c>
      <c r="AF235">
        <f>VLOOKUP($B235,'Gemini RAW'!$A:$Q,15,FALSE)</f>
        <v>0</v>
      </c>
      <c r="AG235">
        <f>VLOOKUP($B235,'Gemini RAW'!$A:$Q,16,FALSE)</f>
        <v>0</v>
      </c>
      <c r="AH235">
        <f>VLOOKUP($B235,'Gemini RAW'!$A:$Q,17,FALSE)</f>
        <v>0</v>
      </c>
    </row>
    <row r="236" spans="1:34" x14ac:dyDescent="0.45">
      <c r="A236">
        <v>235</v>
      </c>
      <c r="B236" t="s">
        <v>330</v>
      </c>
      <c r="C236" t="s">
        <v>1259</v>
      </c>
      <c r="D236" t="s">
        <v>557</v>
      </c>
      <c r="E236">
        <v>3</v>
      </c>
      <c r="F236">
        <v>4</v>
      </c>
      <c r="G236">
        <v>3</v>
      </c>
      <c r="H236">
        <v>4</v>
      </c>
      <c r="I236">
        <v>2</v>
      </c>
      <c r="J236">
        <v>3.3250000000000002</v>
      </c>
      <c r="K236">
        <v>16</v>
      </c>
      <c r="L236">
        <v>0.10200474898236089</v>
      </c>
      <c r="M236">
        <v>2</v>
      </c>
      <c r="N236" t="s">
        <v>2183</v>
      </c>
      <c r="O236" t="b">
        <v>0</v>
      </c>
      <c r="S236" t="str">
        <f>VLOOKUP($B236,'Gemini RAW'!$A:$Q,2,FALSE)</f>
        <v>Pre-Order-Essen wird im Marketplace zur Abholung bereitgestellt. Die Abholstation befindet sich dort. Der Marketplace befindet sich im 10. OG.</v>
      </c>
      <c r="T236" t="str">
        <f>VLOOKUP($B236,'Gemini RAW'!$A:$Q,3,FALSE)</f>
        <v>rag</v>
      </c>
      <c r="U236">
        <f>VLOOKUP($B236,'Gemini RAW'!$A:$Q,4,FALSE)</f>
        <v>5</v>
      </c>
      <c r="V236">
        <f>VLOOKUP($B236,'Gemini RAW'!$A:$Q,5,FALSE)</f>
        <v>5</v>
      </c>
      <c r="W236">
        <f>VLOOKUP($B236,'Gemini RAW'!$A:$Q,6,FALSE)</f>
        <v>5</v>
      </c>
      <c r="X236">
        <f>VLOOKUP($B236,'Gemini RAW'!$A:$Q,7,FALSE)</f>
        <v>5</v>
      </c>
      <c r="Y236">
        <f>VLOOKUP($B236,'Gemini RAW'!$A:$Q,8,FALSE)</f>
        <v>1</v>
      </c>
      <c r="Z236">
        <f>VLOOKUP($B236,'Gemini RAW'!$A:$Q,9,FALSE)</f>
        <v>4.4800000000000004</v>
      </c>
      <c r="AA236">
        <f>VLOOKUP($B236,'Gemini RAW'!$A:$Q,10,FALSE)</f>
        <v>21</v>
      </c>
      <c r="AB236">
        <f>VLOOKUP($B236,'Gemini RAW'!$A:$Q,11,FALSE)</f>
        <v>0.15250149494126691</v>
      </c>
      <c r="AC236">
        <f>VLOOKUP($B236,'Gemini RAW'!$A:$Q,12,FALSE)</f>
        <v>5</v>
      </c>
      <c r="AD236" t="str">
        <f>VLOOKUP($B236,'Gemini RAW'!$A:$Q,13,FALSE)</f>
        <v>The response is factually accurate, relevant, complete, and clear. It effectively answers the user's question. However, the system lacks explicit citations and audit trails.</v>
      </c>
      <c r="AE236" t="b">
        <f>VLOOKUP($B236,'Gemini RAW'!$A:$Q,14,FALSE)</f>
        <v>0</v>
      </c>
      <c r="AF236">
        <f>VLOOKUP($B236,'Gemini RAW'!$A:$Q,15,FALSE)</f>
        <v>0</v>
      </c>
      <c r="AG236">
        <f>VLOOKUP($B236,'Gemini RAW'!$A:$Q,16,FALSE)</f>
        <v>0</v>
      </c>
      <c r="AH236">
        <f>VLOOKUP($B236,'Gemini RAW'!$A:$Q,17,FALSE)</f>
        <v>0</v>
      </c>
    </row>
    <row r="237" spans="1:34" x14ac:dyDescent="0.45">
      <c r="A237">
        <v>236</v>
      </c>
      <c r="B237" t="s">
        <v>333</v>
      </c>
      <c r="C237" t="s">
        <v>1261</v>
      </c>
      <c r="D237" t="s">
        <v>557</v>
      </c>
      <c r="E237">
        <v>5</v>
      </c>
      <c r="F237">
        <v>5</v>
      </c>
      <c r="G237">
        <v>4</v>
      </c>
      <c r="H237">
        <v>5</v>
      </c>
      <c r="I237">
        <v>4</v>
      </c>
      <c r="J237">
        <v>4.7249999999999996</v>
      </c>
      <c r="K237">
        <v>23</v>
      </c>
      <c r="L237">
        <v>0.15783556548926331</v>
      </c>
      <c r="M237">
        <v>12</v>
      </c>
      <c r="N237" t="s">
        <v>2184</v>
      </c>
      <c r="O237" t="b">
        <v>0</v>
      </c>
      <c r="S237" t="str">
        <f>VLOOKUP($B237,'Gemini RAW'!$A:$Q,2,FALSE)</f>
        <v>Am Snackautomaten im Market Place kann über die App bezahlt werden.</v>
      </c>
      <c r="T237" t="str">
        <f>VLOOKUP($B237,'Gemini RAW'!$A:$Q,3,FALSE)</f>
        <v>rag</v>
      </c>
      <c r="U237">
        <f>VLOOKUP($B237,'Gemini RAW'!$A:$Q,4,FALSE)</f>
        <v>5</v>
      </c>
      <c r="V237">
        <f>VLOOKUP($B237,'Gemini RAW'!$A:$Q,5,FALSE)</f>
        <v>5</v>
      </c>
      <c r="W237">
        <f>VLOOKUP($B237,'Gemini RAW'!$A:$Q,6,FALSE)</f>
        <v>4</v>
      </c>
      <c r="X237">
        <f>VLOOKUP($B237,'Gemini RAW'!$A:$Q,7,FALSE)</f>
        <v>5</v>
      </c>
      <c r="Y237">
        <f>VLOOKUP($B237,'Gemini RAW'!$A:$Q,8,FALSE)</f>
        <v>1</v>
      </c>
      <c r="Z237">
        <f>VLOOKUP($B237,'Gemini RAW'!$A:$Q,9,FALSE)</f>
        <v>4.3400000000000007</v>
      </c>
      <c r="AA237">
        <f>VLOOKUP($B237,'Gemini RAW'!$A:$Q,10,FALSE)</f>
        <v>20</v>
      </c>
      <c r="AB237">
        <f>VLOOKUP($B237,'Gemini RAW'!$A:$Q,11,FALSE)</f>
        <v>0.19957794341214</v>
      </c>
      <c r="AC237">
        <f>VLOOKUP($B237,'Gemini RAW'!$A:$Q,12,FALSE)</f>
        <v>8</v>
      </c>
      <c r="AD237" t="str">
        <f>VLOOKUP($B237,'Gemini RAW'!$A:$Q,13,FALSE)</f>
        <v>The response is factually accurate and relevant. It could be more complete by mentioning other payment options if available. The lack of citations is a drawback, but the information is readily available in the provided snippets.</v>
      </c>
      <c r="AE237" t="b">
        <f>VLOOKUP($B237,'Gemini RAW'!$A:$Q,14,FALSE)</f>
        <v>0</v>
      </c>
      <c r="AF237">
        <f>VLOOKUP($B237,'Gemini RAW'!$A:$Q,15,FALSE)</f>
        <v>0</v>
      </c>
      <c r="AG237">
        <f>VLOOKUP($B237,'Gemini RAW'!$A:$Q,16,FALSE)</f>
        <v>0</v>
      </c>
      <c r="AH237">
        <f>VLOOKUP($B237,'Gemini RAW'!$A:$Q,17,FALSE)</f>
        <v>0</v>
      </c>
    </row>
    <row r="238" spans="1:34" x14ac:dyDescent="0.45">
      <c r="A238">
        <v>237</v>
      </c>
      <c r="B238" t="s">
        <v>336</v>
      </c>
      <c r="C238" t="s">
        <v>1263</v>
      </c>
      <c r="D238" t="s">
        <v>557</v>
      </c>
      <c r="E238">
        <v>5</v>
      </c>
      <c r="F238">
        <v>5</v>
      </c>
      <c r="G238">
        <v>4</v>
      </c>
      <c r="H238">
        <v>5</v>
      </c>
      <c r="I238">
        <v>4</v>
      </c>
      <c r="J238">
        <v>4.7249999999999996</v>
      </c>
      <c r="K238">
        <v>23</v>
      </c>
      <c r="L238">
        <v>0.46905080975617353</v>
      </c>
      <c r="M238">
        <v>10</v>
      </c>
      <c r="N238" t="s">
        <v>2185</v>
      </c>
      <c r="O238" t="b">
        <v>0</v>
      </c>
      <c r="S238" t="str">
        <f>VLOOKUP($B238,'Gemini RAW'!$A:$Q,2,FALSE)</f>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v>
      </c>
      <c r="T238" t="str">
        <f>VLOOKUP($B238,'Gemini RAW'!$A:$Q,3,FALSE)</f>
        <v>rag</v>
      </c>
      <c r="U238">
        <f>VLOOKUP($B238,'Gemini RAW'!$A:$Q,4,FALSE)</f>
        <v>5</v>
      </c>
      <c r="V238">
        <f>VLOOKUP($B238,'Gemini RAW'!$A:$Q,5,FALSE)</f>
        <v>5</v>
      </c>
      <c r="W238">
        <f>VLOOKUP($B238,'Gemini RAW'!$A:$Q,6,FALSE)</f>
        <v>4</v>
      </c>
      <c r="X238">
        <f>VLOOKUP($B238,'Gemini RAW'!$A:$Q,7,FALSE)</f>
        <v>5</v>
      </c>
      <c r="Y238">
        <f>VLOOKUP($B238,'Gemini RAW'!$A:$Q,8,FALSE)</f>
        <v>1</v>
      </c>
      <c r="Z238">
        <f>VLOOKUP($B238,'Gemini RAW'!$A:$Q,9,FALSE)</f>
        <v>4.3400000000000007</v>
      </c>
      <c r="AA238">
        <f>VLOOKUP($B238,'Gemini RAW'!$A:$Q,10,FALSE)</f>
        <v>20</v>
      </c>
      <c r="AB238">
        <f>VLOOKUP($B238,'Gemini RAW'!$A:$Q,11,FALSE)</f>
        <v>0.19081325028655799</v>
      </c>
      <c r="AC238">
        <f>VLOOKUP($B238,'Gemini RAW'!$A:$Q,12,FALSE)</f>
        <v>10</v>
      </c>
      <c r="AD238" t="str">
        <f>VLOOKUP($B238,'Gemini RAW'!$A:$Q,13,FALSE)</f>
        <v>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v>
      </c>
      <c r="AE238" t="b">
        <f>VLOOKUP($B238,'Gemini RAW'!$A:$Q,14,FALSE)</f>
        <v>0</v>
      </c>
      <c r="AF238">
        <f>VLOOKUP($B238,'Gemini RAW'!$A:$Q,15,FALSE)</f>
        <v>0</v>
      </c>
      <c r="AG238">
        <f>VLOOKUP($B238,'Gemini RAW'!$A:$Q,16,FALSE)</f>
        <v>0</v>
      </c>
      <c r="AH238">
        <f>VLOOKUP($B238,'Gemini RAW'!$A:$Q,17,FALSE)</f>
        <v>0</v>
      </c>
    </row>
    <row r="239" spans="1:34" x14ac:dyDescent="0.45">
      <c r="A239">
        <v>238</v>
      </c>
      <c r="B239" t="s">
        <v>339</v>
      </c>
      <c r="C239" t="s">
        <v>1265</v>
      </c>
      <c r="D239" t="s">
        <v>557</v>
      </c>
      <c r="E239">
        <v>5</v>
      </c>
      <c r="F239">
        <v>5</v>
      </c>
      <c r="G239">
        <v>4</v>
      </c>
      <c r="H239">
        <v>5</v>
      </c>
      <c r="I239">
        <v>4</v>
      </c>
      <c r="J239">
        <v>4.7249999999999996</v>
      </c>
      <c r="K239">
        <v>23</v>
      </c>
      <c r="L239">
        <v>0.3216580718015904</v>
      </c>
      <c r="M239">
        <v>11</v>
      </c>
      <c r="N239" t="s">
        <v>2186</v>
      </c>
      <c r="O239" t="b">
        <v>0</v>
      </c>
      <c r="S239" t="str">
        <f>VLOOKUP($B239,'Gemini RAW'!$A:$Q,2,FALSE)</f>
        <v>Das Work Café ist immer zugänglich und liegt außerhalb der Vertraulichkeitsbereiche. Es bietet den gleichen Service wie in den Teeküchen, ist aber großzügiger ausgestattet und verfügt über mehr Sitzmöglichkeiten. Gefrierfächer sind nur hier zu finden.</v>
      </c>
      <c r="T239" t="str">
        <f>VLOOKUP($B239,'Gemini RAW'!$A:$Q,3,FALSE)</f>
        <v>rag</v>
      </c>
      <c r="U239">
        <f>VLOOKUP($B239,'Gemini RAW'!$A:$Q,4,FALSE)</f>
        <v>4</v>
      </c>
      <c r="V239">
        <f>VLOOKUP($B239,'Gemini RAW'!$A:$Q,5,FALSE)</f>
        <v>4</v>
      </c>
      <c r="W239">
        <f>VLOOKUP($B239,'Gemini RAW'!$A:$Q,6,FALSE)</f>
        <v>3</v>
      </c>
      <c r="X239">
        <f>VLOOKUP($B239,'Gemini RAW'!$A:$Q,7,FALSE)</f>
        <v>5</v>
      </c>
      <c r="Y239">
        <f>VLOOKUP($B239,'Gemini RAW'!$A:$Q,8,FALSE)</f>
        <v>1</v>
      </c>
      <c r="Z239">
        <f>VLOOKUP($B239,'Gemini RAW'!$A:$Q,9,FALSE)</f>
        <v>3.8</v>
      </c>
      <c r="AA239">
        <f>VLOOKUP($B239,'Gemini RAW'!$A:$Q,10,FALSE)</f>
        <v>17</v>
      </c>
      <c r="AB239">
        <f>VLOOKUP($B239,'Gemini RAW'!$A:$Q,11,FALSE)</f>
        <v>0.14550319025893321</v>
      </c>
      <c r="AC239">
        <f>VLOOKUP($B239,'Gemini RAW'!$A:$Q,12,FALSE)</f>
        <v>10</v>
      </c>
      <c r="AD239" t="str">
        <f>VLOOKUP($B239,'Gemini RAW'!$A:$Q,13,FALSE)</f>
        <v>The response is relevant and generally accurate, providing useful information about the Work Café. However, it lacks completeness and fails to provide any citations to the source snippets. The content quality is good, but the source utilization is poor.</v>
      </c>
      <c r="AE239" t="b">
        <f>VLOOKUP($B239,'Gemini RAW'!$A:$Q,14,FALSE)</f>
        <v>0</v>
      </c>
      <c r="AF239">
        <f>VLOOKUP($B239,'Gemini RAW'!$A:$Q,15,FALSE)</f>
        <v>0</v>
      </c>
      <c r="AG239">
        <f>VLOOKUP($B239,'Gemini RAW'!$A:$Q,16,FALSE)</f>
        <v>0</v>
      </c>
      <c r="AH239">
        <f>VLOOKUP($B239,'Gemini RAW'!$A:$Q,17,FALSE)</f>
        <v>0</v>
      </c>
    </row>
    <row r="240" spans="1:34" x14ac:dyDescent="0.45">
      <c r="A240">
        <v>239</v>
      </c>
      <c r="B240" t="s">
        <v>342</v>
      </c>
      <c r="C240" t="s">
        <v>1267</v>
      </c>
      <c r="D240" t="s">
        <v>557</v>
      </c>
      <c r="E240">
        <v>4</v>
      </c>
      <c r="F240">
        <v>5</v>
      </c>
      <c r="G240">
        <v>4</v>
      </c>
      <c r="H240">
        <v>5</v>
      </c>
      <c r="I240">
        <v>3</v>
      </c>
      <c r="J240">
        <v>4.3249999999999993</v>
      </c>
      <c r="K240">
        <v>21</v>
      </c>
      <c r="L240">
        <v>0.15230301975846661</v>
      </c>
      <c r="M240">
        <v>13</v>
      </c>
      <c r="N240" t="s">
        <v>2187</v>
      </c>
      <c r="O240" t="b">
        <v>0</v>
      </c>
      <c r="S240" t="str">
        <f>VLOOKUP($B240,'Gemini RAW'!$A:$Q,2,FALSE)</f>
        <v>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v>
      </c>
      <c r="T240" t="str">
        <f>VLOOKUP($B240,'Gemini RAW'!$A:$Q,3,FALSE)</f>
        <v>rag</v>
      </c>
      <c r="U240">
        <f>VLOOKUP($B240,'Gemini RAW'!$A:$Q,4,FALSE)</f>
        <v>5</v>
      </c>
      <c r="V240">
        <f>VLOOKUP($B240,'Gemini RAW'!$A:$Q,5,FALSE)</f>
        <v>1</v>
      </c>
      <c r="W240">
        <f>VLOOKUP($B240,'Gemini RAW'!$A:$Q,6,FALSE)</f>
        <v>1</v>
      </c>
      <c r="X240">
        <f>VLOOKUP($B240,'Gemini RAW'!$A:$Q,7,FALSE)</f>
        <v>5</v>
      </c>
      <c r="Y240">
        <f>VLOOKUP($B240,'Gemini RAW'!$A:$Q,8,FALSE)</f>
        <v>1</v>
      </c>
      <c r="Z240">
        <f>VLOOKUP($B240,'Gemini RAW'!$A:$Q,9,FALSE)</f>
        <v>3.48</v>
      </c>
      <c r="AA240">
        <f>VLOOKUP($B240,'Gemini RAW'!$A:$Q,10,FALSE)</f>
        <v>13</v>
      </c>
      <c r="AB240">
        <f>VLOOKUP($B240,'Gemini RAW'!$A:$Q,11,FALSE)</f>
        <v>9.1770235145844661E-2</v>
      </c>
      <c r="AC240">
        <f>VLOOKUP($B240,'Gemini RAW'!$A:$Q,12,FALSE)</f>
        <v>12</v>
      </c>
      <c r="AD240" t="str">
        <f>VLOOKUP($B240,'Gemini RAW'!$A:$Q,13,FALSE)</f>
        <v>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v>
      </c>
      <c r="AE240" t="b">
        <f>VLOOKUP($B240,'Gemini RAW'!$A:$Q,14,FALSE)</f>
        <v>0</v>
      </c>
      <c r="AF240">
        <f>VLOOKUP($B240,'Gemini RAW'!$A:$Q,15,FALSE)</f>
        <v>0</v>
      </c>
      <c r="AG240">
        <f>VLOOKUP($B240,'Gemini RAW'!$A:$Q,16,FALSE)</f>
        <v>0</v>
      </c>
      <c r="AH240">
        <f>VLOOKUP($B240,'Gemini RAW'!$A:$Q,17,FALSE)</f>
        <v>0</v>
      </c>
    </row>
    <row r="241" spans="1:34" x14ac:dyDescent="0.45">
      <c r="A241">
        <v>240</v>
      </c>
      <c r="B241" t="s">
        <v>345</v>
      </c>
      <c r="C241" t="s">
        <v>1269</v>
      </c>
      <c r="D241" t="s">
        <v>557</v>
      </c>
      <c r="E241">
        <v>5</v>
      </c>
      <c r="F241">
        <v>5</v>
      </c>
      <c r="G241">
        <v>4</v>
      </c>
      <c r="H241">
        <v>5</v>
      </c>
      <c r="I241">
        <v>4</v>
      </c>
      <c r="J241">
        <v>4.7249999999999996</v>
      </c>
      <c r="K241">
        <v>23</v>
      </c>
      <c r="L241">
        <v>0.39787795285363858</v>
      </c>
      <c r="M241">
        <v>11</v>
      </c>
      <c r="N241" t="s">
        <v>2188</v>
      </c>
      <c r="O241" t="b">
        <v>0</v>
      </c>
      <c r="S241" t="str">
        <f>VLOOKUP($B241,'Gemini RAW'!$A:$Q,2,FALSE)</f>
        <v>In den Teeküchen im NewHQ stehen Franke Kaffeemaschinen (wie im jetzigen Bistro). Die Maschinen sind mit Kaffee- und Espressobohnen ausgestattet. Es wird auch Hafermilch in den Kühlschränken geben. Die Kaffeemaschine gibt Kuhmilch aus, da es nur ein Milchfach gibt.</v>
      </c>
      <c r="T241" t="str">
        <f>VLOOKUP($B241,'Gemini RAW'!$A:$Q,3,FALSE)</f>
        <v>rag</v>
      </c>
      <c r="U241">
        <f>VLOOKUP($B241,'Gemini RAW'!$A:$Q,4,FALSE)</f>
        <v>5</v>
      </c>
      <c r="V241">
        <f>VLOOKUP($B241,'Gemini RAW'!$A:$Q,5,FALSE)</f>
        <v>5</v>
      </c>
      <c r="W241">
        <f>VLOOKUP($B241,'Gemini RAW'!$A:$Q,6,FALSE)</f>
        <v>4</v>
      </c>
      <c r="X241">
        <f>VLOOKUP($B241,'Gemini RAW'!$A:$Q,7,FALSE)</f>
        <v>5</v>
      </c>
      <c r="Y241">
        <f>VLOOKUP($B241,'Gemini RAW'!$A:$Q,8,FALSE)</f>
        <v>1</v>
      </c>
      <c r="Z241">
        <f>VLOOKUP($B241,'Gemini RAW'!$A:$Q,9,FALSE)</f>
        <v>4.3400000000000007</v>
      </c>
      <c r="AA241">
        <f>VLOOKUP($B241,'Gemini RAW'!$A:$Q,10,FALSE)</f>
        <v>20</v>
      </c>
      <c r="AB241">
        <f>VLOOKUP($B241,'Gemini RAW'!$A:$Q,11,FALSE)</f>
        <v>0.20985197148960219</v>
      </c>
      <c r="AC241">
        <f>VLOOKUP($B241,'Gemini RAW'!$A:$Q,12,FALSE)</f>
        <v>14</v>
      </c>
      <c r="AD241" t="str">
        <f>VLOOKUP($B241,'Gemini RAW'!$A:$Q,13,FALSE)</f>
        <v>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v>
      </c>
      <c r="AE241" t="b">
        <f>VLOOKUP($B241,'Gemini RAW'!$A:$Q,14,FALSE)</f>
        <v>0</v>
      </c>
      <c r="AF241">
        <f>VLOOKUP($B241,'Gemini RAW'!$A:$Q,15,FALSE)</f>
        <v>0</v>
      </c>
      <c r="AG241">
        <f>VLOOKUP($B241,'Gemini RAW'!$A:$Q,16,FALSE)</f>
        <v>0</v>
      </c>
      <c r="AH241">
        <f>VLOOKUP($B241,'Gemini RAW'!$A:$Q,17,FALSE)</f>
        <v>0</v>
      </c>
    </row>
    <row r="242" spans="1:34" x14ac:dyDescent="0.45">
      <c r="A242">
        <v>241</v>
      </c>
      <c r="B242" t="s">
        <v>348</v>
      </c>
      <c r="C242" t="s">
        <v>1271</v>
      </c>
      <c r="D242" t="s">
        <v>557</v>
      </c>
      <c r="E242">
        <v>5</v>
      </c>
      <c r="F242">
        <v>5</v>
      </c>
      <c r="G242">
        <v>4</v>
      </c>
      <c r="H242">
        <v>5</v>
      </c>
      <c r="I242">
        <v>4</v>
      </c>
      <c r="J242">
        <v>4.7249999999999996</v>
      </c>
      <c r="K242">
        <v>23</v>
      </c>
      <c r="L242">
        <v>0.20426898754551559</v>
      </c>
      <c r="M242">
        <v>12</v>
      </c>
      <c r="N242" t="s">
        <v>2189</v>
      </c>
      <c r="O242" t="b">
        <v>0</v>
      </c>
      <c r="S242" t="str">
        <f>VLOOKUP($B242,'Gemini RAW'!$A:$Q,2,FALSE)</f>
        <v>In den Teeküchen im NewHQ wird es Hafermilch in den Kühlschränken geben. Aus der Kaffeemaschine kommt Kuhmilch, da es nur ein Milchfach gibt.</v>
      </c>
      <c r="T242" t="str">
        <f>VLOOKUP($B242,'Gemini RAW'!$A:$Q,3,FALSE)</f>
        <v>rag</v>
      </c>
      <c r="U242">
        <f>VLOOKUP($B242,'Gemini RAW'!$A:$Q,4,FALSE)</f>
        <v>4</v>
      </c>
      <c r="V242">
        <f>VLOOKUP($B242,'Gemini RAW'!$A:$Q,5,FALSE)</f>
        <v>4</v>
      </c>
      <c r="W242">
        <f>VLOOKUP($B242,'Gemini RAW'!$A:$Q,6,FALSE)</f>
        <v>3</v>
      </c>
      <c r="X242">
        <f>VLOOKUP($B242,'Gemini RAW'!$A:$Q,7,FALSE)</f>
        <v>5</v>
      </c>
      <c r="Y242">
        <f>VLOOKUP($B242,'Gemini RAW'!$A:$Q,8,FALSE)</f>
        <v>1</v>
      </c>
      <c r="Z242">
        <f>VLOOKUP($B242,'Gemini RAW'!$A:$Q,9,FALSE)</f>
        <v>3.8</v>
      </c>
      <c r="AA242">
        <f>VLOOKUP($B242,'Gemini RAW'!$A:$Q,10,FALSE)</f>
        <v>17</v>
      </c>
      <c r="AB242">
        <f>VLOOKUP($B242,'Gemini RAW'!$A:$Q,11,FALSE)</f>
        <v>0.13930778156864779</v>
      </c>
      <c r="AC242">
        <f>VLOOKUP($B242,'Gemini RAW'!$A:$Q,12,FALSE)</f>
        <v>11</v>
      </c>
      <c r="AD242" t="str">
        <f>VLOOKUP($B242,'Gemini RAW'!$A:$Q,13,FALSE)</f>
        <v>The response is relevant and clear. The factual accuracy is likely correct, but not verifiable from the provided snippets. The completeness could be improved by mentioning other possible milk alternatives. There are no citations provided.</v>
      </c>
      <c r="AE242" t="b">
        <f>VLOOKUP($B242,'Gemini RAW'!$A:$Q,14,FALSE)</f>
        <v>0</v>
      </c>
      <c r="AF242">
        <f>VLOOKUP($B242,'Gemini RAW'!$A:$Q,15,FALSE)</f>
        <v>0</v>
      </c>
      <c r="AG242">
        <f>VLOOKUP($B242,'Gemini RAW'!$A:$Q,16,FALSE)</f>
        <v>0</v>
      </c>
      <c r="AH242">
        <f>VLOOKUP($B242,'Gemini RAW'!$A:$Q,17,FALSE)</f>
        <v>0</v>
      </c>
    </row>
    <row r="243" spans="1:34" x14ac:dyDescent="0.45">
      <c r="A243">
        <v>242</v>
      </c>
      <c r="B243" t="s">
        <v>351</v>
      </c>
      <c r="C243" t="s">
        <v>1273</v>
      </c>
      <c r="D243" t="s">
        <v>557</v>
      </c>
      <c r="E243">
        <v>4</v>
      </c>
      <c r="F243">
        <v>5</v>
      </c>
      <c r="G243">
        <v>4</v>
      </c>
      <c r="H243">
        <v>5</v>
      </c>
      <c r="I243">
        <v>3</v>
      </c>
      <c r="J243">
        <v>4.3249999999999993</v>
      </c>
      <c r="K243">
        <v>21</v>
      </c>
      <c r="L243">
        <v>0.2253900993889314</v>
      </c>
      <c r="M243">
        <v>15</v>
      </c>
      <c r="N243" t="s">
        <v>2190</v>
      </c>
      <c r="O243" t="b">
        <v>0</v>
      </c>
      <c r="S243" t="str">
        <f>VLOOKUP($B243,'Gemini RAW'!$A:$Q,2,FALSE)</f>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v>
      </c>
      <c r="T243" t="str">
        <f>VLOOKUP($B243,'Gemini RAW'!$A:$Q,3,FALSE)</f>
        <v>rag</v>
      </c>
      <c r="U243">
        <f>VLOOKUP($B243,'Gemini RAW'!$A:$Q,4,FALSE)</f>
        <v>4</v>
      </c>
      <c r="V243">
        <f>VLOOKUP($B243,'Gemini RAW'!$A:$Q,5,FALSE)</f>
        <v>5</v>
      </c>
      <c r="W243">
        <f>VLOOKUP($B243,'Gemini RAW'!$A:$Q,6,FALSE)</f>
        <v>4</v>
      </c>
      <c r="X243">
        <f>VLOOKUP($B243,'Gemini RAW'!$A:$Q,7,FALSE)</f>
        <v>5</v>
      </c>
      <c r="Y243">
        <f>VLOOKUP($B243,'Gemini RAW'!$A:$Q,8,FALSE)</f>
        <v>1</v>
      </c>
      <c r="Z243">
        <f>VLOOKUP($B243,'Gemini RAW'!$A:$Q,9,FALSE)</f>
        <v>3.28</v>
      </c>
      <c r="AA243">
        <f>VLOOKUP($B243,'Gemini RAW'!$A:$Q,10,FALSE)</f>
        <v>19</v>
      </c>
      <c r="AB243">
        <f>VLOOKUP($B243,'Gemini RAW'!$A:$Q,11,FALSE)</f>
        <v>0.26495548744676273</v>
      </c>
      <c r="AC243">
        <f>VLOOKUP($B243,'Gemini RAW'!$A:$Q,12,FALSE)</f>
        <v>13</v>
      </c>
      <c r="AD243" t="str">
        <f>VLOOKUP($B243,'Gemini RAW'!$A:$Q,13,FALSE)</f>
        <v>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v>
      </c>
      <c r="AE243" t="b">
        <f>VLOOKUP($B243,'Gemini RAW'!$A:$Q,14,FALSE)</f>
        <v>0</v>
      </c>
      <c r="AF243">
        <f>VLOOKUP($B243,'Gemini RAW'!$A:$Q,15,FALSE)</f>
        <v>0</v>
      </c>
      <c r="AG243">
        <f>VLOOKUP($B243,'Gemini RAW'!$A:$Q,16,FALSE)</f>
        <v>0</v>
      </c>
      <c r="AH243">
        <f>VLOOKUP($B243,'Gemini RAW'!$A:$Q,17,FALSE)</f>
        <v>0</v>
      </c>
    </row>
    <row r="244" spans="1:34" x14ac:dyDescent="0.45">
      <c r="A244">
        <v>243</v>
      </c>
      <c r="B244" t="s">
        <v>354</v>
      </c>
      <c r="C244" t="s">
        <v>1275</v>
      </c>
      <c r="D244" t="s">
        <v>557</v>
      </c>
      <c r="E244">
        <v>5</v>
      </c>
      <c r="F244">
        <v>5</v>
      </c>
      <c r="G244">
        <v>5</v>
      </c>
      <c r="H244">
        <v>5</v>
      </c>
      <c r="I244">
        <v>5</v>
      </c>
      <c r="J244">
        <v>5</v>
      </c>
      <c r="K244">
        <v>25</v>
      </c>
      <c r="L244">
        <v>0.15758624802283311</v>
      </c>
      <c r="M244">
        <v>10</v>
      </c>
      <c r="N244" t="s">
        <v>2191</v>
      </c>
      <c r="O244" t="b">
        <v>0</v>
      </c>
      <c r="S244" t="str">
        <f>VLOOKUP($B244,'Gemini RAW'!$A:$Q,2,FALSE)</f>
        <v>Die Spülmaschine in den Teeküchen wird einmal täglich ausgeräumt. Die Teeküchen werden täglich gereinigt.</v>
      </c>
      <c r="T244" t="str">
        <f>VLOOKUP($B244,'Gemini RAW'!$A:$Q,3,FALSE)</f>
        <v>rag</v>
      </c>
      <c r="U244">
        <f>VLOOKUP($B244,'Gemini RAW'!$A:$Q,4,FALSE)</f>
        <v>5</v>
      </c>
      <c r="V244">
        <f>VLOOKUP($B244,'Gemini RAW'!$A:$Q,5,FALSE)</f>
        <v>5</v>
      </c>
      <c r="W244">
        <f>VLOOKUP($B244,'Gemini RAW'!$A:$Q,6,FALSE)</f>
        <v>5</v>
      </c>
      <c r="X244">
        <f>VLOOKUP($B244,'Gemini RAW'!$A:$Q,7,FALSE)</f>
        <v>5</v>
      </c>
      <c r="Y244">
        <f>VLOOKUP($B244,'Gemini RAW'!$A:$Q,8,FALSE)</f>
        <v>1</v>
      </c>
      <c r="Z244">
        <f>VLOOKUP($B244,'Gemini RAW'!$A:$Q,9,FALSE)</f>
        <v>4.4800000000000004</v>
      </c>
      <c r="AA244">
        <f>VLOOKUP($B244,'Gemini RAW'!$A:$Q,10,FALSE)</f>
        <v>21</v>
      </c>
      <c r="AB244">
        <f>VLOOKUP($B244,'Gemini RAW'!$A:$Q,11,FALSE)</f>
        <v>0.2130441292269519</v>
      </c>
      <c r="AC244">
        <f>VLOOKUP($B244,'Gemini RAW'!$A:$Q,12,FALSE)</f>
        <v>9</v>
      </c>
      <c r="AD244" t="str">
        <f>VLOOKUP($B244,'Gemini RAW'!$A:$Q,13,FALSE)</f>
        <v>The response is factually accurate, relevant, complete, and clear. However, it lacks explicit citations and an audit trail. The content quality is excellent, but the source utilization is basic.</v>
      </c>
      <c r="AE244" t="b">
        <f>VLOOKUP($B244,'Gemini RAW'!$A:$Q,14,FALSE)</f>
        <v>0</v>
      </c>
      <c r="AF244">
        <f>VLOOKUP($B244,'Gemini RAW'!$A:$Q,15,FALSE)</f>
        <v>0</v>
      </c>
      <c r="AG244">
        <f>VLOOKUP($B244,'Gemini RAW'!$A:$Q,16,FALSE)</f>
        <v>0</v>
      </c>
      <c r="AH244">
        <f>VLOOKUP($B244,'Gemini RAW'!$A:$Q,17,FALSE)</f>
        <v>0</v>
      </c>
    </row>
    <row r="245" spans="1:34" x14ac:dyDescent="0.45">
      <c r="A245">
        <v>244</v>
      </c>
      <c r="B245" t="s">
        <v>357</v>
      </c>
      <c r="C245" t="s">
        <v>1276</v>
      </c>
      <c r="D245" t="s">
        <v>557</v>
      </c>
      <c r="E245">
        <v>4</v>
      </c>
      <c r="F245">
        <v>5</v>
      </c>
      <c r="G245">
        <v>4</v>
      </c>
      <c r="H245">
        <v>5</v>
      </c>
      <c r="I245">
        <v>3</v>
      </c>
      <c r="J245">
        <v>4.3249999999999993</v>
      </c>
      <c r="K245">
        <v>21</v>
      </c>
      <c r="L245">
        <v>0.2220575981943555</v>
      </c>
      <c r="M245">
        <v>12</v>
      </c>
      <c r="N245" t="s">
        <v>2192</v>
      </c>
      <c r="O245" t="b">
        <v>0</v>
      </c>
      <c r="S245" t="str">
        <f>VLOOKUP($B245,'Gemini RAW'!$A:$Q,2,FALSE)</f>
        <v>In den Teeküchen im NewHQ gibt es zwei Möglichkeiten für Heißwasser:
*   Aus dem Wasserspender
*   Über die Kaffeemaschine
Es gibt keine Wasserkocher in den Küchen.</v>
      </c>
      <c r="T245" t="str">
        <f>VLOOKUP($B245,'Gemini RAW'!$A:$Q,3,FALSE)</f>
        <v>rag</v>
      </c>
      <c r="U245">
        <f>VLOOKUP($B245,'Gemini RAW'!$A:$Q,4,FALSE)</f>
        <v>5</v>
      </c>
      <c r="V245">
        <f>VLOOKUP($B245,'Gemini RAW'!$A:$Q,5,FALSE)</f>
        <v>5</v>
      </c>
      <c r="W245">
        <f>VLOOKUP($B245,'Gemini RAW'!$A:$Q,6,FALSE)</f>
        <v>5</v>
      </c>
      <c r="X245">
        <f>VLOOKUP($B245,'Gemini RAW'!$A:$Q,7,FALSE)</f>
        <v>5</v>
      </c>
      <c r="Y245">
        <f>VLOOKUP($B245,'Gemini RAW'!$A:$Q,8,FALSE)</f>
        <v>1</v>
      </c>
      <c r="Z245">
        <f>VLOOKUP($B245,'Gemini RAW'!$A:$Q,9,FALSE)</f>
        <v>4.76</v>
      </c>
      <c r="AA245">
        <f>VLOOKUP($B245,'Gemini RAW'!$A:$Q,10,FALSE)</f>
        <v>21</v>
      </c>
      <c r="AB245">
        <f>VLOOKUP($B245,'Gemini RAW'!$A:$Q,11,FALSE)</f>
        <v>0.31857321863365018</v>
      </c>
      <c r="AC245">
        <f>VLOOKUP($B245,'Gemini RAW'!$A:$Q,12,FALSE)</f>
        <v>10</v>
      </c>
      <c r="AD245" t="str">
        <f>VLOOKUP($B245,'Gemini RAW'!$A:$Q,13,FALSE)</f>
        <v>The response is factually accurate, relevant, complete, and clear. It effectively answers the user's query based on the provided snippets. The lack of explicit citations is a limitation, but the content itself is strong.</v>
      </c>
      <c r="AE245" t="b">
        <f>VLOOKUP($B245,'Gemini RAW'!$A:$Q,14,FALSE)</f>
        <v>0</v>
      </c>
      <c r="AF245">
        <f>VLOOKUP($B245,'Gemini RAW'!$A:$Q,15,FALSE)</f>
        <v>0</v>
      </c>
      <c r="AG245">
        <f>VLOOKUP($B245,'Gemini RAW'!$A:$Q,16,FALSE)</f>
        <v>0</v>
      </c>
      <c r="AH245">
        <f>VLOOKUP($B245,'Gemini RAW'!$A:$Q,17,FALSE)</f>
        <v>0</v>
      </c>
    </row>
    <row r="246" spans="1:34" x14ac:dyDescent="0.45">
      <c r="A246">
        <v>245</v>
      </c>
      <c r="B246" t="s">
        <v>360</v>
      </c>
      <c r="C246" t="s">
        <v>1278</v>
      </c>
      <c r="D246" t="s">
        <v>557</v>
      </c>
      <c r="E246">
        <v>5</v>
      </c>
      <c r="F246">
        <v>5</v>
      </c>
      <c r="G246">
        <v>3</v>
      </c>
      <c r="H246">
        <v>5</v>
      </c>
      <c r="I246">
        <v>2</v>
      </c>
      <c r="J246">
        <v>4.3624999999999998</v>
      </c>
      <c r="K246">
        <v>20</v>
      </c>
      <c r="L246">
        <v>0</v>
      </c>
      <c r="M246">
        <v>1</v>
      </c>
      <c r="N246" t="s">
        <v>2193</v>
      </c>
      <c r="O246" t="b">
        <v>0</v>
      </c>
      <c r="S246" t="str">
        <f>VLOOKUP($B246,'Gemini RAW'!$A:$Q,2,FALSE)</f>
        <v>Ja, an den Wasserspendern in den Teeküchen gibt es sowohl stilles Wasser als auch Sprudelwasser (mit Kohlensäure).</v>
      </c>
      <c r="T246" t="str">
        <f>VLOOKUP($B246,'Gemini RAW'!$A:$Q,3,FALSE)</f>
        <v>rag</v>
      </c>
      <c r="U246">
        <f>VLOOKUP($B246,'Gemini RAW'!$A:$Q,4,FALSE)</f>
        <v>5</v>
      </c>
      <c r="V246">
        <f>VLOOKUP($B246,'Gemini RAW'!$A:$Q,5,FALSE)</f>
        <v>5</v>
      </c>
      <c r="W246">
        <f>VLOOKUP($B246,'Gemini RAW'!$A:$Q,6,FALSE)</f>
        <v>5</v>
      </c>
      <c r="X246">
        <f>VLOOKUP($B246,'Gemini RAW'!$A:$Q,7,FALSE)</f>
        <v>5</v>
      </c>
      <c r="Y246">
        <f>VLOOKUP($B246,'Gemini RAW'!$A:$Q,8,FALSE)</f>
        <v>1</v>
      </c>
      <c r="Z246">
        <f>VLOOKUP($B246,'Gemini RAW'!$A:$Q,9,FALSE)</f>
        <v>4.4800000000000004</v>
      </c>
      <c r="AA246">
        <f>VLOOKUP($B246,'Gemini RAW'!$A:$Q,10,FALSE)</f>
        <v>21</v>
      </c>
      <c r="AB246">
        <f>VLOOKUP($B246,'Gemini RAW'!$A:$Q,11,FALSE)</f>
        <v>8.9831968160650005E-2</v>
      </c>
      <c r="AC246">
        <f>VLOOKUP($B246,'Gemini RAW'!$A:$Q,12,FALSE)</f>
        <v>3</v>
      </c>
      <c r="AD246" t="str">
        <f>VLOOKUP($B246,'Gemini RAW'!$A:$Q,13,FALSE)</f>
        <v>The response is factually accurate, relevant, complete, and clear. However, it does not utilize the provided snippets and lacks citations. The response is based on common knowledge and makes a reasonable assumption about the availability of sparkling water in an office environment.</v>
      </c>
      <c r="AE246" t="b">
        <f>VLOOKUP($B246,'Gemini RAW'!$A:$Q,14,FALSE)</f>
        <v>0</v>
      </c>
      <c r="AF246">
        <f>VLOOKUP($B246,'Gemini RAW'!$A:$Q,15,FALSE)</f>
        <v>0</v>
      </c>
      <c r="AG246">
        <f>VLOOKUP($B246,'Gemini RAW'!$A:$Q,16,FALSE)</f>
        <v>0</v>
      </c>
      <c r="AH246">
        <f>VLOOKUP($B246,'Gemini RAW'!$A:$Q,17,FALSE)</f>
        <v>0</v>
      </c>
    </row>
    <row r="247" spans="1:34" x14ac:dyDescent="0.45">
      <c r="A247">
        <v>246</v>
      </c>
      <c r="B247" t="s">
        <v>363</v>
      </c>
      <c r="C247" t="s">
        <v>1280</v>
      </c>
      <c r="D247" t="s">
        <v>557</v>
      </c>
      <c r="E247">
        <v>5</v>
      </c>
      <c r="F247">
        <v>5</v>
      </c>
      <c r="G247">
        <v>5</v>
      </c>
      <c r="H247">
        <v>5</v>
      </c>
      <c r="I247">
        <v>4</v>
      </c>
      <c r="J247">
        <v>4.9124999999999996</v>
      </c>
      <c r="K247">
        <v>24</v>
      </c>
      <c r="L247">
        <v>0.35458591449248561</v>
      </c>
      <c r="M247">
        <v>14</v>
      </c>
      <c r="N247" t="s">
        <v>2194</v>
      </c>
      <c r="O247" t="b">
        <v>0</v>
      </c>
      <c r="S247" t="str">
        <f>VLOOKUP($B247,'Gemini RAW'!$A:$Q,2,FALSE)</f>
        <v>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v>
      </c>
      <c r="T247" t="str">
        <f>VLOOKUP($B247,'Gemini RAW'!$A:$Q,3,FALSE)</f>
        <v>rag</v>
      </c>
      <c r="U247">
        <f>VLOOKUP($B247,'Gemini RAW'!$A:$Q,4,FALSE)</f>
        <v>5</v>
      </c>
      <c r="V247">
        <f>VLOOKUP($B247,'Gemini RAW'!$A:$Q,5,FALSE)</f>
        <v>5</v>
      </c>
      <c r="W247">
        <f>VLOOKUP($B247,'Gemini RAW'!$A:$Q,6,FALSE)</f>
        <v>4</v>
      </c>
      <c r="X247">
        <f>VLOOKUP($B247,'Gemini RAW'!$A:$Q,7,FALSE)</f>
        <v>5</v>
      </c>
      <c r="Y247">
        <f>VLOOKUP($B247,'Gemini RAW'!$A:$Q,8,FALSE)</f>
        <v>1</v>
      </c>
      <c r="Z247">
        <f>VLOOKUP($B247,'Gemini RAW'!$A:$Q,9,FALSE)</f>
        <v>4.3400000000000007</v>
      </c>
      <c r="AA247">
        <f>VLOOKUP($B247,'Gemini RAW'!$A:$Q,10,FALSE)</f>
        <v>20</v>
      </c>
      <c r="AB247">
        <f>VLOOKUP($B247,'Gemini RAW'!$A:$Q,11,FALSE)</f>
        <v>0.46563949238093127</v>
      </c>
      <c r="AC247">
        <f>VLOOKUP($B247,'Gemini RAW'!$A:$Q,12,FALSE)</f>
        <v>12</v>
      </c>
      <c r="AD247" t="str">
        <f>VLOOKUP($B247,'Gemini RAW'!$A:$Q,13,FALSE)</f>
        <v>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v>
      </c>
      <c r="AE247" t="b">
        <f>VLOOKUP($B247,'Gemini RAW'!$A:$Q,14,FALSE)</f>
        <v>0</v>
      </c>
      <c r="AF247">
        <f>VLOOKUP($B247,'Gemini RAW'!$A:$Q,15,FALSE)</f>
        <v>0</v>
      </c>
      <c r="AG247">
        <f>VLOOKUP($B247,'Gemini RAW'!$A:$Q,16,FALSE)</f>
        <v>0</v>
      </c>
      <c r="AH247">
        <f>VLOOKUP($B247,'Gemini RAW'!$A:$Q,17,FALSE)</f>
        <v>0</v>
      </c>
    </row>
    <row r="248" spans="1:34" x14ac:dyDescent="0.45">
      <c r="A248">
        <v>247</v>
      </c>
      <c r="B248" t="s">
        <v>366</v>
      </c>
      <c r="C248" t="s">
        <v>1282</v>
      </c>
      <c r="D248" t="s">
        <v>557</v>
      </c>
      <c r="E248">
        <v>5</v>
      </c>
      <c r="F248">
        <v>5</v>
      </c>
      <c r="G248">
        <v>4</v>
      </c>
      <c r="H248">
        <v>5</v>
      </c>
      <c r="I248">
        <v>4</v>
      </c>
      <c r="J248">
        <v>4.7249999999999996</v>
      </c>
      <c r="K248">
        <v>23</v>
      </c>
      <c r="L248">
        <v>0.15469906388095481</v>
      </c>
      <c r="M248">
        <v>9</v>
      </c>
      <c r="N248" t="s">
        <v>2195</v>
      </c>
      <c r="O248" t="b">
        <v>0</v>
      </c>
      <c r="S248" t="str">
        <f>VLOOKUP($B248,'Gemini RAW'!$A:$Q,2,FALSE)</f>
        <v>Privates Geschirr muss selbst abgewaschen und im Locker verwahrt werden. In den Teeküchen ist das Geschirr standardisiert.</v>
      </c>
      <c r="T248" t="str">
        <f>VLOOKUP($B248,'Gemini RAW'!$A:$Q,3,FALSE)</f>
        <v>rag</v>
      </c>
      <c r="U248">
        <f>VLOOKUP($B248,'Gemini RAW'!$A:$Q,4,FALSE)</f>
        <v>4</v>
      </c>
      <c r="V248">
        <f>VLOOKUP($B248,'Gemini RAW'!$A:$Q,5,FALSE)</f>
        <v>5</v>
      </c>
      <c r="W248">
        <f>VLOOKUP($B248,'Gemini RAW'!$A:$Q,6,FALSE)</f>
        <v>3</v>
      </c>
      <c r="X248">
        <f>VLOOKUP($B248,'Gemini RAW'!$A:$Q,7,FALSE)</f>
        <v>5</v>
      </c>
      <c r="Y248">
        <f>VLOOKUP($B248,'Gemini RAW'!$A:$Q,8,FALSE)</f>
        <v>1</v>
      </c>
      <c r="Z248">
        <f>VLOOKUP($B248,'Gemini RAW'!$A:$Q,9,FALSE)</f>
        <v>3.98</v>
      </c>
      <c r="AA248">
        <f>VLOOKUP($B248,'Gemini RAW'!$A:$Q,10,FALSE)</f>
        <v>18</v>
      </c>
      <c r="AB248">
        <f>VLOOKUP($B248,'Gemini RAW'!$A:$Q,11,FALSE)</f>
        <v>6.7398694335944212E-2</v>
      </c>
      <c r="AC248">
        <f>VLOOKUP($B248,'Gemini RAW'!$A:$Q,12,FALSE)</f>
        <v>5</v>
      </c>
      <c r="AD248" t="str">
        <f>VLOOKUP($B248,'Gemini RAW'!$A:$Q,13,FALSE)</f>
        <v>The response is relevant and mostly accurate, but lacks completeness and any form of citation. While the core information is correct, the absence of source grounding and the limited scope reduce its overall academic value. The response is clear and easy to understand.</v>
      </c>
      <c r="AE248" t="b">
        <f>VLOOKUP($B248,'Gemini RAW'!$A:$Q,14,FALSE)</f>
        <v>0</v>
      </c>
      <c r="AF248">
        <f>VLOOKUP($B248,'Gemini RAW'!$A:$Q,15,FALSE)</f>
        <v>0</v>
      </c>
      <c r="AG248">
        <f>VLOOKUP($B248,'Gemini RAW'!$A:$Q,16,FALSE)</f>
        <v>0</v>
      </c>
      <c r="AH248">
        <f>VLOOKUP($B248,'Gemini RAW'!$A:$Q,17,FALSE)</f>
        <v>0</v>
      </c>
    </row>
    <row r="249" spans="1:34" x14ac:dyDescent="0.45">
      <c r="A249">
        <v>248</v>
      </c>
      <c r="B249" t="s">
        <v>369</v>
      </c>
      <c r="C249" t="s">
        <v>1284</v>
      </c>
      <c r="D249" t="s">
        <v>557</v>
      </c>
      <c r="E249">
        <v>4</v>
      </c>
      <c r="F249">
        <v>5</v>
      </c>
      <c r="G249">
        <v>4</v>
      </c>
      <c r="H249">
        <v>5</v>
      </c>
      <c r="I249">
        <v>3</v>
      </c>
      <c r="J249">
        <v>4.3249999999999993</v>
      </c>
      <c r="K249">
        <v>21</v>
      </c>
      <c r="L249">
        <v>0.39021501408929671</v>
      </c>
      <c r="M249">
        <v>12</v>
      </c>
      <c r="N249" t="s">
        <v>2196</v>
      </c>
      <c r="O249" t="b">
        <v>0</v>
      </c>
      <c r="S249" t="str">
        <f>VLOOKUP($B249,'Gemini RAW'!$A:$Q,2,FALSE)</f>
        <v>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v>
      </c>
      <c r="T249" t="str">
        <f>VLOOKUP($B249,'Gemini RAW'!$A:$Q,3,FALSE)</f>
        <v>rag</v>
      </c>
      <c r="U249">
        <f>VLOOKUP($B249,'Gemini RAW'!$A:$Q,4,FALSE)</f>
        <v>4</v>
      </c>
      <c r="V249">
        <f>VLOOKUP($B249,'Gemini RAW'!$A:$Q,5,FALSE)</f>
        <v>4</v>
      </c>
      <c r="W249">
        <f>VLOOKUP($B249,'Gemini RAW'!$A:$Q,6,FALSE)</f>
        <v>3</v>
      </c>
      <c r="X249">
        <f>VLOOKUP($B249,'Gemini RAW'!$A:$Q,7,FALSE)</f>
        <v>5</v>
      </c>
      <c r="Y249">
        <f>VLOOKUP($B249,'Gemini RAW'!$A:$Q,8,FALSE)</f>
        <v>1</v>
      </c>
      <c r="Z249">
        <f>VLOOKUP($B249,'Gemini RAW'!$A:$Q,9,FALSE)</f>
        <v>3.8</v>
      </c>
      <c r="AA249">
        <f>VLOOKUP($B249,'Gemini RAW'!$A:$Q,10,FALSE)</f>
        <v>17</v>
      </c>
      <c r="AB249">
        <f>VLOOKUP($B249,'Gemini RAW'!$A:$Q,11,FALSE)</f>
        <v>0.15102227534711041</v>
      </c>
      <c r="AC249">
        <f>VLOOKUP($B249,'Gemini RAW'!$A:$Q,12,FALSE)</f>
        <v>10</v>
      </c>
      <c r="AD249" t="str">
        <f>VLOOKUP($B249,'Gemini RAW'!$A:$Q,13,FALSE)</f>
        <v>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v>
      </c>
      <c r="AE249" t="b">
        <f>VLOOKUP($B249,'Gemini RAW'!$A:$Q,14,FALSE)</f>
        <v>0</v>
      </c>
      <c r="AF249">
        <f>VLOOKUP($B249,'Gemini RAW'!$A:$Q,15,FALSE)</f>
        <v>0</v>
      </c>
      <c r="AG249">
        <f>VLOOKUP($B249,'Gemini RAW'!$A:$Q,16,FALSE)</f>
        <v>0</v>
      </c>
      <c r="AH249">
        <f>VLOOKUP($B249,'Gemini RAW'!$A:$Q,17,FALSE)</f>
        <v>0</v>
      </c>
    </row>
    <row r="250" spans="1:34" x14ac:dyDescent="0.45">
      <c r="A250">
        <v>249</v>
      </c>
      <c r="B250" t="s">
        <v>372</v>
      </c>
      <c r="C250" t="s">
        <v>1286</v>
      </c>
      <c r="D250" t="s">
        <v>557</v>
      </c>
      <c r="E250">
        <v>4</v>
      </c>
      <c r="F250">
        <v>5</v>
      </c>
      <c r="G250">
        <v>4</v>
      </c>
      <c r="H250">
        <v>5</v>
      </c>
      <c r="I250">
        <v>3</v>
      </c>
      <c r="J250">
        <v>4.3249999999999993</v>
      </c>
      <c r="K250">
        <v>21</v>
      </c>
      <c r="L250">
        <v>0.39835055440829609</v>
      </c>
      <c r="M250">
        <v>12</v>
      </c>
      <c r="N250" t="s">
        <v>2197</v>
      </c>
      <c r="O250" t="b">
        <v>0</v>
      </c>
      <c r="S250" t="str">
        <f>VLOOKUP($B250,'Gemini RAW'!$A:$Q,2,FALSE)</f>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v>
      </c>
      <c r="T250" t="str">
        <f>VLOOKUP($B250,'Gemini RAW'!$A:$Q,3,FALSE)</f>
        <v>rag</v>
      </c>
      <c r="U250">
        <f>VLOOKUP($B250,'Gemini RAW'!$A:$Q,4,FALSE)</f>
        <v>4</v>
      </c>
      <c r="V250">
        <f>VLOOKUP($B250,'Gemini RAW'!$A:$Q,5,FALSE)</f>
        <v>4</v>
      </c>
      <c r="W250">
        <f>VLOOKUP($B250,'Gemini RAW'!$A:$Q,6,FALSE)</f>
        <v>3</v>
      </c>
      <c r="X250">
        <f>VLOOKUP($B250,'Gemini RAW'!$A:$Q,7,FALSE)</f>
        <v>5</v>
      </c>
      <c r="Y250">
        <f>VLOOKUP($B250,'Gemini RAW'!$A:$Q,8,FALSE)</f>
        <v>1</v>
      </c>
      <c r="Z250">
        <f>VLOOKUP($B250,'Gemini RAW'!$A:$Q,9,FALSE)</f>
        <v>3.8</v>
      </c>
      <c r="AA250">
        <f>VLOOKUP($B250,'Gemini RAW'!$A:$Q,10,FALSE)</f>
        <v>17</v>
      </c>
      <c r="AB250">
        <f>VLOOKUP($B250,'Gemini RAW'!$A:$Q,11,FALSE)</f>
        <v>0.22846128499643881</v>
      </c>
      <c r="AC250">
        <f>VLOOKUP($B250,'Gemini RAW'!$A:$Q,12,FALSE)</f>
        <v>15</v>
      </c>
      <c r="AD250" t="str">
        <f>VLOOKUP($B250,'Gemini RAW'!$A:$Q,13,FALSE)</f>
        <v>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v>
      </c>
      <c r="AE250" t="b">
        <f>VLOOKUP($B250,'Gemini RAW'!$A:$Q,14,FALSE)</f>
        <v>0</v>
      </c>
      <c r="AF250">
        <f>VLOOKUP($B250,'Gemini RAW'!$A:$Q,15,FALSE)</f>
        <v>0</v>
      </c>
      <c r="AG250">
        <f>VLOOKUP($B250,'Gemini RAW'!$A:$Q,16,FALSE)</f>
        <v>0</v>
      </c>
      <c r="AH250">
        <f>VLOOKUP($B250,'Gemini RAW'!$A:$Q,17,FALSE)</f>
        <v>0</v>
      </c>
    </row>
    <row r="251" spans="1:34" x14ac:dyDescent="0.45">
      <c r="A251">
        <v>250</v>
      </c>
      <c r="B251" t="s">
        <v>375</v>
      </c>
      <c r="C251" t="s">
        <v>1288</v>
      </c>
      <c r="D251" t="s">
        <v>557</v>
      </c>
      <c r="E251">
        <v>4</v>
      </c>
      <c r="F251">
        <v>5</v>
      </c>
      <c r="G251">
        <v>4</v>
      </c>
      <c r="H251">
        <v>5</v>
      </c>
      <c r="I251">
        <v>3</v>
      </c>
      <c r="J251">
        <v>4.3249999999999993</v>
      </c>
      <c r="K251">
        <v>21</v>
      </c>
      <c r="L251">
        <v>0.2261252356913058</v>
      </c>
      <c r="M251">
        <v>8</v>
      </c>
      <c r="N251" t="s">
        <v>2198</v>
      </c>
      <c r="O251" t="b">
        <v>0</v>
      </c>
      <c r="S251" t="str">
        <f>VLOOKUP($B251,'Gemini RAW'!$A:$Q,2,FALSE)</f>
        <v>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v>
      </c>
      <c r="T251" t="str">
        <f>VLOOKUP($B251,'Gemini RAW'!$A:$Q,3,FALSE)</f>
        <v>rag</v>
      </c>
      <c r="U251">
        <f>VLOOKUP($B251,'Gemini RAW'!$A:$Q,4,FALSE)</f>
        <v>5</v>
      </c>
      <c r="V251">
        <f>VLOOKUP($B251,'Gemini RAW'!$A:$Q,5,FALSE)</f>
        <v>5</v>
      </c>
      <c r="W251">
        <f>VLOOKUP($B251,'Gemini RAW'!$A:$Q,6,FALSE)</f>
        <v>4</v>
      </c>
      <c r="X251">
        <f>VLOOKUP($B251,'Gemini RAW'!$A:$Q,7,FALSE)</f>
        <v>5</v>
      </c>
      <c r="Y251">
        <f>VLOOKUP($B251,'Gemini RAW'!$A:$Q,8,FALSE)</f>
        <v>1</v>
      </c>
      <c r="Z251">
        <f>VLOOKUP($B251,'Gemini RAW'!$A:$Q,9,FALSE)</f>
        <v>3.5</v>
      </c>
      <c r="AA251">
        <f>VLOOKUP($B251,'Gemini RAW'!$A:$Q,10,FALSE)</f>
        <v>20</v>
      </c>
      <c r="AB251">
        <f>VLOOKUP($B251,'Gemini RAW'!$A:$Q,11,FALSE)</f>
        <v>0.29325603697377889</v>
      </c>
      <c r="AC251">
        <f>VLOOKUP($B251,'Gemini RAW'!$A:$Q,12,FALSE)</f>
        <v>5</v>
      </c>
      <c r="AD251" t="str">
        <f>VLOOKUP($B251,'Gemini RAW'!$A:$Q,13,FALSE)</f>
        <v>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v>
      </c>
      <c r="AE251" t="b">
        <f>VLOOKUP($B251,'Gemini RAW'!$A:$Q,14,FALSE)</f>
        <v>0</v>
      </c>
      <c r="AF251">
        <f>VLOOKUP($B251,'Gemini RAW'!$A:$Q,15,FALSE)</f>
        <v>0</v>
      </c>
      <c r="AG251">
        <f>VLOOKUP($B251,'Gemini RAW'!$A:$Q,16,FALSE)</f>
        <v>0</v>
      </c>
      <c r="AH251">
        <f>VLOOKUP($B251,'Gemini RAW'!$A:$Q,17,FALSE)</f>
        <v>0</v>
      </c>
    </row>
    <row r="252" spans="1:34" x14ac:dyDescent="0.45">
      <c r="A252">
        <v>251</v>
      </c>
      <c r="B252" t="s">
        <v>378</v>
      </c>
      <c r="C252" t="s">
        <v>1290</v>
      </c>
      <c r="D252" t="s">
        <v>557</v>
      </c>
      <c r="E252">
        <v>3</v>
      </c>
      <c r="F252">
        <v>4</v>
      </c>
      <c r="G252">
        <v>3</v>
      </c>
      <c r="H252">
        <v>4</v>
      </c>
      <c r="I252">
        <v>2</v>
      </c>
      <c r="J252">
        <v>3.3250000000000002</v>
      </c>
      <c r="K252">
        <v>16</v>
      </c>
      <c r="L252">
        <v>0.34915280728786519</v>
      </c>
      <c r="M252">
        <v>5</v>
      </c>
      <c r="N252" t="s">
        <v>2199</v>
      </c>
      <c r="O252" t="b">
        <v>0</v>
      </c>
      <c r="S252" t="str">
        <f>VLOOKUP($B252,'Gemini RAW'!$A:$Q,2,FALSE)</f>
        <v>Die Bezahlung im Restaurant erfolgt über die Restaurant-App, die sowohl auf dem Firmen- als auch auf dem Privat-Handy genutzt werden kann. In der App wird Geld aufgeladen. Snack-Automaten können ebenfalls über die App bezahlt werden.</v>
      </c>
      <c r="T252" t="str">
        <f>VLOOKUP($B252,'Gemini RAW'!$A:$Q,3,FALSE)</f>
        <v>rag</v>
      </c>
      <c r="U252">
        <f>VLOOKUP($B252,'Gemini RAW'!$A:$Q,4,FALSE)</f>
        <v>4</v>
      </c>
      <c r="V252">
        <f>VLOOKUP($B252,'Gemini RAW'!$A:$Q,5,FALSE)</f>
        <v>5</v>
      </c>
      <c r="W252">
        <f>VLOOKUP($B252,'Gemini RAW'!$A:$Q,6,FALSE)</f>
        <v>4</v>
      </c>
      <c r="X252">
        <f>VLOOKUP($B252,'Gemini RAW'!$A:$Q,7,FALSE)</f>
        <v>5</v>
      </c>
      <c r="Y252">
        <f>VLOOKUP($B252,'Gemini RAW'!$A:$Q,8,FALSE)</f>
        <v>1</v>
      </c>
      <c r="Z252">
        <f>VLOOKUP($B252,'Gemini RAW'!$A:$Q,9,FALSE)</f>
        <v>3.7</v>
      </c>
      <c r="AA252">
        <f>VLOOKUP($B252,'Gemini RAW'!$A:$Q,10,FALSE)</f>
        <v>19</v>
      </c>
      <c r="AB252">
        <f>VLOOKUP($B252,'Gemini RAW'!$A:$Q,11,FALSE)</f>
        <v>0.33750000000000002</v>
      </c>
      <c r="AC252">
        <f>VLOOKUP($B252,'Gemini RAW'!$A:$Q,12,FALSE)</f>
        <v>1</v>
      </c>
      <c r="AD252" t="str">
        <f>VLOOKUP($B252,'Gemini RAW'!$A:$Q,13,FALSE)</f>
        <v>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v>
      </c>
      <c r="AE252" t="b">
        <f>VLOOKUP($B252,'Gemini RAW'!$A:$Q,14,FALSE)</f>
        <v>0</v>
      </c>
      <c r="AF252">
        <f>VLOOKUP($B252,'Gemini RAW'!$A:$Q,15,FALSE)</f>
        <v>0</v>
      </c>
      <c r="AG252">
        <f>VLOOKUP($B252,'Gemini RAW'!$A:$Q,16,FALSE)</f>
        <v>0</v>
      </c>
      <c r="AH252">
        <f>VLOOKUP($B252,'Gemini RAW'!$A:$Q,17,FALSE)</f>
        <v>0</v>
      </c>
    </row>
    <row r="253" spans="1:34" x14ac:dyDescent="0.45">
      <c r="A253">
        <v>252</v>
      </c>
      <c r="B253" t="s">
        <v>381</v>
      </c>
      <c r="C253" t="s">
        <v>1292</v>
      </c>
      <c r="D253" t="s">
        <v>557</v>
      </c>
      <c r="E253">
        <v>5</v>
      </c>
      <c r="F253">
        <v>5</v>
      </c>
      <c r="G253">
        <v>4</v>
      </c>
      <c r="H253">
        <v>5</v>
      </c>
      <c r="I253">
        <v>5</v>
      </c>
      <c r="J253">
        <v>4.8125</v>
      </c>
      <c r="K253">
        <v>24</v>
      </c>
      <c r="L253">
        <v>0.29428306343797939</v>
      </c>
      <c r="M253">
        <v>12</v>
      </c>
      <c r="N253" t="s">
        <v>2200</v>
      </c>
      <c r="O253" t="b">
        <v>0</v>
      </c>
      <c r="S253" t="str">
        <f>VLOOKUP($B253,'Gemini RAW'!$A:$Q,2,FALSE)</f>
        <v>Die Restaurant-App kann sowohl auf Ihrem Firmen- als auch auf Ihrem Privat-Handy genutzt werden. Sie benötigen die App, um im Restaurant zu essen und zu bezahlen.</v>
      </c>
      <c r="T253" t="str">
        <f>VLOOKUP($B253,'Gemini RAW'!$A:$Q,3,FALSE)</f>
        <v>rag</v>
      </c>
      <c r="U253">
        <f>VLOOKUP($B253,'Gemini RAW'!$A:$Q,4,FALSE)</f>
        <v>5</v>
      </c>
      <c r="V253">
        <f>VLOOKUP($B253,'Gemini RAW'!$A:$Q,5,FALSE)</f>
        <v>5</v>
      </c>
      <c r="W253">
        <f>VLOOKUP($B253,'Gemini RAW'!$A:$Q,6,FALSE)</f>
        <v>5</v>
      </c>
      <c r="X253">
        <f>VLOOKUP($B253,'Gemini RAW'!$A:$Q,7,FALSE)</f>
        <v>5</v>
      </c>
      <c r="Y253">
        <f>VLOOKUP($B253,'Gemini RAW'!$A:$Q,8,FALSE)</f>
        <v>1</v>
      </c>
      <c r="Z253">
        <f>VLOOKUP($B253,'Gemini RAW'!$A:$Q,9,FALSE)</f>
        <v>3.64</v>
      </c>
      <c r="AA253">
        <f>VLOOKUP($B253,'Gemini RAW'!$A:$Q,10,FALSE)</f>
        <v>21</v>
      </c>
      <c r="AB253">
        <f>VLOOKUP($B253,'Gemini RAW'!$A:$Q,11,FALSE)</f>
        <v>0.37335125856237111</v>
      </c>
      <c r="AC253">
        <f>VLOOKUP($B253,'Gemini RAW'!$A:$Q,12,FALSE)</f>
        <v>10</v>
      </c>
      <c r="AD253" t="str">
        <f>VLOOKUP($B253,'Gemini RAW'!$A:$Q,13,FALSE)</f>
        <v>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v>
      </c>
      <c r="AE253" t="b">
        <f>VLOOKUP($B253,'Gemini RAW'!$A:$Q,14,FALSE)</f>
        <v>0</v>
      </c>
      <c r="AF253">
        <f>VLOOKUP($B253,'Gemini RAW'!$A:$Q,15,FALSE)</f>
        <v>0</v>
      </c>
      <c r="AG253">
        <f>VLOOKUP($B253,'Gemini RAW'!$A:$Q,16,FALSE)</f>
        <v>0</v>
      </c>
      <c r="AH253">
        <f>VLOOKUP($B253,'Gemini RAW'!$A:$Q,17,FALSE)</f>
        <v>0</v>
      </c>
    </row>
    <row r="254" spans="1:34" x14ac:dyDescent="0.45">
      <c r="A254">
        <v>253</v>
      </c>
      <c r="B254" t="s">
        <v>384</v>
      </c>
      <c r="C254" t="s">
        <v>1294</v>
      </c>
      <c r="D254" t="s">
        <v>557</v>
      </c>
      <c r="E254">
        <v>5</v>
      </c>
      <c r="F254">
        <v>5</v>
      </c>
      <c r="G254">
        <v>5</v>
      </c>
      <c r="H254">
        <v>5</v>
      </c>
      <c r="I254">
        <v>4</v>
      </c>
      <c r="J254">
        <v>4.9124999999999996</v>
      </c>
      <c r="K254">
        <v>24</v>
      </c>
      <c r="L254">
        <v>0.15701489086720899</v>
      </c>
      <c r="M254">
        <v>12</v>
      </c>
      <c r="N254" t="s">
        <v>2201</v>
      </c>
      <c r="O254" t="b">
        <v>0</v>
      </c>
      <c r="S254" t="str">
        <f>VLOOKUP($B254,'Gemini RAW'!$A:$Q,2,FALSE)</f>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v>
      </c>
      <c r="T254" t="str">
        <f>VLOOKUP($B254,'Gemini RAW'!$A:$Q,3,FALSE)</f>
        <v>rag</v>
      </c>
      <c r="U254">
        <f>VLOOKUP($B254,'Gemini RAW'!$A:$Q,4,FALSE)</f>
        <v>4</v>
      </c>
      <c r="V254">
        <f>VLOOKUP($B254,'Gemini RAW'!$A:$Q,5,FALSE)</f>
        <v>5</v>
      </c>
      <c r="W254">
        <f>VLOOKUP($B254,'Gemini RAW'!$A:$Q,6,FALSE)</f>
        <v>4</v>
      </c>
      <c r="X254">
        <f>VLOOKUP($B254,'Gemini RAW'!$A:$Q,7,FALSE)</f>
        <v>5</v>
      </c>
      <c r="Y254">
        <f>VLOOKUP($B254,'Gemini RAW'!$A:$Q,8,FALSE)</f>
        <v>1</v>
      </c>
      <c r="Z254">
        <f>VLOOKUP($B254,'Gemini RAW'!$A:$Q,9,FALSE)</f>
        <v>4.12</v>
      </c>
      <c r="AA254">
        <f>VLOOKUP($B254,'Gemini RAW'!$A:$Q,10,FALSE)</f>
        <v>19</v>
      </c>
      <c r="AB254">
        <f>VLOOKUP($B254,'Gemini RAW'!$A:$Q,11,FALSE)</f>
        <v>0.18618415515412029</v>
      </c>
      <c r="AC254">
        <f>VLOOKUP($B254,'Gemini RAW'!$A:$Q,12,FALSE)</f>
        <v>12</v>
      </c>
      <c r="AD254" t="str">
        <f>VLOOKUP($B254,'Gemini RAW'!$A:$Q,13,FALSE)</f>
        <v>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v>
      </c>
      <c r="AE254" t="b">
        <f>VLOOKUP($B254,'Gemini RAW'!$A:$Q,14,FALSE)</f>
        <v>0</v>
      </c>
      <c r="AF254">
        <f>VLOOKUP($B254,'Gemini RAW'!$A:$Q,15,FALSE)</f>
        <v>0</v>
      </c>
      <c r="AG254">
        <f>VLOOKUP($B254,'Gemini RAW'!$A:$Q,16,FALSE)</f>
        <v>0</v>
      </c>
      <c r="AH254">
        <f>VLOOKUP($B254,'Gemini RAW'!$A:$Q,17,FALSE)</f>
        <v>0</v>
      </c>
    </row>
    <row r="255" spans="1:34" x14ac:dyDescent="0.45">
      <c r="A255">
        <v>254</v>
      </c>
      <c r="B255" t="s">
        <v>387</v>
      </c>
      <c r="C255" t="s">
        <v>1296</v>
      </c>
      <c r="D255" t="s">
        <v>557</v>
      </c>
      <c r="E255">
        <v>5</v>
      </c>
      <c r="F255">
        <v>5</v>
      </c>
      <c r="G255">
        <v>5</v>
      </c>
      <c r="H255">
        <v>5</v>
      </c>
      <c r="I255">
        <v>4</v>
      </c>
      <c r="J255">
        <v>4.9124999999999996</v>
      </c>
      <c r="K255">
        <v>24</v>
      </c>
      <c r="L255">
        <v>0.39639379036298722</v>
      </c>
      <c r="M255">
        <v>8</v>
      </c>
      <c r="N255" t="s">
        <v>2202</v>
      </c>
      <c r="O255" t="b">
        <v>0</v>
      </c>
      <c r="S255" t="str">
        <f>VLOOKUP($B255,'Gemini RAW'!$A:$Q,2,FALSE)</f>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v>
      </c>
      <c r="T255" t="str">
        <f>VLOOKUP($B255,'Gemini RAW'!$A:$Q,3,FALSE)</f>
        <v>rag</v>
      </c>
      <c r="U255">
        <f>VLOOKUP($B255,'Gemini RAW'!$A:$Q,4,FALSE)</f>
        <v>5</v>
      </c>
      <c r="V255">
        <f>VLOOKUP($B255,'Gemini RAW'!$A:$Q,5,FALSE)</f>
        <v>5</v>
      </c>
      <c r="W255">
        <f>VLOOKUP($B255,'Gemini RAW'!$A:$Q,6,FALSE)</f>
        <v>5</v>
      </c>
      <c r="X255">
        <f>VLOOKUP($B255,'Gemini RAW'!$A:$Q,7,FALSE)</f>
        <v>5</v>
      </c>
      <c r="Y255">
        <f>VLOOKUP($B255,'Gemini RAW'!$A:$Q,8,FALSE)</f>
        <v>1</v>
      </c>
      <c r="Z255">
        <f>VLOOKUP($B255,'Gemini RAW'!$A:$Q,9,FALSE)</f>
        <v>4.4800000000000004</v>
      </c>
      <c r="AA255">
        <f>VLOOKUP($B255,'Gemini RAW'!$A:$Q,10,FALSE)</f>
        <v>21</v>
      </c>
      <c r="AB255">
        <f>VLOOKUP($B255,'Gemini RAW'!$A:$Q,11,FALSE)</f>
        <v>0.30144656958574728</v>
      </c>
      <c r="AC255">
        <f>VLOOKUP($B255,'Gemini RAW'!$A:$Q,12,FALSE)</f>
        <v>11</v>
      </c>
      <c r="AD255" t="str">
        <f>VLOOKUP($B255,'Gemini RAW'!$A:$Q,13,FALSE)</f>
        <v>The response is factually accurate, relevant, complete, and clear. It effectively answers the user's question about the number of customer parking spaces available. However, the system does not provide explicit citations or audit trail information.</v>
      </c>
      <c r="AE255" t="b">
        <f>VLOOKUP($B255,'Gemini RAW'!$A:$Q,14,FALSE)</f>
        <v>0</v>
      </c>
      <c r="AF255">
        <f>VLOOKUP($B255,'Gemini RAW'!$A:$Q,15,FALSE)</f>
        <v>0</v>
      </c>
      <c r="AG255">
        <f>VLOOKUP($B255,'Gemini RAW'!$A:$Q,16,FALSE)</f>
        <v>0</v>
      </c>
      <c r="AH255">
        <f>VLOOKUP($B255,'Gemini RAW'!$A:$Q,17,FALSE)</f>
        <v>0</v>
      </c>
    </row>
    <row r="256" spans="1:34" x14ac:dyDescent="0.45">
      <c r="A256">
        <v>255</v>
      </c>
      <c r="B256" t="s">
        <v>390</v>
      </c>
      <c r="C256" t="s">
        <v>1298</v>
      </c>
      <c r="D256" t="s">
        <v>557</v>
      </c>
      <c r="E256">
        <v>5</v>
      </c>
      <c r="F256">
        <v>5</v>
      </c>
      <c r="G256">
        <v>5</v>
      </c>
      <c r="H256">
        <v>5</v>
      </c>
      <c r="I256">
        <v>4</v>
      </c>
      <c r="J256">
        <v>4.9124999999999996</v>
      </c>
      <c r="K256">
        <v>24</v>
      </c>
      <c r="L256">
        <v>0.37542970739115589</v>
      </c>
      <c r="M256">
        <v>11</v>
      </c>
      <c r="N256" t="s">
        <v>2203</v>
      </c>
      <c r="O256" t="b">
        <v>0</v>
      </c>
      <c r="S256" t="str">
        <f>VLOOKUP($B256,'Gemini RAW'!$A:$Q,2,FALSE)</f>
        <v>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v>
      </c>
      <c r="T256" t="str">
        <f>VLOOKUP($B256,'Gemini RAW'!$A:$Q,3,FALSE)</f>
        <v>rag</v>
      </c>
      <c r="U256">
        <f>VLOOKUP($B256,'Gemini RAW'!$A:$Q,4,FALSE)</f>
        <v>5</v>
      </c>
      <c r="V256">
        <f>VLOOKUP($B256,'Gemini RAW'!$A:$Q,5,FALSE)</f>
        <v>5</v>
      </c>
      <c r="W256">
        <f>VLOOKUP($B256,'Gemini RAW'!$A:$Q,6,FALSE)</f>
        <v>4</v>
      </c>
      <c r="X256">
        <f>VLOOKUP($B256,'Gemini RAW'!$A:$Q,7,FALSE)</f>
        <v>5</v>
      </c>
      <c r="Y256">
        <f>VLOOKUP($B256,'Gemini RAW'!$A:$Q,8,FALSE)</f>
        <v>1</v>
      </c>
      <c r="Z256">
        <f>VLOOKUP($B256,'Gemini RAW'!$A:$Q,9,FALSE)</f>
        <v>3.92</v>
      </c>
      <c r="AA256">
        <f>VLOOKUP($B256,'Gemini RAW'!$A:$Q,10,FALSE)</f>
        <v>20</v>
      </c>
      <c r="AB256">
        <f>VLOOKUP($B256,'Gemini RAW'!$A:$Q,11,FALSE)</f>
        <v>0.38423232720376937</v>
      </c>
      <c r="AC256">
        <f>VLOOKUP($B256,'Gemini RAW'!$A:$Q,12,FALSE)</f>
        <v>12</v>
      </c>
      <c r="AD256" t="str">
        <f>VLOOKUP($B256,'Gemini RAW'!$A:$Q,13,FALSE)</f>
        <v>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v>
      </c>
      <c r="AE256" t="b">
        <f>VLOOKUP($B256,'Gemini RAW'!$A:$Q,14,FALSE)</f>
        <v>0</v>
      </c>
      <c r="AF256">
        <f>VLOOKUP($B256,'Gemini RAW'!$A:$Q,15,FALSE)</f>
        <v>0</v>
      </c>
      <c r="AG256">
        <f>VLOOKUP($B256,'Gemini RAW'!$A:$Q,16,FALSE)</f>
        <v>0</v>
      </c>
      <c r="AH256">
        <f>VLOOKUP($B256,'Gemini RAW'!$A:$Q,17,FALSE)</f>
        <v>0</v>
      </c>
    </row>
    <row r="257" spans="1:34" x14ac:dyDescent="0.45">
      <c r="A257">
        <v>256</v>
      </c>
      <c r="B257" t="s">
        <v>393</v>
      </c>
      <c r="C257" t="s">
        <v>1300</v>
      </c>
      <c r="D257" t="s">
        <v>557</v>
      </c>
      <c r="E257">
        <v>5</v>
      </c>
      <c r="F257">
        <v>5</v>
      </c>
      <c r="G257">
        <v>4</v>
      </c>
      <c r="H257">
        <v>5</v>
      </c>
      <c r="I257">
        <v>4</v>
      </c>
      <c r="J257">
        <v>4.7249999999999996</v>
      </c>
      <c r="K257">
        <v>23</v>
      </c>
      <c r="L257">
        <v>0.19289649419805441</v>
      </c>
      <c r="M257">
        <v>8</v>
      </c>
      <c r="N257" t="s">
        <v>2204</v>
      </c>
      <c r="O257" t="b">
        <v>0</v>
      </c>
      <c r="S257" t="str">
        <f>VLOOKUP($B257,'Gemini RAW'!$A:$Q,2,FALSE)</f>
        <v>Für Ihre Suchanfrage konnte keine Zusammenfassung erstellt werden. Hier sind einige Suchergebnisse.</v>
      </c>
      <c r="T257" t="str">
        <f>VLOOKUP($B257,'Gemini RAW'!$A:$Q,3,FALSE)</f>
        <v>rag</v>
      </c>
      <c r="U257">
        <f>VLOOKUP($B257,'Gemini RAW'!$A:$Q,4,FALSE)</f>
        <v>5</v>
      </c>
      <c r="V257">
        <f>VLOOKUP($B257,'Gemini RAW'!$A:$Q,5,FALSE)</f>
        <v>1</v>
      </c>
      <c r="W257">
        <f>VLOOKUP($B257,'Gemini RAW'!$A:$Q,6,FALSE)</f>
        <v>1</v>
      </c>
      <c r="X257">
        <f>VLOOKUP($B257,'Gemini RAW'!$A:$Q,7,FALSE)</f>
        <v>1</v>
      </c>
      <c r="Y257">
        <f>VLOOKUP($B257,'Gemini RAW'!$A:$Q,8,FALSE)</f>
        <v>1</v>
      </c>
      <c r="Z257">
        <f>VLOOKUP($B257,'Gemini RAW'!$A:$Q,9,FALSE)</f>
        <v>1.88</v>
      </c>
      <c r="AA257">
        <f>VLOOKUP($B257,'Gemini RAW'!$A:$Q,10,FALSE)</f>
        <v>9</v>
      </c>
      <c r="AB257">
        <f>VLOOKUP($B257,'Gemini RAW'!$A:$Q,11,FALSE)</f>
        <v>1.342930742141646E-2</v>
      </c>
      <c r="AC257">
        <f>VLOOKUP($B257,'Gemini RAW'!$A:$Q,12,FALSE)</f>
        <v>4</v>
      </c>
      <c r="AD257" t="str">
        <f>VLOOKUP($B257,'Gemini RAW'!$A:$Q,13,FALSE)</f>
        <v>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v>
      </c>
      <c r="AE257" t="b">
        <f>VLOOKUP($B257,'Gemini RAW'!$A:$Q,14,FALSE)</f>
        <v>0</v>
      </c>
      <c r="AF257">
        <f>VLOOKUP($B257,'Gemini RAW'!$A:$Q,15,FALSE)</f>
        <v>0</v>
      </c>
      <c r="AG257">
        <f>VLOOKUP($B257,'Gemini RAW'!$A:$Q,16,FALSE)</f>
        <v>0</v>
      </c>
      <c r="AH257">
        <f>VLOOKUP($B257,'Gemini RAW'!$A:$Q,17,FALSE)</f>
        <v>0</v>
      </c>
    </row>
    <row r="258" spans="1:34" x14ac:dyDescent="0.45">
      <c r="A258">
        <v>257</v>
      </c>
      <c r="B258" t="s">
        <v>396</v>
      </c>
      <c r="C258" t="s">
        <v>1302</v>
      </c>
      <c r="D258" t="s">
        <v>557</v>
      </c>
      <c r="E258">
        <v>5</v>
      </c>
      <c r="F258">
        <v>5</v>
      </c>
      <c r="G258">
        <v>4</v>
      </c>
      <c r="H258">
        <v>4</v>
      </c>
      <c r="I258">
        <v>4</v>
      </c>
      <c r="J258">
        <v>4.5625</v>
      </c>
      <c r="K258">
        <v>22</v>
      </c>
      <c r="L258">
        <v>0.22476244593513919</v>
      </c>
      <c r="M258">
        <v>11</v>
      </c>
      <c r="N258" t="s">
        <v>2205</v>
      </c>
      <c r="O258" t="b">
        <v>0</v>
      </c>
      <c r="S258" t="str">
        <f>VLOOKUP($B258,'Gemini RAW'!$A:$Q,2,FALSE)</f>
        <v>Für Ihre Suchanfrage konnte keine Zusammenfassung erstellt werden. Hier sind einige Suchergebnisse.</v>
      </c>
      <c r="T258" t="str">
        <f>VLOOKUP($B258,'Gemini RAW'!$A:$Q,3,FALSE)</f>
        <v>rag</v>
      </c>
      <c r="U258">
        <f>VLOOKUP($B258,'Gemini RAW'!$A:$Q,4,FALSE)</f>
        <v>1</v>
      </c>
      <c r="V258">
        <f>VLOOKUP($B258,'Gemini RAW'!$A:$Q,5,FALSE)</f>
        <v>1</v>
      </c>
      <c r="W258">
        <f>VLOOKUP($B258,'Gemini RAW'!$A:$Q,6,FALSE)</f>
        <v>1</v>
      </c>
      <c r="X258">
        <f>VLOOKUP($B258,'Gemini RAW'!$A:$Q,7,FALSE)</f>
        <v>1</v>
      </c>
      <c r="Y258">
        <f>VLOOKUP($B258,'Gemini RAW'!$A:$Q,8,FALSE)</f>
        <v>1</v>
      </c>
      <c r="Z258">
        <f>VLOOKUP($B258,'Gemini RAW'!$A:$Q,9,FALSE)</f>
        <v>1</v>
      </c>
      <c r="AA258">
        <f>VLOOKUP($B258,'Gemini RAW'!$A:$Q,10,FALSE)</f>
        <v>5</v>
      </c>
      <c r="AB258">
        <f>VLOOKUP($B258,'Gemini RAW'!$A:$Q,11,FALSE)</f>
        <v>2.4247406033120322E-2</v>
      </c>
      <c r="AC258">
        <f>VLOOKUP($B258,'Gemini RAW'!$A:$Q,12,FALSE)</f>
        <v>7</v>
      </c>
      <c r="AD258" t="str">
        <f>VLOOKUP($B258,'Gemini RAW'!$A:$Q,13,FALSE)</f>
        <v>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v>
      </c>
      <c r="AE258" t="b">
        <f>VLOOKUP($B258,'Gemini RAW'!$A:$Q,14,FALSE)</f>
        <v>0</v>
      </c>
      <c r="AF258">
        <f>VLOOKUP($B258,'Gemini RAW'!$A:$Q,15,FALSE)</f>
        <v>0</v>
      </c>
      <c r="AG258">
        <f>VLOOKUP($B258,'Gemini RAW'!$A:$Q,16,FALSE)</f>
        <v>0</v>
      </c>
      <c r="AH258">
        <f>VLOOKUP($B258,'Gemini RAW'!$A:$Q,17,FALSE)</f>
        <v>0</v>
      </c>
    </row>
    <row r="259" spans="1:34" x14ac:dyDescent="0.45">
      <c r="A259">
        <v>258</v>
      </c>
      <c r="B259" t="s">
        <v>399</v>
      </c>
      <c r="C259" t="s">
        <v>1304</v>
      </c>
      <c r="D259" t="s">
        <v>557</v>
      </c>
      <c r="E259">
        <v>5</v>
      </c>
      <c r="F259">
        <v>5</v>
      </c>
      <c r="G259">
        <v>5</v>
      </c>
      <c r="H259">
        <v>5</v>
      </c>
      <c r="I259">
        <v>4</v>
      </c>
      <c r="J259">
        <v>4.9124999999999996</v>
      </c>
      <c r="K259">
        <v>24</v>
      </c>
      <c r="L259">
        <v>0.34857558022566038</v>
      </c>
      <c r="M259">
        <v>10</v>
      </c>
      <c r="N259" t="s">
        <v>2206</v>
      </c>
      <c r="O259" t="b">
        <v>0</v>
      </c>
      <c r="S259" t="str">
        <f>VLOOKUP($B259,'Gemini RAW'!$A:$Q,2,FALSE)</f>
        <v>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v>
      </c>
      <c r="T259" t="str">
        <f>VLOOKUP($B259,'Gemini RAW'!$A:$Q,3,FALSE)</f>
        <v>rag</v>
      </c>
      <c r="U259">
        <f>VLOOKUP($B259,'Gemini RAW'!$A:$Q,4,FALSE)</f>
        <v>5</v>
      </c>
      <c r="V259">
        <f>VLOOKUP($B259,'Gemini RAW'!$A:$Q,5,FALSE)</f>
        <v>5</v>
      </c>
      <c r="W259">
        <f>VLOOKUP($B259,'Gemini RAW'!$A:$Q,6,FALSE)</f>
        <v>4</v>
      </c>
      <c r="X259">
        <f>VLOOKUP($B259,'Gemini RAW'!$A:$Q,7,FALSE)</f>
        <v>5</v>
      </c>
      <c r="Y259">
        <f>VLOOKUP($B259,'Gemini RAW'!$A:$Q,8,FALSE)</f>
        <v>1</v>
      </c>
      <c r="Z259">
        <f>VLOOKUP($B259,'Gemini RAW'!$A:$Q,9,FALSE)</f>
        <v>3.5</v>
      </c>
      <c r="AA259">
        <f>VLOOKUP($B259,'Gemini RAW'!$A:$Q,10,FALSE)</f>
        <v>20</v>
      </c>
      <c r="AB259">
        <f>VLOOKUP($B259,'Gemini RAW'!$A:$Q,11,FALSE)</f>
        <v>0.27276730608627159</v>
      </c>
      <c r="AC259">
        <f>VLOOKUP($B259,'Gemini RAW'!$A:$Q,12,FALSE)</f>
        <v>12</v>
      </c>
      <c r="AD259" t="str">
        <f>VLOOKUP($B259,'Gemini RAW'!$A:$Q,13,FALSE)</f>
        <v>The response provides a factually accurate, relevant, and clear answer to the user's query. It is mostly complete, but could benefit from additional details. The main weakness is the lack of citations and any consideration of GDPR, EU AI Act, or audit trails.</v>
      </c>
      <c r="AE259" t="b">
        <f>VLOOKUP($B259,'Gemini RAW'!$A:$Q,14,FALSE)</f>
        <v>0</v>
      </c>
      <c r="AF259">
        <f>VLOOKUP($B259,'Gemini RAW'!$A:$Q,15,FALSE)</f>
        <v>0</v>
      </c>
      <c r="AG259">
        <f>VLOOKUP($B259,'Gemini RAW'!$A:$Q,16,FALSE)</f>
        <v>0</v>
      </c>
      <c r="AH259">
        <f>VLOOKUP($B259,'Gemini RAW'!$A:$Q,17,FALSE)</f>
        <v>0</v>
      </c>
    </row>
    <row r="260" spans="1:34" x14ac:dyDescent="0.45">
      <c r="A260">
        <v>259</v>
      </c>
      <c r="B260" t="s">
        <v>402</v>
      </c>
      <c r="C260" t="s">
        <v>1306</v>
      </c>
      <c r="D260" t="s">
        <v>557</v>
      </c>
      <c r="E260">
        <v>4</v>
      </c>
      <c r="F260">
        <v>5</v>
      </c>
      <c r="G260">
        <v>4</v>
      </c>
      <c r="H260">
        <v>4</v>
      </c>
      <c r="I260">
        <v>3</v>
      </c>
      <c r="J260">
        <v>4.1624999999999996</v>
      </c>
      <c r="K260">
        <v>20</v>
      </c>
      <c r="L260">
        <v>0.17245508733882581</v>
      </c>
      <c r="M260">
        <v>12</v>
      </c>
      <c r="N260" t="s">
        <v>2207</v>
      </c>
      <c r="O260" t="b">
        <v>0</v>
      </c>
      <c r="S260" t="str">
        <f>VLOOKUP($B260,'Gemini RAW'!$A:$Q,2,FALSE)</f>
        <v>Für Ihre Suchanfrage konnte keine Zusammenfassung erstellt werden. Hier sind einige Suchergebnisse.</v>
      </c>
      <c r="T260" t="str">
        <f>VLOOKUP($B260,'Gemini RAW'!$A:$Q,3,FALSE)</f>
        <v>rag</v>
      </c>
      <c r="U260">
        <f>VLOOKUP($B260,'Gemini RAW'!$A:$Q,4,FALSE)</f>
        <v>1</v>
      </c>
      <c r="V260">
        <f>VLOOKUP($B260,'Gemini RAW'!$A:$Q,5,FALSE)</f>
        <v>1</v>
      </c>
      <c r="W260">
        <f>VLOOKUP($B260,'Gemini RAW'!$A:$Q,6,FALSE)</f>
        <v>1</v>
      </c>
      <c r="X260">
        <f>VLOOKUP($B260,'Gemini RAW'!$A:$Q,7,FALSE)</f>
        <v>1</v>
      </c>
      <c r="Y260">
        <f>VLOOKUP($B260,'Gemini RAW'!$A:$Q,8,FALSE)</f>
        <v>1</v>
      </c>
      <c r="Z260">
        <f>VLOOKUP($B260,'Gemini RAW'!$A:$Q,9,FALSE)</f>
        <v>1.84</v>
      </c>
      <c r="AA260">
        <f>VLOOKUP($B260,'Gemini RAW'!$A:$Q,10,FALSE)</f>
        <v>5</v>
      </c>
      <c r="AB260">
        <f>VLOOKUP($B260,'Gemini RAW'!$A:$Q,11,FALSE)</f>
        <v>1.7058697156376951E-2</v>
      </c>
      <c r="AC260">
        <f>VLOOKUP($B260,'Gemini RAW'!$A:$Q,12,FALSE)</f>
        <v>12</v>
      </c>
      <c r="AD260" t="str">
        <f>VLOOKUP($B260,'Gemini RAW'!$A:$Q,13,FALSE)</f>
        <v>The AI system completely fails to answer the user's query. It acknowledges the query but provides no relevant information. The response is essentially a failure in information retrieval and content generation.</v>
      </c>
      <c r="AE260" t="b">
        <f>VLOOKUP($B260,'Gemini RAW'!$A:$Q,14,FALSE)</f>
        <v>0</v>
      </c>
      <c r="AF260">
        <f>VLOOKUP($B260,'Gemini RAW'!$A:$Q,15,FALSE)</f>
        <v>0</v>
      </c>
      <c r="AG260">
        <f>VLOOKUP($B260,'Gemini RAW'!$A:$Q,16,FALSE)</f>
        <v>0</v>
      </c>
      <c r="AH260">
        <f>VLOOKUP($B260,'Gemini RAW'!$A:$Q,17,FALSE)</f>
        <v>0</v>
      </c>
    </row>
    <row r="261" spans="1:34" x14ac:dyDescent="0.45">
      <c r="A261">
        <v>260</v>
      </c>
      <c r="B261" t="s">
        <v>405</v>
      </c>
      <c r="C261" t="s">
        <v>1308</v>
      </c>
      <c r="D261" t="s">
        <v>557</v>
      </c>
      <c r="E261">
        <v>5</v>
      </c>
      <c r="F261">
        <v>5</v>
      </c>
      <c r="G261">
        <v>4</v>
      </c>
      <c r="H261">
        <v>5</v>
      </c>
      <c r="I261">
        <v>4</v>
      </c>
      <c r="J261">
        <v>4.7249999999999996</v>
      </c>
      <c r="K261">
        <v>23</v>
      </c>
      <c r="L261">
        <v>0.26078424952270712</v>
      </c>
      <c r="M261">
        <v>12</v>
      </c>
      <c r="N261" t="s">
        <v>2208</v>
      </c>
      <c r="O261" t="b">
        <v>0</v>
      </c>
      <c r="S261" t="str">
        <f>VLOOKUP($B261,'Gemini RAW'!$A:$Q,2,FALSE)</f>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v>
      </c>
      <c r="T261" t="str">
        <f>VLOOKUP($B261,'Gemini RAW'!$A:$Q,3,FALSE)</f>
        <v>rag</v>
      </c>
      <c r="U261">
        <f>VLOOKUP($B261,'Gemini RAW'!$A:$Q,4,FALSE)</f>
        <v>5</v>
      </c>
      <c r="V261">
        <f>VLOOKUP($B261,'Gemini RAW'!$A:$Q,5,FALSE)</f>
        <v>5</v>
      </c>
      <c r="W261">
        <f>VLOOKUP($B261,'Gemini RAW'!$A:$Q,6,FALSE)</f>
        <v>4</v>
      </c>
      <c r="X261">
        <f>VLOOKUP($B261,'Gemini RAW'!$A:$Q,7,FALSE)</f>
        <v>5</v>
      </c>
      <c r="Y261">
        <f>VLOOKUP($B261,'Gemini RAW'!$A:$Q,8,FALSE)</f>
        <v>1</v>
      </c>
      <c r="Z261">
        <f>VLOOKUP($B261,'Gemini RAW'!$A:$Q,9,FALSE)</f>
        <v>4.3400000000000007</v>
      </c>
      <c r="AA261">
        <f>VLOOKUP($B261,'Gemini RAW'!$A:$Q,10,FALSE)</f>
        <v>20</v>
      </c>
      <c r="AB261">
        <f>VLOOKUP($B261,'Gemini RAW'!$A:$Q,11,FALSE)</f>
        <v>0.34647393976641039</v>
      </c>
      <c r="AC261">
        <f>VLOOKUP($B261,'Gemini RAW'!$A:$Q,12,FALSE)</f>
        <v>12</v>
      </c>
      <c r="AD261" t="str">
        <f>VLOOKUP($B261,'Gemini RAW'!$A:$Q,13,FALSE)</f>
        <v>The response is factually accurate, relevant, and clearly written. It provides a good overview of the waste separation system in the new building. The main weakness is the lack of explicit citations.</v>
      </c>
      <c r="AE261" t="b">
        <f>VLOOKUP($B261,'Gemini RAW'!$A:$Q,14,FALSE)</f>
        <v>0</v>
      </c>
      <c r="AF261">
        <f>VLOOKUP($B261,'Gemini RAW'!$A:$Q,15,FALSE)</f>
        <v>0</v>
      </c>
      <c r="AG261">
        <f>VLOOKUP($B261,'Gemini RAW'!$A:$Q,16,FALSE)</f>
        <v>0</v>
      </c>
      <c r="AH261">
        <f>VLOOKUP($B261,'Gemini RAW'!$A:$Q,17,FALSE)</f>
        <v>0</v>
      </c>
    </row>
    <row r="262" spans="1:34" x14ac:dyDescent="0.45">
      <c r="A262">
        <v>261</v>
      </c>
      <c r="B262" t="s">
        <v>408</v>
      </c>
      <c r="C262" t="s">
        <v>1310</v>
      </c>
      <c r="D262" t="s">
        <v>557</v>
      </c>
      <c r="E262">
        <v>3</v>
      </c>
      <c r="F262">
        <v>4</v>
      </c>
      <c r="G262">
        <v>3</v>
      </c>
      <c r="H262">
        <v>4</v>
      </c>
      <c r="I262">
        <v>2</v>
      </c>
      <c r="J262">
        <v>3.3250000000000002</v>
      </c>
      <c r="K262">
        <v>16</v>
      </c>
      <c r="L262">
        <v>0.11569903062427531</v>
      </c>
      <c r="M262">
        <v>10</v>
      </c>
      <c r="N262" t="s">
        <v>2209</v>
      </c>
      <c r="O262" t="b">
        <v>0</v>
      </c>
      <c r="S262" t="str">
        <f>VLOOKUP($B262,'Gemini RAW'!$A:$Q,2,FALSE)</f>
        <v>Die Tonnen für Nassmüll und Biomüll befinden sich in den Teeküchen. Mülltrennung ist zentralisiert auf den Etagen, diese werden beschriftet. Es gibt Müllstationen in den Quadranten mit 2-3 verschiedenen Sortierungen.</v>
      </c>
      <c r="T262" t="str">
        <f>VLOOKUP($B262,'Gemini RAW'!$A:$Q,3,FALSE)</f>
        <v>rag</v>
      </c>
      <c r="U262">
        <f>VLOOKUP($B262,'Gemini RAW'!$A:$Q,4,FALSE)</f>
        <v>5</v>
      </c>
      <c r="V262">
        <f>VLOOKUP($B262,'Gemini RAW'!$A:$Q,5,FALSE)</f>
        <v>5</v>
      </c>
      <c r="W262">
        <f>VLOOKUP($B262,'Gemini RAW'!$A:$Q,6,FALSE)</f>
        <v>4</v>
      </c>
      <c r="X262">
        <f>VLOOKUP($B262,'Gemini RAW'!$A:$Q,7,FALSE)</f>
        <v>5</v>
      </c>
      <c r="Y262">
        <f>VLOOKUP($B262,'Gemini RAW'!$A:$Q,8,FALSE)</f>
        <v>1</v>
      </c>
      <c r="Z262">
        <f>VLOOKUP($B262,'Gemini RAW'!$A:$Q,9,FALSE)</f>
        <v>4.3400000000000007</v>
      </c>
      <c r="AA262">
        <f>VLOOKUP($B262,'Gemini RAW'!$A:$Q,10,FALSE)</f>
        <v>20</v>
      </c>
      <c r="AB262">
        <f>VLOOKUP($B262,'Gemini RAW'!$A:$Q,11,FALSE)</f>
        <v>0.21534118104838501</v>
      </c>
      <c r="AC262">
        <f>VLOOKUP($B262,'Gemini RAW'!$A:$Q,12,FALSE)</f>
        <v>14</v>
      </c>
      <c r="AD262" t="str">
        <f>VLOOKUP($B262,'Gemini RAW'!$A:$Q,13,FALSE)</f>
        <v>The response is factually accurate, relevant, and clearly written. It effectively answers the user's question based on the provided snippets. The main weakness is the lack of citations.</v>
      </c>
      <c r="AE262" t="b">
        <f>VLOOKUP($B262,'Gemini RAW'!$A:$Q,14,FALSE)</f>
        <v>0</v>
      </c>
      <c r="AF262">
        <f>VLOOKUP($B262,'Gemini RAW'!$A:$Q,15,FALSE)</f>
        <v>0</v>
      </c>
      <c r="AG262">
        <f>VLOOKUP($B262,'Gemini RAW'!$A:$Q,16,FALSE)</f>
        <v>0</v>
      </c>
      <c r="AH262">
        <f>VLOOKUP($B262,'Gemini RAW'!$A:$Q,17,FALSE)</f>
        <v>0</v>
      </c>
    </row>
    <row r="263" spans="1:34" x14ac:dyDescent="0.45">
      <c r="A263">
        <v>262</v>
      </c>
      <c r="B263" t="s">
        <v>411</v>
      </c>
      <c r="C263" t="s">
        <v>1312</v>
      </c>
      <c r="D263" t="s">
        <v>557</v>
      </c>
      <c r="E263">
        <v>5</v>
      </c>
      <c r="F263">
        <v>5</v>
      </c>
      <c r="G263">
        <v>4</v>
      </c>
      <c r="H263">
        <v>5</v>
      </c>
      <c r="I263">
        <v>4</v>
      </c>
      <c r="J263">
        <v>4.7249999999999996</v>
      </c>
      <c r="K263">
        <v>23</v>
      </c>
      <c r="L263">
        <v>0.30219911834318269</v>
      </c>
      <c r="M263">
        <v>10</v>
      </c>
      <c r="N263" t="s">
        <v>2210</v>
      </c>
      <c r="O263" t="b">
        <v>0</v>
      </c>
      <c r="S263" t="str">
        <f>VLOOKUP($B263,'Gemini RAW'!$A:$Q,2,FALSE)</f>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v>
      </c>
      <c r="T263" t="str">
        <f>VLOOKUP($B263,'Gemini RAW'!$A:$Q,3,FALSE)</f>
        <v>rag</v>
      </c>
      <c r="U263">
        <f>VLOOKUP($B263,'Gemini RAW'!$A:$Q,4,FALSE)</f>
        <v>5</v>
      </c>
      <c r="V263">
        <f>VLOOKUP($B263,'Gemini RAW'!$A:$Q,5,FALSE)</f>
        <v>5</v>
      </c>
      <c r="W263">
        <f>VLOOKUP($B263,'Gemini RAW'!$A:$Q,6,FALSE)</f>
        <v>5</v>
      </c>
      <c r="X263">
        <f>VLOOKUP($B263,'Gemini RAW'!$A:$Q,7,FALSE)</f>
        <v>5</v>
      </c>
      <c r="Y263">
        <f>VLOOKUP($B263,'Gemini RAW'!$A:$Q,8,FALSE)</f>
        <v>1</v>
      </c>
      <c r="Z263">
        <f>VLOOKUP($B263,'Gemini RAW'!$A:$Q,9,FALSE)</f>
        <v>4.4800000000000004</v>
      </c>
      <c r="AA263">
        <f>VLOOKUP($B263,'Gemini RAW'!$A:$Q,10,FALSE)</f>
        <v>21</v>
      </c>
      <c r="AB263">
        <f>VLOOKUP($B263,'Gemini RAW'!$A:$Q,11,FALSE)</f>
        <v>0.28126574303093838</v>
      </c>
      <c r="AC263">
        <f>VLOOKUP($B263,'Gemini RAW'!$A:$Q,12,FALSE)</f>
        <v>11</v>
      </c>
      <c r="AD263" t="str">
        <f>VLOOKUP($B263,'Gemini RAW'!$A:$Q,13,FALSE)</f>
        <v>The response is factually accurate, relevant, complete, and clear. It effectively answers the user's question based on the provided snippets. However, the system does not provide explicit citations or an audit trail.</v>
      </c>
      <c r="AE263" t="b">
        <f>VLOOKUP($B263,'Gemini RAW'!$A:$Q,14,FALSE)</f>
        <v>0</v>
      </c>
      <c r="AF263">
        <f>VLOOKUP($B263,'Gemini RAW'!$A:$Q,15,FALSE)</f>
        <v>0</v>
      </c>
      <c r="AG263">
        <f>VLOOKUP($B263,'Gemini RAW'!$A:$Q,16,FALSE)</f>
        <v>0</v>
      </c>
      <c r="AH263">
        <f>VLOOKUP($B263,'Gemini RAW'!$A:$Q,17,FALSE)</f>
        <v>0</v>
      </c>
    </row>
    <row r="264" spans="1:34" x14ac:dyDescent="0.45">
      <c r="A264">
        <v>263</v>
      </c>
      <c r="B264" t="s">
        <v>414</v>
      </c>
      <c r="C264" t="s">
        <v>1314</v>
      </c>
      <c r="D264" t="s">
        <v>557</v>
      </c>
      <c r="E264">
        <v>5</v>
      </c>
      <c r="F264">
        <v>5</v>
      </c>
      <c r="G264">
        <v>4</v>
      </c>
      <c r="H264">
        <v>5</v>
      </c>
      <c r="I264">
        <v>4</v>
      </c>
      <c r="J264">
        <v>4.7249999999999996</v>
      </c>
      <c r="K264">
        <v>23</v>
      </c>
      <c r="L264">
        <v>0.2368669255001247</v>
      </c>
      <c r="M264">
        <v>12</v>
      </c>
      <c r="N264" t="s">
        <v>2211</v>
      </c>
      <c r="O264" t="b">
        <v>0</v>
      </c>
      <c r="S264" t="str">
        <f>VLOOKUP($B264,'Gemini RAW'!$A:$Q,2,FALSE)</f>
        <v>Die Datentonnen für sensible Dokumente befinden sich in den Druckerräumen. Diese sind in jedem Quadranten zu finden.</v>
      </c>
      <c r="T264" t="str">
        <f>VLOOKUP($B264,'Gemini RAW'!$A:$Q,3,FALSE)</f>
        <v>rag</v>
      </c>
      <c r="U264">
        <f>VLOOKUP($B264,'Gemini RAW'!$A:$Q,4,FALSE)</f>
        <v>5</v>
      </c>
      <c r="V264">
        <f>VLOOKUP($B264,'Gemini RAW'!$A:$Q,5,FALSE)</f>
        <v>5</v>
      </c>
      <c r="W264">
        <f>VLOOKUP($B264,'Gemini RAW'!$A:$Q,6,FALSE)</f>
        <v>5</v>
      </c>
      <c r="X264">
        <f>VLOOKUP($B264,'Gemini RAW'!$A:$Q,7,FALSE)</f>
        <v>5</v>
      </c>
      <c r="Y264">
        <f>VLOOKUP($B264,'Gemini RAW'!$A:$Q,8,FALSE)</f>
        <v>1</v>
      </c>
      <c r="Z264">
        <f>VLOOKUP($B264,'Gemini RAW'!$A:$Q,9,FALSE)</f>
        <v>3.64</v>
      </c>
      <c r="AA264">
        <f>VLOOKUP($B264,'Gemini RAW'!$A:$Q,10,FALSE)</f>
        <v>21</v>
      </c>
      <c r="AB264">
        <f>VLOOKUP($B264,'Gemini RAW'!$A:$Q,11,FALSE)</f>
        <v>0.196760151289223</v>
      </c>
      <c r="AC264">
        <f>VLOOKUP($B264,'Gemini RAW'!$A:$Q,12,FALSE)</f>
        <v>11</v>
      </c>
      <c r="AD264" t="str">
        <f>VLOOKUP($B264,'Gemini RAW'!$A:$Q,13,FALSE)</f>
        <v>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v>
      </c>
      <c r="AE264" t="b">
        <f>VLOOKUP($B264,'Gemini RAW'!$A:$Q,14,FALSE)</f>
        <v>0</v>
      </c>
      <c r="AF264">
        <f>VLOOKUP($B264,'Gemini RAW'!$A:$Q,15,FALSE)</f>
        <v>0</v>
      </c>
      <c r="AG264">
        <f>VLOOKUP($B264,'Gemini RAW'!$A:$Q,16,FALSE)</f>
        <v>0</v>
      </c>
      <c r="AH264">
        <f>VLOOKUP($B264,'Gemini RAW'!$A:$Q,17,FALSE)</f>
        <v>0</v>
      </c>
    </row>
    <row r="265" spans="1:34" x14ac:dyDescent="0.45">
      <c r="A265">
        <v>264</v>
      </c>
      <c r="B265" t="s">
        <v>417</v>
      </c>
      <c r="C265" t="s">
        <v>1316</v>
      </c>
      <c r="D265" t="s">
        <v>557</v>
      </c>
      <c r="E265">
        <v>4</v>
      </c>
      <c r="F265">
        <v>5</v>
      </c>
      <c r="G265">
        <v>4</v>
      </c>
      <c r="H265">
        <v>4</v>
      </c>
      <c r="I265">
        <v>3</v>
      </c>
      <c r="J265">
        <v>4.1624999999999996</v>
      </c>
      <c r="K265">
        <v>20</v>
      </c>
      <c r="L265">
        <v>0.1113923903345425</v>
      </c>
      <c r="M265">
        <v>16</v>
      </c>
      <c r="N265" t="s">
        <v>2212</v>
      </c>
      <c r="O265" t="b">
        <v>0</v>
      </c>
      <c r="S265" t="str">
        <f>VLOOKUP($B265,'Gemini RAW'!$A:$Q,2,FALSE)</f>
        <v>Für Ihre Suchanfrage konnte keine Zusammenfassung erstellt werden. Hier sind einige Suchergebnisse.</v>
      </c>
      <c r="T265" t="str">
        <f>VLOOKUP($B265,'Gemini RAW'!$A:$Q,3,FALSE)</f>
        <v>rag</v>
      </c>
      <c r="U265">
        <f>VLOOKUP($B265,'Gemini RAW'!$A:$Q,4,FALSE)</f>
        <v>1</v>
      </c>
      <c r="V265">
        <f>VLOOKUP($B265,'Gemini RAW'!$A:$Q,5,FALSE)</f>
        <v>1</v>
      </c>
      <c r="W265">
        <f>VLOOKUP($B265,'Gemini RAW'!$A:$Q,6,FALSE)</f>
        <v>1</v>
      </c>
      <c r="X265">
        <f>VLOOKUP($B265,'Gemini RAW'!$A:$Q,7,FALSE)</f>
        <v>1</v>
      </c>
      <c r="Y265">
        <f>VLOOKUP($B265,'Gemini RAW'!$A:$Q,8,FALSE)</f>
        <v>1</v>
      </c>
      <c r="Z265">
        <f>VLOOKUP($B265,'Gemini RAW'!$A:$Q,9,FALSE)</f>
        <v>1</v>
      </c>
      <c r="AA265">
        <f>VLOOKUP($B265,'Gemini RAW'!$A:$Q,10,FALSE)</f>
        <v>5</v>
      </c>
      <c r="AB265">
        <f>VLOOKUP($B265,'Gemini RAW'!$A:$Q,11,FALSE)</f>
        <v>4.6962204462204463E-2</v>
      </c>
      <c r="AC265">
        <f>VLOOKUP($B265,'Gemini RAW'!$A:$Q,12,FALSE)</f>
        <v>11</v>
      </c>
      <c r="AD265" t="str">
        <f>VLOOKUP($B265,'Gemini RAW'!$A:$Q,13,FALSE)</f>
        <v>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v>
      </c>
      <c r="AE265" t="b">
        <f>VLOOKUP($B265,'Gemini RAW'!$A:$Q,14,FALSE)</f>
        <v>0</v>
      </c>
      <c r="AF265">
        <f>VLOOKUP($B265,'Gemini RAW'!$A:$Q,15,FALSE)</f>
        <v>0</v>
      </c>
      <c r="AG265">
        <f>VLOOKUP($B265,'Gemini RAW'!$A:$Q,16,FALSE)</f>
        <v>0</v>
      </c>
      <c r="AH265">
        <f>VLOOKUP($B265,'Gemini RAW'!$A:$Q,17,FALSE)</f>
        <v>0</v>
      </c>
    </row>
    <row r="266" spans="1:34" x14ac:dyDescent="0.45">
      <c r="A266">
        <v>265</v>
      </c>
      <c r="B266" t="s">
        <v>420</v>
      </c>
      <c r="C266" t="s">
        <v>1318</v>
      </c>
      <c r="D266" t="s">
        <v>557</v>
      </c>
      <c r="E266">
        <v>4</v>
      </c>
      <c r="F266">
        <v>5</v>
      </c>
      <c r="G266">
        <v>4</v>
      </c>
      <c r="H266">
        <v>4</v>
      </c>
      <c r="I266">
        <v>3</v>
      </c>
      <c r="J266">
        <v>4.1624999999999996</v>
      </c>
      <c r="K266">
        <v>20</v>
      </c>
      <c r="L266">
        <v>0.37028000760078789</v>
      </c>
      <c r="M266">
        <v>9</v>
      </c>
      <c r="N266" t="s">
        <v>2213</v>
      </c>
      <c r="O266" t="b">
        <v>0</v>
      </c>
      <c r="S266" t="str">
        <f>VLOOKUP($B266,'Gemini RAW'!$A:$Q,2,FALSE)</f>
        <v>Für Ihre Suchanfrage konnte keine Zusammenfassung erstellt werden. Hier sind einige Suchergebnisse.</v>
      </c>
      <c r="T266" t="str">
        <f>VLOOKUP($B266,'Gemini RAW'!$A:$Q,3,FALSE)</f>
        <v>rag</v>
      </c>
      <c r="U266">
        <f>VLOOKUP($B266,'Gemini RAW'!$A:$Q,4,FALSE)</f>
        <v>1</v>
      </c>
      <c r="V266">
        <f>VLOOKUP($B266,'Gemini RAW'!$A:$Q,5,FALSE)</f>
        <v>1</v>
      </c>
      <c r="W266">
        <f>VLOOKUP($B266,'Gemini RAW'!$A:$Q,6,FALSE)</f>
        <v>1</v>
      </c>
      <c r="X266">
        <f>VLOOKUP($B266,'Gemini RAW'!$A:$Q,7,FALSE)</f>
        <v>1</v>
      </c>
      <c r="Y266">
        <f>VLOOKUP($B266,'Gemini RAW'!$A:$Q,8,FALSE)</f>
        <v>1</v>
      </c>
      <c r="Z266">
        <f>VLOOKUP($B266,'Gemini RAW'!$A:$Q,9,FALSE)</f>
        <v>1</v>
      </c>
      <c r="AA266">
        <f>VLOOKUP($B266,'Gemini RAW'!$A:$Q,10,FALSE)</f>
        <v>5</v>
      </c>
      <c r="AB266">
        <f>VLOOKUP($B266,'Gemini RAW'!$A:$Q,11,FALSE)</f>
        <v>2.1228070175438589E-2</v>
      </c>
      <c r="AC266">
        <f>VLOOKUP($B266,'Gemini RAW'!$A:$Q,12,FALSE)</f>
        <v>3</v>
      </c>
      <c r="AD266" t="str">
        <f>VLOOKUP($B266,'Gemini RAW'!$A:$Q,13,FALSE)</f>
        <v>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v>
      </c>
      <c r="AE266" t="b">
        <f>VLOOKUP($B266,'Gemini RAW'!$A:$Q,14,FALSE)</f>
        <v>0</v>
      </c>
      <c r="AF266">
        <f>VLOOKUP($B266,'Gemini RAW'!$A:$Q,15,FALSE)</f>
        <v>0</v>
      </c>
      <c r="AG266">
        <f>VLOOKUP($B266,'Gemini RAW'!$A:$Q,16,FALSE)</f>
        <v>0</v>
      </c>
      <c r="AH266">
        <f>VLOOKUP($B266,'Gemini RAW'!$A:$Q,17,FALSE)</f>
        <v>0</v>
      </c>
    </row>
    <row r="267" spans="1:34" x14ac:dyDescent="0.45">
      <c r="A267">
        <v>266</v>
      </c>
      <c r="B267" t="s">
        <v>423</v>
      </c>
      <c r="C267" t="s">
        <v>1072</v>
      </c>
      <c r="D267" t="s">
        <v>557</v>
      </c>
      <c r="E267">
        <v>5</v>
      </c>
      <c r="F267">
        <v>5</v>
      </c>
      <c r="G267">
        <v>4</v>
      </c>
      <c r="H267">
        <v>5</v>
      </c>
      <c r="I267">
        <v>4</v>
      </c>
      <c r="J267">
        <v>4.7249999999999996</v>
      </c>
      <c r="K267">
        <v>23</v>
      </c>
      <c r="L267">
        <v>0.13822105713162261</v>
      </c>
      <c r="M267">
        <v>13</v>
      </c>
      <c r="N267" t="s">
        <v>2214</v>
      </c>
      <c r="O267" t="b">
        <v>0</v>
      </c>
      <c r="S267" t="str">
        <f>VLOOKUP($B267,'Gemini RAW'!$A:$Q,2,FALSE)</f>
        <v>Im Foyer des NewHQ gibt es 6 Vereinzelungsanlagen.</v>
      </c>
      <c r="T267" t="str">
        <f>VLOOKUP($B267,'Gemini RAW'!$A:$Q,3,FALSE)</f>
        <v>rag</v>
      </c>
      <c r="U267">
        <f>VLOOKUP($B267,'Gemini RAW'!$A:$Q,4,FALSE)</f>
        <v>5</v>
      </c>
      <c r="V267">
        <f>VLOOKUP($B267,'Gemini RAW'!$A:$Q,5,FALSE)</f>
        <v>5</v>
      </c>
      <c r="W267">
        <f>VLOOKUP($B267,'Gemini RAW'!$A:$Q,6,FALSE)</f>
        <v>5</v>
      </c>
      <c r="X267">
        <f>VLOOKUP($B267,'Gemini RAW'!$A:$Q,7,FALSE)</f>
        <v>5</v>
      </c>
      <c r="Y267">
        <f>VLOOKUP($B267,'Gemini RAW'!$A:$Q,8,FALSE)</f>
        <v>1</v>
      </c>
      <c r="Z267">
        <f>VLOOKUP($B267,'Gemini RAW'!$A:$Q,9,FALSE)</f>
        <v>3.64</v>
      </c>
      <c r="AA267">
        <f>VLOOKUP($B267,'Gemini RAW'!$A:$Q,10,FALSE)</f>
        <v>21</v>
      </c>
      <c r="AB267">
        <f>VLOOKUP($B267,'Gemini RAW'!$A:$Q,11,FALSE)</f>
        <v>6.5485007617114677E-2</v>
      </c>
      <c r="AC267">
        <f>VLOOKUP($B267,'Gemini RAW'!$A:$Q,12,FALSE)</f>
        <v>14</v>
      </c>
      <c r="AD267" t="str">
        <f>VLOOKUP($B267,'Gemini RAW'!$A:$Q,13,FALSE)</f>
        <v>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v>
      </c>
      <c r="AE267" t="b">
        <f>VLOOKUP($B267,'Gemini RAW'!$A:$Q,14,FALSE)</f>
        <v>0</v>
      </c>
      <c r="AF267">
        <f>VLOOKUP($B267,'Gemini RAW'!$A:$Q,15,FALSE)</f>
        <v>0</v>
      </c>
      <c r="AG267">
        <f>VLOOKUP($B267,'Gemini RAW'!$A:$Q,16,FALSE)</f>
        <v>0</v>
      </c>
      <c r="AH267">
        <f>VLOOKUP($B267,'Gemini RAW'!$A:$Q,17,FALSE)</f>
        <v>0</v>
      </c>
    </row>
    <row r="268" spans="1:34" x14ac:dyDescent="0.45">
      <c r="A268">
        <v>267</v>
      </c>
      <c r="B268" t="s">
        <v>426</v>
      </c>
      <c r="C268" t="s">
        <v>1320</v>
      </c>
      <c r="D268" t="s">
        <v>557</v>
      </c>
      <c r="E268">
        <v>4</v>
      </c>
      <c r="F268">
        <v>5</v>
      </c>
      <c r="G268">
        <v>4</v>
      </c>
      <c r="H268">
        <v>5</v>
      </c>
      <c r="I268">
        <v>3</v>
      </c>
      <c r="J268">
        <v>4.3249999999999993</v>
      </c>
      <c r="K268">
        <v>21</v>
      </c>
      <c r="L268">
        <v>0.2234859152980839</v>
      </c>
      <c r="M268">
        <v>11</v>
      </c>
      <c r="N268" t="s">
        <v>2215</v>
      </c>
      <c r="O268" t="b">
        <v>0</v>
      </c>
      <c r="S268" t="str">
        <f>VLOOKUP($B268,'Gemini RAW'!$A:$Q,2,FALSE)</f>
        <v>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v>
      </c>
      <c r="T268" t="str">
        <f>VLOOKUP($B268,'Gemini RAW'!$A:$Q,3,FALSE)</f>
        <v>rag</v>
      </c>
      <c r="U268">
        <f>VLOOKUP($B268,'Gemini RAW'!$A:$Q,4,FALSE)</f>
        <v>5</v>
      </c>
      <c r="V268">
        <f>VLOOKUP($B268,'Gemini RAW'!$A:$Q,5,FALSE)</f>
        <v>5</v>
      </c>
      <c r="W268">
        <f>VLOOKUP($B268,'Gemini RAW'!$A:$Q,6,FALSE)</f>
        <v>4</v>
      </c>
      <c r="X268">
        <f>VLOOKUP($B268,'Gemini RAW'!$A:$Q,7,FALSE)</f>
        <v>5</v>
      </c>
      <c r="Y268">
        <f>VLOOKUP($B268,'Gemini RAW'!$A:$Q,8,FALSE)</f>
        <v>1</v>
      </c>
      <c r="Z268">
        <f>VLOOKUP($B268,'Gemini RAW'!$A:$Q,9,FALSE)</f>
        <v>4.3400000000000007</v>
      </c>
      <c r="AA268">
        <f>VLOOKUP($B268,'Gemini RAW'!$A:$Q,10,FALSE)</f>
        <v>20</v>
      </c>
      <c r="AB268">
        <f>VLOOKUP($B268,'Gemini RAW'!$A:$Q,11,FALSE)</f>
        <v>0.25524851517187741</v>
      </c>
      <c r="AC268">
        <f>VLOOKUP($B268,'Gemini RAW'!$A:$Q,12,FALSE)</f>
        <v>9</v>
      </c>
      <c r="AD268" t="str">
        <f>VLOOKUP($B268,'Gemini RAW'!$A:$Q,13,FALSE)</f>
        <v>The response provides a factually accurate and relevant answer to the user's question. The clarity is excellent. Completeness is good but could be improved by elaborating on the 'detaillierte Prüfung'. The main weakness is the lack of explicit citations and audit trail information.</v>
      </c>
      <c r="AE268" t="b">
        <f>VLOOKUP($B268,'Gemini RAW'!$A:$Q,14,FALSE)</f>
        <v>0</v>
      </c>
      <c r="AF268">
        <f>VLOOKUP($B268,'Gemini RAW'!$A:$Q,15,FALSE)</f>
        <v>0</v>
      </c>
      <c r="AG268">
        <f>VLOOKUP($B268,'Gemini RAW'!$A:$Q,16,FALSE)</f>
        <v>0</v>
      </c>
      <c r="AH268">
        <f>VLOOKUP($B268,'Gemini RAW'!$A:$Q,17,FALSE)</f>
        <v>0</v>
      </c>
    </row>
    <row r="269" spans="1:34" x14ac:dyDescent="0.45">
      <c r="A269">
        <v>268</v>
      </c>
      <c r="B269" t="s">
        <v>429</v>
      </c>
      <c r="C269" t="s">
        <v>1076</v>
      </c>
      <c r="D269" t="s">
        <v>557</v>
      </c>
      <c r="E269">
        <v>5</v>
      </c>
      <c r="F269">
        <v>5</v>
      </c>
      <c r="G269">
        <v>4</v>
      </c>
      <c r="H269">
        <v>5</v>
      </c>
      <c r="I269">
        <v>3</v>
      </c>
      <c r="J269">
        <v>4.6374999999999993</v>
      </c>
      <c r="K269">
        <v>22</v>
      </c>
      <c r="L269">
        <v>0.1815819995657805</v>
      </c>
      <c r="M269">
        <v>10</v>
      </c>
      <c r="N269" t="s">
        <v>2216</v>
      </c>
      <c r="O269" t="b">
        <v>0</v>
      </c>
      <c r="S269" t="str">
        <f>VLOOKUP($B269,'Gemini RAW'!$A:$Q,2,FALSE)</f>
        <v>Der Zutritt zum Gebäude ist grundsätzlich zwischen 6 und 19 Uhr möglich. Das Verlassen des Gebäudes nach 19 Uhr ist ebenfalls erlaubt, wobei die vorgegebenen Wege genutzt werden sollten.</v>
      </c>
      <c r="T269" t="str">
        <f>VLOOKUP($B269,'Gemini RAW'!$A:$Q,3,FALSE)</f>
        <v>rag</v>
      </c>
      <c r="U269">
        <f>VLOOKUP($B269,'Gemini RAW'!$A:$Q,4,FALSE)</f>
        <v>5</v>
      </c>
      <c r="V269">
        <f>VLOOKUP($B269,'Gemini RAW'!$A:$Q,5,FALSE)</f>
        <v>5</v>
      </c>
      <c r="W269">
        <f>VLOOKUP($B269,'Gemini RAW'!$A:$Q,6,FALSE)</f>
        <v>5</v>
      </c>
      <c r="X269">
        <f>VLOOKUP($B269,'Gemini RAW'!$A:$Q,7,FALSE)</f>
        <v>5</v>
      </c>
      <c r="Y269">
        <f>VLOOKUP($B269,'Gemini RAW'!$A:$Q,8,FALSE)</f>
        <v>1</v>
      </c>
      <c r="Z269">
        <f>VLOOKUP($B269,'Gemini RAW'!$A:$Q,9,FALSE)</f>
        <v>4.4800000000000004</v>
      </c>
      <c r="AA269">
        <f>VLOOKUP($B269,'Gemini RAW'!$A:$Q,10,FALSE)</f>
        <v>21</v>
      </c>
      <c r="AB269">
        <f>VLOOKUP($B269,'Gemini RAW'!$A:$Q,11,FALSE)</f>
        <v>0.44154746350564011</v>
      </c>
      <c r="AC269">
        <f>VLOOKUP($B269,'Gemini RAW'!$A:$Q,12,FALSE)</f>
        <v>12</v>
      </c>
      <c r="AD269" t="str">
        <f>VLOOKUP($B269,'Gemini RAW'!$A:$Q,13,FALSE)</f>
        <v>The response is factually accurate, relevant, complete, and clear. It directly answers the user's question. However, it lacks explicit citations and an audit trail.</v>
      </c>
      <c r="AE269" t="b">
        <f>VLOOKUP($B269,'Gemini RAW'!$A:$Q,14,FALSE)</f>
        <v>0</v>
      </c>
      <c r="AF269">
        <f>VLOOKUP($B269,'Gemini RAW'!$A:$Q,15,FALSE)</f>
        <v>0</v>
      </c>
      <c r="AG269">
        <f>VLOOKUP($B269,'Gemini RAW'!$A:$Q,16,FALSE)</f>
        <v>0</v>
      </c>
      <c r="AH269">
        <f>VLOOKUP($B269,'Gemini RAW'!$A:$Q,17,FALSE)</f>
        <v>0</v>
      </c>
    </row>
    <row r="270" spans="1:34" x14ac:dyDescent="0.45">
      <c r="A270">
        <v>269</v>
      </c>
      <c r="B270" t="s">
        <v>432</v>
      </c>
      <c r="C270" t="s">
        <v>1323</v>
      </c>
      <c r="D270" t="s">
        <v>557</v>
      </c>
      <c r="E270">
        <v>5</v>
      </c>
      <c r="F270">
        <v>5</v>
      </c>
      <c r="G270">
        <v>4</v>
      </c>
      <c r="H270">
        <v>5</v>
      </c>
      <c r="I270">
        <v>4</v>
      </c>
      <c r="J270">
        <v>4.7249999999999996</v>
      </c>
      <c r="K270">
        <v>23</v>
      </c>
      <c r="L270">
        <v>0.27790730677750303</v>
      </c>
      <c r="M270">
        <v>12</v>
      </c>
      <c r="N270" t="s">
        <v>2217</v>
      </c>
      <c r="O270" t="b">
        <v>0</v>
      </c>
      <c r="S270" t="str">
        <f>VLOOKUP($B270,'Gemini RAW'!$A:$Q,2,FALSE)</f>
        <v>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v>
      </c>
      <c r="T270" t="str">
        <f>VLOOKUP($B270,'Gemini RAW'!$A:$Q,3,FALSE)</f>
        <v>rag</v>
      </c>
      <c r="U270">
        <f>VLOOKUP($B270,'Gemini RAW'!$A:$Q,4,FALSE)</f>
        <v>5</v>
      </c>
      <c r="V270">
        <f>VLOOKUP($B270,'Gemini RAW'!$A:$Q,5,FALSE)</f>
        <v>5</v>
      </c>
      <c r="W270">
        <f>VLOOKUP($B270,'Gemini RAW'!$A:$Q,6,FALSE)</f>
        <v>5</v>
      </c>
      <c r="X270">
        <f>VLOOKUP($B270,'Gemini RAW'!$A:$Q,7,FALSE)</f>
        <v>5</v>
      </c>
      <c r="Y270">
        <f>VLOOKUP($B270,'Gemini RAW'!$A:$Q,8,FALSE)</f>
        <v>1</v>
      </c>
      <c r="Z270">
        <f>VLOOKUP($B270,'Gemini RAW'!$A:$Q,9,FALSE)</f>
        <v>4.4800000000000004</v>
      </c>
      <c r="AA270">
        <f>VLOOKUP($B270,'Gemini RAW'!$A:$Q,10,FALSE)</f>
        <v>21</v>
      </c>
      <c r="AB270">
        <f>VLOOKUP($B270,'Gemini RAW'!$A:$Q,11,FALSE)</f>
        <v>0.42252089822389821</v>
      </c>
      <c r="AC270">
        <f>VLOOKUP($B270,'Gemini RAW'!$A:$Q,12,FALSE)</f>
        <v>13</v>
      </c>
      <c r="AD270" t="str">
        <f>VLOOKUP($B270,'Gemini RAW'!$A:$Q,13,FALSE)</f>
        <v>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v>
      </c>
      <c r="AE270" t="b">
        <f>VLOOKUP($B270,'Gemini RAW'!$A:$Q,14,FALSE)</f>
        <v>0</v>
      </c>
      <c r="AF270">
        <f>VLOOKUP($B270,'Gemini RAW'!$A:$Q,15,FALSE)</f>
        <v>0</v>
      </c>
      <c r="AG270">
        <f>VLOOKUP($B270,'Gemini RAW'!$A:$Q,16,FALSE)</f>
        <v>0</v>
      </c>
      <c r="AH270">
        <f>VLOOKUP($B270,'Gemini RAW'!$A:$Q,17,FALSE)</f>
        <v>0</v>
      </c>
    </row>
    <row r="271" spans="1:34" x14ac:dyDescent="0.45">
      <c r="A271">
        <v>270</v>
      </c>
      <c r="B271" t="s">
        <v>435</v>
      </c>
      <c r="C271" t="s">
        <v>1325</v>
      </c>
      <c r="D271" t="s">
        <v>557</v>
      </c>
      <c r="E271">
        <v>3</v>
      </c>
      <c r="F271">
        <v>4</v>
      </c>
      <c r="G271">
        <v>3</v>
      </c>
      <c r="H271">
        <v>4</v>
      </c>
      <c r="I271">
        <v>2</v>
      </c>
      <c r="J271">
        <v>3.3250000000000002</v>
      </c>
      <c r="K271">
        <v>16</v>
      </c>
      <c r="L271">
        <v>7.6208640244893433E-2</v>
      </c>
      <c r="M271">
        <v>5</v>
      </c>
      <c r="N271" t="s">
        <v>2218</v>
      </c>
      <c r="O271" t="b">
        <v>0</v>
      </c>
      <c r="S271" t="str">
        <f>VLOOKUP($B271,'Gemini RAW'!$A:$Q,2,FALSE)</f>
        <v>In Vertraulichkeitsbereichen sind spezielle Wege einzuhalten und diese Bereiche sind zutrittsgesichert.</v>
      </c>
      <c r="T271" t="str">
        <f>VLOOKUP($B271,'Gemini RAW'!$A:$Q,3,FALSE)</f>
        <v>rag</v>
      </c>
      <c r="U271">
        <f>VLOOKUP($B271,'Gemini RAW'!$A:$Q,4,FALSE)</f>
        <v>4</v>
      </c>
      <c r="V271">
        <f>VLOOKUP($B271,'Gemini RAW'!$A:$Q,5,FALSE)</f>
        <v>4</v>
      </c>
      <c r="W271">
        <f>VLOOKUP($B271,'Gemini RAW'!$A:$Q,6,FALSE)</f>
        <v>2</v>
      </c>
      <c r="X271">
        <f>VLOOKUP($B271,'Gemini RAW'!$A:$Q,7,FALSE)</f>
        <v>5</v>
      </c>
      <c r="Y271">
        <f>VLOOKUP($B271,'Gemini RAW'!$A:$Q,8,FALSE)</f>
        <v>1</v>
      </c>
      <c r="Z271">
        <f>VLOOKUP($B271,'Gemini RAW'!$A:$Q,9,FALSE)</f>
        <v>3.66</v>
      </c>
      <c r="AA271">
        <f>VLOOKUP($B271,'Gemini RAW'!$A:$Q,10,FALSE)</f>
        <v>16</v>
      </c>
      <c r="AB271">
        <f>VLOOKUP($B271,'Gemini RAW'!$A:$Q,11,FALSE)</f>
        <v>0</v>
      </c>
      <c r="AC271">
        <f>VLOOKUP($B271,'Gemini RAW'!$A:$Q,12,FALSE)</f>
        <v>3</v>
      </c>
      <c r="AD271" t="str">
        <f>VLOOKUP($B271,'Gemini RAW'!$A:$Q,13,FALSE)</f>
        <v>The response is factually accurate and relevant but incomplete. It lacks specific details about what to consider in confidentiality areas. The response does not utilize the provided snippets and lacks citations.</v>
      </c>
      <c r="AE271" t="b">
        <f>VLOOKUP($B271,'Gemini RAW'!$A:$Q,14,FALSE)</f>
        <v>0</v>
      </c>
      <c r="AF271">
        <f>VLOOKUP($B271,'Gemini RAW'!$A:$Q,15,FALSE)</f>
        <v>0</v>
      </c>
      <c r="AG271">
        <f>VLOOKUP($B271,'Gemini RAW'!$A:$Q,16,FALSE)</f>
        <v>0</v>
      </c>
      <c r="AH271">
        <f>VLOOKUP($B271,'Gemini RAW'!$A:$Q,17,FALSE)</f>
        <v>0</v>
      </c>
    </row>
    <row r="272" spans="1:34" x14ac:dyDescent="0.45">
      <c r="A272">
        <v>271</v>
      </c>
      <c r="B272" t="s">
        <v>438</v>
      </c>
      <c r="C272" t="s">
        <v>1327</v>
      </c>
      <c r="D272" t="s">
        <v>557</v>
      </c>
      <c r="E272">
        <v>3</v>
      </c>
      <c r="F272">
        <v>4</v>
      </c>
      <c r="G272">
        <v>2</v>
      </c>
      <c r="H272">
        <v>4</v>
      </c>
      <c r="I272">
        <v>2</v>
      </c>
      <c r="J272">
        <v>3.1375000000000002</v>
      </c>
      <c r="K272">
        <v>15</v>
      </c>
      <c r="L272">
        <v>0.20344181497040531</v>
      </c>
      <c r="M272">
        <v>10</v>
      </c>
      <c r="N272" t="s">
        <v>2219</v>
      </c>
      <c r="O272" t="b">
        <v>0</v>
      </c>
      <c r="S272" t="str">
        <f>VLOOKUP($B272,'Gemini RAW'!$A:$Q,2,FALSE)</f>
        <v>Für Ihre Suchanfrage konnte keine Zusammenfassung erstellt werden. Hier sind einige Suchergebnisse.</v>
      </c>
      <c r="T272" t="str">
        <f>VLOOKUP($B272,'Gemini RAW'!$A:$Q,3,FALSE)</f>
        <v>rag</v>
      </c>
      <c r="U272">
        <f>VLOOKUP($B272,'Gemini RAW'!$A:$Q,4,FALSE)</f>
        <v>1</v>
      </c>
      <c r="V272">
        <f>VLOOKUP($B272,'Gemini RAW'!$A:$Q,5,FALSE)</f>
        <v>1</v>
      </c>
      <c r="W272">
        <f>VLOOKUP($B272,'Gemini RAW'!$A:$Q,6,FALSE)</f>
        <v>1</v>
      </c>
      <c r="X272">
        <f>VLOOKUP($B272,'Gemini RAW'!$A:$Q,7,FALSE)</f>
        <v>1</v>
      </c>
      <c r="Y272">
        <f>VLOOKUP($B272,'Gemini RAW'!$A:$Q,8,FALSE)</f>
        <v>1</v>
      </c>
      <c r="Z272">
        <f>VLOOKUP($B272,'Gemini RAW'!$A:$Q,9,FALSE)</f>
        <v>1</v>
      </c>
      <c r="AA272">
        <f>VLOOKUP($B272,'Gemini RAW'!$A:$Q,10,FALSE)</f>
        <v>5</v>
      </c>
      <c r="AB272">
        <f>VLOOKUP($B272,'Gemini RAW'!$A:$Q,11,FALSE)</f>
        <v>3.8622284238381217E-2</v>
      </c>
      <c r="AC272">
        <f>VLOOKUP($B272,'Gemini RAW'!$A:$Q,12,FALSE)</f>
        <v>11</v>
      </c>
      <c r="AD272" t="str">
        <f>VLOOKUP($B272,'Gemini RAW'!$A:$Q,13,FALSE)</f>
        <v>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v>
      </c>
      <c r="AE272" t="b">
        <f>VLOOKUP($B272,'Gemini RAW'!$A:$Q,14,FALSE)</f>
        <v>0</v>
      </c>
      <c r="AF272">
        <f>VLOOKUP($B272,'Gemini RAW'!$A:$Q,15,FALSE)</f>
        <v>0</v>
      </c>
      <c r="AG272">
        <f>VLOOKUP($B272,'Gemini RAW'!$A:$Q,16,FALSE)</f>
        <v>0</v>
      </c>
      <c r="AH272">
        <f>VLOOKUP($B272,'Gemini RAW'!$A:$Q,17,FALSE)</f>
        <v>0</v>
      </c>
    </row>
    <row r="273" spans="1:34" x14ac:dyDescent="0.45">
      <c r="A273">
        <v>272</v>
      </c>
      <c r="B273" t="s">
        <v>441</v>
      </c>
      <c r="C273" t="s">
        <v>1329</v>
      </c>
      <c r="D273" t="s">
        <v>557</v>
      </c>
      <c r="E273">
        <v>5</v>
      </c>
      <c r="F273">
        <v>5</v>
      </c>
      <c r="G273">
        <v>4</v>
      </c>
      <c r="H273">
        <v>5</v>
      </c>
      <c r="I273">
        <v>3</v>
      </c>
      <c r="J273">
        <v>4.6374999999999993</v>
      </c>
      <c r="K273">
        <v>22</v>
      </c>
      <c r="L273">
        <v>0.13967991127654991</v>
      </c>
      <c r="M273">
        <v>7</v>
      </c>
      <c r="N273" t="s">
        <v>2220</v>
      </c>
      <c r="O273" t="b">
        <v>0</v>
      </c>
      <c r="S273" t="str">
        <f>VLOOKUP($B273,'Gemini RAW'!$A:$Q,2,FALSE)</f>
        <v>Eine mehrfache Nutzung der Mitarbeiterkarte beim Zutritt ist nicht mehr möglich, da sie nach einer Nutzung am Hauseingang für mehrere Minuten gesperrt ist.</v>
      </c>
      <c r="T273" t="str">
        <f>VLOOKUP($B273,'Gemini RAW'!$A:$Q,3,FALSE)</f>
        <v>rag</v>
      </c>
      <c r="U273">
        <f>VLOOKUP($B273,'Gemini RAW'!$A:$Q,4,FALSE)</f>
        <v>5</v>
      </c>
      <c r="V273">
        <f>VLOOKUP($B273,'Gemini RAW'!$A:$Q,5,FALSE)</f>
        <v>5</v>
      </c>
      <c r="W273">
        <f>VLOOKUP($B273,'Gemini RAW'!$A:$Q,6,FALSE)</f>
        <v>5</v>
      </c>
      <c r="X273">
        <f>VLOOKUP($B273,'Gemini RAW'!$A:$Q,7,FALSE)</f>
        <v>5</v>
      </c>
      <c r="Y273">
        <f>VLOOKUP($B273,'Gemini RAW'!$A:$Q,8,FALSE)</f>
        <v>1</v>
      </c>
      <c r="Z273">
        <f>VLOOKUP($B273,'Gemini RAW'!$A:$Q,9,FALSE)</f>
        <v>4.76</v>
      </c>
      <c r="AA273">
        <f>VLOOKUP($B273,'Gemini RAW'!$A:$Q,10,FALSE)</f>
        <v>21</v>
      </c>
      <c r="AB273">
        <f>VLOOKUP($B273,'Gemini RAW'!$A:$Q,11,FALSE)</f>
        <v>0.14466495910104929</v>
      </c>
      <c r="AC273">
        <f>VLOOKUP($B273,'Gemini RAW'!$A:$Q,12,FALSE)</f>
        <v>7</v>
      </c>
      <c r="AD273" t="str">
        <f>VLOOKUP($B273,'Gemini RAW'!$A:$Q,13,FALSE)</f>
        <v>The response is factually accurate, relevant, complete, and clear. It effectively answers the user's question. The lack of explicit citations is noted, but the content itself is strong. The response also demonstrates compliance with GDPR and the EU AI Act in this specific context.</v>
      </c>
      <c r="AE273" t="b">
        <f>VLOOKUP($B273,'Gemini RAW'!$A:$Q,14,FALSE)</f>
        <v>0</v>
      </c>
      <c r="AF273">
        <f>VLOOKUP($B273,'Gemini RAW'!$A:$Q,15,FALSE)</f>
        <v>0</v>
      </c>
      <c r="AG273">
        <f>VLOOKUP($B273,'Gemini RAW'!$A:$Q,16,FALSE)</f>
        <v>0</v>
      </c>
      <c r="AH273">
        <f>VLOOKUP($B273,'Gemini RAW'!$A:$Q,17,FALSE)</f>
        <v>0</v>
      </c>
    </row>
    <row r="274" spans="1:34" x14ac:dyDescent="0.45">
      <c r="A274">
        <v>273</v>
      </c>
      <c r="B274" t="s">
        <v>444</v>
      </c>
      <c r="C274" t="s">
        <v>1331</v>
      </c>
      <c r="D274" t="s">
        <v>557</v>
      </c>
      <c r="E274">
        <v>4</v>
      </c>
      <c r="F274">
        <v>5</v>
      </c>
      <c r="G274">
        <v>4</v>
      </c>
      <c r="H274">
        <v>5</v>
      </c>
      <c r="I274">
        <v>3</v>
      </c>
      <c r="J274">
        <v>4.3249999999999993</v>
      </c>
      <c r="K274">
        <v>21</v>
      </c>
      <c r="L274">
        <v>0.2202858791809357</v>
      </c>
      <c r="M274">
        <v>12</v>
      </c>
      <c r="N274" t="s">
        <v>2221</v>
      </c>
      <c r="O274" t="b">
        <v>0</v>
      </c>
      <c r="S274" t="str">
        <f>VLOOKUP($B274,'Gemini RAW'!$A:$Q,2,FALSE)</f>
        <v>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v>
      </c>
      <c r="T274" t="str">
        <f>VLOOKUP($B274,'Gemini RAW'!$A:$Q,3,FALSE)</f>
        <v>rag</v>
      </c>
      <c r="U274">
        <f>VLOOKUP($B274,'Gemini RAW'!$A:$Q,4,FALSE)</f>
        <v>4</v>
      </c>
      <c r="V274">
        <f>VLOOKUP($B274,'Gemini RAW'!$A:$Q,5,FALSE)</f>
        <v>5</v>
      </c>
      <c r="W274">
        <f>VLOOKUP($B274,'Gemini RAW'!$A:$Q,6,FALSE)</f>
        <v>4</v>
      </c>
      <c r="X274">
        <f>VLOOKUP($B274,'Gemini RAW'!$A:$Q,7,FALSE)</f>
        <v>5</v>
      </c>
      <c r="Y274">
        <f>VLOOKUP($B274,'Gemini RAW'!$A:$Q,8,FALSE)</f>
        <v>1</v>
      </c>
      <c r="Z274">
        <f>VLOOKUP($B274,'Gemini RAW'!$A:$Q,9,FALSE)</f>
        <v>3.28</v>
      </c>
      <c r="AA274">
        <f>VLOOKUP($B274,'Gemini RAW'!$A:$Q,10,FALSE)</f>
        <v>19</v>
      </c>
      <c r="AB274">
        <f>VLOOKUP($B274,'Gemini RAW'!$A:$Q,11,FALSE)</f>
        <v>0.15731098835375151</v>
      </c>
      <c r="AC274">
        <f>VLOOKUP($B274,'Gemini RAW'!$A:$Q,12,FALSE)</f>
        <v>10</v>
      </c>
      <c r="AD274" t="str">
        <f>VLOOKUP($B274,'Gemini RAW'!$A:$Q,13,FALSE)</f>
        <v>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v>
      </c>
      <c r="AE274" t="b">
        <f>VLOOKUP($B274,'Gemini RAW'!$A:$Q,14,FALSE)</f>
        <v>0</v>
      </c>
      <c r="AF274">
        <f>VLOOKUP($B274,'Gemini RAW'!$A:$Q,15,FALSE)</f>
        <v>0</v>
      </c>
      <c r="AG274">
        <f>VLOOKUP($B274,'Gemini RAW'!$A:$Q,16,FALSE)</f>
        <v>0</v>
      </c>
      <c r="AH274">
        <f>VLOOKUP($B274,'Gemini RAW'!$A:$Q,17,FALSE)</f>
        <v>0</v>
      </c>
    </row>
    <row r="275" spans="1:34" x14ac:dyDescent="0.45">
      <c r="A275">
        <v>274</v>
      </c>
      <c r="B275" t="s">
        <v>435</v>
      </c>
      <c r="C275" t="s">
        <v>1333</v>
      </c>
      <c r="D275" t="s">
        <v>557</v>
      </c>
      <c r="E275">
        <v>3</v>
      </c>
      <c r="F275">
        <v>4</v>
      </c>
      <c r="G275">
        <v>3</v>
      </c>
      <c r="H275">
        <v>4</v>
      </c>
      <c r="I275">
        <v>2</v>
      </c>
      <c r="J275">
        <v>3.3250000000000002</v>
      </c>
      <c r="K275">
        <v>16</v>
      </c>
      <c r="L275">
        <v>9.3948788727752142E-2</v>
      </c>
      <c r="M275">
        <v>5</v>
      </c>
      <c r="N275" t="s">
        <v>2222</v>
      </c>
      <c r="O275" t="b">
        <v>0</v>
      </c>
      <c r="S275" t="str">
        <f>VLOOKUP($B275,'Gemini RAW'!$A:$Q,2,FALSE)</f>
        <v>In Vertraulichkeitsbereichen sind spezielle Wege einzuhalten und diese Bereiche sind zutrittsgesichert.</v>
      </c>
      <c r="T275" t="str">
        <f>VLOOKUP($B275,'Gemini RAW'!$A:$Q,3,FALSE)</f>
        <v>rag</v>
      </c>
      <c r="U275">
        <f>VLOOKUP($B275,'Gemini RAW'!$A:$Q,4,FALSE)</f>
        <v>4</v>
      </c>
      <c r="V275">
        <f>VLOOKUP($B275,'Gemini RAW'!$A:$Q,5,FALSE)</f>
        <v>4</v>
      </c>
      <c r="W275">
        <f>VLOOKUP($B275,'Gemini RAW'!$A:$Q,6,FALSE)</f>
        <v>2</v>
      </c>
      <c r="X275">
        <f>VLOOKUP($B275,'Gemini RAW'!$A:$Q,7,FALSE)</f>
        <v>5</v>
      </c>
      <c r="Y275">
        <f>VLOOKUP($B275,'Gemini RAW'!$A:$Q,8,FALSE)</f>
        <v>1</v>
      </c>
      <c r="Z275">
        <f>VLOOKUP($B275,'Gemini RAW'!$A:$Q,9,FALSE)</f>
        <v>3.66</v>
      </c>
      <c r="AA275">
        <f>VLOOKUP($B275,'Gemini RAW'!$A:$Q,10,FALSE)</f>
        <v>16</v>
      </c>
      <c r="AB275">
        <f>VLOOKUP($B275,'Gemini RAW'!$A:$Q,11,FALSE)</f>
        <v>0</v>
      </c>
      <c r="AC275">
        <f>VLOOKUP($B275,'Gemini RAW'!$A:$Q,12,FALSE)</f>
        <v>3</v>
      </c>
      <c r="AD275" t="str">
        <f>VLOOKUP($B275,'Gemini RAW'!$A:$Q,13,FALSE)</f>
        <v>The response is factually accurate and relevant but incomplete. It lacks specific details about what to consider in confidentiality areas. The response does not utilize the provided snippets and lacks citations.</v>
      </c>
      <c r="AE275" t="b">
        <f>VLOOKUP($B275,'Gemini RAW'!$A:$Q,14,FALSE)</f>
        <v>0</v>
      </c>
      <c r="AF275">
        <f>VLOOKUP($B275,'Gemini RAW'!$A:$Q,15,FALSE)</f>
        <v>0</v>
      </c>
      <c r="AG275">
        <f>VLOOKUP($B275,'Gemini RAW'!$A:$Q,16,FALSE)</f>
        <v>0</v>
      </c>
      <c r="AH275">
        <f>VLOOKUP($B275,'Gemini RAW'!$A:$Q,17,FALSE)</f>
        <v>0</v>
      </c>
    </row>
    <row r="276" spans="1:34" x14ac:dyDescent="0.45">
      <c r="A276">
        <v>275</v>
      </c>
      <c r="B276" t="s">
        <v>449</v>
      </c>
      <c r="C276" t="s">
        <v>1335</v>
      </c>
      <c r="D276" t="s">
        <v>557</v>
      </c>
      <c r="E276">
        <v>5</v>
      </c>
      <c r="F276">
        <v>5</v>
      </c>
      <c r="G276">
        <v>4</v>
      </c>
      <c r="H276">
        <v>5</v>
      </c>
      <c r="I276">
        <v>4</v>
      </c>
      <c r="J276">
        <v>4.7249999999999996</v>
      </c>
      <c r="K276">
        <v>23</v>
      </c>
      <c r="L276">
        <v>0.2061587800743033</v>
      </c>
      <c r="M276">
        <v>10</v>
      </c>
      <c r="N276" t="s">
        <v>2223</v>
      </c>
      <c r="O276" t="b">
        <v>0</v>
      </c>
      <c r="S276" t="str">
        <f>VLOOKUP($B276,'Gemini RAW'!$A:$Q,2,FALSE)</f>
        <v>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v>
      </c>
      <c r="T276" t="str">
        <f>VLOOKUP($B276,'Gemini RAW'!$A:$Q,3,FALSE)</f>
        <v>rag</v>
      </c>
      <c r="U276">
        <f>VLOOKUP($B276,'Gemini RAW'!$A:$Q,4,FALSE)</f>
        <v>5</v>
      </c>
      <c r="V276">
        <f>VLOOKUP($B276,'Gemini RAW'!$A:$Q,5,FALSE)</f>
        <v>5</v>
      </c>
      <c r="W276">
        <f>VLOOKUP($B276,'Gemini RAW'!$A:$Q,6,FALSE)</f>
        <v>4</v>
      </c>
      <c r="X276">
        <f>VLOOKUP($B276,'Gemini RAW'!$A:$Q,7,FALSE)</f>
        <v>5</v>
      </c>
      <c r="Y276">
        <f>VLOOKUP($B276,'Gemini RAW'!$A:$Q,8,FALSE)</f>
        <v>1</v>
      </c>
      <c r="Z276">
        <f>VLOOKUP($B276,'Gemini RAW'!$A:$Q,9,FALSE)</f>
        <v>4.3400000000000007</v>
      </c>
      <c r="AA276">
        <f>VLOOKUP($B276,'Gemini RAW'!$A:$Q,10,FALSE)</f>
        <v>20</v>
      </c>
      <c r="AB276">
        <f>VLOOKUP($B276,'Gemini RAW'!$A:$Q,11,FALSE)</f>
        <v>0.1840646782325788</v>
      </c>
      <c r="AC276">
        <f>VLOOKUP($B276,'Gemini RAW'!$A:$Q,12,FALSE)</f>
        <v>10</v>
      </c>
      <c r="AD276" t="str">
        <f>VLOOKUP($B276,'Gemini RAW'!$A:$Q,13,FALSE)</f>
        <v>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v>
      </c>
      <c r="AE276" t="b">
        <f>VLOOKUP($B276,'Gemini RAW'!$A:$Q,14,FALSE)</f>
        <v>0</v>
      </c>
      <c r="AF276">
        <f>VLOOKUP($B276,'Gemini RAW'!$A:$Q,15,FALSE)</f>
        <v>0</v>
      </c>
      <c r="AG276">
        <f>VLOOKUP($B276,'Gemini RAW'!$A:$Q,16,FALSE)</f>
        <v>0</v>
      </c>
      <c r="AH276">
        <f>VLOOKUP($B276,'Gemini RAW'!$A:$Q,17,FALSE)</f>
        <v>0</v>
      </c>
    </row>
    <row r="277" spans="1:34" x14ac:dyDescent="0.45">
      <c r="A277">
        <v>276</v>
      </c>
      <c r="B277" t="s">
        <v>452</v>
      </c>
      <c r="C277" t="s">
        <v>1337</v>
      </c>
      <c r="D277" t="s">
        <v>557</v>
      </c>
      <c r="E277">
        <v>3</v>
      </c>
      <c r="F277">
        <v>4</v>
      </c>
      <c r="G277">
        <v>3</v>
      </c>
      <c r="H277">
        <v>4</v>
      </c>
      <c r="I277">
        <v>2</v>
      </c>
      <c r="J277">
        <v>3.3250000000000002</v>
      </c>
      <c r="K277">
        <v>16</v>
      </c>
      <c r="L277">
        <v>0.14839272236331061</v>
      </c>
      <c r="M277">
        <v>10</v>
      </c>
      <c r="N277" t="s">
        <v>2224</v>
      </c>
      <c r="O277" t="b">
        <v>0</v>
      </c>
      <c r="S277" t="str">
        <f>VLOOKUP($B277,'Gemini RAW'!$A:$Q,2,FALSE)</f>
        <v>Die DHL-Packstation befindet sich außen am Gebäude, am Seiteneingang.</v>
      </c>
      <c r="T277" t="str">
        <f>VLOOKUP($B277,'Gemini RAW'!$A:$Q,3,FALSE)</f>
        <v>rag</v>
      </c>
      <c r="U277">
        <f>VLOOKUP($B277,'Gemini RAW'!$A:$Q,4,FALSE)</f>
        <v>3</v>
      </c>
      <c r="V277">
        <f>VLOOKUP($B277,'Gemini RAW'!$A:$Q,5,FALSE)</f>
        <v>4</v>
      </c>
      <c r="W277">
        <f>VLOOKUP($B277,'Gemini RAW'!$A:$Q,6,FALSE)</f>
        <v>2</v>
      </c>
      <c r="X277">
        <f>VLOOKUP($B277,'Gemini RAW'!$A:$Q,7,FALSE)</f>
        <v>4</v>
      </c>
      <c r="Y277">
        <f>VLOOKUP($B277,'Gemini RAW'!$A:$Q,8,FALSE)</f>
        <v>1</v>
      </c>
      <c r="Z277">
        <f>VLOOKUP($B277,'Gemini RAW'!$A:$Q,9,FALSE)</f>
        <v>3.6</v>
      </c>
      <c r="AA277">
        <f>VLOOKUP($B277,'Gemini RAW'!$A:$Q,10,FALSE)</f>
        <v>14</v>
      </c>
      <c r="AB277">
        <f>VLOOKUP($B277,'Gemini RAW'!$A:$Q,11,FALSE)</f>
        <v>9.9695340212981806E-2</v>
      </c>
      <c r="AC277">
        <f>VLOOKUP($B277,'Gemini RAW'!$A:$Q,12,FALSE)</f>
        <v>15</v>
      </c>
      <c r="AD277" t="str">
        <f>VLOOKUP($B277,'Gemini RAW'!$A:$Q,13,FALSE)</f>
        <v>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v>
      </c>
      <c r="AE277" t="b">
        <f>VLOOKUP($B277,'Gemini RAW'!$A:$Q,14,FALSE)</f>
        <v>0</v>
      </c>
      <c r="AF277">
        <f>VLOOKUP($B277,'Gemini RAW'!$A:$Q,15,FALSE)</f>
        <v>0</v>
      </c>
      <c r="AG277">
        <f>VLOOKUP($B277,'Gemini RAW'!$A:$Q,16,FALSE)</f>
        <v>0</v>
      </c>
      <c r="AH277">
        <f>VLOOKUP($B277,'Gemini RAW'!$A:$Q,17,FALSE)</f>
        <v>0</v>
      </c>
    </row>
    <row r="278" spans="1:34" x14ac:dyDescent="0.45">
      <c r="A278">
        <v>277</v>
      </c>
      <c r="B278" t="s">
        <v>455</v>
      </c>
      <c r="C278" t="s">
        <v>1339</v>
      </c>
      <c r="D278" t="s">
        <v>557</v>
      </c>
      <c r="E278">
        <v>5</v>
      </c>
      <c r="F278">
        <v>5</v>
      </c>
      <c r="G278">
        <v>4</v>
      </c>
      <c r="H278">
        <v>5</v>
      </c>
      <c r="I278">
        <v>4</v>
      </c>
      <c r="J278">
        <v>4.7249999999999996</v>
      </c>
      <c r="K278">
        <v>23</v>
      </c>
      <c r="L278">
        <v>0.256761557778724</v>
      </c>
      <c r="M278">
        <v>12</v>
      </c>
      <c r="N278" t="s">
        <v>2225</v>
      </c>
      <c r="O278" t="b">
        <v>0</v>
      </c>
      <c r="S278" t="str">
        <f>VLOOKUP($B278,'Gemini RAW'!$A:$Q,2,FALSE)</f>
        <v>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v>
      </c>
      <c r="T278" t="str">
        <f>VLOOKUP($B278,'Gemini RAW'!$A:$Q,3,FALSE)</f>
        <v>rag</v>
      </c>
      <c r="U278">
        <f>VLOOKUP($B278,'Gemini RAW'!$A:$Q,4,FALSE)</f>
        <v>3</v>
      </c>
      <c r="V278">
        <f>VLOOKUP($B278,'Gemini RAW'!$A:$Q,5,FALSE)</f>
        <v>3</v>
      </c>
      <c r="W278">
        <f>VLOOKUP($B278,'Gemini RAW'!$A:$Q,6,FALSE)</f>
        <v>2</v>
      </c>
      <c r="X278">
        <f>VLOOKUP($B278,'Gemini RAW'!$A:$Q,7,FALSE)</f>
        <v>4</v>
      </c>
      <c r="Y278">
        <f>VLOOKUP($B278,'Gemini RAW'!$A:$Q,8,FALSE)</f>
        <v>1</v>
      </c>
      <c r="Z278">
        <f>VLOOKUP($B278,'Gemini RAW'!$A:$Q,9,FALSE)</f>
        <v>2.2999999999999998</v>
      </c>
      <c r="AA278">
        <f>VLOOKUP($B278,'Gemini RAW'!$A:$Q,10,FALSE)</f>
        <v>13</v>
      </c>
      <c r="AB278">
        <f>VLOOKUP($B278,'Gemini RAW'!$A:$Q,11,FALSE)</f>
        <v>0.19565742108850381</v>
      </c>
      <c r="AC278">
        <f>VLOOKUP($B278,'Gemini RAW'!$A:$Q,12,FALSE)</f>
        <v>13</v>
      </c>
      <c r="AD278" t="str">
        <f>VLOOKUP($B278,'Gemini RAW'!$A:$Q,13,FALSE)</f>
        <v>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v>
      </c>
      <c r="AE278" t="b">
        <f>VLOOKUP($B278,'Gemini RAW'!$A:$Q,14,FALSE)</f>
        <v>0</v>
      </c>
      <c r="AF278">
        <f>VLOOKUP($B278,'Gemini RAW'!$A:$Q,15,FALSE)</f>
        <v>0</v>
      </c>
      <c r="AG278">
        <f>VLOOKUP($B278,'Gemini RAW'!$A:$Q,16,FALSE)</f>
        <v>0</v>
      </c>
      <c r="AH278">
        <f>VLOOKUP($B278,'Gemini RAW'!$A:$Q,17,FALSE)</f>
        <v>0</v>
      </c>
    </row>
    <row r="279" spans="1:34" x14ac:dyDescent="0.45">
      <c r="A279">
        <v>278</v>
      </c>
      <c r="B279" t="s">
        <v>458</v>
      </c>
      <c r="C279" t="s">
        <v>1094</v>
      </c>
      <c r="D279" t="s">
        <v>557</v>
      </c>
      <c r="E279">
        <v>5</v>
      </c>
      <c r="F279">
        <v>5</v>
      </c>
      <c r="G279">
        <v>4</v>
      </c>
      <c r="H279">
        <v>5</v>
      </c>
      <c r="I279">
        <v>4</v>
      </c>
      <c r="J279">
        <v>4.7249999999999996</v>
      </c>
      <c r="K279">
        <v>23</v>
      </c>
      <c r="L279">
        <v>0.1882278276559701</v>
      </c>
      <c r="M279">
        <v>10</v>
      </c>
      <c r="N279" t="s">
        <v>2226</v>
      </c>
      <c r="O279" t="b">
        <v>0</v>
      </c>
      <c r="S279" t="str">
        <f>VLOOKUP($B279,'Gemini RAW'!$A:$Q,2,FALSE)</f>
        <v>Ja, die Treppenhäuser können alternativ zu den Aufzügen genutzt werden.</v>
      </c>
      <c r="T279" t="str">
        <f>VLOOKUP($B279,'Gemini RAW'!$A:$Q,3,FALSE)</f>
        <v>rag</v>
      </c>
      <c r="U279">
        <f>VLOOKUP($B279,'Gemini RAW'!$A:$Q,4,FALSE)</f>
        <v>5</v>
      </c>
      <c r="V279">
        <f>VLOOKUP($B279,'Gemini RAW'!$A:$Q,5,FALSE)</f>
        <v>5</v>
      </c>
      <c r="W279">
        <f>VLOOKUP($B279,'Gemini RAW'!$A:$Q,6,FALSE)</f>
        <v>5</v>
      </c>
      <c r="X279">
        <f>VLOOKUP($B279,'Gemini RAW'!$A:$Q,7,FALSE)</f>
        <v>5</v>
      </c>
      <c r="Y279">
        <f>VLOOKUP($B279,'Gemini RAW'!$A:$Q,8,FALSE)</f>
        <v>5</v>
      </c>
      <c r="Z279">
        <f>VLOOKUP($B279,'Gemini RAW'!$A:$Q,9,FALSE)</f>
        <v>5</v>
      </c>
      <c r="AA279">
        <f>VLOOKUP($B279,'Gemini RAW'!$A:$Q,10,FALSE)</f>
        <v>25</v>
      </c>
      <c r="AB279">
        <f>VLOOKUP($B279,'Gemini RAW'!$A:$Q,11,FALSE)</f>
        <v>0.17171344851021569</v>
      </c>
      <c r="AC279">
        <f>VLOOKUP($B279,'Gemini RAW'!$A:$Q,12,FALSE)</f>
        <v>11</v>
      </c>
      <c r="AD279" t="str">
        <f>VLOOKUP($B279,'Gemini RAW'!$A:$Q,13,FALSE)</f>
        <v>The response is excellent. It is factually accurate, relevant, complete, and clear. It is also well-supported by the provided snippet.</v>
      </c>
      <c r="AE279" t="b">
        <f>VLOOKUP($B279,'Gemini RAW'!$A:$Q,14,FALSE)</f>
        <v>0</v>
      </c>
      <c r="AF279">
        <f>VLOOKUP($B279,'Gemini RAW'!$A:$Q,15,FALSE)</f>
        <v>0</v>
      </c>
      <c r="AG279">
        <f>VLOOKUP($B279,'Gemini RAW'!$A:$Q,16,FALSE)</f>
        <v>0</v>
      </c>
      <c r="AH279">
        <f>VLOOKUP($B279,'Gemini RAW'!$A:$Q,17,FALSE)</f>
        <v>0</v>
      </c>
    </row>
    <row r="280" spans="1:34" x14ac:dyDescent="0.45">
      <c r="A280">
        <v>279</v>
      </c>
      <c r="B280" t="s">
        <v>461</v>
      </c>
      <c r="C280" t="s">
        <v>1342</v>
      </c>
      <c r="D280" t="s">
        <v>557</v>
      </c>
      <c r="E280">
        <v>5</v>
      </c>
      <c r="F280">
        <v>5</v>
      </c>
      <c r="G280">
        <v>4</v>
      </c>
      <c r="H280">
        <v>5</v>
      </c>
      <c r="I280">
        <v>4</v>
      </c>
      <c r="J280">
        <v>4.7249999999999996</v>
      </c>
      <c r="K280">
        <v>23</v>
      </c>
      <c r="L280">
        <v>0.17396680851837651</v>
      </c>
      <c r="M280">
        <v>10</v>
      </c>
      <c r="N280" t="s">
        <v>2227</v>
      </c>
      <c r="O280" t="b">
        <v>0</v>
      </c>
      <c r="S280" t="str">
        <f>VLOOKUP($B280,'Gemini RAW'!$A:$Q,2,FALSE)</f>
        <v>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v>
      </c>
      <c r="T280" t="str">
        <f>VLOOKUP($B280,'Gemini RAW'!$A:$Q,3,FALSE)</f>
        <v>rag</v>
      </c>
      <c r="U280">
        <f>VLOOKUP($B280,'Gemini RAW'!$A:$Q,4,FALSE)</f>
        <v>4</v>
      </c>
      <c r="V280">
        <f>VLOOKUP($B280,'Gemini RAW'!$A:$Q,5,FALSE)</f>
        <v>4</v>
      </c>
      <c r="W280">
        <f>VLOOKUP($B280,'Gemini RAW'!$A:$Q,6,FALSE)</f>
        <v>3</v>
      </c>
      <c r="X280">
        <f>VLOOKUP($B280,'Gemini RAW'!$A:$Q,7,FALSE)</f>
        <v>5</v>
      </c>
      <c r="Y280">
        <f>VLOOKUP($B280,'Gemini RAW'!$A:$Q,8,FALSE)</f>
        <v>1</v>
      </c>
      <c r="Z280">
        <f>VLOOKUP($B280,'Gemini RAW'!$A:$Q,9,FALSE)</f>
        <v>3.8</v>
      </c>
      <c r="AA280">
        <f>VLOOKUP($B280,'Gemini RAW'!$A:$Q,10,FALSE)</f>
        <v>17</v>
      </c>
      <c r="AB280">
        <f>VLOOKUP($B280,'Gemini RAW'!$A:$Q,11,FALSE)</f>
        <v>0.21840708830840411</v>
      </c>
      <c r="AC280">
        <f>VLOOKUP($B280,'Gemini RAW'!$A:$Q,12,FALSE)</f>
        <v>12</v>
      </c>
      <c r="AD280" t="str">
        <f>VLOOKUP($B280,'Gemini RAW'!$A:$Q,13,FALSE)</f>
        <v>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v>
      </c>
      <c r="AE280" t="b">
        <f>VLOOKUP($B280,'Gemini RAW'!$A:$Q,14,FALSE)</f>
        <v>0</v>
      </c>
      <c r="AF280">
        <f>VLOOKUP($B280,'Gemini RAW'!$A:$Q,15,FALSE)</f>
        <v>0</v>
      </c>
      <c r="AG280">
        <f>VLOOKUP($B280,'Gemini RAW'!$A:$Q,16,FALSE)</f>
        <v>0</v>
      </c>
      <c r="AH280">
        <f>VLOOKUP($B280,'Gemini RAW'!$A:$Q,17,FALSE)</f>
        <v>0</v>
      </c>
    </row>
    <row r="281" spans="1:34" x14ac:dyDescent="0.45">
      <c r="A281">
        <v>280</v>
      </c>
      <c r="B281" t="s">
        <v>464</v>
      </c>
      <c r="C281" t="s">
        <v>1344</v>
      </c>
      <c r="D281" t="s">
        <v>557</v>
      </c>
      <c r="E281">
        <v>5</v>
      </c>
      <c r="F281">
        <v>5</v>
      </c>
      <c r="G281">
        <v>4</v>
      </c>
      <c r="H281">
        <v>5</v>
      </c>
      <c r="I281">
        <v>4</v>
      </c>
      <c r="J281">
        <v>4.7249999999999996</v>
      </c>
      <c r="K281">
        <v>23</v>
      </c>
      <c r="L281">
        <v>0.40674245796713909</v>
      </c>
      <c r="M281">
        <v>9</v>
      </c>
      <c r="N281" t="s">
        <v>2228</v>
      </c>
      <c r="O281" t="b">
        <v>0</v>
      </c>
      <c r="S281" t="str">
        <f>VLOOKUP($B281,'Gemini RAW'!$A:$Q,2,FALSE)</f>
        <v>Die Spinde im 2. UG sind für Mitarbeiter gedacht, die einen permanenten Spind z.B. für Anzüge, Kleidung etc. benötigen. Die Zuteilung erfolgt durch OS HH, und die Schlüssel werden zusammen mit den Zutrittskarten ausgegeben. Es ist maximal 1 Spind pro Person vorgesehen.</v>
      </c>
      <c r="T281" t="str">
        <f>VLOOKUP($B281,'Gemini RAW'!$A:$Q,3,FALSE)</f>
        <v>rag</v>
      </c>
      <c r="U281">
        <f>VLOOKUP($B281,'Gemini RAW'!$A:$Q,4,FALSE)</f>
        <v>5</v>
      </c>
      <c r="V281">
        <f>VLOOKUP($B281,'Gemini RAW'!$A:$Q,5,FALSE)</f>
        <v>5</v>
      </c>
      <c r="W281">
        <f>VLOOKUP($B281,'Gemini RAW'!$A:$Q,6,FALSE)</f>
        <v>5</v>
      </c>
      <c r="X281">
        <f>VLOOKUP($B281,'Gemini RAW'!$A:$Q,7,FALSE)</f>
        <v>5</v>
      </c>
      <c r="Y281">
        <f>VLOOKUP($B281,'Gemini RAW'!$A:$Q,8,FALSE)</f>
        <v>1</v>
      </c>
      <c r="Z281">
        <f>VLOOKUP($B281,'Gemini RAW'!$A:$Q,9,FALSE)</f>
        <v>4.4800000000000004</v>
      </c>
      <c r="AA281">
        <f>VLOOKUP($B281,'Gemini RAW'!$A:$Q,10,FALSE)</f>
        <v>21</v>
      </c>
      <c r="AB281">
        <f>VLOOKUP($B281,'Gemini RAW'!$A:$Q,11,FALSE)</f>
        <v>0.12578553590921951</v>
      </c>
      <c r="AC281">
        <f>VLOOKUP($B281,'Gemini RAW'!$A:$Q,12,FALSE)</f>
        <v>13</v>
      </c>
      <c r="AD281" t="str">
        <f>VLOOKUP($B281,'Gemini RAW'!$A:$Q,13,FALSE)</f>
        <v>The response is excellent in terms of content quality. It is factually accurate, relevant, complete, and clear. However, the system does not provide any citations, which is a significant drawback. The response accurately answers the question, but the lack of source grounding is a concern.</v>
      </c>
      <c r="AE281" t="b">
        <f>VLOOKUP($B281,'Gemini RAW'!$A:$Q,14,FALSE)</f>
        <v>0</v>
      </c>
      <c r="AF281">
        <f>VLOOKUP($B281,'Gemini RAW'!$A:$Q,15,FALSE)</f>
        <v>0</v>
      </c>
      <c r="AG281">
        <f>VLOOKUP($B281,'Gemini RAW'!$A:$Q,16,FALSE)</f>
        <v>0</v>
      </c>
      <c r="AH281">
        <f>VLOOKUP($B281,'Gemini RAW'!$A:$Q,17,FALSE)</f>
        <v>0</v>
      </c>
    </row>
    <row r="282" spans="1:34" x14ac:dyDescent="0.45">
      <c r="A282">
        <v>281</v>
      </c>
      <c r="B282" t="s">
        <v>467</v>
      </c>
      <c r="C282" t="s">
        <v>1346</v>
      </c>
      <c r="D282" t="s">
        <v>557</v>
      </c>
      <c r="E282">
        <v>5</v>
      </c>
      <c r="F282">
        <v>5</v>
      </c>
      <c r="G282">
        <v>4</v>
      </c>
      <c r="H282">
        <v>5</v>
      </c>
      <c r="I282">
        <v>3</v>
      </c>
      <c r="J282">
        <v>4.6374999999999993</v>
      </c>
      <c r="K282">
        <v>22</v>
      </c>
      <c r="L282">
        <v>0.14925578922908819</v>
      </c>
      <c r="M282">
        <v>7</v>
      </c>
      <c r="N282" t="s">
        <v>2229</v>
      </c>
      <c r="O282" t="b">
        <v>0</v>
      </c>
      <c r="S282" t="str">
        <f>VLOOKUP($B282,'Gemini RAW'!$A:$Q,2,FALSE)</f>
        <v>Für Ihre Suchanfrage konnte keine Zusammenfassung erstellt werden. Hier sind einige Suchergebnisse.</v>
      </c>
      <c r="T282" t="str">
        <f>VLOOKUP($B282,'Gemini RAW'!$A:$Q,3,FALSE)</f>
        <v>rag</v>
      </c>
      <c r="U282">
        <f>VLOOKUP($B282,'Gemini RAW'!$A:$Q,4,FALSE)</f>
        <v>1</v>
      </c>
      <c r="V282">
        <f>VLOOKUP($B282,'Gemini RAW'!$A:$Q,5,FALSE)</f>
        <v>1</v>
      </c>
      <c r="W282">
        <f>VLOOKUP($B282,'Gemini RAW'!$A:$Q,6,FALSE)</f>
        <v>1</v>
      </c>
      <c r="X282">
        <f>VLOOKUP($B282,'Gemini RAW'!$A:$Q,7,FALSE)</f>
        <v>1</v>
      </c>
      <c r="Y282">
        <f>VLOOKUP($B282,'Gemini RAW'!$A:$Q,8,FALSE)</f>
        <v>1</v>
      </c>
      <c r="Z282">
        <f>VLOOKUP($B282,'Gemini RAW'!$A:$Q,9,FALSE)</f>
        <v>2.12</v>
      </c>
      <c r="AA282">
        <f>VLOOKUP($B282,'Gemini RAW'!$A:$Q,10,FALSE)</f>
        <v>5</v>
      </c>
      <c r="AB282">
        <f>VLOOKUP($B282,'Gemini RAW'!$A:$Q,11,FALSE)</f>
        <v>5.7171893147502907E-2</v>
      </c>
      <c r="AC282">
        <f>VLOOKUP($B282,'Gemini RAW'!$A:$Q,12,FALSE)</f>
        <v>3</v>
      </c>
      <c r="AD282" t="str">
        <f>VLOOKUP($B282,'Gemini RAW'!$A:$Q,13,FALSE)</f>
        <v>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v>
      </c>
      <c r="AE282" t="b">
        <f>VLOOKUP($B282,'Gemini RAW'!$A:$Q,14,FALSE)</f>
        <v>0</v>
      </c>
      <c r="AF282">
        <f>VLOOKUP($B282,'Gemini RAW'!$A:$Q,15,FALSE)</f>
        <v>0</v>
      </c>
      <c r="AG282">
        <f>VLOOKUP($B282,'Gemini RAW'!$A:$Q,16,FALSE)</f>
        <v>0</v>
      </c>
      <c r="AH282">
        <f>VLOOKUP($B282,'Gemini RAW'!$A:$Q,17,FALSE)</f>
        <v>0</v>
      </c>
    </row>
    <row r="283" spans="1:34" x14ac:dyDescent="0.45">
      <c r="A283">
        <v>282</v>
      </c>
      <c r="B283" t="s">
        <v>470</v>
      </c>
      <c r="C283" t="s">
        <v>1348</v>
      </c>
      <c r="D283" t="s">
        <v>557</v>
      </c>
      <c r="E283">
        <v>5</v>
      </c>
      <c r="F283">
        <v>5</v>
      </c>
      <c r="G283">
        <v>5</v>
      </c>
      <c r="H283">
        <v>5</v>
      </c>
      <c r="I283">
        <v>4</v>
      </c>
      <c r="J283">
        <v>4.9124999999999996</v>
      </c>
      <c r="K283">
        <v>24</v>
      </c>
      <c r="L283">
        <v>0.30817434431412027</v>
      </c>
      <c r="M283">
        <v>8</v>
      </c>
      <c r="N283" t="s">
        <v>2230</v>
      </c>
      <c r="O283" t="b">
        <v>0</v>
      </c>
      <c r="S283" t="str">
        <f>VLOOKUP($B283,'Gemini RAW'!$A:$Q,2,FALSE)</f>
        <v>Für Ihre Suchanfrage konnte keine Zusammenfassung erstellt werden. Hier sind einige Suchergebnisse.</v>
      </c>
      <c r="T283" t="str">
        <f>VLOOKUP($B283,'Gemini RAW'!$A:$Q,3,FALSE)</f>
        <v>rag</v>
      </c>
      <c r="U283">
        <f>VLOOKUP($B283,'Gemini RAW'!$A:$Q,4,FALSE)</f>
        <v>5</v>
      </c>
      <c r="V283">
        <f>VLOOKUP($B283,'Gemini RAW'!$A:$Q,5,FALSE)</f>
        <v>1</v>
      </c>
      <c r="W283">
        <f>VLOOKUP($B283,'Gemini RAW'!$A:$Q,6,FALSE)</f>
        <v>1</v>
      </c>
      <c r="X283">
        <f>VLOOKUP($B283,'Gemini RAW'!$A:$Q,7,FALSE)</f>
        <v>1</v>
      </c>
      <c r="Y283">
        <f>VLOOKUP($B283,'Gemini RAW'!$A:$Q,8,FALSE)</f>
        <v>1</v>
      </c>
      <c r="Z283">
        <f>VLOOKUP($B283,'Gemini RAW'!$A:$Q,9,FALSE)</f>
        <v>1.88</v>
      </c>
      <c r="AA283">
        <f>VLOOKUP($B283,'Gemini RAW'!$A:$Q,10,FALSE)</f>
        <v>9</v>
      </c>
      <c r="AB283">
        <f>VLOOKUP($B283,'Gemini RAW'!$A:$Q,11,FALSE)</f>
        <v>6.5557947677763351E-2</v>
      </c>
      <c r="AC283">
        <f>VLOOKUP($B283,'Gemini RAW'!$A:$Q,12,FALSE)</f>
        <v>7</v>
      </c>
      <c r="AD283" t="str">
        <f>VLOOKUP($B283,'Gemini RAW'!$A:$Q,13,FALSE)</f>
        <v>The response fails to answer the user's question and therefore receives low scores across most dimensions. While not factually incorrect, it is not helpful or relevant.</v>
      </c>
      <c r="AE283" t="b">
        <f>VLOOKUP($B283,'Gemini RAW'!$A:$Q,14,FALSE)</f>
        <v>0</v>
      </c>
      <c r="AF283">
        <f>VLOOKUP($B283,'Gemini RAW'!$A:$Q,15,FALSE)</f>
        <v>0</v>
      </c>
      <c r="AG283">
        <f>VLOOKUP($B283,'Gemini RAW'!$A:$Q,16,FALSE)</f>
        <v>0</v>
      </c>
      <c r="AH283">
        <f>VLOOKUP($B283,'Gemini RAW'!$A:$Q,17,FALSE)</f>
        <v>0</v>
      </c>
    </row>
    <row r="284" spans="1:34" x14ac:dyDescent="0.45">
      <c r="A284">
        <v>283</v>
      </c>
      <c r="B284" t="s">
        <v>473</v>
      </c>
      <c r="C284" t="s">
        <v>1350</v>
      </c>
      <c r="D284" t="s">
        <v>557</v>
      </c>
      <c r="E284">
        <v>5</v>
      </c>
      <c r="F284">
        <v>5</v>
      </c>
      <c r="G284">
        <v>4</v>
      </c>
      <c r="H284">
        <v>5</v>
      </c>
      <c r="I284">
        <v>3</v>
      </c>
      <c r="J284">
        <v>4.6374999999999993</v>
      </c>
      <c r="K284">
        <v>22</v>
      </c>
      <c r="L284">
        <v>9.1212724547531598E-2</v>
      </c>
      <c r="M284">
        <v>11</v>
      </c>
      <c r="N284" t="s">
        <v>2231</v>
      </c>
      <c r="O284" t="b">
        <v>0</v>
      </c>
      <c r="S284" t="str">
        <f>VLOOKUP($B284,'Gemini RAW'!$A:$Q,2,FALSE)</f>
        <v>Für Ihre Suchanfrage konnte keine Zusammenfassung erstellt werden. Hier sind einige Suchergebnisse.</v>
      </c>
      <c r="T284" t="str">
        <f>VLOOKUP($B284,'Gemini RAW'!$A:$Q,3,FALSE)</f>
        <v>rag</v>
      </c>
      <c r="U284">
        <f>VLOOKUP($B284,'Gemini RAW'!$A:$Q,4,FALSE)</f>
        <v>3</v>
      </c>
      <c r="V284">
        <f>VLOOKUP($B284,'Gemini RAW'!$A:$Q,5,FALSE)</f>
        <v>1</v>
      </c>
      <c r="W284">
        <f>VLOOKUP($B284,'Gemini RAW'!$A:$Q,6,FALSE)</f>
        <v>1</v>
      </c>
      <c r="X284">
        <f>VLOOKUP($B284,'Gemini RAW'!$A:$Q,7,FALSE)</f>
        <v>1</v>
      </c>
      <c r="Y284">
        <f>VLOOKUP($B284,'Gemini RAW'!$A:$Q,8,FALSE)</f>
        <v>1</v>
      </c>
      <c r="Z284">
        <f>VLOOKUP($B284,'Gemini RAW'!$A:$Q,9,FALSE)</f>
        <v>1.44</v>
      </c>
      <c r="AA284">
        <f>VLOOKUP($B284,'Gemini RAW'!$A:$Q,10,FALSE)</f>
        <v>7</v>
      </c>
      <c r="AB284">
        <f>VLOOKUP($B284,'Gemini RAW'!$A:$Q,11,FALSE)</f>
        <v>7.2222167876758975E-2</v>
      </c>
      <c r="AC284">
        <f>VLOOKUP($B284,'Gemini RAW'!$A:$Q,12,FALSE)</f>
        <v>4</v>
      </c>
      <c r="AD284" t="str">
        <f>VLOOKUP($B284,'Gemini RAW'!$A:$Q,13,FALSE)</f>
        <v>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v>
      </c>
      <c r="AE284" t="b">
        <f>VLOOKUP($B284,'Gemini RAW'!$A:$Q,14,FALSE)</f>
        <v>0</v>
      </c>
      <c r="AF284">
        <f>VLOOKUP($B284,'Gemini RAW'!$A:$Q,15,FALSE)</f>
        <v>0</v>
      </c>
      <c r="AG284">
        <f>VLOOKUP($B284,'Gemini RAW'!$A:$Q,16,FALSE)</f>
        <v>0</v>
      </c>
      <c r="AH284">
        <f>VLOOKUP($B284,'Gemini RAW'!$A:$Q,17,FALSE)</f>
        <v>0</v>
      </c>
    </row>
    <row r="285" spans="1:34" x14ac:dyDescent="0.45">
      <c r="A285">
        <v>284</v>
      </c>
      <c r="B285" t="s">
        <v>476</v>
      </c>
      <c r="C285" t="s">
        <v>1352</v>
      </c>
      <c r="D285" t="s">
        <v>557</v>
      </c>
      <c r="E285">
        <v>5</v>
      </c>
      <c r="F285">
        <v>5</v>
      </c>
      <c r="G285">
        <v>4</v>
      </c>
      <c r="H285">
        <v>5</v>
      </c>
      <c r="I285">
        <v>4</v>
      </c>
      <c r="J285">
        <v>4.7249999999999996</v>
      </c>
      <c r="K285">
        <v>23</v>
      </c>
      <c r="L285">
        <v>0.1456352337588655</v>
      </c>
      <c r="M285">
        <v>8</v>
      </c>
      <c r="N285" t="s">
        <v>2232</v>
      </c>
      <c r="O285" t="b">
        <v>0</v>
      </c>
      <c r="S285" t="str">
        <f>VLOOKUP($B285,'Gemini RAW'!$A:$Q,2,FALSE)</f>
        <v>Im NewHQ gibt es 11 Duschen mit geräumigen Umkleiden im Erdgeschoss. Persönliche Gegenstände wie Handtücher sind in den Spinden aufzubewahren.</v>
      </c>
      <c r="T285" t="str">
        <f>VLOOKUP($B285,'Gemini RAW'!$A:$Q,3,FALSE)</f>
        <v>rag</v>
      </c>
      <c r="U285">
        <f>VLOOKUP($B285,'Gemini RAW'!$A:$Q,4,FALSE)</f>
        <v>4</v>
      </c>
      <c r="V285">
        <f>VLOOKUP($B285,'Gemini RAW'!$A:$Q,5,FALSE)</f>
        <v>5</v>
      </c>
      <c r="W285">
        <f>VLOOKUP($B285,'Gemini RAW'!$A:$Q,6,FALSE)</f>
        <v>4</v>
      </c>
      <c r="X285">
        <f>VLOOKUP($B285,'Gemini RAW'!$A:$Q,7,FALSE)</f>
        <v>5</v>
      </c>
      <c r="Y285">
        <f>VLOOKUP($B285,'Gemini RAW'!$A:$Q,8,FALSE)</f>
        <v>1</v>
      </c>
      <c r="Z285">
        <f>VLOOKUP($B285,'Gemini RAW'!$A:$Q,9,FALSE)</f>
        <v>4.12</v>
      </c>
      <c r="AA285">
        <f>VLOOKUP($B285,'Gemini RAW'!$A:$Q,10,FALSE)</f>
        <v>19</v>
      </c>
      <c r="AB285">
        <f>VLOOKUP($B285,'Gemini RAW'!$A:$Q,11,FALSE)</f>
        <v>5.7340660933962367E-2</v>
      </c>
      <c r="AC285">
        <f>VLOOKUP($B285,'Gemini RAW'!$A:$Q,12,FALSE)</f>
        <v>11</v>
      </c>
      <c r="AD285" t="str">
        <f>VLOOKUP($B285,'Gemini RAW'!$A:$Q,13,FALSE)</f>
        <v>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v>
      </c>
      <c r="AE285" t="b">
        <f>VLOOKUP($B285,'Gemini RAW'!$A:$Q,14,FALSE)</f>
        <v>0</v>
      </c>
      <c r="AF285">
        <f>VLOOKUP($B285,'Gemini RAW'!$A:$Q,15,FALSE)</f>
        <v>0</v>
      </c>
      <c r="AG285">
        <f>VLOOKUP($B285,'Gemini RAW'!$A:$Q,16,FALSE)</f>
        <v>0</v>
      </c>
      <c r="AH285">
        <f>VLOOKUP($B285,'Gemini RAW'!$A:$Q,17,FALSE)</f>
        <v>0</v>
      </c>
    </row>
    <row r="286" spans="1:34" x14ac:dyDescent="0.45">
      <c r="A286">
        <v>285</v>
      </c>
      <c r="B286" t="s">
        <v>479</v>
      </c>
      <c r="C286" t="s">
        <v>1107</v>
      </c>
      <c r="D286" t="s">
        <v>557</v>
      </c>
      <c r="E286">
        <v>5</v>
      </c>
      <c r="F286">
        <v>5</v>
      </c>
      <c r="G286">
        <v>5</v>
      </c>
      <c r="H286">
        <v>5</v>
      </c>
      <c r="I286">
        <v>4</v>
      </c>
      <c r="J286">
        <v>4.9124999999999996</v>
      </c>
      <c r="K286">
        <v>24</v>
      </c>
      <c r="L286">
        <v>0.25122302405982633</v>
      </c>
      <c r="M286">
        <v>11</v>
      </c>
      <c r="N286" t="s">
        <v>2233</v>
      </c>
      <c r="O286" t="b">
        <v>0</v>
      </c>
      <c r="S286" t="str">
        <f>VLOOKUP($B286,'Gemini RAW'!$A:$Q,2,FALSE)</f>
        <v>Der Raucherbereich befindet sich außerhalb des Gebäudes gegenüber des Seiteneingangs, neben der DHL-Station. Der Bereich ist überdacht und beleuchtet.</v>
      </c>
      <c r="T286" t="str">
        <f>VLOOKUP($B286,'Gemini RAW'!$A:$Q,3,FALSE)</f>
        <v>rag</v>
      </c>
      <c r="U286">
        <f>VLOOKUP($B286,'Gemini RAW'!$A:$Q,4,FALSE)</f>
        <v>5</v>
      </c>
      <c r="V286">
        <f>VLOOKUP($B286,'Gemini RAW'!$A:$Q,5,FALSE)</f>
        <v>5</v>
      </c>
      <c r="W286">
        <f>VLOOKUP($B286,'Gemini RAW'!$A:$Q,6,FALSE)</f>
        <v>5</v>
      </c>
      <c r="X286">
        <f>VLOOKUP($B286,'Gemini RAW'!$A:$Q,7,FALSE)</f>
        <v>5</v>
      </c>
      <c r="Y286">
        <f>VLOOKUP($B286,'Gemini RAW'!$A:$Q,8,FALSE)</f>
        <v>1</v>
      </c>
      <c r="Z286">
        <f>VLOOKUP($B286,'Gemini RAW'!$A:$Q,9,FALSE)</f>
        <v>4.4800000000000004</v>
      </c>
      <c r="AA286">
        <f>VLOOKUP($B286,'Gemini RAW'!$A:$Q,10,FALSE)</f>
        <v>21</v>
      </c>
      <c r="AB286">
        <f>VLOOKUP($B286,'Gemini RAW'!$A:$Q,11,FALSE)</f>
        <v>0.28923379495318691</v>
      </c>
      <c r="AC286">
        <f>VLOOKUP($B286,'Gemini RAW'!$A:$Q,12,FALSE)</f>
        <v>10</v>
      </c>
      <c r="AD286" t="str">
        <f>VLOOKUP($B286,'Gemini RAW'!$A:$Q,13,FALSE)</f>
        <v>The response is factually accurate, relevant, complete, and clear. However, it lacks explicit citations and an audit trail. The content quality is excellent, but the source utilization is limited by the absence of citations.</v>
      </c>
      <c r="AE286" t="b">
        <f>VLOOKUP($B286,'Gemini RAW'!$A:$Q,14,FALSE)</f>
        <v>0</v>
      </c>
      <c r="AF286">
        <f>VLOOKUP($B286,'Gemini RAW'!$A:$Q,15,FALSE)</f>
        <v>0</v>
      </c>
      <c r="AG286">
        <f>VLOOKUP($B286,'Gemini RAW'!$A:$Q,16,FALSE)</f>
        <v>0</v>
      </c>
      <c r="AH286">
        <f>VLOOKUP($B286,'Gemini RAW'!$A:$Q,17,FALSE)</f>
        <v>0</v>
      </c>
    </row>
    <row r="287" spans="1:34" x14ac:dyDescent="0.45">
      <c r="A287">
        <v>286</v>
      </c>
      <c r="B287" t="s">
        <v>93</v>
      </c>
      <c r="C287" t="s">
        <v>860</v>
      </c>
      <c r="D287" t="s">
        <v>557</v>
      </c>
      <c r="E287">
        <v>5</v>
      </c>
      <c r="F287">
        <v>5</v>
      </c>
      <c r="G287">
        <v>4</v>
      </c>
      <c r="H287">
        <v>5</v>
      </c>
      <c r="I287">
        <v>4</v>
      </c>
      <c r="J287">
        <v>4.7249999999999996</v>
      </c>
      <c r="K287">
        <v>23</v>
      </c>
      <c r="L287">
        <v>0.24821616287354581</v>
      </c>
      <c r="M287">
        <v>8</v>
      </c>
      <c r="N287" t="s">
        <v>1974</v>
      </c>
      <c r="O287" t="b">
        <v>0</v>
      </c>
      <c r="S287" t="str">
        <f>VLOOKUP($B287,'Gemini RAW'!$A:$Q,2,FALSE)</f>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v>
      </c>
      <c r="T287" t="str">
        <f>VLOOKUP($B287,'Gemini RAW'!$A:$Q,3,FALSE)</f>
        <v>rag</v>
      </c>
      <c r="U287">
        <f>VLOOKUP($B287,'Gemini RAW'!$A:$Q,4,FALSE)</f>
        <v>5</v>
      </c>
      <c r="V287">
        <f>VLOOKUP($B287,'Gemini RAW'!$A:$Q,5,FALSE)</f>
        <v>5</v>
      </c>
      <c r="W287">
        <f>VLOOKUP($B287,'Gemini RAW'!$A:$Q,6,FALSE)</f>
        <v>5</v>
      </c>
      <c r="X287">
        <f>VLOOKUP($B287,'Gemini RAW'!$A:$Q,7,FALSE)</f>
        <v>5</v>
      </c>
      <c r="Y287">
        <f>VLOOKUP($B287,'Gemini RAW'!$A:$Q,8,FALSE)</f>
        <v>3</v>
      </c>
      <c r="Z287">
        <f>VLOOKUP($B287,'Gemini RAW'!$A:$Q,9,FALSE)</f>
        <v>4.88</v>
      </c>
      <c r="AA287">
        <f>VLOOKUP($B287,'Gemini RAW'!$A:$Q,10,FALSE)</f>
        <v>23</v>
      </c>
      <c r="AB287">
        <f>VLOOKUP($B287,'Gemini RAW'!$A:$Q,11,FALSE)</f>
        <v>0.2495958650349214</v>
      </c>
      <c r="AC287">
        <f>VLOOKUP($B287,'Gemini RAW'!$A:$Q,12,FALSE)</f>
        <v>7</v>
      </c>
      <c r="AD287" t="str">
        <f>VLOOKUP($B287,'Gemini RAW'!$A:$Q,13,FALSE)</f>
        <v>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v>
      </c>
      <c r="AE287" t="b">
        <f>VLOOKUP($B287,'Gemini RAW'!$A:$Q,14,FALSE)</f>
        <v>0</v>
      </c>
      <c r="AF287">
        <f>VLOOKUP($B287,'Gemini RAW'!$A:$Q,15,FALSE)</f>
        <v>0</v>
      </c>
      <c r="AG287">
        <f>VLOOKUP($B287,'Gemini RAW'!$A:$Q,16,FALSE)</f>
        <v>0</v>
      </c>
      <c r="AH287">
        <f>VLOOKUP($B287,'Gemini RAW'!$A:$Q,17,FALSE)</f>
        <v>0</v>
      </c>
    </row>
    <row r="288" spans="1:34" x14ac:dyDescent="0.45">
      <c r="A288">
        <v>287</v>
      </c>
      <c r="B288" t="s">
        <v>96</v>
      </c>
      <c r="C288" t="s">
        <v>862</v>
      </c>
      <c r="D288" t="s">
        <v>557</v>
      </c>
      <c r="E288">
        <v>5</v>
      </c>
      <c r="F288">
        <v>5</v>
      </c>
      <c r="G288">
        <v>5</v>
      </c>
      <c r="H288">
        <v>5</v>
      </c>
      <c r="I288">
        <v>5</v>
      </c>
      <c r="J288">
        <v>5</v>
      </c>
      <c r="K288">
        <v>25</v>
      </c>
      <c r="L288">
        <v>0.22433297285461409</v>
      </c>
      <c r="M288">
        <v>11</v>
      </c>
      <c r="N288" t="s">
        <v>1975</v>
      </c>
      <c r="O288" t="b">
        <v>0</v>
      </c>
      <c r="S288" t="str">
        <f>VLOOKUP($B288,'Gemini RAW'!$A:$Q,2,FALSE)</f>
        <v>Die Notfallnummer für dringende Probleme lautet 040 35060-8000. Diese Nummer ist rund um die Uhr erreichbar.</v>
      </c>
      <c r="T288" t="str">
        <f>VLOOKUP($B288,'Gemini RAW'!$A:$Q,3,FALSE)</f>
        <v>rag</v>
      </c>
      <c r="U288">
        <f>VLOOKUP($B288,'Gemini RAW'!$A:$Q,4,FALSE)</f>
        <v>5</v>
      </c>
      <c r="V288">
        <f>VLOOKUP($B288,'Gemini RAW'!$A:$Q,5,FALSE)</f>
        <v>5</v>
      </c>
      <c r="W288">
        <f>VLOOKUP($B288,'Gemini RAW'!$A:$Q,6,FALSE)</f>
        <v>5</v>
      </c>
      <c r="X288">
        <f>VLOOKUP($B288,'Gemini RAW'!$A:$Q,7,FALSE)</f>
        <v>5</v>
      </c>
      <c r="Y288">
        <f>VLOOKUP($B288,'Gemini RAW'!$A:$Q,8,FALSE)</f>
        <v>1</v>
      </c>
      <c r="Z288">
        <f>VLOOKUP($B288,'Gemini RAW'!$A:$Q,9,FALSE)</f>
        <v>4.4800000000000004</v>
      </c>
      <c r="AA288">
        <f>VLOOKUP($B288,'Gemini RAW'!$A:$Q,10,FALSE)</f>
        <v>21</v>
      </c>
      <c r="AB288">
        <f>VLOOKUP($B288,'Gemini RAW'!$A:$Q,11,FALSE)</f>
        <v>8.3588571196383146E-2</v>
      </c>
      <c r="AC288">
        <f>VLOOKUP($B288,'Gemini RAW'!$A:$Q,12,FALSE)</f>
        <v>9</v>
      </c>
      <c r="AD288" t="str">
        <f>VLOOKUP($B288,'Gemini RAW'!$A:$Q,13,FALSE)</f>
        <v>The response is factually accurate, relevant, complete, and clear. However, it does not provide any citations to support its claim. The response is good overall, but the lack of citations is a weakness.</v>
      </c>
      <c r="AE288" t="b">
        <f>VLOOKUP($B288,'Gemini RAW'!$A:$Q,14,FALSE)</f>
        <v>0</v>
      </c>
      <c r="AF288">
        <f>VLOOKUP($B288,'Gemini RAW'!$A:$Q,15,FALSE)</f>
        <v>0</v>
      </c>
      <c r="AG288">
        <f>VLOOKUP($B288,'Gemini RAW'!$A:$Q,16,FALSE)</f>
        <v>0</v>
      </c>
      <c r="AH288">
        <f>VLOOKUP($B288,'Gemini RAW'!$A:$Q,17,FALSE)</f>
        <v>0</v>
      </c>
    </row>
    <row r="289" spans="1:34" x14ac:dyDescent="0.45">
      <c r="A289">
        <v>288</v>
      </c>
      <c r="B289" t="s">
        <v>99</v>
      </c>
      <c r="C289" t="s">
        <v>864</v>
      </c>
      <c r="D289" t="s">
        <v>557</v>
      </c>
      <c r="E289">
        <v>5</v>
      </c>
      <c r="F289">
        <v>5</v>
      </c>
      <c r="G289">
        <v>4</v>
      </c>
      <c r="H289">
        <v>5</v>
      </c>
      <c r="I289">
        <v>4</v>
      </c>
      <c r="J289">
        <v>4.7249999999999996</v>
      </c>
      <c r="K289">
        <v>23</v>
      </c>
      <c r="L289">
        <v>0.46095319916553112</v>
      </c>
      <c r="M289">
        <v>10</v>
      </c>
      <c r="N289" t="s">
        <v>1976</v>
      </c>
      <c r="O289" t="b">
        <v>0</v>
      </c>
      <c r="S289" t="str">
        <f>VLOOKUP($B289,'Gemini RAW'!$A:$Q,2,FALSE)</f>
        <v>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v>
      </c>
      <c r="T289" t="str">
        <f>VLOOKUP($B289,'Gemini RAW'!$A:$Q,3,FALSE)</f>
        <v>rag</v>
      </c>
      <c r="U289">
        <f>VLOOKUP($B289,'Gemini RAW'!$A:$Q,4,FALSE)</f>
        <v>4</v>
      </c>
      <c r="V289">
        <f>VLOOKUP($B289,'Gemini RAW'!$A:$Q,5,FALSE)</f>
        <v>5</v>
      </c>
      <c r="W289">
        <f>VLOOKUP($B289,'Gemini RAW'!$A:$Q,6,FALSE)</f>
        <v>4</v>
      </c>
      <c r="X289">
        <f>VLOOKUP($B289,'Gemini RAW'!$A:$Q,7,FALSE)</f>
        <v>5</v>
      </c>
      <c r="Y289">
        <f>VLOOKUP($B289,'Gemini RAW'!$A:$Q,8,FALSE)</f>
        <v>1</v>
      </c>
      <c r="Z289">
        <f>VLOOKUP($B289,'Gemini RAW'!$A:$Q,9,FALSE)</f>
        <v>4.12</v>
      </c>
      <c r="AA289">
        <f>VLOOKUP($B289,'Gemini RAW'!$A:$Q,10,FALSE)</f>
        <v>19</v>
      </c>
      <c r="AB289">
        <f>VLOOKUP($B289,'Gemini RAW'!$A:$Q,11,FALSE)</f>
        <v>0.14503632704504801</v>
      </c>
      <c r="AC289">
        <f>VLOOKUP($B289,'Gemini RAW'!$A:$Q,12,FALSE)</f>
        <v>10</v>
      </c>
      <c r="AD289" t="str">
        <f>VLOOKUP($B289,'Gemini RAW'!$A:$Q,13,FALSE)</f>
        <v>The response is relevant, clear, and mostly complete. The factual accuracy is likely high, but the lack of citations is a significant weakness. The response could be improved by providing a timeline for the QR code implementation and by including citations to support its claims.</v>
      </c>
      <c r="AE289" t="b">
        <f>VLOOKUP($B289,'Gemini RAW'!$A:$Q,14,FALSE)</f>
        <v>0</v>
      </c>
      <c r="AF289">
        <f>VLOOKUP($B289,'Gemini RAW'!$A:$Q,15,FALSE)</f>
        <v>0</v>
      </c>
      <c r="AG289">
        <f>VLOOKUP($B289,'Gemini RAW'!$A:$Q,16,FALSE)</f>
        <v>0</v>
      </c>
      <c r="AH289">
        <f>VLOOKUP($B289,'Gemini RAW'!$A:$Q,17,FALSE)</f>
        <v>0</v>
      </c>
    </row>
    <row r="290" spans="1:34" x14ac:dyDescent="0.45">
      <c r="A290">
        <v>289</v>
      </c>
      <c r="B290" t="s">
        <v>102</v>
      </c>
      <c r="C290" t="s">
        <v>866</v>
      </c>
      <c r="D290" t="s">
        <v>557</v>
      </c>
      <c r="E290">
        <v>3</v>
      </c>
      <c r="F290">
        <v>4</v>
      </c>
      <c r="G290">
        <v>3</v>
      </c>
      <c r="H290">
        <v>4</v>
      </c>
      <c r="I290">
        <v>2</v>
      </c>
      <c r="J290">
        <v>3.3250000000000002</v>
      </c>
      <c r="K290">
        <v>16</v>
      </c>
      <c r="L290">
        <v>0.24041393626272189</v>
      </c>
      <c r="M290">
        <v>12</v>
      </c>
      <c r="N290" t="s">
        <v>1977</v>
      </c>
      <c r="O290" t="b">
        <v>0</v>
      </c>
      <c r="S290" t="str">
        <f>VLOOKUP($B290,'Gemini RAW'!$A:$Q,2,FALSE)</f>
        <v>Feedback ist wichtig für die Optimierung des Gebäudebetriebs.</v>
      </c>
      <c r="T290" t="str">
        <f>VLOOKUP($B290,'Gemini RAW'!$A:$Q,3,FALSE)</f>
        <v>rag</v>
      </c>
      <c r="U290">
        <f>VLOOKUP($B290,'Gemini RAW'!$A:$Q,4,FALSE)</f>
        <v>4</v>
      </c>
      <c r="V290">
        <f>VLOOKUP($B290,'Gemini RAW'!$A:$Q,5,FALSE)</f>
        <v>4</v>
      </c>
      <c r="W290">
        <f>VLOOKUP($B290,'Gemini RAW'!$A:$Q,6,FALSE)</f>
        <v>2</v>
      </c>
      <c r="X290">
        <f>VLOOKUP($B290,'Gemini RAW'!$A:$Q,7,FALSE)</f>
        <v>5</v>
      </c>
      <c r="Y290">
        <f>VLOOKUP($B290,'Gemini RAW'!$A:$Q,8,FALSE)</f>
        <v>1</v>
      </c>
      <c r="Z290">
        <f>VLOOKUP($B290,'Gemini RAW'!$A:$Q,9,FALSE)</f>
        <v>3.66</v>
      </c>
      <c r="AA290">
        <f>VLOOKUP($B290,'Gemini RAW'!$A:$Q,10,FALSE)</f>
        <v>16</v>
      </c>
      <c r="AB290">
        <f>VLOOKUP($B290,'Gemini RAW'!$A:$Q,11,FALSE)</f>
        <v>0.2059247996706666</v>
      </c>
      <c r="AC290">
        <f>VLOOKUP($B290,'Gemini RAW'!$A:$Q,12,FALSE)</f>
        <v>13</v>
      </c>
      <c r="AD290" t="str">
        <f>VLOOKUP($B290,'Gemini RAW'!$A:$Q,13,FALSE)</f>
        <v>The response is factually accurate and relevant but lacks completeness. It correctly identifies that feedback is important for optimizing building operations but fails to provide any supporting details or examples. The absence of citations is a significant weakness.</v>
      </c>
      <c r="AE290" t="b">
        <f>VLOOKUP($B290,'Gemini RAW'!$A:$Q,14,FALSE)</f>
        <v>0</v>
      </c>
      <c r="AF290">
        <f>VLOOKUP($B290,'Gemini RAW'!$A:$Q,15,FALSE)</f>
        <v>0</v>
      </c>
      <c r="AG290">
        <f>VLOOKUP($B290,'Gemini RAW'!$A:$Q,16,FALSE)</f>
        <v>0</v>
      </c>
      <c r="AH290">
        <f>VLOOKUP($B290,'Gemini RAW'!$A:$Q,17,FALSE)</f>
        <v>0</v>
      </c>
    </row>
    <row r="291" spans="1:34" x14ac:dyDescent="0.45">
      <c r="A291">
        <v>290</v>
      </c>
      <c r="B291" t="s">
        <v>105</v>
      </c>
      <c r="C291" t="s">
        <v>868</v>
      </c>
      <c r="D291" t="s">
        <v>557</v>
      </c>
      <c r="E291">
        <v>5</v>
      </c>
      <c r="F291">
        <v>5</v>
      </c>
      <c r="G291">
        <v>4</v>
      </c>
      <c r="H291">
        <v>5</v>
      </c>
      <c r="I291">
        <v>3</v>
      </c>
      <c r="J291">
        <v>4.6374999999999993</v>
      </c>
      <c r="K291">
        <v>22</v>
      </c>
      <c r="L291">
        <v>0.27096904789754928</v>
      </c>
      <c r="M291">
        <v>11</v>
      </c>
      <c r="N291" t="s">
        <v>1978</v>
      </c>
      <c r="O291" t="b">
        <v>0</v>
      </c>
      <c r="S291" t="str">
        <f>VLOOKUP($B291,'Gemini RAW'!$A:$Q,2,FALSE)</f>
        <v>Die Umzüge in das neue Hauptgebäude (NewHQ) finden vom 22. bis 26. September statt. Ab dem 18.09.2025 startet der Staffelumzug. In dieser Woche werden nach und nach alle Hamburger Berenberger umziehen.
Gibt es noch weitere Fragen zum Umzug oder zum NewHQ?</v>
      </c>
      <c r="T291" t="str">
        <f>VLOOKUP($B291,'Gemini RAW'!$A:$Q,3,FALSE)</f>
        <v>rag</v>
      </c>
      <c r="U291">
        <f>VLOOKUP($B291,'Gemini RAW'!$A:$Q,4,FALSE)</f>
        <v>5</v>
      </c>
      <c r="V291">
        <f>VLOOKUP($B291,'Gemini RAW'!$A:$Q,5,FALSE)</f>
        <v>5</v>
      </c>
      <c r="W291">
        <f>VLOOKUP($B291,'Gemini RAW'!$A:$Q,6,FALSE)</f>
        <v>5</v>
      </c>
      <c r="X291">
        <f>VLOOKUP($B291,'Gemini RAW'!$A:$Q,7,FALSE)</f>
        <v>5</v>
      </c>
      <c r="Y291">
        <f>VLOOKUP($B291,'Gemini RAW'!$A:$Q,8,FALSE)</f>
        <v>1</v>
      </c>
      <c r="Z291">
        <f>VLOOKUP($B291,'Gemini RAW'!$A:$Q,9,FALSE)</f>
        <v>4.4800000000000004</v>
      </c>
      <c r="AA291">
        <f>VLOOKUP($B291,'Gemini RAW'!$A:$Q,10,FALSE)</f>
        <v>21</v>
      </c>
      <c r="AB291">
        <f>VLOOKUP($B291,'Gemini RAW'!$A:$Q,11,FALSE)</f>
        <v>0.18914272463915269</v>
      </c>
      <c r="AC291">
        <f>VLOOKUP($B291,'Gemini RAW'!$A:$Q,12,FALSE)</f>
        <v>12</v>
      </c>
      <c r="AD291" t="str">
        <f>VLOOKUP($B291,'Gemini RAW'!$A:$Q,13,FALSE)</f>
        <v>The response is factually accurate, relevant, complete, and clear. However, it lacks explicit citations, which is a significant drawback from an academic perspective. The content quality is excellent, but the source utilization and citation mechanics are weak.</v>
      </c>
      <c r="AE291" t="b">
        <f>VLOOKUP($B291,'Gemini RAW'!$A:$Q,14,FALSE)</f>
        <v>0</v>
      </c>
      <c r="AF291">
        <f>VLOOKUP($B291,'Gemini RAW'!$A:$Q,15,FALSE)</f>
        <v>0</v>
      </c>
      <c r="AG291">
        <f>VLOOKUP($B291,'Gemini RAW'!$A:$Q,16,FALSE)</f>
        <v>0</v>
      </c>
      <c r="AH291">
        <f>VLOOKUP($B291,'Gemini RAW'!$A:$Q,17,FALSE)</f>
        <v>0</v>
      </c>
    </row>
    <row r="292" spans="1:34" x14ac:dyDescent="0.45">
      <c r="A292">
        <v>291</v>
      </c>
      <c r="B292" t="s">
        <v>108</v>
      </c>
      <c r="C292" t="s">
        <v>870</v>
      </c>
      <c r="D292" t="s">
        <v>557</v>
      </c>
      <c r="E292">
        <v>4</v>
      </c>
      <c r="F292">
        <v>5</v>
      </c>
      <c r="G292">
        <v>4</v>
      </c>
      <c r="H292">
        <v>5</v>
      </c>
      <c r="I292">
        <v>3</v>
      </c>
      <c r="J292">
        <v>4.3249999999999993</v>
      </c>
      <c r="K292">
        <v>21</v>
      </c>
      <c r="L292">
        <v>0.41901880624323667</v>
      </c>
      <c r="M292">
        <v>11</v>
      </c>
      <c r="N292" t="s">
        <v>1979</v>
      </c>
      <c r="O292" t="b">
        <v>0</v>
      </c>
      <c r="S292" t="str">
        <f>VLOOKUP($B292,'Gemini RAW'!$A:$Q,2,FALSE)</f>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v>
      </c>
      <c r="T292" t="str">
        <f>VLOOKUP($B292,'Gemini RAW'!$A:$Q,3,FALSE)</f>
        <v>rag</v>
      </c>
      <c r="U292">
        <f>VLOOKUP($B292,'Gemini RAW'!$A:$Q,4,FALSE)</f>
        <v>5</v>
      </c>
      <c r="V292">
        <f>VLOOKUP($B292,'Gemini RAW'!$A:$Q,5,FALSE)</f>
        <v>5</v>
      </c>
      <c r="W292">
        <f>VLOOKUP($B292,'Gemini RAW'!$A:$Q,6,FALSE)</f>
        <v>4</v>
      </c>
      <c r="X292">
        <f>VLOOKUP($B292,'Gemini RAW'!$A:$Q,7,FALSE)</f>
        <v>5</v>
      </c>
      <c r="Y292">
        <f>VLOOKUP($B292,'Gemini RAW'!$A:$Q,8,FALSE)</f>
        <v>1</v>
      </c>
      <c r="Z292">
        <f>VLOOKUP($B292,'Gemini RAW'!$A:$Q,9,FALSE)</f>
        <v>4.3400000000000007</v>
      </c>
      <c r="AA292">
        <f>VLOOKUP($B292,'Gemini RAW'!$A:$Q,10,FALSE)</f>
        <v>20</v>
      </c>
      <c r="AB292">
        <f>VLOOKUP($B292,'Gemini RAW'!$A:$Q,11,FALSE)</f>
        <v>0.2638779321119038</v>
      </c>
      <c r="AC292">
        <f>VLOOKUP($B292,'Gemini RAW'!$A:$Q,12,FALSE)</f>
        <v>10</v>
      </c>
      <c r="AD292" t="str">
        <f>VLOOKUP($B292,'Gemini RAW'!$A:$Q,13,FALSE)</f>
        <v>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v>
      </c>
      <c r="AE292" t="b">
        <f>VLOOKUP($B292,'Gemini RAW'!$A:$Q,14,FALSE)</f>
        <v>0</v>
      </c>
      <c r="AF292">
        <f>VLOOKUP($B292,'Gemini RAW'!$A:$Q,15,FALSE)</f>
        <v>0</v>
      </c>
      <c r="AG292">
        <f>VLOOKUP($B292,'Gemini RAW'!$A:$Q,16,FALSE)</f>
        <v>0</v>
      </c>
      <c r="AH292">
        <f>VLOOKUP($B292,'Gemini RAW'!$A:$Q,17,FALSE)</f>
        <v>0</v>
      </c>
    </row>
    <row r="293" spans="1:34" x14ac:dyDescent="0.45">
      <c r="A293">
        <v>292</v>
      </c>
      <c r="B293" t="s">
        <v>111</v>
      </c>
      <c r="C293" t="s">
        <v>872</v>
      </c>
      <c r="D293" t="s">
        <v>557</v>
      </c>
      <c r="E293">
        <v>5</v>
      </c>
      <c r="F293">
        <v>5</v>
      </c>
      <c r="G293">
        <v>5</v>
      </c>
      <c r="H293">
        <v>5</v>
      </c>
      <c r="I293">
        <v>4</v>
      </c>
      <c r="J293">
        <v>4.9124999999999996</v>
      </c>
      <c r="K293">
        <v>24</v>
      </c>
      <c r="L293">
        <v>0.39462343448340442</v>
      </c>
      <c r="M293">
        <v>10</v>
      </c>
      <c r="N293" t="s">
        <v>1980</v>
      </c>
      <c r="O293" t="b">
        <v>0</v>
      </c>
      <c r="S293" t="str">
        <f>VLOOKUP($B293,'Gemini RAW'!$A:$Q,2,FALSE)</f>
        <v>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v>
      </c>
      <c r="T293" t="str">
        <f>VLOOKUP($B293,'Gemini RAW'!$A:$Q,3,FALSE)</f>
        <v>rag</v>
      </c>
      <c r="U293">
        <f>VLOOKUP($B293,'Gemini RAW'!$A:$Q,4,FALSE)</f>
        <v>5</v>
      </c>
      <c r="V293">
        <f>VLOOKUP($B293,'Gemini RAW'!$A:$Q,5,FALSE)</f>
        <v>5</v>
      </c>
      <c r="W293">
        <f>VLOOKUP($B293,'Gemini RAW'!$A:$Q,6,FALSE)</f>
        <v>5</v>
      </c>
      <c r="X293">
        <f>VLOOKUP($B293,'Gemini RAW'!$A:$Q,7,FALSE)</f>
        <v>5</v>
      </c>
      <c r="Y293">
        <f>VLOOKUP($B293,'Gemini RAW'!$A:$Q,8,FALSE)</f>
        <v>1</v>
      </c>
      <c r="Z293">
        <f>VLOOKUP($B293,'Gemini RAW'!$A:$Q,9,FALSE)</f>
        <v>4.4800000000000004</v>
      </c>
      <c r="AA293">
        <f>VLOOKUP($B293,'Gemini RAW'!$A:$Q,10,FALSE)</f>
        <v>21</v>
      </c>
      <c r="AB293">
        <f>VLOOKUP($B293,'Gemini RAW'!$A:$Q,11,FALSE)</f>
        <v>0.16712023430880141</v>
      </c>
      <c r="AC293">
        <f>VLOOKUP($B293,'Gemini RAW'!$A:$Q,12,FALSE)</f>
        <v>10</v>
      </c>
      <c r="AD293" t="str">
        <f>VLOOKUP($B293,'Gemini RAW'!$A:$Q,13,FALSE)</f>
        <v>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v>
      </c>
      <c r="AE293" t="b">
        <f>VLOOKUP($B293,'Gemini RAW'!$A:$Q,14,FALSE)</f>
        <v>0</v>
      </c>
      <c r="AF293">
        <f>VLOOKUP($B293,'Gemini RAW'!$A:$Q,15,FALSE)</f>
        <v>0</v>
      </c>
      <c r="AG293">
        <f>VLOOKUP($B293,'Gemini RAW'!$A:$Q,16,FALSE)</f>
        <v>0</v>
      </c>
      <c r="AH293">
        <f>VLOOKUP($B293,'Gemini RAW'!$A:$Q,17,FALSE)</f>
        <v>0</v>
      </c>
    </row>
    <row r="294" spans="1:34" x14ac:dyDescent="0.45">
      <c r="A294">
        <v>293</v>
      </c>
      <c r="B294" t="s">
        <v>114</v>
      </c>
      <c r="C294" t="s">
        <v>874</v>
      </c>
      <c r="D294" t="s">
        <v>557</v>
      </c>
      <c r="E294">
        <v>5</v>
      </c>
      <c r="F294">
        <v>5</v>
      </c>
      <c r="G294">
        <v>4</v>
      </c>
      <c r="H294">
        <v>5</v>
      </c>
      <c r="I294">
        <v>4</v>
      </c>
      <c r="J294">
        <v>4.7249999999999996</v>
      </c>
      <c r="K294">
        <v>23</v>
      </c>
      <c r="L294">
        <v>0.19432961213312391</v>
      </c>
      <c r="M294">
        <v>13</v>
      </c>
      <c r="N294" t="s">
        <v>1981</v>
      </c>
      <c r="O294" t="b">
        <v>0</v>
      </c>
      <c r="S294" t="str">
        <f>VLOOKUP($B294,'Gemini RAW'!$A:$Q,2,FALSE)</f>
        <v>Die Umzugskartons werden grundsätzlich Ende August verteilt. Wenn Sie die Kartons früher benötigen, geben Sie bitte Bescheid.</v>
      </c>
      <c r="T294" t="str">
        <f>VLOOKUP($B294,'Gemini RAW'!$A:$Q,3,FALSE)</f>
        <v>rag</v>
      </c>
      <c r="U294">
        <f>VLOOKUP($B294,'Gemini RAW'!$A:$Q,4,FALSE)</f>
        <v>5</v>
      </c>
      <c r="V294">
        <f>VLOOKUP($B294,'Gemini RAW'!$A:$Q,5,FALSE)</f>
        <v>5</v>
      </c>
      <c r="W294">
        <f>VLOOKUP($B294,'Gemini RAW'!$A:$Q,6,FALSE)</f>
        <v>5</v>
      </c>
      <c r="X294">
        <f>VLOOKUP($B294,'Gemini RAW'!$A:$Q,7,FALSE)</f>
        <v>5</v>
      </c>
      <c r="Y294">
        <f>VLOOKUP($B294,'Gemini RAW'!$A:$Q,8,FALSE)</f>
        <v>1</v>
      </c>
      <c r="Z294">
        <f>VLOOKUP($B294,'Gemini RAW'!$A:$Q,9,FALSE)</f>
        <v>4.4800000000000004</v>
      </c>
      <c r="AA294">
        <f>VLOOKUP($B294,'Gemini RAW'!$A:$Q,10,FALSE)</f>
        <v>21</v>
      </c>
      <c r="AB294">
        <f>VLOOKUP($B294,'Gemini RAW'!$A:$Q,11,FALSE)</f>
        <v>0.2362071457880596</v>
      </c>
      <c r="AC294">
        <f>VLOOKUP($B294,'Gemini RAW'!$A:$Q,12,FALSE)</f>
        <v>11</v>
      </c>
      <c r="AD294" t="str">
        <f>VLOOKUP($B294,'Gemini RAW'!$A:$Q,13,FALSE)</f>
        <v>The response is factually accurate, relevant, complete, and clear. It effectively answers the user's question based on the provided snippets. However, the system does not provide explicit citations, which lowers the citation quality and audit trail quality scores.</v>
      </c>
      <c r="AE294" t="b">
        <f>VLOOKUP($B294,'Gemini RAW'!$A:$Q,14,FALSE)</f>
        <v>0</v>
      </c>
      <c r="AF294">
        <f>VLOOKUP($B294,'Gemini RAW'!$A:$Q,15,FALSE)</f>
        <v>0</v>
      </c>
      <c r="AG294">
        <f>VLOOKUP($B294,'Gemini RAW'!$A:$Q,16,FALSE)</f>
        <v>0</v>
      </c>
      <c r="AH294">
        <f>VLOOKUP($B294,'Gemini RAW'!$A:$Q,17,FALSE)</f>
        <v>0</v>
      </c>
    </row>
    <row r="295" spans="1:34" x14ac:dyDescent="0.45">
      <c r="A295">
        <v>294</v>
      </c>
      <c r="B295" t="s">
        <v>117</v>
      </c>
      <c r="C295" t="s">
        <v>876</v>
      </c>
      <c r="D295" t="s">
        <v>557</v>
      </c>
      <c r="E295">
        <v>5</v>
      </c>
      <c r="F295">
        <v>5</v>
      </c>
      <c r="G295">
        <v>4</v>
      </c>
      <c r="H295">
        <v>5</v>
      </c>
      <c r="I295">
        <v>4</v>
      </c>
      <c r="J295">
        <v>4.7249999999999996</v>
      </c>
      <c r="K295">
        <v>23</v>
      </c>
      <c r="L295">
        <v>0.2428971171239695</v>
      </c>
      <c r="M295">
        <v>11</v>
      </c>
      <c r="N295" t="s">
        <v>1982</v>
      </c>
      <c r="O295" t="b">
        <v>0</v>
      </c>
      <c r="S295" t="str">
        <f>VLOOKUP($B295,'Gemini RAW'!$A:$Q,2,FALSE)</f>
        <v>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v>
      </c>
      <c r="T295" t="str">
        <f>VLOOKUP($B295,'Gemini RAW'!$A:$Q,3,FALSE)</f>
        <v>rag</v>
      </c>
      <c r="U295">
        <f>VLOOKUP($B295,'Gemini RAW'!$A:$Q,4,FALSE)</f>
        <v>5</v>
      </c>
      <c r="V295">
        <f>VLOOKUP($B295,'Gemini RAW'!$A:$Q,5,FALSE)</f>
        <v>5</v>
      </c>
      <c r="W295">
        <f>VLOOKUP($B295,'Gemini RAW'!$A:$Q,6,FALSE)</f>
        <v>5</v>
      </c>
      <c r="X295">
        <f>VLOOKUP($B295,'Gemini RAW'!$A:$Q,7,FALSE)</f>
        <v>5</v>
      </c>
      <c r="Y295">
        <f>VLOOKUP($B295,'Gemini RAW'!$A:$Q,8,FALSE)</f>
        <v>4</v>
      </c>
      <c r="Z295">
        <f>VLOOKUP($B295,'Gemini RAW'!$A:$Q,9,FALSE)</f>
        <v>3.82</v>
      </c>
      <c r="AA295">
        <f>VLOOKUP($B295,'Gemini RAW'!$A:$Q,10,FALSE)</f>
        <v>24</v>
      </c>
      <c r="AB295">
        <f>VLOOKUP($B295,'Gemini RAW'!$A:$Q,11,FALSE)</f>
        <v>0.1329353265208818</v>
      </c>
      <c r="AC295">
        <f>VLOOKUP($B295,'Gemini RAW'!$A:$Q,12,FALSE)</f>
        <v>8</v>
      </c>
      <c r="AD295" t="str">
        <f>VLOOKUP($B295,'Gemini RAW'!$A:$Q,13,FALSE)</f>
        <v>The response is factually accurate, relevant, complete, and clear. It provides a practical solution to the user's query. The citation quality is acceptable, although it could be more specific. GDPR compliance, EU AI Act alignment, and audit trail quality are not applicable in this context.</v>
      </c>
      <c r="AE295" t="b">
        <f>VLOOKUP($B295,'Gemini RAW'!$A:$Q,14,FALSE)</f>
        <v>0</v>
      </c>
      <c r="AF295">
        <f>VLOOKUP($B295,'Gemini RAW'!$A:$Q,15,FALSE)</f>
        <v>0</v>
      </c>
      <c r="AG295">
        <f>VLOOKUP($B295,'Gemini RAW'!$A:$Q,16,FALSE)</f>
        <v>0</v>
      </c>
      <c r="AH295">
        <f>VLOOKUP($B295,'Gemini RAW'!$A:$Q,17,FALSE)</f>
        <v>0</v>
      </c>
    </row>
    <row r="296" spans="1:34" x14ac:dyDescent="0.45">
      <c r="A296">
        <v>295</v>
      </c>
      <c r="B296" t="s">
        <v>120</v>
      </c>
      <c r="C296" t="s">
        <v>878</v>
      </c>
      <c r="D296" t="s">
        <v>557</v>
      </c>
      <c r="E296">
        <v>5</v>
      </c>
      <c r="F296">
        <v>5</v>
      </c>
      <c r="G296">
        <v>4</v>
      </c>
      <c r="H296">
        <v>5</v>
      </c>
      <c r="I296">
        <v>4</v>
      </c>
      <c r="J296">
        <v>4.7249999999999996</v>
      </c>
      <c r="K296">
        <v>23</v>
      </c>
      <c r="L296">
        <v>0.26581052103420522</v>
      </c>
      <c r="M296">
        <v>10</v>
      </c>
      <c r="N296" t="s">
        <v>1983</v>
      </c>
      <c r="O296" t="b">
        <v>0</v>
      </c>
      <c r="S296" t="str">
        <f>VLOOKUP($B296,'Gemini RAW'!$A:$Q,2,FALSE)</f>
        <v>Ja, es gibt vorgedruckte Aufkleber für die Beschriftung von Kartons. Jede Etage hat ihre eigene Farbe, identisch mit den Etagenfarben im NewHQ.</v>
      </c>
      <c r="T296" t="str">
        <f>VLOOKUP($B296,'Gemini RAW'!$A:$Q,3,FALSE)</f>
        <v>rag</v>
      </c>
      <c r="U296">
        <f>VLOOKUP($B296,'Gemini RAW'!$A:$Q,4,FALSE)</f>
        <v>5</v>
      </c>
      <c r="V296">
        <f>VLOOKUP($B296,'Gemini RAW'!$A:$Q,5,FALSE)</f>
        <v>5</v>
      </c>
      <c r="W296">
        <f>VLOOKUP($B296,'Gemini RAW'!$A:$Q,6,FALSE)</f>
        <v>3</v>
      </c>
      <c r="X296">
        <f>VLOOKUP($B296,'Gemini RAW'!$A:$Q,7,FALSE)</f>
        <v>5</v>
      </c>
      <c r="Y296">
        <f>VLOOKUP($B296,'Gemini RAW'!$A:$Q,8,FALSE)</f>
        <v>1</v>
      </c>
      <c r="Z296">
        <f>VLOOKUP($B296,'Gemini RAW'!$A:$Q,9,FALSE)</f>
        <v>4.2</v>
      </c>
      <c r="AA296">
        <f>VLOOKUP($B296,'Gemini RAW'!$A:$Q,10,FALSE)</f>
        <v>19</v>
      </c>
      <c r="AB296">
        <f>VLOOKUP($B296,'Gemini RAW'!$A:$Q,11,FALSE)</f>
        <v>0.1075795645893685</v>
      </c>
      <c r="AC296">
        <f>VLOOKUP($B296,'Gemini RAW'!$A:$Q,12,FALSE)</f>
        <v>7</v>
      </c>
      <c r="AD296" t="str">
        <f>VLOOKUP($B296,'Gemini RAW'!$A:$Q,13,FALSE)</f>
        <v>The response is partially relevant and factually accurate in its initial statement. However, the addition of the irrelevant sentence about floor colors significantly detracts from its overall quality. The lack of citations and audit trail is also a major weakness.</v>
      </c>
      <c r="AE296" t="b">
        <f>VLOOKUP($B296,'Gemini RAW'!$A:$Q,14,FALSE)</f>
        <v>0</v>
      </c>
      <c r="AF296">
        <f>VLOOKUP($B296,'Gemini RAW'!$A:$Q,15,FALSE)</f>
        <v>0</v>
      </c>
      <c r="AG296">
        <f>VLOOKUP($B296,'Gemini RAW'!$A:$Q,16,FALSE)</f>
        <v>0</v>
      </c>
      <c r="AH296">
        <f>VLOOKUP($B296,'Gemini RAW'!$A:$Q,17,FALSE)</f>
        <v>0</v>
      </c>
    </row>
    <row r="297" spans="1:34" x14ac:dyDescent="0.45">
      <c r="A297">
        <v>296</v>
      </c>
      <c r="B297" t="s">
        <v>123</v>
      </c>
      <c r="C297" t="s">
        <v>880</v>
      </c>
      <c r="D297" t="s">
        <v>557</v>
      </c>
      <c r="E297">
        <v>5</v>
      </c>
      <c r="F297">
        <v>5</v>
      </c>
      <c r="G297">
        <v>4</v>
      </c>
      <c r="H297">
        <v>5</v>
      </c>
      <c r="I297">
        <v>4</v>
      </c>
      <c r="J297">
        <v>4.7249999999999996</v>
      </c>
      <c r="K297">
        <v>23</v>
      </c>
      <c r="L297">
        <v>0.33264327511560482</v>
      </c>
      <c r="M297">
        <v>10</v>
      </c>
      <c r="N297" t="s">
        <v>1984</v>
      </c>
      <c r="O297" t="b">
        <v>0</v>
      </c>
      <c r="S297" t="str">
        <f>VLOOKUP($B297,'Gemini RAW'!$A:$Q,2,FALSE)</f>
        <v>Die Umzugsgüter werden vornehmlich abends oder am späten Nachmittag auf die Etagen gebracht.</v>
      </c>
      <c r="T297" t="str">
        <f>VLOOKUP($B297,'Gemini RAW'!$A:$Q,3,FALSE)</f>
        <v>rag</v>
      </c>
      <c r="U297">
        <f>VLOOKUP($B297,'Gemini RAW'!$A:$Q,4,FALSE)</f>
        <v>4</v>
      </c>
      <c r="V297">
        <f>VLOOKUP($B297,'Gemini RAW'!$A:$Q,5,FALSE)</f>
        <v>5</v>
      </c>
      <c r="W297">
        <f>VLOOKUP($B297,'Gemini RAW'!$A:$Q,6,FALSE)</f>
        <v>3</v>
      </c>
      <c r="X297">
        <f>VLOOKUP($B297,'Gemini RAW'!$A:$Q,7,FALSE)</f>
        <v>5</v>
      </c>
      <c r="Y297">
        <f>VLOOKUP($B297,'Gemini RAW'!$A:$Q,8,FALSE)</f>
        <v>1</v>
      </c>
      <c r="Z297">
        <f>VLOOKUP($B297,'Gemini RAW'!$A:$Q,9,FALSE)</f>
        <v>3.98</v>
      </c>
      <c r="AA297">
        <f>VLOOKUP($B297,'Gemini RAW'!$A:$Q,10,FALSE)</f>
        <v>18</v>
      </c>
      <c r="AB297">
        <f>VLOOKUP($B297,'Gemini RAW'!$A:$Q,11,FALSE)</f>
        <v>0.23095014281165799</v>
      </c>
      <c r="AC297">
        <f>VLOOKUP($B297,'Gemini RAW'!$A:$Q,12,FALSE)</f>
        <v>12</v>
      </c>
      <c r="AD297" t="str">
        <f>VLOOKUP($B297,'Gemini RAW'!$A:$Q,13,FALSE)</f>
        <v>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v>
      </c>
      <c r="AE297" t="b">
        <f>VLOOKUP($B297,'Gemini RAW'!$A:$Q,14,FALSE)</f>
        <v>0</v>
      </c>
      <c r="AF297">
        <f>VLOOKUP($B297,'Gemini RAW'!$A:$Q,15,FALSE)</f>
        <v>0</v>
      </c>
      <c r="AG297">
        <f>VLOOKUP($B297,'Gemini RAW'!$A:$Q,16,FALSE)</f>
        <v>0</v>
      </c>
      <c r="AH297">
        <f>VLOOKUP($B297,'Gemini RAW'!$A:$Q,17,FALSE)</f>
        <v>0</v>
      </c>
    </row>
    <row r="298" spans="1:34" x14ac:dyDescent="0.45">
      <c r="A298">
        <v>297</v>
      </c>
      <c r="B298" t="s">
        <v>126</v>
      </c>
      <c r="C298" t="s">
        <v>882</v>
      </c>
      <c r="D298" t="s">
        <v>557</v>
      </c>
      <c r="E298">
        <v>5</v>
      </c>
      <c r="F298">
        <v>5</v>
      </c>
      <c r="G298">
        <v>4</v>
      </c>
      <c r="H298">
        <v>5</v>
      </c>
      <c r="I298">
        <v>4</v>
      </c>
      <c r="J298">
        <v>4.7249999999999996</v>
      </c>
      <c r="K298">
        <v>23</v>
      </c>
      <c r="L298">
        <v>0.30153351729804428</v>
      </c>
      <c r="M298">
        <v>14</v>
      </c>
      <c r="N298" t="s">
        <v>1985</v>
      </c>
      <c r="O298" t="b">
        <v>0</v>
      </c>
      <c r="S298" t="str">
        <f>VLOOKUP($B298,'Gemini RAW'!$A:$Q,2,FALSE)</f>
        <v>Ja, die Möbel im alten Gebäude sind absolut leer zu räumen.</v>
      </c>
      <c r="T298" t="str">
        <f>VLOOKUP($B298,'Gemini RAW'!$A:$Q,3,FALSE)</f>
        <v>rag</v>
      </c>
      <c r="U298">
        <f>VLOOKUP($B298,'Gemini RAW'!$A:$Q,4,FALSE)</f>
        <v>5</v>
      </c>
      <c r="V298">
        <f>VLOOKUP($B298,'Gemini RAW'!$A:$Q,5,FALSE)</f>
        <v>5</v>
      </c>
      <c r="W298">
        <f>VLOOKUP($B298,'Gemini RAW'!$A:$Q,6,FALSE)</f>
        <v>5</v>
      </c>
      <c r="X298">
        <f>VLOOKUP($B298,'Gemini RAW'!$A:$Q,7,FALSE)</f>
        <v>5</v>
      </c>
      <c r="Y298">
        <f>VLOOKUP($B298,'Gemini RAW'!$A:$Q,8,FALSE)</f>
        <v>1</v>
      </c>
      <c r="Z298">
        <f>VLOOKUP($B298,'Gemini RAW'!$A:$Q,9,FALSE)</f>
        <v>3.64</v>
      </c>
      <c r="AA298">
        <f>VLOOKUP($B298,'Gemini RAW'!$A:$Q,10,FALSE)</f>
        <v>21</v>
      </c>
      <c r="AB298">
        <f>VLOOKUP($B298,'Gemini RAW'!$A:$Q,11,FALSE)</f>
        <v>0.18741036812446751</v>
      </c>
      <c r="AC298">
        <f>VLOOKUP($B298,'Gemini RAW'!$A:$Q,12,FALSE)</f>
        <v>11</v>
      </c>
      <c r="AD298" t="str">
        <f>VLOOKUP($B298,'Gemini RAW'!$A:$Q,13,FALSE)</f>
        <v>The response is factually accurate, relevant, complete, and clear. However, it lacks citations. The response directly answers the user's question based on the provided snippets.</v>
      </c>
      <c r="AE298" t="b">
        <f>VLOOKUP($B298,'Gemini RAW'!$A:$Q,14,FALSE)</f>
        <v>0</v>
      </c>
      <c r="AF298">
        <f>VLOOKUP($B298,'Gemini RAW'!$A:$Q,15,FALSE)</f>
        <v>0</v>
      </c>
      <c r="AG298">
        <f>VLOOKUP($B298,'Gemini RAW'!$A:$Q,16,FALSE)</f>
        <v>0</v>
      </c>
      <c r="AH298">
        <f>VLOOKUP($B298,'Gemini RAW'!$A:$Q,17,FALSE)</f>
        <v>0</v>
      </c>
    </row>
    <row r="299" spans="1:34" x14ac:dyDescent="0.45">
      <c r="A299">
        <v>298</v>
      </c>
      <c r="B299" t="s">
        <v>129</v>
      </c>
      <c r="C299" t="s">
        <v>884</v>
      </c>
      <c r="D299" t="s">
        <v>557</v>
      </c>
      <c r="E299">
        <v>4</v>
      </c>
      <c r="F299">
        <v>5</v>
      </c>
      <c r="G299">
        <v>3</v>
      </c>
      <c r="H299">
        <v>4</v>
      </c>
      <c r="I299">
        <v>2</v>
      </c>
      <c r="J299">
        <v>3.8875000000000002</v>
      </c>
      <c r="K299">
        <v>18</v>
      </c>
      <c r="L299">
        <v>6.7013011176841622E-2</v>
      </c>
      <c r="M299">
        <v>8</v>
      </c>
      <c r="N299" t="s">
        <v>1986</v>
      </c>
      <c r="O299" t="b">
        <v>0</v>
      </c>
      <c r="S299" t="str">
        <f>VLOOKUP($B299,'Gemini RAW'!$A:$Q,2,FALSE)</f>
        <v>Die Reinigungskraft räumt die Teeküchen einmal täglich aus, bestückt sie mit Bohnen und Kuhmilch und räumt die Spülmaschine aus. Falls zwischendurch Nachfüllbedarf besteht, muss dies selbstständig erledigt werden. Vorräte befinden sich in der Küche.</v>
      </c>
      <c r="T299" t="str">
        <f>VLOOKUP($B299,'Gemini RAW'!$A:$Q,3,FALSE)</f>
        <v>rag</v>
      </c>
      <c r="U299">
        <f>VLOOKUP($B299,'Gemini RAW'!$A:$Q,4,FALSE)</f>
        <v>4</v>
      </c>
      <c r="V299">
        <f>VLOOKUP($B299,'Gemini RAW'!$A:$Q,5,FALSE)</f>
        <v>5</v>
      </c>
      <c r="W299">
        <f>VLOOKUP($B299,'Gemini RAW'!$A:$Q,6,FALSE)</f>
        <v>4</v>
      </c>
      <c r="X299">
        <f>VLOOKUP($B299,'Gemini RAW'!$A:$Q,7,FALSE)</f>
        <v>5</v>
      </c>
      <c r="Y299">
        <f>VLOOKUP($B299,'Gemini RAW'!$A:$Q,8,FALSE)</f>
        <v>1</v>
      </c>
      <c r="Z299">
        <f>VLOOKUP($B299,'Gemini RAW'!$A:$Q,9,FALSE)</f>
        <v>3.28</v>
      </c>
      <c r="AA299">
        <f>VLOOKUP($B299,'Gemini RAW'!$A:$Q,10,FALSE)</f>
        <v>19</v>
      </c>
      <c r="AB299">
        <f>VLOOKUP($B299,'Gemini RAW'!$A:$Q,11,FALSE)</f>
        <v>0.14744692702581419</v>
      </c>
      <c r="AC299">
        <f>VLOOKUP($B299,'Gemini RAW'!$A:$Q,12,FALSE)</f>
        <v>12</v>
      </c>
      <c r="AD299" t="str">
        <f>VLOOKUP($B299,'Gemini RAW'!$A:$Q,13,FALSE)</f>
        <v>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v>
      </c>
      <c r="AE299" t="b">
        <f>VLOOKUP($B299,'Gemini RAW'!$A:$Q,14,FALSE)</f>
        <v>0</v>
      </c>
      <c r="AF299">
        <f>VLOOKUP($B299,'Gemini RAW'!$A:$Q,15,FALSE)</f>
        <v>0</v>
      </c>
      <c r="AG299">
        <f>VLOOKUP($B299,'Gemini RAW'!$A:$Q,16,FALSE)</f>
        <v>0</v>
      </c>
      <c r="AH299">
        <f>VLOOKUP($B299,'Gemini RAW'!$A:$Q,17,FALSE)</f>
        <v>0</v>
      </c>
    </row>
    <row r="300" spans="1:34" x14ac:dyDescent="0.45">
      <c r="A300">
        <v>299</v>
      </c>
      <c r="B300" t="s">
        <v>132</v>
      </c>
      <c r="C300" t="s">
        <v>886</v>
      </c>
      <c r="D300" t="s">
        <v>557</v>
      </c>
      <c r="E300">
        <v>5</v>
      </c>
      <c r="F300">
        <v>5</v>
      </c>
      <c r="G300">
        <v>4</v>
      </c>
      <c r="H300">
        <v>5</v>
      </c>
      <c r="I300">
        <v>4</v>
      </c>
      <c r="J300">
        <v>4.7249999999999996</v>
      </c>
      <c r="K300">
        <v>23</v>
      </c>
      <c r="L300">
        <v>0.1400556110556111</v>
      </c>
      <c r="M300">
        <v>10</v>
      </c>
      <c r="N300" t="s">
        <v>1987</v>
      </c>
      <c r="O300" t="b">
        <v>0</v>
      </c>
      <c r="S300" t="str">
        <f>VLOOKUP($B300,'Gemini RAW'!$A:$Q,2,FALSE)</f>
        <v>Bezogene Etagen werden vom Umzugsunternehmen nach dem Bezug nicht mehr betreten.</v>
      </c>
      <c r="T300" t="str">
        <f>VLOOKUP($B300,'Gemini RAW'!$A:$Q,3,FALSE)</f>
        <v>rag</v>
      </c>
      <c r="U300">
        <f>VLOOKUP($B300,'Gemini RAW'!$A:$Q,4,FALSE)</f>
        <v>5</v>
      </c>
      <c r="V300">
        <f>VLOOKUP($B300,'Gemini RAW'!$A:$Q,5,FALSE)</f>
        <v>5</v>
      </c>
      <c r="W300">
        <f>VLOOKUP($B300,'Gemini RAW'!$A:$Q,6,FALSE)</f>
        <v>5</v>
      </c>
      <c r="X300">
        <f>VLOOKUP($B300,'Gemini RAW'!$A:$Q,7,FALSE)</f>
        <v>5</v>
      </c>
      <c r="Y300">
        <f>VLOOKUP($B300,'Gemini RAW'!$A:$Q,8,FALSE)</f>
        <v>1</v>
      </c>
      <c r="Z300">
        <f>VLOOKUP($B300,'Gemini RAW'!$A:$Q,9,FALSE)</f>
        <v>4.4800000000000004</v>
      </c>
      <c r="AA300">
        <f>VLOOKUP($B300,'Gemini RAW'!$A:$Q,10,FALSE)</f>
        <v>21</v>
      </c>
      <c r="AB300">
        <f>VLOOKUP($B300,'Gemini RAW'!$A:$Q,11,FALSE)</f>
        <v>4.3061543719438447E-2</v>
      </c>
      <c r="AC300">
        <f>VLOOKUP($B300,'Gemini RAW'!$A:$Q,12,FALSE)</f>
        <v>11</v>
      </c>
      <c r="AD300" t="str">
        <f>VLOOKUP($B300,'Gemini RAW'!$A:$Q,13,FALSE)</f>
        <v>The response is factually accurate, relevant, complete, and clear. However, it does not utilize any of the provided snippets and lacks citations. The response is based on common sense rather than the provided source material.</v>
      </c>
      <c r="AE300" t="b">
        <f>VLOOKUP($B300,'Gemini RAW'!$A:$Q,14,FALSE)</f>
        <v>0</v>
      </c>
      <c r="AF300">
        <f>VLOOKUP($B300,'Gemini RAW'!$A:$Q,15,FALSE)</f>
        <v>0</v>
      </c>
      <c r="AG300">
        <f>VLOOKUP($B300,'Gemini RAW'!$A:$Q,16,FALSE)</f>
        <v>0</v>
      </c>
      <c r="AH300">
        <f>VLOOKUP($B300,'Gemini RAW'!$A:$Q,17,FALSE)</f>
        <v>0</v>
      </c>
    </row>
    <row r="301" spans="1:34" x14ac:dyDescent="0.45">
      <c r="A301">
        <v>300</v>
      </c>
      <c r="B301" t="s">
        <v>135</v>
      </c>
      <c r="C301" t="s">
        <v>888</v>
      </c>
      <c r="D301" t="s">
        <v>557</v>
      </c>
      <c r="E301">
        <v>4</v>
      </c>
      <c r="F301">
        <v>5</v>
      </c>
      <c r="G301">
        <v>4</v>
      </c>
      <c r="H301">
        <v>4</v>
      </c>
      <c r="I301">
        <v>3</v>
      </c>
      <c r="J301">
        <v>4.1624999999999996</v>
      </c>
      <c r="K301">
        <v>20</v>
      </c>
      <c r="L301">
        <v>0.22811809233202829</v>
      </c>
      <c r="M301">
        <v>11</v>
      </c>
      <c r="N301" t="s">
        <v>1988</v>
      </c>
      <c r="O301" t="b">
        <v>0</v>
      </c>
      <c r="S301" t="str">
        <f>VLOOKUP($B301,'Gemini RAW'!$A:$Q,2,FALSE)</f>
        <v>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v>
      </c>
      <c r="T301" t="str">
        <f>VLOOKUP($B301,'Gemini RAW'!$A:$Q,3,FALSE)</f>
        <v>rag</v>
      </c>
      <c r="U301">
        <f>VLOOKUP($B301,'Gemini RAW'!$A:$Q,4,FALSE)</f>
        <v>5</v>
      </c>
      <c r="V301">
        <f>VLOOKUP($B301,'Gemini RAW'!$A:$Q,5,FALSE)</f>
        <v>5</v>
      </c>
      <c r="W301">
        <f>VLOOKUP($B301,'Gemini RAW'!$A:$Q,6,FALSE)</f>
        <v>4</v>
      </c>
      <c r="X301">
        <f>VLOOKUP($B301,'Gemini RAW'!$A:$Q,7,FALSE)</f>
        <v>5</v>
      </c>
      <c r="Y301">
        <f>VLOOKUP($B301,'Gemini RAW'!$A:$Q,8,FALSE)</f>
        <v>1</v>
      </c>
      <c r="Z301">
        <f>VLOOKUP($B301,'Gemini RAW'!$A:$Q,9,FALSE)</f>
        <v>4.3400000000000007</v>
      </c>
      <c r="AA301">
        <f>VLOOKUP($B301,'Gemini RAW'!$A:$Q,10,FALSE)</f>
        <v>20</v>
      </c>
      <c r="AB301">
        <f>VLOOKUP($B301,'Gemini RAW'!$A:$Q,11,FALSE)</f>
        <v>0.20826152405850301</v>
      </c>
      <c r="AC301">
        <f>VLOOKUP($B301,'Gemini RAW'!$A:$Q,12,FALSE)</f>
        <v>10</v>
      </c>
      <c r="AD301" t="str">
        <f>VLOOKUP($B301,'Gemini RAW'!$A:$Q,13,FALSE)</f>
        <v>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v>
      </c>
      <c r="AE301" t="b">
        <f>VLOOKUP($B301,'Gemini RAW'!$A:$Q,14,FALSE)</f>
        <v>0</v>
      </c>
      <c r="AF301">
        <f>VLOOKUP($B301,'Gemini RAW'!$A:$Q,15,FALSE)</f>
        <v>0</v>
      </c>
      <c r="AG301">
        <f>VLOOKUP($B301,'Gemini RAW'!$A:$Q,16,FALSE)</f>
        <v>0</v>
      </c>
      <c r="AH301">
        <f>VLOOKUP($B301,'Gemini RAW'!$A:$Q,17,FALSE)</f>
        <v>0</v>
      </c>
    </row>
    <row r="302" spans="1:34" x14ac:dyDescent="0.45">
      <c r="A302">
        <v>301</v>
      </c>
      <c r="B302" t="s">
        <v>138</v>
      </c>
      <c r="C302" t="s">
        <v>698</v>
      </c>
      <c r="D302" t="s">
        <v>557</v>
      </c>
      <c r="E302">
        <v>1</v>
      </c>
      <c r="F302">
        <v>1</v>
      </c>
      <c r="G302">
        <v>1</v>
      </c>
      <c r="H302">
        <v>2</v>
      </c>
      <c r="I302">
        <v>1</v>
      </c>
      <c r="J302">
        <v>1.1625000000000001</v>
      </c>
      <c r="K302">
        <v>6</v>
      </c>
      <c r="L302">
        <v>9.3001199026142886E-2</v>
      </c>
      <c r="M302">
        <v>12</v>
      </c>
      <c r="N302" t="s">
        <v>1989</v>
      </c>
      <c r="O302" t="b">
        <v>0</v>
      </c>
      <c r="S302" t="str">
        <f>VLOOKUP($B302,'Gemini RAW'!$A:$Q,2,FALSE)</f>
        <v>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302" t="str">
        <f>VLOOKUP($B302,'Gemini RAW'!$A:$Q,3,FALSE)</f>
        <v>rag</v>
      </c>
      <c r="U302">
        <f>VLOOKUP($B302,'Gemini RAW'!$A:$Q,4,FALSE)</f>
        <v>5</v>
      </c>
      <c r="V302">
        <f>VLOOKUP($B302,'Gemini RAW'!$A:$Q,5,FALSE)</f>
        <v>5</v>
      </c>
      <c r="W302">
        <f>VLOOKUP($B302,'Gemini RAW'!$A:$Q,6,FALSE)</f>
        <v>5</v>
      </c>
      <c r="X302">
        <f>VLOOKUP($B302,'Gemini RAW'!$A:$Q,7,FALSE)</f>
        <v>5</v>
      </c>
      <c r="Y302">
        <f>VLOOKUP($B302,'Gemini RAW'!$A:$Q,8,FALSE)</f>
        <v>1</v>
      </c>
      <c r="Z302">
        <f>VLOOKUP($B302,'Gemini RAW'!$A:$Q,9,FALSE)</f>
        <v>4.4800000000000004</v>
      </c>
      <c r="AA302">
        <f>VLOOKUP($B302,'Gemini RAW'!$A:$Q,10,FALSE)</f>
        <v>21</v>
      </c>
      <c r="AB302">
        <f>VLOOKUP($B302,'Gemini RAW'!$A:$Q,11,FALSE)</f>
        <v>0.13338683647402719</v>
      </c>
      <c r="AC302">
        <f>VLOOKUP($B302,'Gemini RAW'!$A:$Q,12,FALSE)</f>
        <v>5</v>
      </c>
      <c r="AD302" t="str">
        <f>VLOOKUP($B302,'Gemini RAW'!$A:$Q,13,FALSE)</f>
        <v>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v>
      </c>
      <c r="AE302" t="b">
        <f>VLOOKUP($B302,'Gemini RAW'!$A:$Q,14,FALSE)</f>
        <v>0</v>
      </c>
      <c r="AF302">
        <f>VLOOKUP($B302,'Gemini RAW'!$A:$Q,15,FALSE)</f>
        <v>0</v>
      </c>
      <c r="AG302">
        <f>VLOOKUP($B302,'Gemini RAW'!$A:$Q,16,FALSE)</f>
        <v>0</v>
      </c>
      <c r="AH302">
        <f>VLOOKUP($B302,'Gemini RAW'!$A:$Q,17,FALSE)</f>
        <v>0</v>
      </c>
    </row>
    <row r="303" spans="1:34" x14ac:dyDescent="0.45">
      <c r="A303">
        <v>302</v>
      </c>
      <c r="B303" t="s">
        <v>141</v>
      </c>
      <c r="C303" t="s">
        <v>891</v>
      </c>
      <c r="D303" t="s">
        <v>557</v>
      </c>
      <c r="E303">
        <v>2</v>
      </c>
      <c r="F303">
        <v>3</v>
      </c>
      <c r="G303">
        <v>2</v>
      </c>
      <c r="H303">
        <v>4</v>
      </c>
      <c r="I303">
        <v>1</v>
      </c>
      <c r="J303">
        <v>2.4874999999999998</v>
      </c>
      <c r="K303">
        <v>12</v>
      </c>
      <c r="L303">
        <v>0.141707719702166</v>
      </c>
      <c r="M303">
        <v>11</v>
      </c>
      <c r="N303" t="s">
        <v>1990</v>
      </c>
      <c r="O303" t="b">
        <v>0</v>
      </c>
      <c r="S303" t="str">
        <f>VLOOKUP($B303,'Gemini RAW'!$A:$Q,2,FALSE)</f>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v>
      </c>
      <c r="T303" t="str">
        <f>VLOOKUP($B303,'Gemini RAW'!$A:$Q,3,FALSE)</f>
        <v>rag</v>
      </c>
      <c r="U303">
        <f>VLOOKUP($B303,'Gemini RAW'!$A:$Q,4,FALSE)</f>
        <v>4</v>
      </c>
      <c r="V303">
        <f>VLOOKUP($B303,'Gemini RAW'!$A:$Q,5,FALSE)</f>
        <v>4</v>
      </c>
      <c r="W303">
        <f>VLOOKUP($B303,'Gemini RAW'!$A:$Q,6,FALSE)</f>
        <v>3</v>
      </c>
      <c r="X303">
        <f>VLOOKUP($B303,'Gemini RAW'!$A:$Q,7,FALSE)</f>
        <v>5</v>
      </c>
      <c r="Y303">
        <f>VLOOKUP($B303,'Gemini RAW'!$A:$Q,8,FALSE)</f>
        <v>1</v>
      </c>
      <c r="Z303">
        <f>VLOOKUP($B303,'Gemini RAW'!$A:$Q,9,FALSE)</f>
        <v>3.8</v>
      </c>
      <c r="AA303">
        <f>VLOOKUP($B303,'Gemini RAW'!$A:$Q,10,FALSE)</f>
        <v>17</v>
      </c>
      <c r="AB303">
        <f>VLOOKUP($B303,'Gemini RAW'!$A:$Q,11,FALSE)</f>
        <v>0.15369663918160839</v>
      </c>
      <c r="AC303">
        <f>VLOOKUP($B303,'Gemini RAW'!$A:$Q,12,FALSE)</f>
        <v>9</v>
      </c>
      <c r="AD303" t="str">
        <f>VLOOKUP($B303,'Gemini RAW'!$A:$Q,13,FALSE)</f>
        <v>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v>
      </c>
      <c r="AE303" t="b">
        <f>VLOOKUP($B303,'Gemini RAW'!$A:$Q,14,FALSE)</f>
        <v>0</v>
      </c>
      <c r="AF303">
        <f>VLOOKUP($B303,'Gemini RAW'!$A:$Q,15,FALSE)</f>
        <v>0</v>
      </c>
      <c r="AG303">
        <f>VLOOKUP($B303,'Gemini RAW'!$A:$Q,16,FALSE)</f>
        <v>0</v>
      </c>
      <c r="AH303">
        <f>VLOOKUP($B303,'Gemini RAW'!$A:$Q,17,FALSE)</f>
        <v>0</v>
      </c>
    </row>
    <row r="304" spans="1:34" x14ac:dyDescent="0.45">
      <c r="A304">
        <v>303</v>
      </c>
      <c r="B304" t="s">
        <v>144</v>
      </c>
      <c r="C304" t="s">
        <v>893</v>
      </c>
      <c r="D304" t="s">
        <v>557</v>
      </c>
      <c r="E304">
        <v>3</v>
      </c>
      <c r="F304">
        <v>4</v>
      </c>
      <c r="G304">
        <v>3</v>
      </c>
      <c r="H304">
        <v>4</v>
      </c>
      <c r="I304">
        <v>2</v>
      </c>
      <c r="J304">
        <v>3.3250000000000002</v>
      </c>
      <c r="K304">
        <v>16</v>
      </c>
      <c r="L304">
        <v>0.14860110424644729</v>
      </c>
      <c r="M304">
        <v>10</v>
      </c>
      <c r="N304" t="s">
        <v>1991</v>
      </c>
      <c r="O304" t="b">
        <v>0</v>
      </c>
      <c r="S304" t="str">
        <f>VLOOKUP($B304,'Gemini RAW'!$A:$Q,2,FALSE)</f>
        <v>Die alten Möbel können aus verschiedenen Gründen nicht an die Mitarbeiter abgegeben werden. Sie werden nach dem Auszug über den beauftragten Verwerter koordiniert und verwertet. Einige, noch neue Möbel werden auch mit umgezogen.</v>
      </c>
      <c r="T304" t="str">
        <f>VLOOKUP($B304,'Gemini RAW'!$A:$Q,3,FALSE)</f>
        <v>rag</v>
      </c>
      <c r="U304">
        <f>VLOOKUP($B304,'Gemini RAW'!$A:$Q,4,FALSE)</f>
        <v>4</v>
      </c>
      <c r="V304">
        <f>VLOOKUP($B304,'Gemini RAW'!$A:$Q,5,FALSE)</f>
        <v>4</v>
      </c>
      <c r="W304">
        <f>VLOOKUP($B304,'Gemini RAW'!$A:$Q,6,FALSE)</f>
        <v>3</v>
      </c>
      <c r="X304">
        <f>VLOOKUP($B304,'Gemini RAW'!$A:$Q,7,FALSE)</f>
        <v>5</v>
      </c>
      <c r="Y304">
        <f>VLOOKUP($B304,'Gemini RAW'!$A:$Q,8,FALSE)</f>
        <v>1</v>
      </c>
      <c r="Z304">
        <f>VLOOKUP($B304,'Gemini RAW'!$A:$Q,9,FALSE)</f>
        <v>3.8</v>
      </c>
      <c r="AA304">
        <f>VLOOKUP($B304,'Gemini RAW'!$A:$Q,10,FALSE)</f>
        <v>17</v>
      </c>
      <c r="AB304">
        <f>VLOOKUP($B304,'Gemini RAW'!$A:$Q,11,FALSE)</f>
        <v>0.17114037607518881</v>
      </c>
      <c r="AC304">
        <f>VLOOKUP($B304,'Gemini RAW'!$A:$Q,12,FALSE)</f>
        <v>11</v>
      </c>
      <c r="AD304" t="str">
        <f>VLOOKUP($B304,'Gemini RAW'!$A:$Q,13,FALSE)</f>
        <v>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v>
      </c>
      <c r="AE304" t="b">
        <f>VLOOKUP($B304,'Gemini RAW'!$A:$Q,14,FALSE)</f>
        <v>0</v>
      </c>
      <c r="AF304">
        <f>VLOOKUP($B304,'Gemini RAW'!$A:$Q,15,FALSE)</f>
        <v>0</v>
      </c>
      <c r="AG304">
        <f>VLOOKUP($B304,'Gemini RAW'!$A:$Q,16,FALSE)</f>
        <v>0</v>
      </c>
      <c r="AH304">
        <f>VLOOKUP($B304,'Gemini RAW'!$A:$Q,17,FALSE)</f>
        <v>0</v>
      </c>
    </row>
    <row r="305" spans="1:34" x14ac:dyDescent="0.45">
      <c r="A305">
        <v>304</v>
      </c>
      <c r="B305" t="s">
        <v>147</v>
      </c>
      <c r="C305" t="s">
        <v>895</v>
      </c>
      <c r="D305" t="s">
        <v>557</v>
      </c>
      <c r="E305">
        <v>3</v>
      </c>
      <c r="F305">
        <v>4</v>
      </c>
      <c r="G305">
        <v>2</v>
      </c>
      <c r="H305">
        <v>4</v>
      </c>
      <c r="I305">
        <v>2</v>
      </c>
      <c r="J305">
        <v>3.1375000000000002</v>
      </c>
      <c r="K305">
        <v>15</v>
      </c>
      <c r="L305">
        <v>0.27164313229286069</v>
      </c>
      <c r="M305">
        <v>11</v>
      </c>
      <c r="N305" t="s">
        <v>1992</v>
      </c>
      <c r="O305" t="b">
        <v>0</v>
      </c>
      <c r="S305" t="str">
        <f>VLOOKUP($B305,'Gemini RAW'!$A:$Q,2,FALSE)</f>
        <v>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v>
      </c>
      <c r="T305" t="str">
        <f>VLOOKUP($B305,'Gemini RAW'!$A:$Q,3,FALSE)</f>
        <v>rag</v>
      </c>
      <c r="U305">
        <f>VLOOKUP($B305,'Gemini RAW'!$A:$Q,4,FALSE)</f>
        <v>3</v>
      </c>
      <c r="V305">
        <f>VLOOKUP($B305,'Gemini RAW'!$A:$Q,5,FALSE)</f>
        <v>4</v>
      </c>
      <c r="W305">
        <f>VLOOKUP($B305,'Gemini RAW'!$A:$Q,6,FALSE)</f>
        <v>2</v>
      </c>
      <c r="X305">
        <f>VLOOKUP($B305,'Gemini RAW'!$A:$Q,7,FALSE)</f>
        <v>5</v>
      </c>
      <c r="Y305">
        <f>VLOOKUP($B305,'Gemini RAW'!$A:$Q,8,FALSE)</f>
        <v>1</v>
      </c>
      <c r="Z305">
        <f>VLOOKUP($B305,'Gemini RAW'!$A:$Q,9,FALSE)</f>
        <v>3.44</v>
      </c>
      <c r="AA305">
        <f>VLOOKUP($B305,'Gemini RAW'!$A:$Q,10,FALSE)</f>
        <v>15</v>
      </c>
      <c r="AB305">
        <f>VLOOKUP($B305,'Gemini RAW'!$A:$Q,11,FALSE)</f>
        <v>0.13319811552442451</v>
      </c>
      <c r="AC305">
        <f>VLOOKUP($B305,'Gemini RAW'!$A:$Q,12,FALSE)</f>
        <v>11</v>
      </c>
      <c r="AD305" t="str">
        <f>VLOOKUP($B305,'Gemini RAW'!$A:$Q,13,FALSE)</f>
        <v>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v>
      </c>
      <c r="AE305" t="b">
        <f>VLOOKUP($B305,'Gemini RAW'!$A:$Q,14,FALSE)</f>
        <v>0</v>
      </c>
      <c r="AF305">
        <f>VLOOKUP($B305,'Gemini RAW'!$A:$Q,15,FALSE)</f>
        <v>0</v>
      </c>
      <c r="AG305">
        <f>VLOOKUP($B305,'Gemini RAW'!$A:$Q,16,FALSE)</f>
        <v>0</v>
      </c>
      <c r="AH305">
        <f>VLOOKUP($B305,'Gemini RAW'!$A:$Q,17,FALSE)</f>
        <v>0</v>
      </c>
    </row>
    <row r="306" spans="1:34" x14ac:dyDescent="0.45">
      <c r="A306">
        <v>305</v>
      </c>
      <c r="B306" t="s">
        <v>150</v>
      </c>
      <c r="C306" t="s">
        <v>897</v>
      </c>
      <c r="D306" t="s">
        <v>557</v>
      </c>
      <c r="E306">
        <v>2</v>
      </c>
      <c r="F306">
        <v>3</v>
      </c>
      <c r="G306">
        <v>2</v>
      </c>
      <c r="H306">
        <v>4</v>
      </c>
      <c r="I306">
        <v>1</v>
      </c>
      <c r="J306">
        <v>2.4874999999999998</v>
      </c>
      <c r="K306">
        <v>12</v>
      </c>
      <c r="L306">
        <v>0.11532188559167431</v>
      </c>
      <c r="M306">
        <v>12</v>
      </c>
      <c r="N306" t="s">
        <v>1993</v>
      </c>
      <c r="O306" t="b">
        <v>0</v>
      </c>
      <c r="S306" t="str">
        <f>VLOOKUP($B306,'Gemini RAW'!$A:$Q,2,FALSE)</f>
        <v>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306" t="str">
        <f>VLOOKUP($B306,'Gemini RAW'!$A:$Q,3,FALSE)</f>
        <v>rag</v>
      </c>
      <c r="U306">
        <f>VLOOKUP($B306,'Gemini RAW'!$A:$Q,4,FALSE)</f>
        <v>5</v>
      </c>
      <c r="V306">
        <f>VLOOKUP($B306,'Gemini RAW'!$A:$Q,5,FALSE)</f>
        <v>5</v>
      </c>
      <c r="W306">
        <f>VLOOKUP($B306,'Gemini RAW'!$A:$Q,6,FALSE)</f>
        <v>5</v>
      </c>
      <c r="X306">
        <f>VLOOKUP($B306,'Gemini RAW'!$A:$Q,7,FALSE)</f>
        <v>5</v>
      </c>
      <c r="Y306">
        <f>VLOOKUP($B306,'Gemini RAW'!$A:$Q,8,FALSE)</f>
        <v>1</v>
      </c>
      <c r="Z306">
        <f>VLOOKUP($B306,'Gemini RAW'!$A:$Q,9,FALSE)</f>
        <v>4.4800000000000004</v>
      </c>
      <c r="AA306">
        <f>VLOOKUP($B306,'Gemini RAW'!$A:$Q,10,FALSE)</f>
        <v>21</v>
      </c>
      <c r="AB306">
        <f>VLOOKUP($B306,'Gemini RAW'!$A:$Q,11,FALSE)</f>
        <v>0.1164294953014465</v>
      </c>
      <c r="AC306">
        <f>VLOOKUP($B306,'Gemini RAW'!$A:$Q,12,FALSE)</f>
        <v>4</v>
      </c>
      <c r="AD306" t="str">
        <f>VLOOKUP($B306,'Gemini RAW'!$A:$Q,13,FALSE)</f>
        <v>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v>
      </c>
      <c r="AE306" t="b">
        <f>VLOOKUP($B306,'Gemini RAW'!$A:$Q,14,FALSE)</f>
        <v>0</v>
      </c>
      <c r="AF306">
        <f>VLOOKUP($B306,'Gemini RAW'!$A:$Q,15,FALSE)</f>
        <v>0</v>
      </c>
      <c r="AG306">
        <f>VLOOKUP($B306,'Gemini RAW'!$A:$Q,16,FALSE)</f>
        <v>0</v>
      </c>
      <c r="AH306">
        <f>VLOOKUP($B306,'Gemini RAW'!$A:$Q,17,FALSE)</f>
        <v>0</v>
      </c>
    </row>
    <row r="307" spans="1:34" x14ac:dyDescent="0.45">
      <c r="A307">
        <v>306</v>
      </c>
      <c r="B307" t="s">
        <v>153</v>
      </c>
      <c r="C307" t="s">
        <v>899</v>
      </c>
      <c r="D307" t="s">
        <v>557</v>
      </c>
      <c r="E307">
        <v>3</v>
      </c>
      <c r="F307">
        <v>4</v>
      </c>
      <c r="G307">
        <v>3</v>
      </c>
      <c r="H307">
        <v>4</v>
      </c>
      <c r="I307">
        <v>2</v>
      </c>
      <c r="J307">
        <v>3.3250000000000002</v>
      </c>
      <c r="K307">
        <v>16</v>
      </c>
      <c r="L307">
        <v>4.6527088113029212E-2</v>
      </c>
      <c r="M307">
        <v>9</v>
      </c>
      <c r="N307" t="s">
        <v>1994</v>
      </c>
      <c r="O307" t="b">
        <v>0</v>
      </c>
      <c r="S307" t="str">
        <f>VLOOKUP($B307,'Gemini RAW'!$A:$Q,2,FALSE)</f>
        <v>Inhalte aus Tresoren müssen gegebenenfalls vorher geräumt und im NewHQ wieder eingeräumt werden, um Transportschäden zu vermeiden. Die Tresore ziehen am Umzugstag des Bereichs mit um. Die Schlüsselübergabe erfolgt entsprechend.</v>
      </c>
      <c r="T307" t="str">
        <f>VLOOKUP($B307,'Gemini RAW'!$A:$Q,3,FALSE)</f>
        <v>rag</v>
      </c>
      <c r="U307">
        <f>VLOOKUP($B307,'Gemini RAW'!$A:$Q,4,FALSE)</f>
        <v>4</v>
      </c>
      <c r="V307">
        <f>VLOOKUP($B307,'Gemini RAW'!$A:$Q,5,FALSE)</f>
        <v>5</v>
      </c>
      <c r="W307">
        <f>VLOOKUP($B307,'Gemini RAW'!$A:$Q,6,FALSE)</f>
        <v>4</v>
      </c>
      <c r="X307">
        <f>VLOOKUP($B307,'Gemini RAW'!$A:$Q,7,FALSE)</f>
        <v>5</v>
      </c>
      <c r="Y307">
        <f>VLOOKUP($B307,'Gemini RAW'!$A:$Q,8,FALSE)</f>
        <v>1</v>
      </c>
      <c r="Z307">
        <f>VLOOKUP($B307,'Gemini RAW'!$A:$Q,9,FALSE)</f>
        <v>4.12</v>
      </c>
      <c r="AA307">
        <f>VLOOKUP($B307,'Gemini RAW'!$A:$Q,10,FALSE)</f>
        <v>19</v>
      </c>
      <c r="AB307">
        <f>VLOOKUP($B307,'Gemini RAW'!$A:$Q,11,FALSE)</f>
        <v>5.452462754636668E-2</v>
      </c>
      <c r="AC307">
        <f>VLOOKUP($B307,'Gemini RAW'!$A:$Q,12,FALSE)</f>
        <v>5</v>
      </c>
      <c r="AD307" t="str">
        <f>VLOOKUP($B307,'Gemini RAW'!$A:$Q,13,FALSE)</f>
        <v>The response is relevant, clear, and reasonably complete. It is factually accurate based on general knowledge. However, it lacks any source grounding or citations, which significantly reduces its academic rigor. The response relies on common sense rather than snippet information.</v>
      </c>
      <c r="AE307" t="b">
        <f>VLOOKUP($B307,'Gemini RAW'!$A:$Q,14,FALSE)</f>
        <v>0</v>
      </c>
      <c r="AF307">
        <f>VLOOKUP($B307,'Gemini RAW'!$A:$Q,15,FALSE)</f>
        <v>0</v>
      </c>
      <c r="AG307">
        <f>VLOOKUP($B307,'Gemini RAW'!$A:$Q,16,FALSE)</f>
        <v>0</v>
      </c>
      <c r="AH307">
        <f>VLOOKUP($B307,'Gemini RAW'!$A:$Q,17,FALSE)</f>
        <v>0</v>
      </c>
    </row>
    <row r="308" spans="1:34" x14ac:dyDescent="0.45">
      <c r="A308">
        <v>307</v>
      </c>
      <c r="B308" t="s">
        <v>156</v>
      </c>
      <c r="C308" t="s">
        <v>901</v>
      </c>
      <c r="D308" t="s">
        <v>557</v>
      </c>
      <c r="E308">
        <v>5</v>
      </c>
      <c r="F308">
        <v>5</v>
      </c>
      <c r="G308">
        <v>5</v>
      </c>
      <c r="H308">
        <v>5</v>
      </c>
      <c r="I308">
        <v>4</v>
      </c>
      <c r="J308">
        <v>4.9124999999999996</v>
      </c>
      <c r="K308">
        <v>24</v>
      </c>
      <c r="L308">
        <v>0.40080139809887688</v>
      </c>
      <c r="M308">
        <v>7</v>
      </c>
      <c r="N308" t="s">
        <v>1995</v>
      </c>
      <c r="O308" t="b">
        <v>0</v>
      </c>
      <c r="S308" t="str">
        <f>VLOOKUP($B308,'Gemini RAW'!$A:$Q,2,FALSE)</f>
        <v>Für Ihre Suchanfrage konnte keine Zusammenfassung erstellt werden. Hier sind einige Suchergebnisse.</v>
      </c>
      <c r="T308" t="str">
        <f>VLOOKUP($B308,'Gemini RAW'!$A:$Q,3,FALSE)</f>
        <v>rag</v>
      </c>
      <c r="U308">
        <f>VLOOKUP($B308,'Gemini RAW'!$A:$Q,4,FALSE)</f>
        <v>3</v>
      </c>
      <c r="V308">
        <f>VLOOKUP($B308,'Gemini RAW'!$A:$Q,5,FALSE)</f>
        <v>1</v>
      </c>
      <c r="W308">
        <f>VLOOKUP($B308,'Gemini RAW'!$A:$Q,6,FALSE)</f>
        <v>1</v>
      </c>
      <c r="X308">
        <f>VLOOKUP($B308,'Gemini RAW'!$A:$Q,7,FALSE)</f>
        <v>5</v>
      </c>
      <c r="Y308">
        <f>VLOOKUP($B308,'Gemini RAW'!$A:$Q,8,FALSE)</f>
        <v>1</v>
      </c>
      <c r="Z308">
        <f>VLOOKUP($B308,'Gemini RAW'!$A:$Q,9,FALSE)</f>
        <v>3.04</v>
      </c>
      <c r="AA308">
        <f>VLOOKUP($B308,'Gemini RAW'!$A:$Q,10,FALSE)</f>
        <v>11</v>
      </c>
      <c r="AB308">
        <f>VLOOKUP($B308,'Gemini RAW'!$A:$Q,11,FALSE)</f>
        <v>3.6304744911398332E-2</v>
      </c>
      <c r="AC308">
        <f>VLOOKUP($B308,'Gemini RAW'!$A:$Q,12,FALSE)</f>
        <v>5</v>
      </c>
      <c r="AD308" t="str">
        <f>VLOOKUP($B308,'Gemini RAW'!$A:$Q,13,FALSE)</f>
        <v>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v>
      </c>
      <c r="AE308" t="b">
        <f>VLOOKUP($B308,'Gemini RAW'!$A:$Q,14,FALSE)</f>
        <v>0</v>
      </c>
      <c r="AF308">
        <f>VLOOKUP($B308,'Gemini RAW'!$A:$Q,15,FALSE)</f>
        <v>0</v>
      </c>
      <c r="AG308">
        <f>VLOOKUP($B308,'Gemini RAW'!$A:$Q,16,FALSE)</f>
        <v>0</v>
      </c>
      <c r="AH308">
        <f>VLOOKUP($B308,'Gemini RAW'!$A:$Q,17,FALSE)</f>
        <v>0</v>
      </c>
    </row>
    <row r="309" spans="1:34" x14ac:dyDescent="0.45">
      <c r="A309">
        <v>308</v>
      </c>
      <c r="B309" t="s">
        <v>159</v>
      </c>
      <c r="C309" t="s">
        <v>903</v>
      </c>
      <c r="D309" t="s">
        <v>557</v>
      </c>
      <c r="E309">
        <v>5</v>
      </c>
      <c r="F309">
        <v>5</v>
      </c>
      <c r="G309">
        <v>5</v>
      </c>
      <c r="H309">
        <v>5</v>
      </c>
      <c r="I309">
        <v>4</v>
      </c>
      <c r="J309">
        <v>4.9124999999999996</v>
      </c>
      <c r="K309">
        <v>24</v>
      </c>
      <c r="L309">
        <v>0.41580118009224443</v>
      </c>
      <c r="M309">
        <v>10</v>
      </c>
      <c r="N309" t="s">
        <v>1996</v>
      </c>
      <c r="O309" t="b">
        <v>0</v>
      </c>
      <c r="S309" t="str">
        <f>VLOOKUP($B309,'Gemini RAW'!$A:$Q,2,FALSE)</f>
        <v>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v>
      </c>
      <c r="T309" t="str">
        <f>VLOOKUP($B309,'Gemini RAW'!$A:$Q,3,FALSE)</f>
        <v>rag</v>
      </c>
      <c r="U309">
        <f>VLOOKUP($B309,'Gemini RAW'!$A:$Q,4,FALSE)</f>
        <v>5</v>
      </c>
      <c r="V309">
        <f>VLOOKUP($B309,'Gemini RAW'!$A:$Q,5,FALSE)</f>
        <v>5</v>
      </c>
      <c r="W309">
        <f>VLOOKUP($B309,'Gemini RAW'!$A:$Q,6,FALSE)</f>
        <v>4</v>
      </c>
      <c r="X309">
        <f>VLOOKUP($B309,'Gemini RAW'!$A:$Q,7,FALSE)</f>
        <v>5</v>
      </c>
      <c r="Y309">
        <f>VLOOKUP($B309,'Gemini RAW'!$A:$Q,8,FALSE)</f>
        <v>1</v>
      </c>
      <c r="Z309">
        <f>VLOOKUP($B309,'Gemini RAW'!$A:$Q,9,FALSE)</f>
        <v>4.3400000000000007</v>
      </c>
      <c r="AA309">
        <f>VLOOKUP($B309,'Gemini RAW'!$A:$Q,10,FALSE)</f>
        <v>20</v>
      </c>
      <c r="AB309">
        <f>VLOOKUP($B309,'Gemini RAW'!$A:$Q,11,FALSE)</f>
        <v>0.41692251517201789</v>
      </c>
      <c r="AC309">
        <f>VLOOKUP($B309,'Gemini RAW'!$A:$Q,12,FALSE)</f>
        <v>10</v>
      </c>
      <c r="AD309" t="str">
        <f>VLOOKUP($B309,'Gemini RAW'!$A:$Q,13,FALSE)</f>
        <v>The response is factually accurate, relevant, and clearly written. It answers the user's question directly and provides additional information about the trial workday. The main weakness is the lack of citations.</v>
      </c>
      <c r="AE309" t="b">
        <f>VLOOKUP($B309,'Gemini RAW'!$A:$Q,14,FALSE)</f>
        <v>0</v>
      </c>
      <c r="AF309">
        <f>VLOOKUP($B309,'Gemini RAW'!$A:$Q,15,FALSE)</f>
        <v>0</v>
      </c>
      <c r="AG309">
        <f>VLOOKUP($B309,'Gemini RAW'!$A:$Q,16,FALSE)</f>
        <v>0</v>
      </c>
      <c r="AH309">
        <f>VLOOKUP($B309,'Gemini RAW'!$A:$Q,17,FALSE)</f>
        <v>0</v>
      </c>
    </row>
    <row r="310" spans="1:34" x14ac:dyDescent="0.45">
      <c r="A310">
        <v>309</v>
      </c>
      <c r="B310" t="s">
        <v>162</v>
      </c>
      <c r="C310" t="s">
        <v>905</v>
      </c>
      <c r="D310" t="s">
        <v>557</v>
      </c>
      <c r="E310">
        <v>4</v>
      </c>
      <c r="F310">
        <v>5</v>
      </c>
      <c r="G310">
        <v>4</v>
      </c>
      <c r="H310">
        <v>4</v>
      </c>
      <c r="I310">
        <v>3</v>
      </c>
      <c r="J310">
        <v>4.1624999999999996</v>
      </c>
      <c r="K310">
        <v>20</v>
      </c>
      <c r="L310">
        <v>0.17501950495989291</v>
      </c>
      <c r="M310">
        <v>10</v>
      </c>
      <c r="N310" t="s">
        <v>1997</v>
      </c>
      <c r="O310" t="b">
        <v>0</v>
      </c>
      <c r="S310" t="str">
        <f>VLOOKUP($B310,'Gemini RAW'!$A:$Q,2,FALSE)</f>
        <v>Ja, Sie dürfen auch zweimal probearbeiten. Für Auszubildende und temporäre Mitarbeiter, die nicht zum Probearbeiten kommen können, muss das eigene Team diese bitte informieren.</v>
      </c>
      <c r="T310" t="str">
        <f>VLOOKUP($B310,'Gemini RAW'!$A:$Q,3,FALSE)</f>
        <v>rag</v>
      </c>
      <c r="U310">
        <f>VLOOKUP($B310,'Gemini RAW'!$A:$Q,4,FALSE)</f>
        <v>5</v>
      </c>
      <c r="V310">
        <f>VLOOKUP($B310,'Gemini RAW'!$A:$Q,5,FALSE)</f>
        <v>5</v>
      </c>
      <c r="W310">
        <f>VLOOKUP($B310,'Gemini RAW'!$A:$Q,6,FALSE)</f>
        <v>4</v>
      </c>
      <c r="X310">
        <f>VLOOKUP($B310,'Gemini RAW'!$A:$Q,7,FALSE)</f>
        <v>5</v>
      </c>
      <c r="Y310">
        <f>VLOOKUP($B310,'Gemini RAW'!$A:$Q,8,FALSE)</f>
        <v>1</v>
      </c>
      <c r="Z310">
        <f>VLOOKUP($B310,'Gemini RAW'!$A:$Q,9,FALSE)</f>
        <v>4.3400000000000007</v>
      </c>
      <c r="AA310">
        <f>VLOOKUP($B310,'Gemini RAW'!$A:$Q,10,FALSE)</f>
        <v>20</v>
      </c>
      <c r="AB310">
        <f>VLOOKUP($B310,'Gemini RAW'!$A:$Q,11,FALSE)</f>
        <v>0.14128696069261579</v>
      </c>
      <c r="AC310">
        <f>VLOOKUP($B310,'Gemini RAW'!$A:$Q,12,FALSE)</f>
        <v>5</v>
      </c>
      <c r="AD310" t="str">
        <f>VLOOKUP($B310,'Gemini RAW'!$A:$Q,13,FALSE)</f>
        <v>The response is factually accurate and relevant. It directly answers the user's question. The completeness could be improved by adding more context. The lack of citations is a significant drawback.</v>
      </c>
      <c r="AE310" t="b">
        <f>VLOOKUP($B310,'Gemini RAW'!$A:$Q,14,FALSE)</f>
        <v>0</v>
      </c>
      <c r="AF310">
        <f>VLOOKUP($B310,'Gemini RAW'!$A:$Q,15,FALSE)</f>
        <v>0</v>
      </c>
      <c r="AG310">
        <f>VLOOKUP($B310,'Gemini RAW'!$A:$Q,16,FALSE)</f>
        <v>0</v>
      </c>
      <c r="AH310">
        <f>VLOOKUP($B310,'Gemini RAW'!$A:$Q,17,FALSE)</f>
        <v>0</v>
      </c>
    </row>
    <row r="311" spans="1:34" x14ac:dyDescent="0.45">
      <c r="A311">
        <v>310</v>
      </c>
      <c r="B311" t="s">
        <v>165</v>
      </c>
      <c r="C311" t="s">
        <v>907</v>
      </c>
      <c r="D311" t="s">
        <v>557</v>
      </c>
      <c r="E311">
        <v>5</v>
      </c>
      <c r="F311">
        <v>5</v>
      </c>
      <c r="G311">
        <v>4</v>
      </c>
      <c r="H311">
        <v>5</v>
      </c>
      <c r="I311">
        <v>4</v>
      </c>
      <c r="J311">
        <v>4.7249999999999996</v>
      </c>
      <c r="K311">
        <v>23</v>
      </c>
      <c r="L311">
        <v>0.36888864975288649</v>
      </c>
      <c r="M311">
        <v>11</v>
      </c>
      <c r="N311" t="s">
        <v>1998</v>
      </c>
      <c r="O311" t="b">
        <v>0</v>
      </c>
      <c r="S311" t="str">
        <f>VLOOKUP($B311,'Gemini RAW'!$A:$Q,2,FALSE)</f>
        <v>Die Zutrittskontrolle für die Home-Etage ist an den Tagen des Probearbeitens eingerichtet und personalisiert.</v>
      </c>
      <c r="T311" t="str">
        <f>VLOOKUP($B311,'Gemini RAW'!$A:$Q,3,FALSE)</f>
        <v>rag</v>
      </c>
      <c r="U311">
        <f>VLOOKUP($B311,'Gemini RAW'!$A:$Q,4,FALSE)</f>
        <v>5</v>
      </c>
      <c r="V311">
        <f>VLOOKUP($B311,'Gemini RAW'!$A:$Q,5,FALSE)</f>
        <v>5</v>
      </c>
      <c r="W311">
        <f>VLOOKUP($B311,'Gemini RAW'!$A:$Q,6,FALSE)</f>
        <v>3</v>
      </c>
      <c r="X311">
        <f>VLOOKUP($B311,'Gemini RAW'!$A:$Q,7,FALSE)</f>
        <v>5</v>
      </c>
      <c r="Y311">
        <f>VLOOKUP($B311,'Gemini RAW'!$A:$Q,8,FALSE)</f>
        <v>1</v>
      </c>
      <c r="Z311">
        <f>VLOOKUP($B311,'Gemini RAW'!$A:$Q,9,FALSE)</f>
        <v>3.36</v>
      </c>
      <c r="AA311">
        <f>VLOOKUP($B311,'Gemini RAW'!$A:$Q,10,FALSE)</f>
        <v>19</v>
      </c>
      <c r="AB311">
        <f>VLOOKUP($B311,'Gemini RAW'!$A:$Q,11,FALSE)</f>
        <v>0.21517374046733931</v>
      </c>
      <c r="AC311">
        <f>VLOOKUP($B311,'Gemini RAW'!$A:$Q,12,FALSE)</f>
        <v>16</v>
      </c>
      <c r="AD311" t="str">
        <f>VLOOKUP($B311,'Gemini RAW'!$A:$Q,13,FALSE)</f>
        <v>The response is factually accurate and relevant but lacks completeness. It correctly states that access control is set up for trial workdays but doesn't provide details on the process. The absence of citations and considerations for GDPR and EU AI Act are significant weaknesses.</v>
      </c>
      <c r="AE311" t="b">
        <f>VLOOKUP($B311,'Gemini RAW'!$A:$Q,14,FALSE)</f>
        <v>0</v>
      </c>
      <c r="AF311">
        <f>VLOOKUP($B311,'Gemini RAW'!$A:$Q,15,FALSE)</f>
        <v>0</v>
      </c>
      <c r="AG311">
        <f>VLOOKUP($B311,'Gemini RAW'!$A:$Q,16,FALSE)</f>
        <v>0</v>
      </c>
      <c r="AH311">
        <f>VLOOKUP($B311,'Gemini RAW'!$A:$Q,17,FALSE)</f>
        <v>0</v>
      </c>
    </row>
    <row r="312" spans="1:34" x14ac:dyDescent="0.45">
      <c r="A312">
        <v>311</v>
      </c>
      <c r="B312" t="s">
        <v>168</v>
      </c>
      <c r="C312" t="s">
        <v>909</v>
      </c>
      <c r="D312" t="s">
        <v>557</v>
      </c>
      <c r="E312">
        <v>4</v>
      </c>
      <c r="F312">
        <v>5</v>
      </c>
      <c r="G312">
        <v>4</v>
      </c>
      <c r="H312">
        <v>4</v>
      </c>
      <c r="I312">
        <v>3</v>
      </c>
      <c r="J312">
        <v>4.1624999999999996</v>
      </c>
      <c r="K312">
        <v>20</v>
      </c>
      <c r="L312">
        <v>0.36230812754496972</v>
      </c>
      <c r="M312">
        <v>12</v>
      </c>
      <c r="N312" t="s">
        <v>1999</v>
      </c>
      <c r="O312" t="b">
        <v>0</v>
      </c>
      <c r="S312" t="str">
        <f>VLOOKUP($B312,'Gemini RAW'!$A:$Q,2,FALSE)</f>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v>
      </c>
      <c r="T312" t="str">
        <f>VLOOKUP($B312,'Gemini RAW'!$A:$Q,3,FALSE)</f>
        <v>rag</v>
      </c>
      <c r="U312">
        <f>VLOOKUP($B312,'Gemini RAW'!$A:$Q,4,FALSE)</f>
        <v>2</v>
      </c>
      <c r="V312">
        <f>VLOOKUP($B312,'Gemini RAW'!$A:$Q,5,FALSE)</f>
        <v>2</v>
      </c>
      <c r="W312">
        <f>VLOOKUP($B312,'Gemini RAW'!$A:$Q,6,FALSE)</f>
        <v>1</v>
      </c>
      <c r="X312">
        <f>VLOOKUP($B312,'Gemini RAW'!$A:$Q,7,FALSE)</f>
        <v>3</v>
      </c>
      <c r="Y312">
        <f>VLOOKUP($B312,'Gemini RAW'!$A:$Q,8,FALSE)</f>
        <v>1</v>
      </c>
      <c r="Z312">
        <f>VLOOKUP($B312,'Gemini RAW'!$A:$Q,9,FALSE)</f>
        <v>1.64</v>
      </c>
      <c r="AA312">
        <f>VLOOKUP($B312,'Gemini RAW'!$A:$Q,10,FALSE)</f>
        <v>9</v>
      </c>
      <c r="AB312">
        <f>VLOOKUP($B312,'Gemini RAW'!$A:$Q,11,FALSE)</f>
        <v>0.13530053012030899</v>
      </c>
      <c r="AC312">
        <f>VLOOKUP($B312,'Gemini RAW'!$A:$Q,12,FALSE)</f>
        <v>6</v>
      </c>
      <c r="AD312" t="str">
        <f>VLOOKUP($B312,'Gemini RAW'!$A:$Q,13,FALSE)</f>
        <v>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v>
      </c>
      <c r="AE312" t="b">
        <f>VLOOKUP($B312,'Gemini RAW'!$A:$Q,14,FALSE)</f>
        <v>0</v>
      </c>
      <c r="AF312">
        <f>VLOOKUP($B312,'Gemini RAW'!$A:$Q,15,FALSE)</f>
        <v>0</v>
      </c>
      <c r="AG312">
        <f>VLOOKUP($B312,'Gemini RAW'!$A:$Q,16,FALSE)</f>
        <v>0</v>
      </c>
      <c r="AH312">
        <f>VLOOKUP($B312,'Gemini RAW'!$A:$Q,17,FALSE)</f>
        <v>0</v>
      </c>
    </row>
    <row r="313" spans="1:34" x14ac:dyDescent="0.45">
      <c r="A313">
        <v>312</v>
      </c>
      <c r="B313" t="s">
        <v>171</v>
      </c>
      <c r="C313" t="s">
        <v>911</v>
      </c>
      <c r="D313" t="s">
        <v>557</v>
      </c>
      <c r="E313">
        <v>4</v>
      </c>
      <c r="F313">
        <v>5</v>
      </c>
      <c r="G313">
        <v>4</v>
      </c>
      <c r="H313">
        <v>5</v>
      </c>
      <c r="I313">
        <v>3</v>
      </c>
      <c r="J313">
        <v>4.3249999999999993</v>
      </c>
      <c r="K313">
        <v>21</v>
      </c>
      <c r="L313">
        <v>0.21913789834918429</v>
      </c>
      <c r="M313">
        <v>15</v>
      </c>
      <c r="N313" t="s">
        <v>2000</v>
      </c>
      <c r="O313" t="b">
        <v>0</v>
      </c>
      <c r="S313" t="str">
        <f>VLOOKUP($B313,'Gemini RAW'!$A:$Q,2,FALSE)</f>
        <v>Ja, es werden zwei Gebäudeführungen im Rahmen des Probearbeitens angeboten. Freiwillige Gebäudeführungen mit Anmeldung werden angeboten.</v>
      </c>
      <c r="T313" t="str">
        <f>VLOOKUP($B313,'Gemini RAW'!$A:$Q,3,FALSE)</f>
        <v>rag</v>
      </c>
      <c r="U313">
        <f>VLOOKUP($B313,'Gemini RAW'!$A:$Q,4,FALSE)</f>
        <v>4</v>
      </c>
      <c r="V313">
        <f>VLOOKUP($B313,'Gemini RAW'!$A:$Q,5,FALSE)</f>
        <v>5</v>
      </c>
      <c r="W313">
        <f>VLOOKUP($B313,'Gemini RAW'!$A:$Q,6,FALSE)</f>
        <v>3</v>
      </c>
      <c r="X313">
        <f>VLOOKUP($B313,'Gemini RAW'!$A:$Q,7,FALSE)</f>
        <v>5</v>
      </c>
      <c r="Y313">
        <f>VLOOKUP($B313,'Gemini RAW'!$A:$Q,8,FALSE)</f>
        <v>1</v>
      </c>
      <c r="Z313">
        <f>VLOOKUP($B313,'Gemini RAW'!$A:$Q,9,FALSE)</f>
        <v>3.98</v>
      </c>
      <c r="AA313">
        <f>VLOOKUP($B313,'Gemini RAW'!$A:$Q,10,FALSE)</f>
        <v>18</v>
      </c>
      <c r="AB313">
        <f>VLOOKUP($B313,'Gemini RAW'!$A:$Q,11,FALSE)</f>
        <v>5.6867219095083348E-2</v>
      </c>
      <c r="AC313">
        <f>VLOOKUP($B313,'Gemini RAW'!$A:$Q,12,FALSE)</f>
        <v>15</v>
      </c>
      <c r="AD313" t="str">
        <f>VLOOKUP($B313,'Gemini RAW'!$A:$Q,13,FALSE)</f>
        <v>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v>
      </c>
      <c r="AE313" t="b">
        <f>VLOOKUP($B313,'Gemini RAW'!$A:$Q,14,FALSE)</f>
        <v>0</v>
      </c>
      <c r="AF313">
        <f>VLOOKUP($B313,'Gemini RAW'!$A:$Q,15,FALSE)</f>
        <v>0</v>
      </c>
      <c r="AG313">
        <f>VLOOKUP($B313,'Gemini RAW'!$A:$Q,16,FALSE)</f>
        <v>0</v>
      </c>
      <c r="AH313">
        <f>VLOOKUP($B313,'Gemini RAW'!$A:$Q,17,FALSE)</f>
        <v>0</v>
      </c>
    </row>
    <row r="314" spans="1:34" x14ac:dyDescent="0.45">
      <c r="A314">
        <v>313</v>
      </c>
      <c r="B314" t="s">
        <v>174</v>
      </c>
      <c r="C314" t="s">
        <v>913</v>
      </c>
      <c r="D314" t="s">
        <v>557</v>
      </c>
      <c r="E314">
        <v>5</v>
      </c>
      <c r="F314">
        <v>5</v>
      </c>
      <c r="G314">
        <v>4</v>
      </c>
      <c r="H314">
        <v>5</v>
      </c>
      <c r="I314">
        <v>4</v>
      </c>
      <c r="J314">
        <v>4.7249999999999996</v>
      </c>
      <c r="K314">
        <v>23</v>
      </c>
      <c r="L314">
        <v>0.46198278250595692</v>
      </c>
      <c r="M314">
        <v>13</v>
      </c>
      <c r="N314" t="s">
        <v>2001</v>
      </c>
      <c r="O314" t="b">
        <v>0</v>
      </c>
      <c r="S314" t="str">
        <f>VLOOKUP($B314,'Gemini RAW'!$A:$Q,2,FALSE)</f>
        <v>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v>
      </c>
      <c r="T314" t="str">
        <f>VLOOKUP($B314,'Gemini RAW'!$A:$Q,3,FALSE)</f>
        <v>rag</v>
      </c>
      <c r="U314">
        <f>VLOOKUP($B314,'Gemini RAW'!$A:$Q,4,FALSE)</f>
        <v>5</v>
      </c>
      <c r="V314">
        <f>VLOOKUP($B314,'Gemini RAW'!$A:$Q,5,FALSE)</f>
        <v>5</v>
      </c>
      <c r="W314">
        <f>VLOOKUP($B314,'Gemini RAW'!$A:$Q,6,FALSE)</f>
        <v>4</v>
      </c>
      <c r="X314">
        <f>VLOOKUP($B314,'Gemini RAW'!$A:$Q,7,FALSE)</f>
        <v>5</v>
      </c>
      <c r="Y314">
        <f>VLOOKUP($B314,'Gemini RAW'!$A:$Q,8,FALSE)</f>
        <v>1</v>
      </c>
      <c r="Z314">
        <f>VLOOKUP($B314,'Gemini RAW'!$A:$Q,9,FALSE)</f>
        <v>4.3400000000000007</v>
      </c>
      <c r="AA314">
        <f>VLOOKUP($B314,'Gemini RAW'!$A:$Q,10,FALSE)</f>
        <v>20</v>
      </c>
      <c r="AB314">
        <f>VLOOKUP($B314,'Gemini RAW'!$A:$Q,11,FALSE)</f>
        <v>0.22825127945200019</v>
      </c>
      <c r="AC314">
        <f>VLOOKUP($B314,'Gemini RAW'!$A:$Q,12,FALSE)</f>
        <v>13</v>
      </c>
      <c r="AD314" t="str">
        <f>VLOOKUP($B314,'Gemini RAW'!$A:$Q,13,FALSE)</f>
        <v>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v>
      </c>
      <c r="AE314" t="b">
        <f>VLOOKUP($B314,'Gemini RAW'!$A:$Q,14,FALSE)</f>
        <v>0</v>
      </c>
      <c r="AF314">
        <f>VLOOKUP($B314,'Gemini RAW'!$A:$Q,15,FALSE)</f>
        <v>0</v>
      </c>
      <c r="AG314">
        <f>VLOOKUP($B314,'Gemini RAW'!$A:$Q,16,FALSE)</f>
        <v>0</v>
      </c>
      <c r="AH314">
        <f>VLOOKUP($B314,'Gemini RAW'!$A:$Q,17,FALSE)</f>
        <v>0</v>
      </c>
    </row>
    <row r="315" spans="1:34" x14ac:dyDescent="0.45">
      <c r="A315">
        <v>314</v>
      </c>
      <c r="B315" t="s">
        <v>177</v>
      </c>
      <c r="C315" t="s">
        <v>915</v>
      </c>
      <c r="D315" t="s">
        <v>557</v>
      </c>
      <c r="E315">
        <v>5</v>
      </c>
      <c r="F315">
        <v>5</v>
      </c>
      <c r="G315">
        <v>5</v>
      </c>
      <c r="H315">
        <v>5</v>
      </c>
      <c r="I315">
        <v>4</v>
      </c>
      <c r="J315">
        <v>4.9124999999999996</v>
      </c>
      <c r="K315">
        <v>24</v>
      </c>
      <c r="L315">
        <v>0.51099137031946995</v>
      </c>
      <c r="M315">
        <v>14</v>
      </c>
      <c r="N315" t="s">
        <v>2002</v>
      </c>
      <c r="O315" t="b">
        <v>0</v>
      </c>
      <c r="S315" t="str">
        <f>VLOOKUP($B315,'Gemini RAW'!$A:$Q,2,FALSE)</f>
        <v>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v>
      </c>
      <c r="T315" t="str">
        <f>VLOOKUP($B315,'Gemini RAW'!$A:$Q,3,FALSE)</f>
        <v>rag</v>
      </c>
      <c r="U315">
        <f>VLOOKUP($B315,'Gemini RAW'!$A:$Q,4,FALSE)</f>
        <v>5</v>
      </c>
      <c r="V315">
        <f>VLOOKUP($B315,'Gemini RAW'!$A:$Q,5,FALSE)</f>
        <v>5</v>
      </c>
      <c r="W315">
        <f>VLOOKUP($B315,'Gemini RAW'!$A:$Q,6,FALSE)</f>
        <v>4</v>
      </c>
      <c r="X315">
        <f>VLOOKUP($B315,'Gemini RAW'!$A:$Q,7,FALSE)</f>
        <v>5</v>
      </c>
      <c r="Y315">
        <f>VLOOKUP($B315,'Gemini RAW'!$A:$Q,8,FALSE)</f>
        <v>1</v>
      </c>
      <c r="Z315">
        <f>VLOOKUP($B315,'Gemini RAW'!$A:$Q,9,FALSE)</f>
        <v>4.3400000000000007</v>
      </c>
      <c r="AA315">
        <f>VLOOKUP($B315,'Gemini RAW'!$A:$Q,10,FALSE)</f>
        <v>20</v>
      </c>
      <c r="AB315">
        <f>VLOOKUP($B315,'Gemini RAW'!$A:$Q,11,FALSE)</f>
        <v>0.37935468601359951</v>
      </c>
      <c r="AC315">
        <f>VLOOKUP($B315,'Gemini RAW'!$A:$Q,12,FALSE)</f>
        <v>11</v>
      </c>
      <c r="AD315" t="str">
        <f>VLOOKUP($B315,'Gemini RAW'!$A:$Q,13,FALSE)</f>
        <v>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v>
      </c>
      <c r="AE315" t="b">
        <f>VLOOKUP($B315,'Gemini RAW'!$A:$Q,14,FALSE)</f>
        <v>0</v>
      </c>
      <c r="AF315">
        <f>VLOOKUP($B315,'Gemini RAW'!$A:$Q,15,FALSE)</f>
        <v>0</v>
      </c>
      <c r="AG315">
        <f>VLOOKUP($B315,'Gemini RAW'!$A:$Q,16,FALSE)</f>
        <v>0</v>
      </c>
      <c r="AH315">
        <f>VLOOKUP($B315,'Gemini RAW'!$A:$Q,17,FALSE)</f>
        <v>0</v>
      </c>
    </row>
    <row r="316" spans="1:34" x14ac:dyDescent="0.45">
      <c r="A316">
        <v>315</v>
      </c>
      <c r="B316" t="s">
        <v>180</v>
      </c>
      <c r="C316" t="s">
        <v>917</v>
      </c>
      <c r="D316" t="s">
        <v>557</v>
      </c>
      <c r="E316">
        <v>5</v>
      </c>
      <c r="F316">
        <v>5</v>
      </c>
      <c r="G316">
        <v>4</v>
      </c>
      <c r="H316">
        <v>5</v>
      </c>
      <c r="I316">
        <v>4</v>
      </c>
      <c r="J316">
        <v>4.7249999999999996</v>
      </c>
      <c r="K316">
        <v>23</v>
      </c>
      <c r="L316">
        <v>0.41122486636424221</v>
      </c>
      <c r="M316">
        <v>10</v>
      </c>
      <c r="N316" t="s">
        <v>2003</v>
      </c>
      <c r="O316" t="b">
        <v>0</v>
      </c>
      <c r="S316" t="str">
        <f>VLOOKUP($B316,'Gemini RAW'!$A:$Q,2,FALSE)</f>
        <v>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v>
      </c>
      <c r="T316" t="str">
        <f>VLOOKUP($B316,'Gemini RAW'!$A:$Q,3,FALSE)</f>
        <v>rag</v>
      </c>
      <c r="U316">
        <f>VLOOKUP($B316,'Gemini RAW'!$A:$Q,4,FALSE)</f>
        <v>5</v>
      </c>
      <c r="V316">
        <f>VLOOKUP($B316,'Gemini RAW'!$A:$Q,5,FALSE)</f>
        <v>5</v>
      </c>
      <c r="W316">
        <f>VLOOKUP($B316,'Gemini RAW'!$A:$Q,6,FALSE)</f>
        <v>4</v>
      </c>
      <c r="X316">
        <f>VLOOKUP($B316,'Gemini RAW'!$A:$Q,7,FALSE)</f>
        <v>5</v>
      </c>
      <c r="Y316">
        <f>VLOOKUP($B316,'Gemini RAW'!$A:$Q,8,FALSE)</f>
        <v>1</v>
      </c>
      <c r="Z316">
        <f>VLOOKUP($B316,'Gemini RAW'!$A:$Q,9,FALSE)</f>
        <v>4.3400000000000007</v>
      </c>
      <c r="AA316">
        <f>VLOOKUP($B316,'Gemini RAW'!$A:$Q,10,FALSE)</f>
        <v>20</v>
      </c>
      <c r="AB316">
        <f>VLOOKUP($B316,'Gemini RAW'!$A:$Q,11,FALSE)</f>
        <v>0.2075370377952149</v>
      </c>
      <c r="AC316">
        <f>VLOOKUP($B316,'Gemini RAW'!$A:$Q,12,FALSE)</f>
        <v>9</v>
      </c>
      <c r="AD316" t="str">
        <f>VLOOKUP($B316,'Gemini RAW'!$A:$Q,13,FALSE)</f>
        <v>The response provides a factually accurate and relevant answer to the user's query. It explains the trial work process and provides contact information for further inquiries. The main weakness is the lack of explicit citations. The response is well-written and easy to understand.</v>
      </c>
      <c r="AE316" t="b">
        <f>VLOOKUP($B316,'Gemini RAW'!$A:$Q,14,FALSE)</f>
        <v>0</v>
      </c>
      <c r="AF316">
        <f>VLOOKUP($B316,'Gemini RAW'!$A:$Q,15,FALSE)</f>
        <v>0</v>
      </c>
      <c r="AG316">
        <f>VLOOKUP($B316,'Gemini RAW'!$A:$Q,16,FALSE)</f>
        <v>0</v>
      </c>
      <c r="AH316">
        <f>VLOOKUP($B316,'Gemini RAW'!$A:$Q,17,FALSE)</f>
        <v>0</v>
      </c>
    </row>
    <row r="317" spans="1:34" x14ac:dyDescent="0.45">
      <c r="A317">
        <v>316</v>
      </c>
      <c r="B317" t="s">
        <v>183</v>
      </c>
      <c r="C317" t="s">
        <v>919</v>
      </c>
      <c r="D317" t="s">
        <v>557</v>
      </c>
      <c r="E317">
        <v>4</v>
      </c>
      <c r="F317">
        <v>5</v>
      </c>
      <c r="G317">
        <v>3</v>
      </c>
      <c r="H317">
        <v>4</v>
      </c>
      <c r="I317">
        <v>3</v>
      </c>
      <c r="J317">
        <v>3.9750000000000001</v>
      </c>
      <c r="K317">
        <v>19</v>
      </c>
      <c r="L317">
        <v>0.15147673002276679</v>
      </c>
      <c r="M317">
        <v>12</v>
      </c>
      <c r="N317" t="s">
        <v>2004</v>
      </c>
      <c r="O317" t="b">
        <v>0</v>
      </c>
      <c r="S317" t="str">
        <f>VLOOKUP($B317,'Gemini RAW'!$A:$Q,2,FALSE)</f>
        <v>Ja, eine Anmeldung für Aktenrollwagen und Security-Boxen ist zwingend erforderlich bis Ende Juli 2025. Bitte sende eine E-Mail an das Umzugsteam unter NewHQ_Sellenthin@berenberg.de.</v>
      </c>
      <c r="T317" t="str">
        <f>VLOOKUP($B317,'Gemini RAW'!$A:$Q,3,FALSE)</f>
        <v>rag</v>
      </c>
      <c r="U317">
        <f>VLOOKUP($B317,'Gemini RAW'!$A:$Q,4,FALSE)</f>
        <v>2</v>
      </c>
      <c r="V317">
        <f>VLOOKUP($B317,'Gemini RAW'!$A:$Q,5,FALSE)</f>
        <v>2</v>
      </c>
      <c r="W317">
        <f>VLOOKUP($B317,'Gemini RAW'!$A:$Q,6,FALSE)</f>
        <v>1</v>
      </c>
      <c r="X317">
        <f>VLOOKUP($B317,'Gemini RAW'!$A:$Q,7,FALSE)</f>
        <v>4</v>
      </c>
      <c r="Y317">
        <f>VLOOKUP($B317,'Gemini RAW'!$A:$Q,8,FALSE)</f>
        <v>1</v>
      </c>
      <c r="Z317">
        <f>VLOOKUP($B317,'Gemini RAW'!$A:$Q,9,FALSE)</f>
        <v>2.6</v>
      </c>
      <c r="AA317">
        <f>VLOOKUP($B317,'Gemini RAW'!$A:$Q,10,FALSE)</f>
        <v>10</v>
      </c>
      <c r="AB317">
        <f>VLOOKUP($B317,'Gemini RAW'!$A:$Q,11,FALSE)</f>
        <v>0.30545422271677652</v>
      </c>
      <c r="AC317">
        <f>VLOOKUP($B317,'Gemini RAW'!$A:$Q,12,FALSE)</f>
        <v>9</v>
      </c>
      <c r="AD317" t="str">
        <f>VLOOKUP($B317,'Gemini RAW'!$A:$Q,13,FALSE)</f>
        <v>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v>
      </c>
      <c r="AE317" t="b">
        <f>VLOOKUP($B317,'Gemini RAW'!$A:$Q,14,FALSE)</f>
        <v>0</v>
      </c>
      <c r="AF317">
        <f>VLOOKUP($B317,'Gemini RAW'!$A:$Q,15,FALSE)</f>
        <v>0</v>
      </c>
      <c r="AG317">
        <f>VLOOKUP($B317,'Gemini RAW'!$A:$Q,16,FALSE)</f>
        <v>0</v>
      </c>
      <c r="AH317">
        <f>VLOOKUP($B317,'Gemini RAW'!$A:$Q,17,FALSE)</f>
        <v>0</v>
      </c>
    </row>
    <row r="318" spans="1:34" x14ac:dyDescent="0.45">
      <c r="A318">
        <v>317</v>
      </c>
      <c r="B318" t="s">
        <v>186</v>
      </c>
      <c r="C318" t="s">
        <v>921</v>
      </c>
      <c r="D318" t="s">
        <v>557</v>
      </c>
      <c r="E318">
        <v>4</v>
      </c>
      <c r="F318">
        <v>5</v>
      </c>
      <c r="G318">
        <v>4</v>
      </c>
      <c r="H318">
        <v>5</v>
      </c>
      <c r="I318">
        <v>3</v>
      </c>
      <c r="J318">
        <v>4.3249999999999993</v>
      </c>
      <c r="K318">
        <v>21</v>
      </c>
      <c r="L318">
        <v>0.29208820403914021</v>
      </c>
      <c r="M318">
        <v>11</v>
      </c>
      <c r="N318" t="s">
        <v>2005</v>
      </c>
      <c r="O318" t="b">
        <v>0</v>
      </c>
      <c r="S318" t="str">
        <f>VLOOKUP($B318,'Gemini RAW'!$A:$Q,2,FALSE)</f>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v>
      </c>
      <c r="T318" t="str">
        <f>VLOOKUP($B318,'Gemini RAW'!$A:$Q,3,FALSE)</f>
        <v>rag</v>
      </c>
      <c r="U318">
        <f>VLOOKUP($B318,'Gemini RAW'!$A:$Q,4,FALSE)</f>
        <v>4</v>
      </c>
      <c r="V318">
        <f>VLOOKUP($B318,'Gemini RAW'!$A:$Q,5,FALSE)</f>
        <v>5</v>
      </c>
      <c r="W318">
        <f>VLOOKUP($B318,'Gemini RAW'!$A:$Q,6,FALSE)</f>
        <v>3</v>
      </c>
      <c r="X318">
        <f>VLOOKUP($B318,'Gemini RAW'!$A:$Q,7,FALSE)</f>
        <v>5</v>
      </c>
      <c r="Y318">
        <f>VLOOKUP($B318,'Gemini RAW'!$A:$Q,8,FALSE)</f>
        <v>1</v>
      </c>
      <c r="Z318">
        <f>VLOOKUP($B318,'Gemini RAW'!$A:$Q,9,FALSE)</f>
        <v>3.98</v>
      </c>
      <c r="AA318">
        <f>VLOOKUP($B318,'Gemini RAW'!$A:$Q,10,FALSE)</f>
        <v>18</v>
      </c>
      <c r="AB318">
        <f>VLOOKUP($B318,'Gemini RAW'!$A:$Q,11,FALSE)</f>
        <v>0.10298553715229621</v>
      </c>
      <c r="AC318">
        <f>VLOOKUP($B318,'Gemini RAW'!$A:$Q,12,FALSE)</f>
        <v>11</v>
      </c>
      <c r="AD318" t="str">
        <f>VLOOKUP($B318,'Gemini RAW'!$A:$Q,13,FALSE)</f>
        <v>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v>
      </c>
      <c r="AE318" t="b">
        <f>VLOOKUP($B318,'Gemini RAW'!$A:$Q,14,FALSE)</f>
        <v>0</v>
      </c>
      <c r="AF318">
        <f>VLOOKUP($B318,'Gemini RAW'!$A:$Q,15,FALSE)</f>
        <v>0</v>
      </c>
      <c r="AG318">
        <f>VLOOKUP($B318,'Gemini RAW'!$A:$Q,16,FALSE)</f>
        <v>0</v>
      </c>
      <c r="AH318">
        <f>VLOOKUP($B318,'Gemini RAW'!$A:$Q,17,FALSE)</f>
        <v>0</v>
      </c>
    </row>
    <row r="319" spans="1:34" x14ac:dyDescent="0.45">
      <c r="A319">
        <v>318</v>
      </c>
      <c r="B319" t="s">
        <v>189</v>
      </c>
      <c r="C319" t="s">
        <v>923</v>
      </c>
      <c r="D319" t="s">
        <v>557</v>
      </c>
      <c r="E319">
        <v>4</v>
      </c>
      <c r="F319">
        <v>5</v>
      </c>
      <c r="G319">
        <v>4</v>
      </c>
      <c r="H319">
        <v>5</v>
      </c>
      <c r="I319">
        <v>3</v>
      </c>
      <c r="J319">
        <v>4.3249999999999993</v>
      </c>
      <c r="K319">
        <v>21</v>
      </c>
      <c r="L319">
        <v>0.10310738436567039</v>
      </c>
      <c r="M319">
        <v>10</v>
      </c>
      <c r="N319" t="s">
        <v>2006</v>
      </c>
      <c r="O319" t="b">
        <v>0</v>
      </c>
      <c r="S319" t="str">
        <f>VLOOKUP($B319,'Gemini RAW'!$A:$Q,2,FALSE)</f>
        <v>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v>
      </c>
      <c r="T319" t="str">
        <f>VLOOKUP($B319,'Gemini RAW'!$A:$Q,3,FALSE)</f>
        <v>rag</v>
      </c>
      <c r="U319">
        <f>VLOOKUP($B319,'Gemini RAW'!$A:$Q,4,FALSE)</f>
        <v>4</v>
      </c>
      <c r="V319">
        <f>VLOOKUP($B319,'Gemini RAW'!$A:$Q,5,FALSE)</f>
        <v>4</v>
      </c>
      <c r="W319">
        <f>VLOOKUP($B319,'Gemini RAW'!$A:$Q,6,FALSE)</f>
        <v>2</v>
      </c>
      <c r="X319">
        <f>VLOOKUP($B319,'Gemini RAW'!$A:$Q,7,FALSE)</f>
        <v>4</v>
      </c>
      <c r="Y319">
        <f>VLOOKUP($B319,'Gemini RAW'!$A:$Q,8,FALSE)</f>
        <v>2</v>
      </c>
      <c r="Z319">
        <f>VLOOKUP($B319,'Gemini RAW'!$A:$Q,9,FALSE)</f>
        <v>3.88</v>
      </c>
      <c r="AA319">
        <f>VLOOKUP($B319,'Gemini RAW'!$A:$Q,10,FALSE)</f>
        <v>16</v>
      </c>
      <c r="AB319">
        <f>VLOOKUP($B319,'Gemini RAW'!$A:$Q,11,FALSE)</f>
        <v>0.19645818491875069</v>
      </c>
      <c r="AC319">
        <f>VLOOKUP($B319,'Gemini RAW'!$A:$Q,12,FALSE)</f>
        <v>13</v>
      </c>
      <c r="AD319" t="str">
        <f>VLOOKUP($B319,'Gemini RAW'!$A:$Q,13,FALSE)</f>
        <v>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v>
      </c>
      <c r="AE319" t="b">
        <f>VLOOKUP($B319,'Gemini RAW'!$A:$Q,14,FALSE)</f>
        <v>0</v>
      </c>
      <c r="AF319">
        <f>VLOOKUP($B319,'Gemini RAW'!$A:$Q,15,FALSE)</f>
        <v>0</v>
      </c>
      <c r="AG319">
        <f>VLOOKUP($B319,'Gemini RAW'!$A:$Q,16,FALSE)</f>
        <v>0</v>
      </c>
      <c r="AH319">
        <f>VLOOKUP($B319,'Gemini RAW'!$A:$Q,17,FALSE)</f>
        <v>0</v>
      </c>
    </row>
    <row r="320" spans="1:34" x14ac:dyDescent="0.45">
      <c r="A320">
        <v>319</v>
      </c>
      <c r="B320" t="s">
        <v>192</v>
      </c>
      <c r="C320" t="s">
        <v>925</v>
      </c>
      <c r="D320" t="s">
        <v>557</v>
      </c>
      <c r="E320">
        <v>5</v>
      </c>
      <c r="F320">
        <v>5</v>
      </c>
      <c r="G320">
        <v>5</v>
      </c>
      <c r="H320">
        <v>5</v>
      </c>
      <c r="I320">
        <v>4</v>
      </c>
      <c r="J320">
        <v>4.9124999999999996</v>
      </c>
      <c r="K320">
        <v>24</v>
      </c>
      <c r="L320">
        <v>0.2261661859843678</v>
      </c>
      <c r="M320">
        <v>11</v>
      </c>
      <c r="N320" t="s">
        <v>2007</v>
      </c>
      <c r="O320" t="b">
        <v>0</v>
      </c>
      <c r="S320" t="str">
        <f>VLOOKUP($B320,'Gemini RAW'!$A:$Q,2,FALSE)</f>
        <v>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v>
      </c>
      <c r="T320" t="str">
        <f>VLOOKUP($B320,'Gemini RAW'!$A:$Q,3,FALSE)</f>
        <v>rag</v>
      </c>
      <c r="U320">
        <f>VLOOKUP($B320,'Gemini RAW'!$A:$Q,4,FALSE)</f>
        <v>4</v>
      </c>
      <c r="V320">
        <f>VLOOKUP($B320,'Gemini RAW'!$A:$Q,5,FALSE)</f>
        <v>5</v>
      </c>
      <c r="W320">
        <f>VLOOKUP($B320,'Gemini RAW'!$A:$Q,6,FALSE)</f>
        <v>4</v>
      </c>
      <c r="X320">
        <f>VLOOKUP($B320,'Gemini RAW'!$A:$Q,7,FALSE)</f>
        <v>5</v>
      </c>
      <c r="Y320">
        <f>VLOOKUP($B320,'Gemini RAW'!$A:$Q,8,FALSE)</f>
        <v>1</v>
      </c>
      <c r="Z320">
        <f>VLOOKUP($B320,'Gemini RAW'!$A:$Q,9,FALSE)</f>
        <v>4.3999999999999986</v>
      </c>
      <c r="AA320">
        <f>VLOOKUP($B320,'Gemini RAW'!$A:$Q,10,FALSE)</f>
        <v>19</v>
      </c>
      <c r="AB320">
        <f>VLOOKUP($B320,'Gemini RAW'!$A:$Q,11,FALSE)</f>
        <v>0.1744195192415309</v>
      </c>
      <c r="AC320">
        <f>VLOOKUP($B320,'Gemini RAW'!$A:$Q,12,FALSE)</f>
        <v>8</v>
      </c>
      <c r="AD320" t="str">
        <f>VLOOKUP($B320,'Gemini RAW'!$A:$Q,13,FALSE)</f>
        <v>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v>
      </c>
      <c r="AE320" t="b">
        <f>VLOOKUP($B320,'Gemini RAW'!$A:$Q,14,FALSE)</f>
        <v>0</v>
      </c>
      <c r="AF320">
        <f>VLOOKUP($B320,'Gemini RAW'!$A:$Q,15,FALSE)</f>
        <v>0</v>
      </c>
      <c r="AG320">
        <f>VLOOKUP($B320,'Gemini RAW'!$A:$Q,16,FALSE)</f>
        <v>0</v>
      </c>
      <c r="AH320">
        <f>VLOOKUP($B320,'Gemini RAW'!$A:$Q,17,FALSE)</f>
        <v>0</v>
      </c>
    </row>
    <row r="321" spans="1:34" x14ac:dyDescent="0.45">
      <c r="A321">
        <v>320</v>
      </c>
      <c r="B321" t="s">
        <v>195</v>
      </c>
      <c r="C321" t="s">
        <v>927</v>
      </c>
      <c r="D321" t="s">
        <v>557</v>
      </c>
      <c r="E321">
        <v>5</v>
      </c>
      <c r="F321">
        <v>5</v>
      </c>
      <c r="G321">
        <v>5</v>
      </c>
      <c r="H321">
        <v>5</v>
      </c>
      <c r="I321">
        <v>4</v>
      </c>
      <c r="J321">
        <v>4.9124999999999996</v>
      </c>
      <c r="K321">
        <v>24</v>
      </c>
      <c r="L321">
        <v>0.29774671159110022</v>
      </c>
      <c r="M321">
        <v>11</v>
      </c>
      <c r="N321" t="s">
        <v>2008</v>
      </c>
      <c r="O321" t="b">
        <v>0</v>
      </c>
      <c r="S321" t="str">
        <f>VLOOKUP($B321,'Gemini RAW'!$A:$Q,2,FALSE)</f>
        <v>Ja, während des Probearbeitens sind die Tiefgarage und der Fahrradkeller nutzbar. Der Zugang zur Tiefgarage erfolgt mit der Mitarbeiterkarte.</v>
      </c>
      <c r="T321" t="str">
        <f>VLOOKUP($B321,'Gemini RAW'!$A:$Q,3,FALSE)</f>
        <v>rag</v>
      </c>
      <c r="U321">
        <f>VLOOKUP($B321,'Gemini RAW'!$A:$Q,4,FALSE)</f>
        <v>4</v>
      </c>
      <c r="V321">
        <f>VLOOKUP($B321,'Gemini RAW'!$A:$Q,5,FALSE)</f>
        <v>5</v>
      </c>
      <c r="W321">
        <f>VLOOKUP($B321,'Gemini RAW'!$A:$Q,6,FALSE)</f>
        <v>4</v>
      </c>
      <c r="X321">
        <f>VLOOKUP($B321,'Gemini RAW'!$A:$Q,7,FALSE)</f>
        <v>5</v>
      </c>
      <c r="Y321">
        <f>VLOOKUP($B321,'Gemini RAW'!$A:$Q,8,FALSE)</f>
        <v>1</v>
      </c>
      <c r="Z321">
        <f>VLOOKUP($B321,'Gemini RAW'!$A:$Q,9,FALSE)</f>
        <v>4.12</v>
      </c>
      <c r="AA321">
        <f>VLOOKUP($B321,'Gemini RAW'!$A:$Q,10,FALSE)</f>
        <v>19</v>
      </c>
      <c r="AB321">
        <f>VLOOKUP($B321,'Gemini RAW'!$A:$Q,11,FALSE)</f>
        <v>0.13936035287889251</v>
      </c>
      <c r="AC321">
        <f>VLOOKUP($B321,'Gemini RAW'!$A:$Q,12,FALSE)</f>
        <v>12</v>
      </c>
      <c r="AD321" t="str">
        <f>VLOOKUP($B321,'Gemini RAW'!$A:$Q,13,FALSE)</f>
        <v>The response is relevant, clear, and mostly complete. The factual accuracy is high, although not fully supported by the snippets. The lack of citations is a significant weakness.</v>
      </c>
      <c r="AE321" t="b">
        <f>VLOOKUP($B321,'Gemini RAW'!$A:$Q,14,FALSE)</f>
        <v>0</v>
      </c>
      <c r="AF321">
        <f>VLOOKUP($B321,'Gemini RAW'!$A:$Q,15,FALSE)</f>
        <v>0</v>
      </c>
      <c r="AG321">
        <f>VLOOKUP($B321,'Gemini RAW'!$A:$Q,16,FALSE)</f>
        <v>0</v>
      </c>
      <c r="AH321">
        <f>VLOOKUP($B321,'Gemini RAW'!$A:$Q,17,FALSE)</f>
        <v>0</v>
      </c>
    </row>
    <row r="322" spans="1:34" x14ac:dyDescent="0.45">
      <c r="A322">
        <v>321</v>
      </c>
      <c r="B322" t="s">
        <v>198</v>
      </c>
      <c r="C322" t="s">
        <v>929</v>
      </c>
      <c r="D322" t="s">
        <v>557</v>
      </c>
      <c r="E322">
        <v>4</v>
      </c>
      <c r="F322">
        <v>5</v>
      </c>
      <c r="G322">
        <v>4</v>
      </c>
      <c r="H322">
        <v>5</v>
      </c>
      <c r="I322">
        <v>3</v>
      </c>
      <c r="J322">
        <v>4.3249999999999993</v>
      </c>
      <c r="K322">
        <v>21</v>
      </c>
      <c r="L322">
        <v>0.31504555787675881</v>
      </c>
      <c r="M322">
        <v>10</v>
      </c>
      <c r="N322" t="s">
        <v>2009</v>
      </c>
      <c r="O322" t="b">
        <v>0</v>
      </c>
      <c r="S322" t="str">
        <f>VLOOKUP($B322,'Gemini RAW'!$A:$Q,2,FALSE)</f>
        <v>Ja, beim Probearbeiten im NewHQ wird gerne Feedback entgegengenommen. Floorwalker unterstützen an den Tagen und nehmen gern auch Feedback entgegen.</v>
      </c>
      <c r="T322" t="str">
        <f>VLOOKUP($B322,'Gemini RAW'!$A:$Q,3,FALSE)</f>
        <v>rag</v>
      </c>
      <c r="U322">
        <f>VLOOKUP($B322,'Gemini RAW'!$A:$Q,4,FALSE)</f>
        <v>4</v>
      </c>
      <c r="V322">
        <f>VLOOKUP($B322,'Gemini RAW'!$A:$Q,5,FALSE)</f>
        <v>5</v>
      </c>
      <c r="W322">
        <f>VLOOKUP($B322,'Gemini RAW'!$A:$Q,6,FALSE)</f>
        <v>3</v>
      </c>
      <c r="X322">
        <f>VLOOKUP($B322,'Gemini RAW'!$A:$Q,7,FALSE)</f>
        <v>4</v>
      </c>
      <c r="Y322">
        <f>VLOOKUP($B322,'Gemini RAW'!$A:$Q,8,FALSE)</f>
        <v>1</v>
      </c>
      <c r="Z322">
        <f>VLOOKUP($B322,'Gemini RAW'!$A:$Q,9,FALSE)</f>
        <v>3.44</v>
      </c>
      <c r="AA322">
        <f>VLOOKUP($B322,'Gemini RAW'!$A:$Q,10,FALSE)</f>
        <v>17</v>
      </c>
      <c r="AB322">
        <f>VLOOKUP($B322,'Gemini RAW'!$A:$Q,11,FALSE)</f>
        <v>0.1004341039707419</v>
      </c>
      <c r="AC322">
        <f>VLOOKUP($B322,'Gemini RAW'!$A:$Q,12,FALSE)</f>
        <v>5</v>
      </c>
      <c r="AD322" t="str">
        <f>VLOOKUP($B322,'Gemini RAW'!$A:$Q,13,FALSE)</f>
        <v>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v>
      </c>
      <c r="AE322" t="b">
        <f>VLOOKUP($B322,'Gemini RAW'!$A:$Q,14,FALSE)</f>
        <v>0</v>
      </c>
      <c r="AF322">
        <f>VLOOKUP($B322,'Gemini RAW'!$A:$Q,15,FALSE)</f>
        <v>0</v>
      </c>
      <c r="AG322">
        <f>VLOOKUP($B322,'Gemini RAW'!$A:$Q,16,FALSE)</f>
        <v>0</v>
      </c>
      <c r="AH322">
        <f>VLOOKUP($B322,'Gemini RAW'!$A:$Q,17,FALSE)</f>
        <v>0</v>
      </c>
    </row>
    <row r="323" spans="1:34" x14ac:dyDescent="0.45">
      <c r="A323">
        <v>322</v>
      </c>
      <c r="B323" t="s">
        <v>201</v>
      </c>
      <c r="C323" t="s">
        <v>931</v>
      </c>
      <c r="D323" t="s">
        <v>557</v>
      </c>
      <c r="E323">
        <v>5</v>
      </c>
      <c r="F323">
        <v>5</v>
      </c>
      <c r="G323">
        <v>4</v>
      </c>
      <c r="H323">
        <v>5</v>
      </c>
      <c r="I323">
        <v>4</v>
      </c>
      <c r="J323">
        <v>4.7249999999999996</v>
      </c>
      <c r="K323">
        <v>23</v>
      </c>
      <c r="L323">
        <v>0.25965797923180262</v>
      </c>
      <c r="M323">
        <v>10</v>
      </c>
      <c r="N323" t="s">
        <v>2010</v>
      </c>
      <c r="O323" t="b">
        <v>0</v>
      </c>
      <c r="S323" t="str">
        <f>VLOOKUP($B323,'Gemini RAW'!$A:$Q,2,FALSE)</f>
        <v>Die Aufgabe des Umzugsbotschafters ist es, Ansprechpartner für Kollegen an den ersten Tagen zu sein und als Kontaktperson zum Umzugsteam zu fungieren.</v>
      </c>
      <c r="T323" t="str">
        <f>VLOOKUP($B323,'Gemini RAW'!$A:$Q,3,FALSE)</f>
        <v>rag</v>
      </c>
      <c r="U323">
        <f>VLOOKUP($B323,'Gemini RAW'!$A:$Q,4,FALSE)</f>
        <v>4</v>
      </c>
      <c r="V323">
        <f>VLOOKUP($B323,'Gemini RAW'!$A:$Q,5,FALSE)</f>
        <v>5</v>
      </c>
      <c r="W323">
        <f>VLOOKUP($B323,'Gemini RAW'!$A:$Q,6,FALSE)</f>
        <v>3</v>
      </c>
      <c r="X323">
        <f>VLOOKUP($B323,'Gemini RAW'!$A:$Q,7,FALSE)</f>
        <v>5</v>
      </c>
      <c r="Y323">
        <f>VLOOKUP($B323,'Gemini RAW'!$A:$Q,8,FALSE)</f>
        <v>1</v>
      </c>
      <c r="Z323">
        <f>VLOOKUP($B323,'Gemini RAW'!$A:$Q,9,FALSE)</f>
        <v>3.98</v>
      </c>
      <c r="AA323">
        <f>VLOOKUP($B323,'Gemini RAW'!$A:$Q,10,FALSE)</f>
        <v>18</v>
      </c>
      <c r="AB323">
        <f>VLOOKUP($B323,'Gemini RAW'!$A:$Q,11,FALSE)</f>
        <v>0.13659924001955759</v>
      </c>
      <c r="AC323">
        <f>VLOOKUP($B323,'Gemini RAW'!$A:$Q,12,FALSE)</f>
        <v>8</v>
      </c>
      <c r="AD323" t="str">
        <f>VLOOKUP($B323,'Gemini RAW'!$A:$Q,13,FALSE)</f>
        <v>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v>
      </c>
      <c r="AE323" t="b">
        <f>VLOOKUP($B323,'Gemini RAW'!$A:$Q,14,FALSE)</f>
        <v>0</v>
      </c>
      <c r="AF323">
        <f>VLOOKUP($B323,'Gemini RAW'!$A:$Q,15,FALSE)</f>
        <v>0</v>
      </c>
      <c r="AG323">
        <f>VLOOKUP($B323,'Gemini RAW'!$A:$Q,16,FALSE)</f>
        <v>0</v>
      </c>
      <c r="AH323">
        <f>VLOOKUP($B323,'Gemini RAW'!$A:$Q,17,FALSE)</f>
        <v>0</v>
      </c>
    </row>
    <row r="324" spans="1:34" x14ac:dyDescent="0.45">
      <c r="A324">
        <v>323</v>
      </c>
      <c r="B324" t="s">
        <v>204</v>
      </c>
      <c r="C324" t="s">
        <v>933</v>
      </c>
      <c r="D324" t="s">
        <v>557</v>
      </c>
      <c r="E324">
        <v>5</v>
      </c>
      <c r="F324">
        <v>5</v>
      </c>
      <c r="G324">
        <v>4</v>
      </c>
      <c r="H324">
        <v>5</v>
      </c>
      <c r="I324">
        <v>4</v>
      </c>
      <c r="J324">
        <v>4.7249999999999996</v>
      </c>
      <c r="K324">
        <v>23</v>
      </c>
      <c r="L324">
        <v>0.14481351223375599</v>
      </c>
      <c r="M324">
        <v>13</v>
      </c>
      <c r="N324" t="s">
        <v>2011</v>
      </c>
      <c r="O324" t="b">
        <v>0</v>
      </c>
      <c r="S324" t="str">
        <f>VLOOKUP($B324,'Gemini RAW'!$A:$Q,2,FALSE)</f>
        <v>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v>
      </c>
      <c r="T324" t="str">
        <f>VLOOKUP($B324,'Gemini RAW'!$A:$Q,3,FALSE)</f>
        <v>rag</v>
      </c>
      <c r="U324">
        <f>VLOOKUP($B324,'Gemini RAW'!$A:$Q,4,FALSE)</f>
        <v>4</v>
      </c>
      <c r="V324">
        <f>VLOOKUP($B324,'Gemini RAW'!$A:$Q,5,FALSE)</f>
        <v>5</v>
      </c>
      <c r="W324">
        <f>VLOOKUP($B324,'Gemini RAW'!$A:$Q,6,FALSE)</f>
        <v>4</v>
      </c>
      <c r="X324">
        <f>VLOOKUP($B324,'Gemini RAW'!$A:$Q,7,FALSE)</f>
        <v>5</v>
      </c>
      <c r="Y324">
        <f>VLOOKUP($B324,'Gemini RAW'!$A:$Q,8,FALSE)</f>
        <v>1</v>
      </c>
      <c r="Z324">
        <f>VLOOKUP($B324,'Gemini RAW'!$A:$Q,9,FALSE)</f>
        <v>4.12</v>
      </c>
      <c r="AA324">
        <f>VLOOKUP($B324,'Gemini RAW'!$A:$Q,10,FALSE)</f>
        <v>19</v>
      </c>
      <c r="AB324">
        <f>VLOOKUP($B324,'Gemini RAW'!$A:$Q,11,FALSE)</f>
        <v>0.1640366327008887</v>
      </c>
      <c r="AC324">
        <f>VLOOKUP($B324,'Gemini RAW'!$A:$Q,12,FALSE)</f>
        <v>11</v>
      </c>
      <c r="AD324" t="str">
        <f>VLOOKUP($B324,'Gemini RAW'!$A:$Q,13,FALSE)</f>
        <v>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v>
      </c>
      <c r="AE324" t="b">
        <f>VLOOKUP($B324,'Gemini RAW'!$A:$Q,14,FALSE)</f>
        <v>0</v>
      </c>
      <c r="AF324">
        <f>VLOOKUP($B324,'Gemini RAW'!$A:$Q,15,FALSE)</f>
        <v>0</v>
      </c>
      <c r="AG324">
        <f>VLOOKUP($B324,'Gemini RAW'!$A:$Q,16,FALSE)</f>
        <v>0</v>
      </c>
      <c r="AH324">
        <f>VLOOKUP($B324,'Gemini RAW'!$A:$Q,17,FALSE)</f>
        <v>0</v>
      </c>
    </row>
    <row r="325" spans="1:34" x14ac:dyDescent="0.45">
      <c r="A325">
        <v>324</v>
      </c>
      <c r="B325" t="s">
        <v>207</v>
      </c>
      <c r="C325" t="s">
        <v>935</v>
      </c>
      <c r="D325" t="s">
        <v>557</v>
      </c>
      <c r="E325">
        <v>4</v>
      </c>
      <c r="F325">
        <v>5</v>
      </c>
      <c r="G325">
        <v>4</v>
      </c>
      <c r="H325">
        <v>5</v>
      </c>
      <c r="I325">
        <v>3</v>
      </c>
      <c r="J325">
        <v>4.3249999999999993</v>
      </c>
      <c r="K325">
        <v>21</v>
      </c>
      <c r="L325">
        <v>0.16365576835149201</v>
      </c>
      <c r="M325">
        <v>10</v>
      </c>
      <c r="N325" t="s">
        <v>2012</v>
      </c>
      <c r="O325" t="b">
        <v>0</v>
      </c>
      <c r="S325" t="str">
        <f>VLOOKUP($B325,'Gemini RAW'!$A:$Q,2,FALSE)</f>
        <v>Für Ihre Suchanfrage konnte keine Zusammenfassung erstellt werden. Hier sind einige Suchergebnisse.</v>
      </c>
      <c r="T325" t="str">
        <f>VLOOKUP($B325,'Gemini RAW'!$A:$Q,3,FALSE)</f>
        <v>rag</v>
      </c>
      <c r="U325">
        <f>VLOOKUP($B325,'Gemini RAW'!$A:$Q,4,FALSE)</f>
        <v>1</v>
      </c>
      <c r="V325">
        <f>VLOOKUP($B325,'Gemini RAW'!$A:$Q,5,FALSE)</f>
        <v>1</v>
      </c>
      <c r="W325">
        <f>VLOOKUP($B325,'Gemini RAW'!$A:$Q,6,FALSE)</f>
        <v>1</v>
      </c>
      <c r="X325">
        <f>VLOOKUP($B325,'Gemini RAW'!$A:$Q,7,FALSE)</f>
        <v>1</v>
      </c>
      <c r="Y325">
        <f>VLOOKUP($B325,'Gemini RAW'!$A:$Q,8,FALSE)</f>
        <v>1</v>
      </c>
      <c r="Z325">
        <f>VLOOKUP($B325,'Gemini RAW'!$A:$Q,9,FALSE)</f>
        <v>1</v>
      </c>
      <c r="AA325">
        <f>VLOOKUP($B325,'Gemini RAW'!$A:$Q,10,FALSE)</f>
        <v>5</v>
      </c>
      <c r="AB325">
        <f>VLOOKUP($B325,'Gemini RAW'!$A:$Q,11,FALSE)</f>
        <v>2.4046769542219969E-2</v>
      </c>
      <c r="AC325">
        <f>VLOOKUP($B325,'Gemini RAW'!$A:$Q,12,FALSE)</f>
        <v>12</v>
      </c>
      <c r="AD325" t="str">
        <f>VLOOKUP($B325,'Gemini RAW'!$A:$Q,13,FALSE)</f>
        <v>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v>
      </c>
      <c r="AE325" t="b">
        <f>VLOOKUP($B325,'Gemini RAW'!$A:$Q,14,FALSE)</f>
        <v>0</v>
      </c>
      <c r="AF325">
        <f>VLOOKUP($B325,'Gemini RAW'!$A:$Q,15,FALSE)</f>
        <v>0</v>
      </c>
      <c r="AG325">
        <f>VLOOKUP($B325,'Gemini RAW'!$A:$Q,16,FALSE)</f>
        <v>0</v>
      </c>
      <c r="AH325">
        <f>VLOOKUP($B325,'Gemini RAW'!$A:$Q,17,FALSE)</f>
        <v>0</v>
      </c>
    </row>
    <row r="326" spans="1:34" x14ac:dyDescent="0.45">
      <c r="A326">
        <v>325</v>
      </c>
      <c r="B326" t="s">
        <v>210</v>
      </c>
      <c r="C326" t="s">
        <v>937</v>
      </c>
      <c r="D326" t="s">
        <v>557</v>
      </c>
      <c r="E326">
        <v>4</v>
      </c>
      <c r="F326">
        <v>5</v>
      </c>
      <c r="G326">
        <v>4</v>
      </c>
      <c r="H326">
        <v>4</v>
      </c>
      <c r="I326">
        <v>3</v>
      </c>
      <c r="J326">
        <v>4.1624999999999996</v>
      </c>
      <c r="K326">
        <v>20</v>
      </c>
      <c r="L326">
        <v>0.15997020198235221</v>
      </c>
      <c r="M326">
        <v>9</v>
      </c>
      <c r="N326" t="s">
        <v>2013</v>
      </c>
      <c r="O326" t="b">
        <v>0</v>
      </c>
      <c r="S326" t="str">
        <f>VLOOKUP($B326,'Gemini RAW'!$A:$Q,2,FALSE)</f>
        <v>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v>
      </c>
      <c r="T326" t="str">
        <f>VLOOKUP($B326,'Gemini RAW'!$A:$Q,3,FALSE)</f>
        <v>rag</v>
      </c>
      <c r="U326">
        <f>VLOOKUP($B326,'Gemini RAW'!$A:$Q,4,FALSE)</f>
        <v>5</v>
      </c>
      <c r="V326">
        <f>VLOOKUP($B326,'Gemini RAW'!$A:$Q,5,FALSE)</f>
        <v>5</v>
      </c>
      <c r="W326">
        <f>VLOOKUP($B326,'Gemini RAW'!$A:$Q,6,FALSE)</f>
        <v>5</v>
      </c>
      <c r="X326">
        <f>VLOOKUP($B326,'Gemini RAW'!$A:$Q,7,FALSE)</f>
        <v>5</v>
      </c>
      <c r="Y326">
        <f>VLOOKUP($B326,'Gemini RAW'!$A:$Q,8,FALSE)</f>
        <v>1</v>
      </c>
      <c r="Z326">
        <f>VLOOKUP($B326,'Gemini RAW'!$A:$Q,9,FALSE)</f>
        <v>4.4800000000000004</v>
      </c>
      <c r="AA326">
        <f>VLOOKUP($B326,'Gemini RAW'!$A:$Q,10,FALSE)</f>
        <v>21</v>
      </c>
      <c r="AB326">
        <f>VLOOKUP($B326,'Gemini RAW'!$A:$Q,11,FALSE)</f>
        <v>8.554162542649385E-2</v>
      </c>
      <c r="AC326">
        <f>VLOOKUP($B326,'Gemini RAW'!$A:$Q,12,FALSE)</f>
        <v>4</v>
      </c>
      <c r="AD326" t="str">
        <f>VLOOKUP($B326,'Gemini RAW'!$A:$Q,13,FALSE)</f>
        <v>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v>
      </c>
      <c r="AE326" t="b">
        <f>VLOOKUP($B326,'Gemini RAW'!$A:$Q,14,FALSE)</f>
        <v>0</v>
      </c>
      <c r="AF326">
        <f>VLOOKUP($B326,'Gemini RAW'!$A:$Q,15,FALSE)</f>
        <v>0</v>
      </c>
      <c r="AG326">
        <f>VLOOKUP($B326,'Gemini RAW'!$A:$Q,16,FALSE)</f>
        <v>0</v>
      </c>
      <c r="AH326">
        <f>VLOOKUP($B326,'Gemini RAW'!$A:$Q,17,FALSE)</f>
        <v>0</v>
      </c>
    </row>
    <row r="327" spans="1:34" x14ac:dyDescent="0.45">
      <c r="A327">
        <v>326</v>
      </c>
      <c r="B327" t="s">
        <v>213</v>
      </c>
      <c r="C327" t="s">
        <v>939</v>
      </c>
      <c r="D327" t="s">
        <v>557</v>
      </c>
      <c r="E327">
        <v>3</v>
      </c>
      <c r="F327">
        <v>4</v>
      </c>
      <c r="G327">
        <v>3</v>
      </c>
      <c r="H327">
        <v>4</v>
      </c>
      <c r="I327">
        <v>2</v>
      </c>
      <c r="J327">
        <v>3.3250000000000002</v>
      </c>
      <c r="K327">
        <v>16</v>
      </c>
      <c r="L327">
        <v>0.17006043509361421</v>
      </c>
      <c r="M327">
        <v>10</v>
      </c>
      <c r="N327" t="s">
        <v>2014</v>
      </c>
      <c r="O327" t="b">
        <v>0</v>
      </c>
      <c r="S327" t="str">
        <f>VLOOKUP($B327,'Gemini RAW'!$A:$Q,2,FALSE)</f>
        <v>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v>
      </c>
      <c r="T327" t="str">
        <f>VLOOKUP($B327,'Gemini RAW'!$A:$Q,3,FALSE)</f>
        <v>rag</v>
      </c>
      <c r="U327">
        <f>VLOOKUP($B327,'Gemini RAW'!$A:$Q,4,FALSE)</f>
        <v>4</v>
      </c>
      <c r="V327">
        <f>VLOOKUP($B327,'Gemini RAW'!$A:$Q,5,FALSE)</f>
        <v>4</v>
      </c>
      <c r="W327">
        <f>VLOOKUP($B327,'Gemini RAW'!$A:$Q,6,FALSE)</f>
        <v>3</v>
      </c>
      <c r="X327">
        <f>VLOOKUP($B327,'Gemini RAW'!$A:$Q,7,FALSE)</f>
        <v>5</v>
      </c>
      <c r="Y327">
        <f>VLOOKUP($B327,'Gemini RAW'!$A:$Q,8,FALSE)</f>
        <v>1</v>
      </c>
      <c r="Z327">
        <f>VLOOKUP($B327,'Gemini RAW'!$A:$Q,9,FALSE)</f>
        <v>3.8</v>
      </c>
      <c r="AA327">
        <f>VLOOKUP($B327,'Gemini RAW'!$A:$Q,10,FALSE)</f>
        <v>17</v>
      </c>
      <c r="AB327">
        <f>VLOOKUP($B327,'Gemini RAW'!$A:$Q,11,FALSE)</f>
        <v>0.13938682454493151</v>
      </c>
      <c r="AC327">
        <f>VLOOKUP($B327,'Gemini RAW'!$A:$Q,12,FALSE)</f>
        <v>14</v>
      </c>
      <c r="AD327" t="str">
        <f>VLOOKUP($B327,'Gemini RAW'!$A:$Q,13,FALSE)</f>
        <v>The response is generally good in terms of relevance and clarity. It provides a plausible solution to the user's query. However, it lacks completeness and doesn't effectively utilize the provided snippets. The absence of proper citations is a significant weakness.</v>
      </c>
      <c r="AE327" t="b">
        <f>VLOOKUP($B327,'Gemini RAW'!$A:$Q,14,FALSE)</f>
        <v>0</v>
      </c>
      <c r="AF327">
        <f>VLOOKUP($B327,'Gemini RAW'!$A:$Q,15,FALSE)</f>
        <v>0</v>
      </c>
      <c r="AG327">
        <f>VLOOKUP($B327,'Gemini RAW'!$A:$Q,16,FALSE)</f>
        <v>0</v>
      </c>
      <c r="AH327">
        <f>VLOOKUP($B327,'Gemini RAW'!$A:$Q,17,FALSE)</f>
        <v>0</v>
      </c>
    </row>
    <row r="328" spans="1:34" x14ac:dyDescent="0.45">
      <c r="A328">
        <v>327</v>
      </c>
      <c r="B328" t="s">
        <v>216</v>
      </c>
      <c r="C328" t="s">
        <v>941</v>
      </c>
      <c r="D328" t="s">
        <v>557</v>
      </c>
      <c r="E328">
        <v>4</v>
      </c>
      <c r="F328">
        <v>5</v>
      </c>
      <c r="G328">
        <v>3</v>
      </c>
      <c r="H328">
        <v>4</v>
      </c>
      <c r="I328">
        <v>3</v>
      </c>
      <c r="J328">
        <v>3.9750000000000001</v>
      </c>
      <c r="K328">
        <v>19</v>
      </c>
      <c r="L328">
        <v>0.14964680051659601</v>
      </c>
      <c r="M328">
        <v>10</v>
      </c>
      <c r="N328" t="s">
        <v>2015</v>
      </c>
      <c r="O328" t="b">
        <v>0</v>
      </c>
      <c r="S328" t="str">
        <f>VLOOKUP($B328,'Gemini RAW'!$A:$Q,2,FALSE)</f>
        <v>Für Ihre Suchanfrage konnte keine Zusammenfassung erstellt werden. Hier sind einige Suchergebnisse.</v>
      </c>
      <c r="T328" t="str">
        <f>VLOOKUP($B328,'Gemini RAW'!$A:$Q,3,FALSE)</f>
        <v>rag</v>
      </c>
      <c r="U328">
        <f>VLOOKUP($B328,'Gemini RAW'!$A:$Q,4,FALSE)</f>
        <v>3</v>
      </c>
      <c r="V328">
        <f>VLOOKUP($B328,'Gemini RAW'!$A:$Q,5,FALSE)</f>
        <v>1</v>
      </c>
      <c r="W328">
        <f>VLOOKUP($B328,'Gemini RAW'!$A:$Q,6,FALSE)</f>
        <v>1</v>
      </c>
      <c r="X328">
        <f>VLOOKUP($B328,'Gemini RAW'!$A:$Q,7,FALSE)</f>
        <v>1</v>
      </c>
      <c r="Y328">
        <f>VLOOKUP($B328,'Gemini RAW'!$A:$Q,8,FALSE)</f>
        <v>1</v>
      </c>
      <c r="Z328">
        <f>VLOOKUP($B328,'Gemini RAW'!$A:$Q,9,FALSE)</f>
        <v>2.56</v>
      </c>
      <c r="AA328">
        <f>VLOOKUP($B328,'Gemini RAW'!$A:$Q,10,FALSE)</f>
        <v>7</v>
      </c>
      <c r="AB328">
        <f>VLOOKUP($B328,'Gemini RAW'!$A:$Q,11,FALSE)</f>
        <v>4.0567161444016862E-2</v>
      </c>
      <c r="AC328">
        <f>VLOOKUP($B328,'Gemini RAW'!$A:$Q,12,FALSE)</f>
        <v>5</v>
      </c>
      <c r="AD328" t="str">
        <f>VLOOKUP($B328,'Gemini RAW'!$A:$Q,13,FALSE)</f>
        <v>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v>
      </c>
      <c r="AE328" t="b">
        <f>VLOOKUP($B328,'Gemini RAW'!$A:$Q,14,FALSE)</f>
        <v>0</v>
      </c>
      <c r="AF328">
        <f>VLOOKUP($B328,'Gemini RAW'!$A:$Q,15,FALSE)</f>
        <v>0</v>
      </c>
      <c r="AG328">
        <f>VLOOKUP($B328,'Gemini RAW'!$A:$Q,16,FALSE)</f>
        <v>0</v>
      </c>
      <c r="AH328">
        <f>VLOOKUP($B328,'Gemini RAW'!$A:$Q,17,FALSE)</f>
        <v>0</v>
      </c>
    </row>
    <row r="329" spans="1:34" x14ac:dyDescent="0.45">
      <c r="A329">
        <v>328</v>
      </c>
      <c r="B329" t="s">
        <v>219</v>
      </c>
      <c r="C329" t="s">
        <v>943</v>
      </c>
      <c r="D329" t="s">
        <v>557</v>
      </c>
      <c r="E329">
        <v>5</v>
      </c>
      <c r="F329">
        <v>5</v>
      </c>
      <c r="G329">
        <v>4</v>
      </c>
      <c r="H329">
        <v>5</v>
      </c>
      <c r="I329">
        <v>4</v>
      </c>
      <c r="J329">
        <v>4.7249999999999996</v>
      </c>
      <c r="K329">
        <v>23</v>
      </c>
      <c r="L329">
        <v>0.13892410439818231</v>
      </c>
      <c r="M329">
        <v>10</v>
      </c>
      <c r="N329" t="s">
        <v>2016</v>
      </c>
      <c r="O329" t="b">
        <v>0</v>
      </c>
      <c r="S329" t="str">
        <f>VLOOKUP($B329,'Gemini RAW'!$A:$Q,2,FALSE)</f>
        <v>Nein, iPads sind im Standard-Setup nicht vorgesehen. Das Yoga-Laptop kann die Funktionalitäten ähnlich abbilden.</v>
      </c>
      <c r="T329" t="str">
        <f>VLOOKUP($B329,'Gemini RAW'!$A:$Q,3,FALSE)</f>
        <v>rag</v>
      </c>
      <c r="U329">
        <f>VLOOKUP($B329,'Gemini RAW'!$A:$Q,4,FALSE)</f>
        <v>5</v>
      </c>
      <c r="V329">
        <f>VLOOKUP($B329,'Gemini RAW'!$A:$Q,5,FALSE)</f>
        <v>5</v>
      </c>
      <c r="W329">
        <f>VLOOKUP($B329,'Gemini RAW'!$A:$Q,6,FALSE)</f>
        <v>5</v>
      </c>
      <c r="X329">
        <f>VLOOKUP($B329,'Gemini RAW'!$A:$Q,7,FALSE)</f>
        <v>5</v>
      </c>
      <c r="Y329">
        <f>VLOOKUP($B329,'Gemini RAW'!$A:$Q,8,FALSE)</f>
        <v>1</v>
      </c>
      <c r="Z329">
        <f>VLOOKUP($B329,'Gemini RAW'!$A:$Q,9,FALSE)</f>
        <v>4.4800000000000004</v>
      </c>
      <c r="AA329">
        <f>VLOOKUP($B329,'Gemini RAW'!$A:$Q,10,FALSE)</f>
        <v>21</v>
      </c>
      <c r="AB329">
        <f>VLOOKUP($B329,'Gemini RAW'!$A:$Q,11,FALSE)</f>
        <v>0.13340835134011189</v>
      </c>
      <c r="AC329">
        <f>VLOOKUP($B329,'Gemini RAW'!$A:$Q,12,FALSE)</f>
        <v>10</v>
      </c>
      <c r="AD329" t="str">
        <f>VLOOKUP($B329,'Gemini RAW'!$A:$Q,13,FALSE)</f>
        <v>The response is factually accurate, relevant, complete, and clear. It effectively answers the user's question. However, the system lacks explicit citations and an audit trail, which are areas for improvement.</v>
      </c>
      <c r="AE329" t="b">
        <f>VLOOKUP($B329,'Gemini RAW'!$A:$Q,14,FALSE)</f>
        <v>0</v>
      </c>
      <c r="AF329">
        <f>VLOOKUP($B329,'Gemini RAW'!$A:$Q,15,FALSE)</f>
        <v>0</v>
      </c>
      <c r="AG329">
        <f>VLOOKUP($B329,'Gemini RAW'!$A:$Q,16,FALSE)</f>
        <v>0</v>
      </c>
      <c r="AH329">
        <f>VLOOKUP($B329,'Gemini RAW'!$A:$Q,17,FALSE)</f>
        <v>0</v>
      </c>
    </row>
    <row r="330" spans="1:34" x14ac:dyDescent="0.45">
      <c r="A330">
        <v>329</v>
      </c>
      <c r="B330" t="s">
        <v>222</v>
      </c>
      <c r="C330" t="s">
        <v>945</v>
      </c>
      <c r="D330" t="s">
        <v>557</v>
      </c>
      <c r="E330">
        <v>4</v>
      </c>
      <c r="F330">
        <v>5</v>
      </c>
      <c r="G330">
        <v>4</v>
      </c>
      <c r="H330">
        <v>4</v>
      </c>
      <c r="I330">
        <v>3</v>
      </c>
      <c r="J330">
        <v>4.1624999999999996</v>
      </c>
      <c r="K330">
        <v>20</v>
      </c>
      <c r="L330">
        <v>0.3247862102766409</v>
      </c>
      <c r="M330">
        <v>11</v>
      </c>
      <c r="N330" t="s">
        <v>2017</v>
      </c>
      <c r="O330" t="b">
        <v>0</v>
      </c>
      <c r="S330" t="str">
        <f>VLOOKUP($B330,'Gemini RAW'!$A:$Q,2,FALSE)</f>
        <v>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v>
      </c>
      <c r="T330" t="str">
        <f>VLOOKUP($B330,'Gemini RAW'!$A:$Q,3,FALSE)</f>
        <v>rag</v>
      </c>
      <c r="U330">
        <f>VLOOKUP($B330,'Gemini RAW'!$A:$Q,4,FALSE)</f>
        <v>5</v>
      </c>
      <c r="V330">
        <f>VLOOKUP($B330,'Gemini RAW'!$A:$Q,5,FALSE)</f>
        <v>5</v>
      </c>
      <c r="W330">
        <f>VLOOKUP($B330,'Gemini RAW'!$A:$Q,6,FALSE)</f>
        <v>4</v>
      </c>
      <c r="X330">
        <f>VLOOKUP($B330,'Gemini RAW'!$A:$Q,7,FALSE)</f>
        <v>5</v>
      </c>
      <c r="Y330">
        <f>VLOOKUP($B330,'Gemini RAW'!$A:$Q,8,FALSE)</f>
        <v>1</v>
      </c>
      <c r="Z330">
        <f>VLOOKUP($B330,'Gemini RAW'!$A:$Q,9,FALSE)</f>
        <v>4.3400000000000007</v>
      </c>
      <c r="AA330">
        <f>VLOOKUP($B330,'Gemini RAW'!$A:$Q,10,FALSE)</f>
        <v>20</v>
      </c>
      <c r="AB330">
        <f>VLOOKUP($B330,'Gemini RAW'!$A:$Q,11,FALSE)</f>
        <v>0.19967646503251779</v>
      </c>
      <c r="AC330">
        <f>VLOOKUP($B330,'Gemini RAW'!$A:$Q,12,FALSE)</f>
        <v>12</v>
      </c>
      <c r="AD330" t="str">
        <f>VLOOKUP($B330,'Gemini RAW'!$A:$Q,13,FALSE)</f>
        <v>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v>
      </c>
      <c r="AE330" t="b">
        <f>VLOOKUP($B330,'Gemini RAW'!$A:$Q,14,FALSE)</f>
        <v>0</v>
      </c>
      <c r="AF330">
        <f>VLOOKUP($B330,'Gemini RAW'!$A:$Q,15,FALSE)</f>
        <v>0</v>
      </c>
      <c r="AG330">
        <f>VLOOKUP($B330,'Gemini RAW'!$A:$Q,16,FALSE)</f>
        <v>0</v>
      </c>
      <c r="AH330">
        <f>VLOOKUP($B330,'Gemini RAW'!$A:$Q,17,FALSE)</f>
        <v>0</v>
      </c>
    </row>
    <row r="331" spans="1:34" x14ac:dyDescent="0.45">
      <c r="A331">
        <v>330</v>
      </c>
      <c r="B331" t="s">
        <v>225</v>
      </c>
      <c r="C331" t="s">
        <v>947</v>
      </c>
      <c r="D331" t="s">
        <v>557</v>
      </c>
      <c r="E331">
        <v>4</v>
      </c>
      <c r="F331">
        <v>5</v>
      </c>
      <c r="G331">
        <v>4</v>
      </c>
      <c r="H331">
        <v>5</v>
      </c>
      <c r="I331">
        <v>3</v>
      </c>
      <c r="J331">
        <v>4.3249999999999993</v>
      </c>
      <c r="K331">
        <v>21</v>
      </c>
      <c r="L331">
        <v>0.29185141645971979</v>
      </c>
      <c r="M331">
        <v>10</v>
      </c>
      <c r="N331" t="s">
        <v>2018</v>
      </c>
      <c r="O331" t="b">
        <v>0</v>
      </c>
      <c r="S331" t="str">
        <f>VLOOKUP($B331,'Gemini RAW'!$A:$Q,2,FALSE)</f>
        <v>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v>
      </c>
      <c r="T331" t="str">
        <f>VLOOKUP($B331,'Gemini RAW'!$A:$Q,3,FALSE)</f>
        <v>rag</v>
      </c>
      <c r="U331">
        <f>VLOOKUP($B331,'Gemini RAW'!$A:$Q,4,FALSE)</f>
        <v>5</v>
      </c>
      <c r="V331">
        <f>VLOOKUP($B331,'Gemini RAW'!$A:$Q,5,FALSE)</f>
        <v>5</v>
      </c>
      <c r="W331">
        <f>VLOOKUP($B331,'Gemini RAW'!$A:$Q,6,FALSE)</f>
        <v>4</v>
      </c>
      <c r="X331">
        <f>VLOOKUP($B331,'Gemini RAW'!$A:$Q,7,FALSE)</f>
        <v>5</v>
      </c>
      <c r="Y331">
        <f>VLOOKUP($B331,'Gemini RAW'!$A:$Q,8,FALSE)</f>
        <v>1</v>
      </c>
      <c r="Z331">
        <f>VLOOKUP($B331,'Gemini RAW'!$A:$Q,9,FALSE)</f>
        <v>4.3400000000000007</v>
      </c>
      <c r="AA331">
        <f>VLOOKUP($B331,'Gemini RAW'!$A:$Q,10,FALSE)</f>
        <v>20</v>
      </c>
      <c r="AB331">
        <f>VLOOKUP($B331,'Gemini RAW'!$A:$Q,11,FALSE)</f>
        <v>0.32855988834827388</v>
      </c>
      <c r="AC331">
        <f>VLOOKUP($B331,'Gemini RAW'!$A:$Q,12,FALSE)</f>
        <v>9</v>
      </c>
      <c r="AD331" t="str">
        <f>VLOOKUP($B331,'Gemini RAW'!$A:$Q,13,FALSE)</f>
        <v>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v>
      </c>
      <c r="AE331" t="b">
        <f>VLOOKUP($B331,'Gemini RAW'!$A:$Q,14,FALSE)</f>
        <v>0</v>
      </c>
      <c r="AF331">
        <f>VLOOKUP($B331,'Gemini RAW'!$A:$Q,15,FALSE)</f>
        <v>0</v>
      </c>
      <c r="AG331">
        <f>VLOOKUP($B331,'Gemini RAW'!$A:$Q,16,FALSE)</f>
        <v>0</v>
      </c>
      <c r="AH331">
        <f>VLOOKUP($B331,'Gemini RAW'!$A:$Q,17,FALSE)</f>
        <v>0</v>
      </c>
    </row>
    <row r="332" spans="1:34" x14ac:dyDescent="0.45">
      <c r="A332">
        <v>331</v>
      </c>
      <c r="B332" t="s">
        <v>228</v>
      </c>
      <c r="C332" t="s">
        <v>949</v>
      </c>
      <c r="D332" t="s">
        <v>557</v>
      </c>
      <c r="E332">
        <v>5</v>
      </c>
      <c r="F332">
        <v>5</v>
      </c>
      <c r="G332">
        <v>4</v>
      </c>
      <c r="H332">
        <v>5</v>
      </c>
      <c r="I332">
        <v>4</v>
      </c>
      <c r="J332">
        <v>4.7249999999999996</v>
      </c>
      <c r="K332">
        <v>23</v>
      </c>
      <c r="L332">
        <v>0.37622558571336773</v>
      </c>
      <c r="M332">
        <v>12</v>
      </c>
      <c r="N332" t="s">
        <v>2019</v>
      </c>
      <c r="O332" t="b">
        <v>0</v>
      </c>
      <c r="S332" t="str">
        <f>VLOOKUP($B332,'Gemini RAW'!$A:$Q,2,FALSE)</f>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v>
      </c>
      <c r="T332" t="str">
        <f>VLOOKUP($B332,'Gemini RAW'!$A:$Q,3,FALSE)</f>
        <v>rag</v>
      </c>
      <c r="U332">
        <f>VLOOKUP($B332,'Gemini RAW'!$A:$Q,4,FALSE)</f>
        <v>4</v>
      </c>
      <c r="V332">
        <f>VLOOKUP($B332,'Gemini RAW'!$A:$Q,5,FALSE)</f>
        <v>5</v>
      </c>
      <c r="W332">
        <f>VLOOKUP($B332,'Gemini RAW'!$A:$Q,6,FALSE)</f>
        <v>3</v>
      </c>
      <c r="X332">
        <f>VLOOKUP($B332,'Gemini RAW'!$A:$Q,7,FALSE)</f>
        <v>5</v>
      </c>
      <c r="Y332">
        <f>VLOOKUP($B332,'Gemini RAW'!$A:$Q,8,FALSE)</f>
        <v>1</v>
      </c>
      <c r="Z332">
        <f>VLOOKUP($B332,'Gemini RAW'!$A:$Q,9,FALSE)</f>
        <v>3.98</v>
      </c>
      <c r="AA332">
        <f>VLOOKUP($B332,'Gemini RAW'!$A:$Q,10,FALSE)</f>
        <v>18</v>
      </c>
      <c r="AB332">
        <f>VLOOKUP($B332,'Gemini RAW'!$A:$Q,11,FALSE)</f>
        <v>0.24356741766295451</v>
      </c>
      <c r="AC332">
        <f>VLOOKUP($B332,'Gemini RAW'!$A:$Q,12,FALSE)</f>
        <v>11</v>
      </c>
      <c r="AD332" t="str">
        <f>VLOOKUP($B332,'Gemini RAW'!$A:$Q,13,FALSE)</f>
        <v>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v>
      </c>
      <c r="AE332" t="b">
        <f>VLOOKUP($B332,'Gemini RAW'!$A:$Q,14,FALSE)</f>
        <v>0</v>
      </c>
      <c r="AF332">
        <f>VLOOKUP($B332,'Gemini RAW'!$A:$Q,15,FALSE)</f>
        <v>0</v>
      </c>
      <c r="AG332">
        <f>VLOOKUP($B332,'Gemini RAW'!$A:$Q,16,FALSE)</f>
        <v>0</v>
      </c>
      <c r="AH332">
        <f>VLOOKUP($B332,'Gemini RAW'!$A:$Q,17,FALSE)</f>
        <v>0</v>
      </c>
    </row>
    <row r="333" spans="1:34" x14ac:dyDescent="0.45">
      <c r="A333">
        <v>332</v>
      </c>
      <c r="B333" t="s">
        <v>231</v>
      </c>
      <c r="C333" t="s">
        <v>951</v>
      </c>
      <c r="D333" t="s">
        <v>557</v>
      </c>
      <c r="E333">
        <v>4</v>
      </c>
      <c r="F333">
        <v>5</v>
      </c>
      <c r="G333">
        <v>4</v>
      </c>
      <c r="H333">
        <v>4</v>
      </c>
      <c r="I333">
        <v>3</v>
      </c>
      <c r="J333">
        <v>4.1624999999999996</v>
      </c>
      <c r="K333">
        <v>20</v>
      </c>
      <c r="L333">
        <v>0.22538729451620371</v>
      </c>
      <c r="M333">
        <v>10</v>
      </c>
      <c r="N333" t="s">
        <v>2020</v>
      </c>
      <c r="O333" t="b">
        <v>0</v>
      </c>
      <c r="S333" t="str">
        <f>VLOOKUP($B333,'Gemini RAW'!$A:$Q,2,FALSE)</f>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v>
      </c>
      <c r="T333" t="str">
        <f>VLOOKUP($B333,'Gemini RAW'!$A:$Q,3,FALSE)</f>
        <v>rag</v>
      </c>
      <c r="U333">
        <f>VLOOKUP($B333,'Gemini RAW'!$A:$Q,4,FALSE)</f>
        <v>5</v>
      </c>
      <c r="V333">
        <f>VLOOKUP($B333,'Gemini RAW'!$A:$Q,5,FALSE)</f>
        <v>5</v>
      </c>
      <c r="W333">
        <f>VLOOKUP($B333,'Gemini RAW'!$A:$Q,6,FALSE)</f>
        <v>4</v>
      </c>
      <c r="X333">
        <f>VLOOKUP($B333,'Gemini RAW'!$A:$Q,7,FALSE)</f>
        <v>5</v>
      </c>
      <c r="Y333">
        <f>VLOOKUP($B333,'Gemini RAW'!$A:$Q,8,FALSE)</f>
        <v>1</v>
      </c>
      <c r="Z333">
        <f>VLOOKUP($B333,'Gemini RAW'!$A:$Q,9,FALSE)</f>
        <v>4.3400000000000007</v>
      </c>
      <c r="AA333">
        <f>VLOOKUP($B333,'Gemini RAW'!$A:$Q,10,FALSE)</f>
        <v>20</v>
      </c>
      <c r="AB333">
        <f>VLOOKUP($B333,'Gemini RAW'!$A:$Q,11,FALSE)</f>
        <v>0.17748072986212979</v>
      </c>
      <c r="AC333">
        <f>VLOOKUP($B333,'Gemini RAW'!$A:$Q,12,FALSE)</f>
        <v>7</v>
      </c>
      <c r="AD333" t="str">
        <f>VLOOKUP($B333,'Gemini RAW'!$A:$Q,13,FALSE)</f>
        <v>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v>
      </c>
      <c r="AE333" t="b">
        <f>VLOOKUP($B333,'Gemini RAW'!$A:$Q,14,FALSE)</f>
        <v>0</v>
      </c>
      <c r="AF333">
        <f>VLOOKUP($B333,'Gemini RAW'!$A:$Q,15,FALSE)</f>
        <v>0</v>
      </c>
      <c r="AG333">
        <f>VLOOKUP($B333,'Gemini RAW'!$A:$Q,16,FALSE)</f>
        <v>0</v>
      </c>
      <c r="AH333">
        <f>VLOOKUP($B333,'Gemini RAW'!$A:$Q,17,FALSE)</f>
        <v>0</v>
      </c>
    </row>
    <row r="334" spans="1:34" x14ac:dyDescent="0.45">
      <c r="A334">
        <v>333</v>
      </c>
      <c r="B334" t="s">
        <v>234</v>
      </c>
      <c r="C334" t="s">
        <v>953</v>
      </c>
      <c r="D334" t="s">
        <v>557</v>
      </c>
      <c r="E334">
        <v>5</v>
      </c>
      <c r="F334">
        <v>5</v>
      </c>
      <c r="G334">
        <v>4</v>
      </c>
      <c r="H334">
        <v>5</v>
      </c>
      <c r="I334">
        <v>4</v>
      </c>
      <c r="J334">
        <v>4.7249999999999996</v>
      </c>
      <c r="K334">
        <v>23</v>
      </c>
      <c r="L334">
        <v>0.37967651113132872</v>
      </c>
      <c r="M334">
        <v>10</v>
      </c>
      <c r="N334" t="s">
        <v>2021</v>
      </c>
      <c r="O334" t="b">
        <v>0</v>
      </c>
      <c r="S334" t="str">
        <f>VLOOKUP($B334,'Gemini RAW'!$A:$Q,2,FALSE)</f>
        <v>Für Ihre Suchanfrage konnte keine Zusammenfassung erstellt werden. Hier sind einige Suchergebnisse.</v>
      </c>
      <c r="T334" t="str">
        <f>VLOOKUP($B334,'Gemini RAW'!$A:$Q,3,FALSE)</f>
        <v>rag</v>
      </c>
      <c r="U334">
        <f>VLOOKUP($B334,'Gemini RAW'!$A:$Q,4,FALSE)</f>
        <v>1</v>
      </c>
      <c r="V334">
        <f>VLOOKUP($B334,'Gemini RAW'!$A:$Q,5,FALSE)</f>
        <v>1</v>
      </c>
      <c r="W334">
        <f>VLOOKUP($B334,'Gemini RAW'!$A:$Q,6,FALSE)</f>
        <v>1</v>
      </c>
      <c r="X334">
        <f>VLOOKUP($B334,'Gemini RAW'!$A:$Q,7,FALSE)</f>
        <v>1</v>
      </c>
      <c r="Y334">
        <f>VLOOKUP($B334,'Gemini RAW'!$A:$Q,8,FALSE)</f>
        <v>1</v>
      </c>
      <c r="Z334">
        <f>VLOOKUP($B334,'Gemini RAW'!$A:$Q,9,FALSE)</f>
        <v>1</v>
      </c>
      <c r="AA334">
        <f>VLOOKUP($B334,'Gemini RAW'!$A:$Q,10,FALSE)</f>
        <v>5</v>
      </c>
      <c r="AB334">
        <f>VLOOKUP($B334,'Gemini RAW'!$A:$Q,11,FALSE)</f>
        <v>4.112431487016191E-2</v>
      </c>
      <c r="AC334">
        <f>VLOOKUP($B334,'Gemini RAW'!$A:$Q,12,FALSE)</f>
        <v>11</v>
      </c>
      <c r="AD334" t="str">
        <f>VLOOKUP($B334,'Gemini RAW'!$A:$Q,13,FALSE)</f>
        <v>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v>
      </c>
      <c r="AE334" t="b">
        <f>VLOOKUP($B334,'Gemini RAW'!$A:$Q,14,FALSE)</f>
        <v>0</v>
      </c>
      <c r="AF334">
        <f>VLOOKUP($B334,'Gemini RAW'!$A:$Q,15,FALSE)</f>
        <v>0</v>
      </c>
      <c r="AG334">
        <f>VLOOKUP($B334,'Gemini RAW'!$A:$Q,16,FALSE)</f>
        <v>0</v>
      </c>
      <c r="AH334">
        <f>VLOOKUP($B334,'Gemini RAW'!$A:$Q,17,FALSE)</f>
        <v>0</v>
      </c>
    </row>
    <row r="335" spans="1:34" x14ac:dyDescent="0.45">
      <c r="A335">
        <v>334</v>
      </c>
      <c r="B335" t="s">
        <v>237</v>
      </c>
      <c r="C335" t="s">
        <v>955</v>
      </c>
      <c r="D335" t="s">
        <v>557</v>
      </c>
      <c r="E335">
        <v>5</v>
      </c>
      <c r="F335">
        <v>5</v>
      </c>
      <c r="G335">
        <v>4</v>
      </c>
      <c r="H335">
        <v>5</v>
      </c>
      <c r="I335">
        <v>3</v>
      </c>
      <c r="J335">
        <v>4.6374999999999993</v>
      </c>
      <c r="K335">
        <v>22</v>
      </c>
      <c r="L335">
        <v>0.21729306286167699</v>
      </c>
      <c r="M335">
        <v>11</v>
      </c>
      <c r="N335" t="s">
        <v>2022</v>
      </c>
      <c r="O335" t="b">
        <v>0</v>
      </c>
      <c r="S335" t="str">
        <f>VLOOKUP($B335,'Gemini RAW'!$A:$Q,2,FALSE)</f>
        <v>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v>
      </c>
      <c r="T335" t="str">
        <f>VLOOKUP($B335,'Gemini RAW'!$A:$Q,3,FALSE)</f>
        <v>rag</v>
      </c>
      <c r="U335">
        <f>VLOOKUP($B335,'Gemini RAW'!$A:$Q,4,FALSE)</f>
        <v>5</v>
      </c>
      <c r="V335">
        <f>VLOOKUP($B335,'Gemini RAW'!$A:$Q,5,FALSE)</f>
        <v>5</v>
      </c>
      <c r="W335">
        <f>VLOOKUP($B335,'Gemini RAW'!$A:$Q,6,FALSE)</f>
        <v>4</v>
      </c>
      <c r="X335">
        <f>VLOOKUP($B335,'Gemini RAW'!$A:$Q,7,FALSE)</f>
        <v>5</v>
      </c>
      <c r="Y335">
        <f>VLOOKUP($B335,'Gemini RAW'!$A:$Q,8,FALSE)</f>
        <v>1</v>
      </c>
      <c r="Z335">
        <f>VLOOKUP($B335,'Gemini RAW'!$A:$Q,9,FALSE)</f>
        <v>4.3400000000000007</v>
      </c>
      <c r="AA335">
        <f>VLOOKUP($B335,'Gemini RAW'!$A:$Q,10,FALSE)</f>
        <v>20</v>
      </c>
      <c r="AB335">
        <f>VLOOKUP($B335,'Gemini RAW'!$A:$Q,11,FALSE)</f>
        <v>0.34096878322966379</v>
      </c>
      <c r="AC335">
        <f>VLOOKUP($B335,'Gemini RAW'!$A:$Q,12,FALSE)</f>
        <v>8</v>
      </c>
      <c r="AD335" t="str">
        <f>VLOOKUP($B335,'Gemini RAW'!$A:$Q,13,FALSE)</f>
        <v>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v>
      </c>
      <c r="AE335" t="b">
        <f>VLOOKUP($B335,'Gemini RAW'!$A:$Q,14,FALSE)</f>
        <v>0</v>
      </c>
      <c r="AF335">
        <f>VLOOKUP($B335,'Gemini RAW'!$A:$Q,15,FALSE)</f>
        <v>0</v>
      </c>
      <c r="AG335">
        <f>VLOOKUP($B335,'Gemini RAW'!$A:$Q,16,FALSE)</f>
        <v>0</v>
      </c>
      <c r="AH335">
        <f>VLOOKUP($B335,'Gemini RAW'!$A:$Q,17,FALSE)</f>
        <v>0</v>
      </c>
    </row>
    <row r="336" spans="1:34" x14ac:dyDescent="0.45">
      <c r="A336">
        <v>335</v>
      </c>
      <c r="B336" t="s">
        <v>240</v>
      </c>
      <c r="C336" t="s">
        <v>957</v>
      </c>
      <c r="D336" t="s">
        <v>557</v>
      </c>
      <c r="E336">
        <v>5</v>
      </c>
      <c r="F336">
        <v>5</v>
      </c>
      <c r="G336">
        <v>4</v>
      </c>
      <c r="H336">
        <v>5</v>
      </c>
      <c r="I336">
        <v>5</v>
      </c>
      <c r="J336">
        <v>4.8125</v>
      </c>
      <c r="K336">
        <v>24</v>
      </c>
      <c r="L336">
        <v>0.41646831127947309</v>
      </c>
      <c r="M336">
        <v>16</v>
      </c>
      <c r="N336" t="s">
        <v>2023</v>
      </c>
      <c r="O336" t="b">
        <v>0</v>
      </c>
      <c r="S336" t="str">
        <f>VLOOKUP($B336,'Gemini RAW'!$A:$Q,2,FALSE)</f>
        <v>Microsoft Teams ist auf den neuen Laptops integriert. Teams funktioniert jedoch nicht auf der Citrix-Umgebung. Teams ist noch nicht auf die anderen Standorte ausgerollt, der Rollout erfolgt sukzessive.</v>
      </c>
      <c r="T336" t="str">
        <f>VLOOKUP($B336,'Gemini RAW'!$A:$Q,3,FALSE)</f>
        <v>rag</v>
      </c>
      <c r="U336">
        <f>VLOOKUP($B336,'Gemini RAW'!$A:$Q,4,FALSE)</f>
        <v>4</v>
      </c>
      <c r="V336">
        <f>VLOOKUP($B336,'Gemini RAW'!$A:$Q,5,FALSE)</f>
        <v>5</v>
      </c>
      <c r="W336">
        <f>VLOOKUP($B336,'Gemini RAW'!$A:$Q,6,FALSE)</f>
        <v>4</v>
      </c>
      <c r="X336">
        <f>VLOOKUP($B336,'Gemini RAW'!$A:$Q,7,FALSE)</f>
        <v>5</v>
      </c>
      <c r="Y336">
        <f>VLOOKUP($B336,'Gemini RAW'!$A:$Q,8,FALSE)</f>
        <v>1</v>
      </c>
      <c r="Z336">
        <f>VLOOKUP($B336,'Gemini RAW'!$A:$Q,9,FALSE)</f>
        <v>3.28</v>
      </c>
      <c r="AA336">
        <f>VLOOKUP($B336,'Gemini RAW'!$A:$Q,10,FALSE)</f>
        <v>19</v>
      </c>
      <c r="AB336">
        <f>VLOOKUP($B336,'Gemini RAW'!$A:$Q,11,FALSE)</f>
        <v>0.35360210331469533</v>
      </c>
      <c r="AC336">
        <f>VLOOKUP($B336,'Gemini RAW'!$A:$Q,12,FALSE)</f>
        <v>16</v>
      </c>
      <c r="AD336" t="str">
        <f>VLOOKUP($B336,'Gemini RAW'!$A:$Q,13,FALSE)</f>
        <v>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v>
      </c>
      <c r="AE336" t="b">
        <f>VLOOKUP($B336,'Gemini RAW'!$A:$Q,14,FALSE)</f>
        <v>0</v>
      </c>
      <c r="AF336">
        <f>VLOOKUP($B336,'Gemini RAW'!$A:$Q,15,FALSE)</f>
        <v>0</v>
      </c>
      <c r="AG336">
        <f>VLOOKUP($B336,'Gemini RAW'!$A:$Q,16,FALSE)</f>
        <v>0</v>
      </c>
      <c r="AH336">
        <f>VLOOKUP($B336,'Gemini RAW'!$A:$Q,17,FALSE)</f>
        <v>0</v>
      </c>
    </row>
    <row r="337" spans="1:34" x14ac:dyDescent="0.45">
      <c r="A337">
        <v>336</v>
      </c>
      <c r="B337" t="s">
        <v>243</v>
      </c>
      <c r="C337" t="s">
        <v>959</v>
      </c>
      <c r="D337" t="s">
        <v>557</v>
      </c>
      <c r="E337">
        <v>5</v>
      </c>
      <c r="F337">
        <v>5</v>
      </c>
      <c r="G337">
        <v>4</v>
      </c>
      <c r="H337">
        <v>5</v>
      </c>
      <c r="I337">
        <v>4</v>
      </c>
      <c r="J337">
        <v>4.7249999999999996</v>
      </c>
      <c r="K337">
        <v>23</v>
      </c>
      <c r="L337">
        <v>0.22357829038196039</v>
      </c>
      <c r="M337">
        <v>4</v>
      </c>
      <c r="N337" t="s">
        <v>2024</v>
      </c>
      <c r="O337" t="b">
        <v>0</v>
      </c>
      <c r="S337" t="str">
        <f>VLOOKUP($B337,'Gemini RAW'!$A:$Q,2,FALSE)</f>
        <v>Ja, Sie können problemlos über die Notebookumgebung an externen Teams-Meetings teilnehmen. Microsoft Teams ist auf den neuen Laptops integriert. Wenn Sie eine Teams-Einladung von extern erhalten, können Sie ohne Probleme über die Notebookumgebung an Teams teilnehmen.</v>
      </c>
      <c r="T337" t="str">
        <f>VLOOKUP($B337,'Gemini RAW'!$A:$Q,3,FALSE)</f>
        <v>rag</v>
      </c>
      <c r="U337">
        <f>VLOOKUP($B337,'Gemini RAW'!$A:$Q,4,FALSE)</f>
        <v>5</v>
      </c>
      <c r="V337">
        <f>VLOOKUP($B337,'Gemini RAW'!$A:$Q,5,FALSE)</f>
        <v>5</v>
      </c>
      <c r="W337">
        <f>VLOOKUP($B337,'Gemini RAW'!$A:$Q,6,FALSE)</f>
        <v>5</v>
      </c>
      <c r="X337">
        <f>VLOOKUP($B337,'Gemini RAW'!$A:$Q,7,FALSE)</f>
        <v>5</v>
      </c>
      <c r="Y337">
        <f>VLOOKUP($B337,'Gemini RAW'!$A:$Q,8,FALSE)</f>
        <v>1</v>
      </c>
      <c r="Z337">
        <f>VLOOKUP($B337,'Gemini RAW'!$A:$Q,9,FALSE)</f>
        <v>4.4800000000000004</v>
      </c>
      <c r="AA337">
        <f>VLOOKUP($B337,'Gemini RAW'!$A:$Q,10,FALSE)</f>
        <v>21</v>
      </c>
      <c r="AB337">
        <f>VLOOKUP($B337,'Gemini RAW'!$A:$Q,11,FALSE)</f>
        <v>0.24474641319942611</v>
      </c>
      <c r="AC337">
        <f>VLOOKUP($B337,'Gemini RAW'!$A:$Q,12,FALSE)</f>
        <v>5</v>
      </c>
      <c r="AD337" t="str">
        <f>VLOOKUP($B337,'Gemini RAW'!$A:$Q,13,FALSE)</f>
        <v>The response is factually accurate, relevant, complete, and clear. However, it lacks citations, even though the information is derived from the provided snippets. The response effectively answers the user's question but fails to properly attribute the source material.</v>
      </c>
      <c r="AE337" t="b">
        <f>VLOOKUP($B337,'Gemini RAW'!$A:$Q,14,FALSE)</f>
        <v>0</v>
      </c>
      <c r="AF337">
        <f>VLOOKUP($B337,'Gemini RAW'!$A:$Q,15,FALSE)</f>
        <v>0</v>
      </c>
      <c r="AG337">
        <f>VLOOKUP($B337,'Gemini RAW'!$A:$Q,16,FALSE)</f>
        <v>0</v>
      </c>
      <c r="AH337">
        <f>VLOOKUP($B337,'Gemini RAW'!$A:$Q,17,FALSE)</f>
        <v>0</v>
      </c>
    </row>
    <row r="338" spans="1:34" x14ac:dyDescent="0.45">
      <c r="A338">
        <v>337</v>
      </c>
      <c r="B338" t="s">
        <v>246</v>
      </c>
      <c r="C338" t="s">
        <v>960</v>
      </c>
      <c r="D338" t="s">
        <v>557</v>
      </c>
      <c r="E338">
        <v>4</v>
      </c>
      <c r="F338">
        <v>5</v>
      </c>
      <c r="G338">
        <v>4</v>
      </c>
      <c r="H338">
        <v>5</v>
      </c>
      <c r="I338">
        <v>3</v>
      </c>
      <c r="J338">
        <v>4.3249999999999993</v>
      </c>
      <c r="K338">
        <v>21</v>
      </c>
      <c r="L338">
        <v>0.34648702196542619</v>
      </c>
      <c r="M338">
        <v>11</v>
      </c>
      <c r="N338" t="s">
        <v>2025</v>
      </c>
      <c r="O338" t="b">
        <v>0</v>
      </c>
      <c r="S338" t="str">
        <f>VLOOKUP($B338,'Gemini RAW'!$A:$Q,2,FALSE)</f>
        <v>Die Firma Datagroup leistet externe Unterstützung bei der Umsetzung der IT-Ausstattung. Um den Umzug und die Einweisung in das neue Arbeitsequipment so einfach wie möglich zu gestalten, wird der LocalService durch externes IT-Fachpersonal unterstützt.</v>
      </c>
      <c r="T338" t="str">
        <f>VLOOKUP($B338,'Gemini RAW'!$A:$Q,3,FALSE)</f>
        <v>rag</v>
      </c>
      <c r="U338">
        <f>VLOOKUP($B338,'Gemini RAW'!$A:$Q,4,FALSE)</f>
        <v>4</v>
      </c>
      <c r="V338">
        <f>VLOOKUP($B338,'Gemini RAW'!$A:$Q,5,FALSE)</f>
        <v>5</v>
      </c>
      <c r="W338">
        <f>VLOOKUP($B338,'Gemini RAW'!$A:$Q,6,FALSE)</f>
        <v>3</v>
      </c>
      <c r="X338">
        <f>VLOOKUP($B338,'Gemini RAW'!$A:$Q,7,FALSE)</f>
        <v>4</v>
      </c>
      <c r="Y338">
        <f>VLOOKUP($B338,'Gemini RAW'!$A:$Q,8,FALSE)</f>
        <v>2</v>
      </c>
      <c r="Z338">
        <f>VLOOKUP($B338,'Gemini RAW'!$A:$Q,9,FALSE)</f>
        <v>3.08</v>
      </c>
      <c r="AA338">
        <f>VLOOKUP($B338,'Gemini RAW'!$A:$Q,10,FALSE)</f>
        <v>18</v>
      </c>
      <c r="AB338">
        <f>VLOOKUP($B338,'Gemini RAW'!$A:$Q,11,FALSE)</f>
        <v>0.28020661696629717</v>
      </c>
      <c r="AC338">
        <f>VLOOKUP($B338,'Gemini RAW'!$A:$Q,12,FALSE)</f>
        <v>11</v>
      </c>
      <c r="AD338" t="str">
        <f>VLOOKUP($B338,'Gemini RAW'!$A:$Q,13,FALSE)</f>
        <v>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v>
      </c>
      <c r="AE338" t="b">
        <f>VLOOKUP($B338,'Gemini RAW'!$A:$Q,14,FALSE)</f>
        <v>0</v>
      </c>
      <c r="AF338">
        <f>VLOOKUP($B338,'Gemini RAW'!$A:$Q,15,FALSE)</f>
        <v>0</v>
      </c>
      <c r="AG338">
        <f>VLOOKUP($B338,'Gemini RAW'!$A:$Q,16,FALSE)</f>
        <v>0</v>
      </c>
      <c r="AH338">
        <f>VLOOKUP($B338,'Gemini RAW'!$A:$Q,17,FALSE)</f>
        <v>0</v>
      </c>
    </row>
    <row r="339" spans="1:34" x14ac:dyDescent="0.45">
      <c r="A339">
        <v>338</v>
      </c>
      <c r="B339" t="s">
        <v>249</v>
      </c>
      <c r="C339" t="s">
        <v>962</v>
      </c>
      <c r="D339" t="s">
        <v>557</v>
      </c>
      <c r="E339">
        <v>4</v>
      </c>
      <c r="F339">
        <v>5</v>
      </c>
      <c r="G339">
        <v>4</v>
      </c>
      <c r="H339">
        <v>4</v>
      </c>
      <c r="I339">
        <v>3</v>
      </c>
      <c r="J339">
        <v>4.1624999999999996</v>
      </c>
      <c r="K339">
        <v>20</v>
      </c>
      <c r="L339">
        <v>0.30595847327770059</v>
      </c>
      <c r="M339">
        <v>10</v>
      </c>
      <c r="N339" t="s">
        <v>2026</v>
      </c>
      <c r="O339" t="b">
        <v>0</v>
      </c>
      <c r="S339" t="str">
        <f>VLOOKUP($B339,'Gemini RAW'!$A:$Q,2,FALSE)</f>
        <v>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v>
      </c>
      <c r="T339" t="str">
        <f>VLOOKUP($B339,'Gemini RAW'!$A:$Q,3,FALSE)</f>
        <v>rag</v>
      </c>
      <c r="U339">
        <f>VLOOKUP($B339,'Gemini RAW'!$A:$Q,4,FALSE)</f>
        <v>4</v>
      </c>
      <c r="V339">
        <f>VLOOKUP($B339,'Gemini RAW'!$A:$Q,5,FALSE)</f>
        <v>5</v>
      </c>
      <c r="W339">
        <f>VLOOKUP($B339,'Gemini RAW'!$A:$Q,6,FALSE)</f>
        <v>4</v>
      </c>
      <c r="X339">
        <f>VLOOKUP($B339,'Gemini RAW'!$A:$Q,7,FALSE)</f>
        <v>5</v>
      </c>
      <c r="Y339">
        <f>VLOOKUP($B339,'Gemini RAW'!$A:$Q,8,FALSE)</f>
        <v>1</v>
      </c>
      <c r="Z339">
        <f>VLOOKUP($B339,'Gemini RAW'!$A:$Q,9,FALSE)</f>
        <v>3.28</v>
      </c>
      <c r="AA339">
        <f>VLOOKUP($B339,'Gemini RAW'!$A:$Q,10,FALSE)</f>
        <v>19</v>
      </c>
      <c r="AB339">
        <f>VLOOKUP($B339,'Gemini RAW'!$A:$Q,11,FALSE)</f>
        <v>0.22736269617448329</v>
      </c>
      <c r="AC339">
        <f>VLOOKUP($B339,'Gemini RAW'!$A:$Q,12,FALSE)</f>
        <v>11</v>
      </c>
      <c r="AD339" t="str">
        <f>VLOOKUP($B339,'Gemini RAW'!$A:$Q,13,FALSE)</f>
        <v>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v>
      </c>
      <c r="AE339" t="b">
        <f>VLOOKUP($B339,'Gemini RAW'!$A:$Q,14,FALSE)</f>
        <v>0</v>
      </c>
      <c r="AF339">
        <f>VLOOKUP($B339,'Gemini RAW'!$A:$Q,15,FALSE)</f>
        <v>0</v>
      </c>
      <c r="AG339">
        <f>VLOOKUP($B339,'Gemini RAW'!$A:$Q,16,FALSE)</f>
        <v>0</v>
      </c>
      <c r="AH339">
        <f>VLOOKUP($B339,'Gemini RAW'!$A:$Q,17,FALSE)</f>
        <v>0</v>
      </c>
    </row>
    <row r="340" spans="1:34" x14ac:dyDescent="0.45">
      <c r="A340">
        <v>339</v>
      </c>
      <c r="B340" t="s">
        <v>252</v>
      </c>
      <c r="C340" t="s">
        <v>964</v>
      </c>
      <c r="D340" t="s">
        <v>557</v>
      </c>
      <c r="E340">
        <v>5</v>
      </c>
      <c r="F340">
        <v>5</v>
      </c>
      <c r="G340">
        <v>4</v>
      </c>
      <c r="H340">
        <v>4</v>
      </c>
      <c r="I340">
        <v>4</v>
      </c>
      <c r="J340">
        <v>4.5625</v>
      </c>
      <c r="K340">
        <v>22</v>
      </c>
      <c r="L340">
        <v>0.28551784143510428</v>
      </c>
      <c r="M340">
        <v>11</v>
      </c>
      <c r="N340" t="s">
        <v>2027</v>
      </c>
      <c r="O340" t="b">
        <v>0</v>
      </c>
      <c r="S340" t="str">
        <f>VLOOKUP($B340,'Gemini RAW'!$A:$Q,2,FALSE)</f>
        <v>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v>
      </c>
      <c r="T340" t="str">
        <f>VLOOKUP($B340,'Gemini RAW'!$A:$Q,3,FALSE)</f>
        <v>rag</v>
      </c>
      <c r="U340">
        <f>VLOOKUP($B340,'Gemini RAW'!$A:$Q,4,FALSE)</f>
        <v>5</v>
      </c>
      <c r="V340">
        <f>VLOOKUP($B340,'Gemini RAW'!$A:$Q,5,FALSE)</f>
        <v>5</v>
      </c>
      <c r="W340">
        <f>VLOOKUP($B340,'Gemini RAW'!$A:$Q,6,FALSE)</f>
        <v>4</v>
      </c>
      <c r="X340">
        <f>VLOOKUP($B340,'Gemini RAW'!$A:$Q,7,FALSE)</f>
        <v>5</v>
      </c>
      <c r="Y340">
        <f>VLOOKUP($B340,'Gemini RAW'!$A:$Q,8,FALSE)</f>
        <v>1</v>
      </c>
      <c r="Z340">
        <f>VLOOKUP($B340,'Gemini RAW'!$A:$Q,9,FALSE)</f>
        <v>3.5</v>
      </c>
      <c r="AA340">
        <f>VLOOKUP($B340,'Gemini RAW'!$A:$Q,10,FALSE)</f>
        <v>20</v>
      </c>
      <c r="AB340">
        <f>VLOOKUP($B340,'Gemini RAW'!$A:$Q,11,FALSE)</f>
        <v>0.2261529413551934</v>
      </c>
      <c r="AC340">
        <f>VLOOKUP($B340,'Gemini RAW'!$A:$Q,12,FALSE)</f>
        <v>10</v>
      </c>
      <c r="AD340" t="str">
        <f>VLOOKUP($B340,'Gemini RAW'!$A:$Q,13,FALSE)</f>
        <v>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v>
      </c>
      <c r="AE340" t="b">
        <f>VLOOKUP($B340,'Gemini RAW'!$A:$Q,14,FALSE)</f>
        <v>0</v>
      </c>
      <c r="AF340">
        <f>VLOOKUP($B340,'Gemini RAW'!$A:$Q,15,FALSE)</f>
        <v>0</v>
      </c>
      <c r="AG340">
        <f>VLOOKUP($B340,'Gemini RAW'!$A:$Q,16,FALSE)</f>
        <v>0</v>
      </c>
      <c r="AH340">
        <f>VLOOKUP($B340,'Gemini RAW'!$A:$Q,17,FALSE)</f>
        <v>0</v>
      </c>
    </row>
    <row r="341" spans="1:34" x14ac:dyDescent="0.45">
      <c r="A341">
        <v>340</v>
      </c>
      <c r="B341" t="s">
        <v>255</v>
      </c>
      <c r="C341" t="s">
        <v>966</v>
      </c>
      <c r="D341" t="s">
        <v>557</v>
      </c>
      <c r="E341">
        <v>5</v>
      </c>
      <c r="F341">
        <v>5</v>
      </c>
      <c r="G341">
        <v>5</v>
      </c>
      <c r="H341">
        <v>5</v>
      </c>
      <c r="I341">
        <v>4</v>
      </c>
      <c r="J341">
        <v>4.9124999999999996</v>
      </c>
      <c r="K341">
        <v>24</v>
      </c>
      <c r="L341">
        <v>0.45719959099193819</v>
      </c>
      <c r="M341">
        <v>11</v>
      </c>
      <c r="N341" t="s">
        <v>2028</v>
      </c>
      <c r="O341" t="b">
        <v>0</v>
      </c>
      <c r="S341" t="str">
        <f>VLOOKUP($B341,'Gemini RAW'!$A:$Q,2,FALSE)</f>
        <v>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v>
      </c>
      <c r="T341" t="str">
        <f>VLOOKUP($B341,'Gemini RAW'!$A:$Q,3,FALSE)</f>
        <v>rag</v>
      </c>
      <c r="U341">
        <f>VLOOKUP($B341,'Gemini RAW'!$A:$Q,4,FALSE)</f>
        <v>4</v>
      </c>
      <c r="V341">
        <f>VLOOKUP($B341,'Gemini RAW'!$A:$Q,5,FALSE)</f>
        <v>5</v>
      </c>
      <c r="W341">
        <f>VLOOKUP($B341,'Gemini RAW'!$A:$Q,6,FALSE)</f>
        <v>4</v>
      </c>
      <c r="X341">
        <f>VLOOKUP($B341,'Gemini RAW'!$A:$Q,7,FALSE)</f>
        <v>5</v>
      </c>
      <c r="Y341">
        <f>VLOOKUP($B341,'Gemini RAW'!$A:$Q,8,FALSE)</f>
        <v>1</v>
      </c>
      <c r="Z341">
        <f>VLOOKUP($B341,'Gemini RAW'!$A:$Q,9,FALSE)</f>
        <v>4.12</v>
      </c>
      <c r="AA341">
        <f>VLOOKUP($B341,'Gemini RAW'!$A:$Q,10,FALSE)</f>
        <v>19</v>
      </c>
      <c r="AB341">
        <f>VLOOKUP($B341,'Gemini RAW'!$A:$Q,11,FALSE)</f>
        <v>0.38583425423601342</v>
      </c>
      <c r="AC341">
        <f>VLOOKUP($B341,'Gemini RAW'!$A:$Q,12,FALSE)</f>
        <v>10</v>
      </c>
      <c r="AD341" t="str">
        <f>VLOOKUP($B341,'Gemini RAW'!$A:$Q,13,FALSE)</f>
        <v>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v>
      </c>
      <c r="AE341" t="b">
        <f>VLOOKUP($B341,'Gemini RAW'!$A:$Q,14,FALSE)</f>
        <v>0</v>
      </c>
      <c r="AF341">
        <f>VLOOKUP($B341,'Gemini RAW'!$A:$Q,15,FALSE)</f>
        <v>0</v>
      </c>
      <c r="AG341">
        <f>VLOOKUP($B341,'Gemini RAW'!$A:$Q,16,FALSE)</f>
        <v>0</v>
      </c>
      <c r="AH341">
        <f>VLOOKUP($B341,'Gemini RAW'!$A:$Q,17,FALSE)</f>
        <v>0</v>
      </c>
    </row>
    <row r="342" spans="1:34" x14ac:dyDescent="0.45">
      <c r="A342">
        <v>341</v>
      </c>
      <c r="B342" t="s">
        <v>258</v>
      </c>
      <c r="C342" t="s">
        <v>968</v>
      </c>
      <c r="D342" t="s">
        <v>557</v>
      </c>
      <c r="E342">
        <v>4</v>
      </c>
      <c r="F342">
        <v>5</v>
      </c>
      <c r="G342">
        <v>3</v>
      </c>
      <c r="H342">
        <v>4</v>
      </c>
      <c r="I342">
        <v>4</v>
      </c>
      <c r="J342">
        <v>4.0625</v>
      </c>
      <c r="K342">
        <v>20</v>
      </c>
      <c r="L342">
        <v>0.31610456951698601</v>
      </c>
      <c r="M342">
        <v>10</v>
      </c>
      <c r="N342" t="s">
        <v>2029</v>
      </c>
      <c r="O342" t="b">
        <v>0</v>
      </c>
      <c r="S342" t="str">
        <f>VLOOKUP($B342,'Gemini RAW'!$A:$Q,2,FALSE)</f>
        <v>Ja, es wird persönliche Ablageplätze im NewHQ geben. Anstelle von Rollcontainern wird es 900 Schließfächer geben. Zusätzlich gibt es 300 Spinde in UG 2 als Ergänzung.</v>
      </c>
      <c r="T342" t="str">
        <f>VLOOKUP($B342,'Gemini RAW'!$A:$Q,3,FALSE)</f>
        <v>rag</v>
      </c>
      <c r="U342">
        <f>VLOOKUP($B342,'Gemini RAW'!$A:$Q,4,FALSE)</f>
        <v>5</v>
      </c>
      <c r="V342">
        <f>VLOOKUP($B342,'Gemini RAW'!$A:$Q,5,FALSE)</f>
        <v>5</v>
      </c>
      <c r="W342">
        <f>VLOOKUP($B342,'Gemini RAW'!$A:$Q,6,FALSE)</f>
        <v>5</v>
      </c>
      <c r="X342">
        <f>VLOOKUP($B342,'Gemini RAW'!$A:$Q,7,FALSE)</f>
        <v>5</v>
      </c>
      <c r="Y342">
        <f>VLOOKUP($B342,'Gemini RAW'!$A:$Q,8,FALSE)</f>
        <v>1</v>
      </c>
      <c r="Z342">
        <f>VLOOKUP($B342,'Gemini RAW'!$A:$Q,9,FALSE)</f>
        <v>4.76</v>
      </c>
      <c r="AA342">
        <f>VLOOKUP($B342,'Gemini RAW'!$A:$Q,10,FALSE)</f>
        <v>21</v>
      </c>
      <c r="AB342">
        <f>VLOOKUP($B342,'Gemini RAW'!$A:$Q,11,FALSE)</f>
        <v>8.0402444018390667E-2</v>
      </c>
      <c r="AC342">
        <f>VLOOKUP($B342,'Gemini RAW'!$A:$Q,12,FALSE)</f>
        <v>10</v>
      </c>
      <c r="AD342" t="str">
        <f>VLOOKUP($B342,'Gemini RAW'!$A:$Q,13,FALSE)</f>
        <v>The response is factually accurate, relevant, complete, and clear. It directly answers the user's question and provides specific details about the storage spaces available. The only area for improvement is the lack of explicit citations.</v>
      </c>
      <c r="AE342" t="b">
        <f>VLOOKUP($B342,'Gemini RAW'!$A:$Q,14,FALSE)</f>
        <v>0</v>
      </c>
      <c r="AF342">
        <f>VLOOKUP($B342,'Gemini RAW'!$A:$Q,15,FALSE)</f>
        <v>0</v>
      </c>
      <c r="AG342">
        <f>VLOOKUP($B342,'Gemini RAW'!$A:$Q,16,FALSE)</f>
        <v>0</v>
      </c>
      <c r="AH342">
        <f>VLOOKUP($B342,'Gemini RAW'!$A:$Q,17,FALSE)</f>
        <v>0</v>
      </c>
    </row>
    <row r="343" spans="1:34" x14ac:dyDescent="0.45">
      <c r="A343">
        <v>342</v>
      </c>
      <c r="B343" t="s">
        <v>261</v>
      </c>
      <c r="C343" t="s">
        <v>970</v>
      </c>
      <c r="D343" t="s">
        <v>557</v>
      </c>
      <c r="E343">
        <v>5</v>
      </c>
      <c r="F343">
        <v>5</v>
      </c>
      <c r="G343">
        <v>5</v>
      </c>
      <c r="H343">
        <v>5</v>
      </c>
      <c r="I343">
        <v>4</v>
      </c>
      <c r="J343">
        <v>4.9124999999999996</v>
      </c>
      <c r="K343">
        <v>24</v>
      </c>
      <c r="L343">
        <v>0.37515138307924589</v>
      </c>
      <c r="M343">
        <v>10</v>
      </c>
      <c r="N343" t="s">
        <v>2030</v>
      </c>
      <c r="O343" t="b">
        <v>0</v>
      </c>
      <c r="S343" t="str">
        <f>VLOOKUP($B343,'Gemini RAW'!$A:$Q,2,FALSE)</f>
        <v>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v>
      </c>
      <c r="T343" t="str">
        <f>VLOOKUP($B343,'Gemini RAW'!$A:$Q,3,FALSE)</f>
        <v>rag</v>
      </c>
      <c r="U343">
        <f>VLOOKUP($B343,'Gemini RAW'!$A:$Q,4,FALSE)</f>
        <v>5</v>
      </c>
      <c r="V343">
        <f>VLOOKUP($B343,'Gemini RAW'!$A:$Q,5,FALSE)</f>
        <v>5</v>
      </c>
      <c r="W343">
        <f>VLOOKUP($B343,'Gemini RAW'!$A:$Q,6,FALSE)</f>
        <v>5</v>
      </c>
      <c r="X343">
        <f>VLOOKUP($B343,'Gemini RAW'!$A:$Q,7,FALSE)</f>
        <v>5</v>
      </c>
      <c r="Y343">
        <f>VLOOKUP($B343,'Gemini RAW'!$A:$Q,8,FALSE)</f>
        <v>1</v>
      </c>
      <c r="Z343">
        <f>VLOOKUP($B343,'Gemini RAW'!$A:$Q,9,FALSE)</f>
        <v>4.4800000000000004</v>
      </c>
      <c r="AA343">
        <f>VLOOKUP($B343,'Gemini RAW'!$A:$Q,10,FALSE)</f>
        <v>21</v>
      </c>
      <c r="AB343">
        <f>VLOOKUP($B343,'Gemini RAW'!$A:$Q,11,FALSE)</f>
        <v>0.215657368546088</v>
      </c>
      <c r="AC343">
        <f>VLOOKUP($B343,'Gemini RAW'!$A:$Q,12,FALSE)</f>
        <v>6</v>
      </c>
      <c r="AD343" t="str">
        <f>VLOOKUP($B343,'Gemini RAW'!$A:$Q,13,FALSE)</f>
        <v>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v>
      </c>
      <c r="AE343" t="b">
        <f>VLOOKUP($B343,'Gemini RAW'!$A:$Q,14,FALSE)</f>
        <v>0</v>
      </c>
      <c r="AF343">
        <f>VLOOKUP($B343,'Gemini RAW'!$A:$Q,15,FALSE)</f>
        <v>0</v>
      </c>
      <c r="AG343">
        <f>VLOOKUP($B343,'Gemini RAW'!$A:$Q,16,FALSE)</f>
        <v>0</v>
      </c>
      <c r="AH343">
        <f>VLOOKUP($B343,'Gemini RAW'!$A:$Q,17,FALSE)</f>
        <v>0</v>
      </c>
    </row>
    <row r="344" spans="1:34" x14ac:dyDescent="0.45">
      <c r="A344">
        <v>343</v>
      </c>
      <c r="B344" t="s">
        <v>264</v>
      </c>
      <c r="C344" t="s">
        <v>972</v>
      </c>
      <c r="D344" t="s">
        <v>557</v>
      </c>
      <c r="E344">
        <v>5</v>
      </c>
      <c r="F344">
        <v>5</v>
      </c>
      <c r="G344">
        <v>4</v>
      </c>
      <c r="H344">
        <v>5</v>
      </c>
      <c r="I344">
        <v>4</v>
      </c>
      <c r="J344">
        <v>4.7249999999999996</v>
      </c>
      <c r="K344">
        <v>23</v>
      </c>
      <c r="L344">
        <v>0.36923025686443689</v>
      </c>
      <c r="M344">
        <v>11</v>
      </c>
      <c r="N344" t="s">
        <v>2031</v>
      </c>
      <c r="O344" t="b">
        <v>0</v>
      </c>
      <c r="S344" t="str">
        <f>VLOOKUP($B344,'Gemini RAW'!$A:$Q,2,FALSE)</f>
        <v>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v>
      </c>
      <c r="T344" t="str">
        <f>VLOOKUP($B344,'Gemini RAW'!$A:$Q,3,FALSE)</f>
        <v>rag</v>
      </c>
      <c r="U344">
        <f>VLOOKUP($B344,'Gemini RAW'!$A:$Q,4,FALSE)</f>
        <v>5</v>
      </c>
      <c r="V344">
        <f>VLOOKUP($B344,'Gemini RAW'!$A:$Q,5,FALSE)</f>
        <v>5</v>
      </c>
      <c r="W344">
        <f>VLOOKUP($B344,'Gemini RAW'!$A:$Q,6,FALSE)</f>
        <v>5</v>
      </c>
      <c r="X344">
        <f>VLOOKUP($B344,'Gemini RAW'!$A:$Q,7,FALSE)</f>
        <v>5</v>
      </c>
      <c r="Y344">
        <f>VLOOKUP($B344,'Gemini RAW'!$A:$Q,8,FALSE)</f>
        <v>1</v>
      </c>
      <c r="Z344">
        <f>VLOOKUP($B344,'Gemini RAW'!$A:$Q,9,FALSE)</f>
        <v>4.4800000000000004</v>
      </c>
      <c r="AA344">
        <f>VLOOKUP($B344,'Gemini RAW'!$A:$Q,10,FALSE)</f>
        <v>21</v>
      </c>
      <c r="AB344">
        <f>VLOOKUP($B344,'Gemini RAW'!$A:$Q,11,FALSE)</f>
        <v>0.13831581191291181</v>
      </c>
      <c r="AC344">
        <f>VLOOKUP($B344,'Gemini RAW'!$A:$Q,12,FALSE)</f>
        <v>10</v>
      </c>
      <c r="AD344" t="str">
        <f>VLOOKUP($B344,'Gemini RAW'!$A:$Q,13,FALSE)</f>
        <v>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v>
      </c>
      <c r="AE344" t="b">
        <f>VLOOKUP($B344,'Gemini RAW'!$A:$Q,14,FALSE)</f>
        <v>0</v>
      </c>
      <c r="AF344">
        <f>VLOOKUP($B344,'Gemini RAW'!$A:$Q,15,FALSE)</f>
        <v>0</v>
      </c>
      <c r="AG344">
        <f>VLOOKUP($B344,'Gemini RAW'!$A:$Q,16,FALSE)</f>
        <v>0</v>
      </c>
      <c r="AH344">
        <f>VLOOKUP($B344,'Gemini RAW'!$A:$Q,17,FALSE)</f>
        <v>0</v>
      </c>
    </row>
    <row r="345" spans="1:34" x14ac:dyDescent="0.45">
      <c r="A345">
        <v>344</v>
      </c>
      <c r="B345" t="s">
        <v>267</v>
      </c>
      <c r="C345" t="s">
        <v>974</v>
      </c>
      <c r="D345" t="s">
        <v>557</v>
      </c>
      <c r="E345">
        <v>3</v>
      </c>
      <c r="F345">
        <v>4</v>
      </c>
      <c r="G345">
        <v>3</v>
      </c>
      <c r="H345">
        <v>4</v>
      </c>
      <c r="I345">
        <v>2</v>
      </c>
      <c r="J345">
        <v>3.3250000000000002</v>
      </c>
      <c r="K345">
        <v>16</v>
      </c>
      <c r="L345">
        <v>0.33731404020966538</v>
      </c>
      <c r="M345">
        <v>10</v>
      </c>
      <c r="N345" t="s">
        <v>2032</v>
      </c>
      <c r="O345" t="b">
        <v>0</v>
      </c>
      <c r="S345" t="str">
        <f>VLOOKUP($B345,'Gemini RAW'!$A:$Q,2,FALSE)</f>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v>
      </c>
      <c r="T345" t="str">
        <f>VLOOKUP($B345,'Gemini RAW'!$A:$Q,3,FALSE)</f>
        <v>rag</v>
      </c>
      <c r="U345">
        <f>VLOOKUP($B345,'Gemini RAW'!$A:$Q,4,FALSE)</f>
        <v>1</v>
      </c>
      <c r="V345">
        <f>VLOOKUP($B345,'Gemini RAW'!$A:$Q,5,FALSE)</f>
        <v>1</v>
      </c>
      <c r="W345">
        <f>VLOOKUP($B345,'Gemini RAW'!$A:$Q,6,FALSE)</f>
        <v>1</v>
      </c>
      <c r="X345">
        <f>VLOOKUP($B345,'Gemini RAW'!$A:$Q,7,FALSE)</f>
        <v>3</v>
      </c>
      <c r="Y345">
        <f>VLOOKUP($B345,'Gemini RAW'!$A:$Q,8,FALSE)</f>
        <v>1</v>
      </c>
      <c r="Z345">
        <f>VLOOKUP($B345,'Gemini RAW'!$A:$Q,9,FALSE)</f>
        <v>1.24</v>
      </c>
      <c r="AA345">
        <f>VLOOKUP($B345,'Gemini RAW'!$A:$Q,10,FALSE)</f>
        <v>7</v>
      </c>
      <c r="AB345">
        <f>VLOOKUP($B345,'Gemini RAW'!$A:$Q,11,FALSE)</f>
        <v>0.134269213355004</v>
      </c>
      <c r="AC345">
        <f>VLOOKUP($B345,'Gemini RAW'!$A:$Q,12,FALSE)</f>
        <v>7</v>
      </c>
      <c r="AD345" t="str">
        <f>VLOOKUP($B345,'Gemini RAW'!$A:$Q,13,FALSE)</f>
        <v>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v>
      </c>
      <c r="AE345" t="b">
        <f>VLOOKUP($B345,'Gemini RAW'!$A:$Q,14,FALSE)</f>
        <v>0</v>
      </c>
      <c r="AF345">
        <f>VLOOKUP($B345,'Gemini RAW'!$A:$Q,15,FALSE)</f>
        <v>0</v>
      </c>
      <c r="AG345">
        <f>VLOOKUP($B345,'Gemini RAW'!$A:$Q,16,FALSE)</f>
        <v>0</v>
      </c>
      <c r="AH345">
        <f>VLOOKUP($B345,'Gemini RAW'!$A:$Q,17,FALSE)</f>
        <v>0</v>
      </c>
    </row>
    <row r="346" spans="1:34" x14ac:dyDescent="0.45">
      <c r="A346">
        <v>345</v>
      </c>
      <c r="B346" t="s">
        <v>270</v>
      </c>
      <c r="C346" t="s">
        <v>976</v>
      </c>
      <c r="D346" t="s">
        <v>557</v>
      </c>
      <c r="E346">
        <v>2</v>
      </c>
      <c r="F346">
        <v>3</v>
      </c>
      <c r="G346">
        <v>2</v>
      </c>
      <c r="H346">
        <v>4</v>
      </c>
      <c r="I346">
        <v>1</v>
      </c>
      <c r="J346">
        <v>2.4874999999999998</v>
      </c>
      <c r="K346">
        <v>12</v>
      </c>
      <c r="L346">
        <v>8.4884248128680145E-2</v>
      </c>
      <c r="M346">
        <v>11</v>
      </c>
      <c r="N346" t="s">
        <v>2033</v>
      </c>
      <c r="O346" t="b">
        <v>0</v>
      </c>
      <c r="S346" t="str">
        <f>VLOOKUP($B346,'Gemini RAW'!$A:$Q,2,FALSE)</f>
        <v>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v>
      </c>
      <c r="T346" t="str">
        <f>VLOOKUP($B346,'Gemini RAW'!$A:$Q,3,FALSE)</f>
        <v>rag</v>
      </c>
      <c r="U346">
        <f>VLOOKUP($B346,'Gemini RAW'!$A:$Q,4,FALSE)</f>
        <v>5</v>
      </c>
      <c r="V346">
        <f>VLOOKUP($B346,'Gemini RAW'!$A:$Q,5,FALSE)</f>
        <v>2</v>
      </c>
      <c r="W346">
        <f>VLOOKUP($B346,'Gemini RAW'!$A:$Q,6,FALSE)</f>
        <v>1</v>
      </c>
      <c r="X346">
        <f>VLOOKUP($B346,'Gemini RAW'!$A:$Q,7,FALSE)</f>
        <v>5</v>
      </c>
      <c r="Y346">
        <f>VLOOKUP($B346,'Gemini RAW'!$A:$Q,8,FALSE)</f>
        <v>1</v>
      </c>
      <c r="Z346">
        <f>VLOOKUP($B346,'Gemini RAW'!$A:$Q,9,FALSE)</f>
        <v>3.38</v>
      </c>
      <c r="AA346">
        <f>VLOOKUP($B346,'Gemini RAW'!$A:$Q,10,FALSE)</f>
        <v>14</v>
      </c>
      <c r="AB346">
        <f>VLOOKUP($B346,'Gemini RAW'!$A:$Q,11,FALSE)</f>
        <v>8.4283799111416938E-2</v>
      </c>
      <c r="AC346">
        <f>VLOOKUP($B346,'Gemini RAW'!$A:$Q,12,FALSE)</f>
        <v>11</v>
      </c>
      <c r="AD346" t="str">
        <f>VLOOKUP($B346,'Gemini RAW'!$A:$Q,13,FALSE)</f>
        <v>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v>
      </c>
      <c r="AE346" t="b">
        <f>VLOOKUP($B346,'Gemini RAW'!$A:$Q,14,FALSE)</f>
        <v>0</v>
      </c>
      <c r="AF346">
        <f>VLOOKUP($B346,'Gemini RAW'!$A:$Q,15,FALSE)</f>
        <v>0</v>
      </c>
      <c r="AG346">
        <f>VLOOKUP($B346,'Gemini RAW'!$A:$Q,16,FALSE)</f>
        <v>0</v>
      </c>
      <c r="AH346">
        <f>VLOOKUP($B346,'Gemini RAW'!$A:$Q,17,FALSE)</f>
        <v>0</v>
      </c>
    </row>
    <row r="347" spans="1:34" x14ac:dyDescent="0.45">
      <c r="A347">
        <v>346</v>
      </c>
      <c r="B347" t="s">
        <v>273</v>
      </c>
      <c r="C347" t="s">
        <v>698</v>
      </c>
      <c r="D347" t="s">
        <v>557</v>
      </c>
      <c r="E347">
        <v>1</v>
      </c>
      <c r="F347">
        <v>1</v>
      </c>
      <c r="G347">
        <v>1</v>
      </c>
      <c r="H347">
        <v>2</v>
      </c>
      <c r="I347">
        <v>1</v>
      </c>
      <c r="J347">
        <v>1.1625000000000001</v>
      </c>
      <c r="K347">
        <v>6</v>
      </c>
      <c r="L347">
        <v>5.0209109640927833E-2</v>
      </c>
      <c r="M347">
        <v>11</v>
      </c>
      <c r="N347" t="s">
        <v>2034</v>
      </c>
      <c r="O347" t="b">
        <v>0</v>
      </c>
      <c r="S347" t="str">
        <f>VLOOKUP($B347,'Gemini RAW'!$A:$Q,2,FALSE)</f>
        <v>Für Ihre Suchanfrage konnte keine Zusammenfassung erstellt werden. Hier sind einige Suchergebnisse.</v>
      </c>
      <c r="T347" t="str">
        <f>VLOOKUP($B347,'Gemini RAW'!$A:$Q,3,FALSE)</f>
        <v>rag</v>
      </c>
      <c r="U347">
        <f>VLOOKUP($B347,'Gemini RAW'!$A:$Q,4,FALSE)</f>
        <v>1</v>
      </c>
      <c r="V347">
        <f>VLOOKUP($B347,'Gemini RAW'!$A:$Q,5,FALSE)</f>
        <v>1</v>
      </c>
      <c r="W347">
        <f>VLOOKUP($B347,'Gemini RAW'!$A:$Q,6,FALSE)</f>
        <v>1</v>
      </c>
      <c r="X347">
        <f>VLOOKUP($B347,'Gemini RAW'!$A:$Q,7,FALSE)</f>
        <v>1</v>
      </c>
      <c r="Y347">
        <f>VLOOKUP($B347,'Gemini RAW'!$A:$Q,8,FALSE)</f>
        <v>1</v>
      </c>
      <c r="Z347">
        <f>VLOOKUP($B347,'Gemini RAW'!$A:$Q,9,FALSE)</f>
        <v>1.84</v>
      </c>
      <c r="AA347">
        <f>VLOOKUP($B347,'Gemini RAW'!$A:$Q,10,FALSE)</f>
        <v>5</v>
      </c>
      <c r="AB347">
        <f>VLOOKUP($B347,'Gemini RAW'!$A:$Q,11,FALSE)</f>
        <v>4.2304041700704079E-2</v>
      </c>
      <c r="AC347">
        <f>VLOOKUP($B347,'Gemini RAW'!$A:$Q,12,FALSE)</f>
        <v>9</v>
      </c>
      <c r="AD347" t="str">
        <f>VLOOKUP($B347,'Gemini RAW'!$A:$Q,13,FALSE)</f>
        <v>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v>
      </c>
      <c r="AE347" t="b">
        <f>VLOOKUP($B347,'Gemini RAW'!$A:$Q,14,FALSE)</f>
        <v>0</v>
      </c>
      <c r="AF347">
        <f>VLOOKUP($B347,'Gemini RAW'!$A:$Q,15,FALSE)</f>
        <v>0</v>
      </c>
      <c r="AG347">
        <f>VLOOKUP($B347,'Gemini RAW'!$A:$Q,16,FALSE)</f>
        <v>0</v>
      </c>
      <c r="AH347">
        <f>VLOOKUP($B347,'Gemini RAW'!$A:$Q,17,FALSE)</f>
        <v>0</v>
      </c>
    </row>
    <row r="348" spans="1:34" x14ac:dyDescent="0.45">
      <c r="A348">
        <v>347</v>
      </c>
      <c r="B348" t="s">
        <v>276</v>
      </c>
      <c r="C348" t="s">
        <v>698</v>
      </c>
      <c r="D348" t="s">
        <v>557</v>
      </c>
      <c r="E348">
        <v>1</v>
      </c>
      <c r="F348">
        <v>1</v>
      </c>
      <c r="G348">
        <v>1</v>
      </c>
      <c r="H348">
        <v>2</v>
      </c>
      <c r="I348">
        <v>1</v>
      </c>
      <c r="J348">
        <v>1.1625000000000001</v>
      </c>
      <c r="K348">
        <v>6</v>
      </c>
      <c r="L348">
        <v>6.7521312117924476E-2</v>
      </c>
      <c r="M348">
        <v>10</v>
      </c>
      <c r="N348" t="s">
        <v>2035</v>
      </c>
      <c r="O348" t="b">
        <v>0</v>
      </c>
      <c r="S348" t="str">
        <f>VLOOKUP($B348,'Gemini RAW'!$A:$Q,2,FALSE)</f>
        <v>Für Ihre Suchanfrage konnte keine Zusammenfassung erstellt werden. Hier sind einige Suchergebnisse.</v>
      </c>
      <c r="T348" t="str">
        <f>VLOOKUP($B348,'Gemini RAW'!$A:$Q,3,FALSE)</f>
        <v>rag</v>
      </c>
      <c r="U348">
        <f>VLOOKUP($B348,'Gemini RAW'!$A:$Q,4,FALSE)</f>
        <v>1</v>
      </c>
      <c r="V348">
        <f>VLOOKUP($B348,'Gemini RAW'!$A:$Q,5,FALSE)</f>
        <v>1</v>
      </c>
      <c r="W348">
        <f>VLOOKUP($B348,'Gemini RAW'!$A:$Q,6,FALSE)</f>
        <v>1</v>
      </c>
      <c r="X348">
        <f>VLOOKUP($B348,'Gemini RAW'!$A:$Q,7,FALSE)</f>
        <v>1</v>
      </c>
      <c r="Y348">
        <f>VLOOKUP($B348,'Gemini RAW'!$A:$Q,8,FALSE)</f>
        <v>1</v>
      </c>
      <c r="Z348">
        <f>VLOOKUP($B348,'Gemini RAW'!$A:$Q,9,FALSE)</f>
        <v>1</v>
      </c>
      <c r="AA348">
        <f>VLOOKUP($B348,'Gemini RAW'!$A:$Q,10,FALSE)</f>
        <v>5</v>
      </c>
      <c r="AB348">
        <f>VLOOKUP($B348,'Gemini RAW'!$A:$Q,11,FALSE)</f>
        <v>2.657821560033485E-2</v>
      </c>
      <c r="AC348">
        <f>VLOOKUP($B348,'Gemini RAW'!$A:$Q,12,FALSE)</f>
        <v>10</v>
      </c>
      <c r="AD348" t="str">
        <f>VLOOKUP($B348,'Gemini RAW'!$A:$Q,13,FALSE)</f>
        <v>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v>
      </c>
      <c r="AE348" t="b">
        <f>VLOOKUP($B348,'Gemini RAW'!$A:$Q,14,FALSE)</f>
        <v>0</v>
      </c>
      <c r="AF348">
        <f>VLOOKUP($B348,'Gemini RAW'!$A:$Q,15,FALSE)</f>
        <v>0</v>
      </c>
      <c r="AG348">
        <f>VLOOKUP($B348,'Gemini RAW'!$A:$Q,16,FALSE)</f>
        <v>0</v>
      </c>
      <c r="AH348">
        <f>VLOOKUP($B348,'Gemini RAW'!$A:$Q,17,FALSE)</f>
        <v>0</v>
      </c>
    </row>
    <row r="349" spans="1:34" x14ac:dyDescent="0.45">
      <c r="A349">
        <v>348</v>
      </c>
      <c r="B349" t="s">
        <v>279</v>
      </c>
      <c r="C349" t="s">
        <v>698</v>
      </c>
      <c r="D349" t="s">
        <v>557</v>
      </c>
      <c r="E349">
        <v>1</v>
      </c>
      <c r="F349">
        <v>1</v>
      </c>
      <c r="G349">
        <v>1</v>
      </c>
      <c r="H349">
        <v>2</v>
      </c>
      <c r="I349">
        <v>1</v>
      </c>
      <c r="J349">
        <v>1.1625000000000001</v>
      </c>
      <c r="K349">
        <v>6</v>
      </c>
      <c r="L349">
        <v>5.4752018429402777E-2</v>
      </c>
      <c r="M349">
        <v>8</v>
      </c>
      <c r="N349" t="s">
        <v>2036</v>
      </c>
      <c r="O349" t="b">
        <v>0</v>
      </c>
      <c r="S349" t="str">
        <f>VLOOKUP($B349,'Gemini RAW'!$A:$Q,2,FALSE)</f>
        <v>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v>
      </c>
      <c r="T349" t="str">
        <f>VLOOKUP($B349,'Gemini RAW'!$A:$Q,3,FALSE)</f>
        <v>rag</v>
      </c>
      <c r="U349">
        <f>VLOOKUP($B349,'Gemini RAW'!$A:$Q,4,FALSE)</f>
        <v>5</v>
      </c>
      <c r="V349">
        <f>VLOOKUP($B349,'Gemini RAW'!$A:$Q,5,FALSE)</f>
        <v>5</v>
      </c>
      <c r="W349">
        <f>VLOOKUP($B349,'Gemini RAW'!$A:$Q,6,FALSE)</f>
        <v>4</v>
      </c>
      <c r="X349">
        <f>VLOOKUP($B349,'Gemini RAW'!$A:$Q,7,FALSE)</f>
        <v>5</v>
      </c>
      <c r="Y349">
        <f>VLOOKUP($B349,'Gemini RAW'!$A:$Q,8,FALSE)</f>
        <v>1</v>
      </c>
      <c r="Z349">
        <f>VLOOKUP($B349,'Gemini RAW'!$A:$Q,9,FALSE)</f>
        <v>4.3400000000000007</v>
      </c>
      <c r="AA349">
        <f>VLOOKUP($B349,'Gemini RAW'!$A:$Q,10,FALSE)</f>
        <v>20</v>
      </c>
      <c r="AB349">
        <f>VLOOKUP($B349,'Gemini RAW'!$A:$Q,11,FALSE)</f>
        <v>0.1136218594961253</v>
      </c>
      <c r="AC349">
        <f>VLOOKUP($B349,'Gemini RAW'!$A:$Q,12,FALSE)</f>
        <v>9</v>
      </c>
      <c r="AD349" t="str">
        <f>VLOOKUP($B349,'Gemini RAW'!$A:$Q,13,FALSE)</f>
        <v>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v>
      </c>
      <c r="AE349" t="b">
        <f>VLOOKUP($B349,'Gemini RAW'!$A:$Q,14,FALSE)</f>
        <v>0</v>
      </c>
      <c r="AF349">
        <f>VLOOKUP($B349,'Gemini RAW'!$A:$Q,15,FALSE)</f>
        <v>0</v>
      </c>
      <c r="AG349">
        <f>VLOOKUP($B349,'Gemini RAW'!$A:$Q,16,FALSE)</f>
        <v>0</v>
      </c>
      <c r="AH349">
        <f>VLOOKUP($B349,'Gemini RAW'!$A:$Q,17,FALSE)</f>
        <v>0</v>
      </c>
    </row>
    <row r="350" spans="1:34" x14ac:dyDescent="0.45">
      <c r="A350">
        <v>349</v>
      </c>
      <c r="B350" t="s">
        <v>282</v>
      </c>
      <c r="C350" t="s">
        <v>981</v>
      </c>
      <c r="D350" t="s">
        <v>557</v>
      </c>
      <c r="E350">
        <v>3</v>
      </c>
      <c r="F350">
        <v>4</v>
      </c>
      <c r="G350">
        <v>3</v>
      </c>
      <c r="H350">
        <v>4</v>
      </c>
      <c r="I350">
        <v>2</v>
      </c>
      <c r="J350">
        <v>3.3250000000000002</v>
      </c>
      <c r="K350">
        <v>16</v>
      </c>
      <c r="L350">
        <v>0.1792001566438442</v>
      </c>
      <c r="M350">
        <v>11</v>
      </c>
      <c r="N350" t="s">
        <v>2037</v>
      </c>
      <c r="O350" t="b">
        <v>0</v>
      </c>
      <c r="S350" t="str">
        <f>VLOOKUP($B350,'Gemini RAW'!$A:$Q,2,FALSE)</f>
        <v>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v>
      </c>
      <c r="T350" t="str">
        <f>VLOOKUP($B350,'Gemini RAW'!$A:$Q,3,FALSE)</f>
        <v>rag</v>
      </c>
      <c r="U350">
        <f>VLOOKUP($B350,'Gemini RAW'!$A:$Q,4,FALSE)</f>
        <v>4</v>
      </c>
      <c r="V350">
        <f>VLOOKUP($B350,'Gemini RAW'!$A:$Q,5,FALSE)</f>
        <v>4</v>
      </c>
      <c r="W350">
        <f>VLOOKUP($B350,'Gemini RAW'!$A:$Q,6,FALSE)</f>
        <v>2</v>
      </c>
      <c r="X350">
        <f>VLOOKUP($B350,'Gemini RAW'!$A:$Q,7,FALSE)</f>
        <v>5</v>
      </c>
      <c r="Y350">
        <f>VLOOKUP($B350,'Gemini RAW'!$A:$Q,8,FALSE)</f>
        <v>1</v>
      </c>
      <c r="Z350">
        <f>VLOOKUP($B350,'Gemini RAW'!$A:$Q,9,FALSE)</f>
        <v>3.66</v>
      </c>
      <c r="AA350">
        <f>VLOOKUP($B350,'Gemini RAW'!$A:$Q,10,FALSE)</f>
        <v>16</v>
      </c>
      <c r="AB350">
        <f>VLOOKUP($B350,'Gemini RAW'!$A:$Q,11,FALSE)</f>
        <v>0.11441088828137019</v>
      </c>
      <c r="AC350">
        <f>VLOOKUP($B350,'Gemini RAW'!$A:$Q,12,FALSE)</f>
        <v>7</v>
      </c>
      <c r="AD350" t="str">
        <f>VLOOKUP($B350,'Gemini RAW'!$A:$Q,13,FALSE)</f>
        <v>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v>
      </c>
      <c r="AE350" t="b">
        <f>VLOOKUP($B350,'Gemini RAW'!$A:$Q,14,FALSE)</f>
        <v>0</v>
      </c>
      <c r="AF350">
        <f>VLOOKUP($B350,'Gemini RAW'!$A:$Q,15,FALSE)</f>
        <v>0</v>
      </c>
      <c r="AG350">
        <f>VLOOKUP($B350,'Gemini RAW'!$A:$Q,16,FALSE)</f>
        <v>0</v>
      </c>
      <c r="AH350">
        <f>VLOOKUP($B350,'Gemini RAW'!$A:$Q,17,FALSE)</f>
        <v>0</v>
      </c>
    </row>
    <row r="351" spans="1:34" x14ac:dyDescent="0.45">
      <c r="A351">
        <v>350</v>
      </c>
      <c r="B351" t="s">
        <v>285</v>
      </c>
      <c r="C351" t="s">
        <v>983</v>
      </c>
      <c r="D351" t="s">
        <v>557</v>
      </c>
      <c r="E351">
        <v>4</v>
      </c>
      <c r="F351">
        <v>5</v>
      </c>
      <c r="G351">
        <v>3</v>
      </c>
      <c r="H351">
        <v>4</v>
      </c>
      <c r="I351">
        <v>2</v>
      </c>
      <c r="J351">
        <v>3.8875000000000002</v>
      </c>
      <c r="K351">
        <v>18</v>
      </c>
      <c r="L351">
        <v>0.17951977711927181</v>
      </c>
      <c r="M351">
        <v>11</v>
      </c>
      <c r="N351" t="s">
        <v>2038</v>
      </c>
      <c r="O351" t="b">
        <v>0</v>
      </c>
      <c r="S351" t="str">
        <f>VLOOKUP($B351,'Gemini RAW'!$A:$Q,2,FALSE)</f>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v>
      </c>
      <c r="T351" t="str">
        <f>VLOOKUP($B351,'Gemini RAW'!$A:$Q,3,FALSE)</f>
        <v>rag</v>
      </c>
      <c r="U351">
        <f>VLOOKUP($B351,'Gemini RAW'!$A:$Q,4,FALSE)</f>
        <v>5</v>
      </c>
      <c r="V351">
        <f>VLOOKUP($B351,'Gemini RAW'!$A:$Q,5,FALSE)</f>
        <v>5</v>
      </c>
      <c r="W351">
        <f>VLOOKUP($B351,'Gemini RAW'!$A:$Q,6,FALSE)</f>
        <v>5</v>
      </c>
      <c r="X351">
        <f>VLOOKUP($B351,'Gemini RAW'!$A:$Q,7,FALSE)</f>
        <v>5</v>
      </c>
      <c r="Y351">
        <f>VLOOKUP($B351,'Gemini RAW'!$A:$Q,8,FALSE)</f>
        <v>1</v>
      </c>
      <c r="Z351">
        <f>VLOOKUP($B351,'Gemini RAW'!$A:$Q,9,FALSE)</f>
        <v>4.4800000000000004</v>
      </c>
      <c r="AA351">
        <f>VLOOKUP($B351,'Gemini RAW'!$A:$Q,10,FALSE)</f>
        <v>21</v>
      </c>
      <c r="AB351">
        <f>VLOOKUP($B351,'Gemini RAW'!$A:$Q,11,FALSE)</f>
        <v>0.40357480701353637</v>
      </c>
      <c r="AC351">
        <f>VLOOKUP($B351,'Gemini RAW'!$A:$Q,12,FALSE)</f>
        <v>4</v>
      </c>
      <c r="AD351" t="str">
        <f>VLOOKUP($B351,'Gemini RAW'!$A:$Q,13,FALSE)</f>
        <v>The response is factually accurate, relevant, complete, and clear. It effectively answers the user's query about who provides support for digitalization at Berenberg. However, it lacks explicit citations and audit trail information, which are areas for improvement.</v>
      </c>
      <c r="AE351" t="b">
        <f>VLOOKUP($B351,'Gemini RAW'!$A:$Q,14,FALSE)</f>
        <v>0</v>
      </c>
      <c r="AF351">
        <f>VLOOKUP($B351,'Gemini RAW'!$A:$Q,15,FALSE)</f>
        <v>0</v>
      </c>
      <c r="AG351">
        <f>VLOOKUP($B351,'Gemini RAW'!$A:$Q,16,FALSE)</f>
        <v>0</v>
      </c>
      <c r="AH351">
        <f>VLOOKUP($B351,'Gemini RAW'!$A:$Q,17,FALSE)</f>
        <v>0</v>
      </c>
    </row>
    <row r="352" spans="1:34" x14ac:dyDescent="0.45">
      <c r="A352">
        <v>351</v>
      </c>
      <c r="B352" t="s">
        <v>288</v>
      </c>
      <c r="C352" t="s">
        <v>985</v>
      </c>
      <c r="D352" t="s">
        <v>557</v>
      </c>
      <c r="E352">
        <v>4</v>
      </c>
      <c r="F352">
        <v>5</v>
      </c>
      <c r="G352">
        <v>3</v>
      </c>
      <c r="H352">
        <v>4</v>
      </c>
      <c r="I352">
        <v>3</v>
      </c>
      <c r="J352">
        <v>3.9750000000000001</v>
      </c>
      <c r="K352">
        <v>19</v>
      </c>
      <c r="L352">
        <v>0.1348635379274897</v>
      </c>
      <c r="M352">
        <v>10</v>
      </c>
      <c r="N352" t="s">
        <v>2039</v>
      </c>
      <c r="O352" t="b">
        <v>0</v>
      </c>
      <c r="S352" t="str">
        <f>VLOOKUP($B352,'Gemini RAW'!$A:$Q,2,FALSE)</f>
        <v>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v>
      </c>
      <c r="T352" t="str">
        <f>VLOOKUP($B352,'Gemini RAW'!$A:$Q,3,FALSE)</f>
        <v>rag</v>
      </c>
      <c r="U352">
        <f>VLOOKUP($B352,'Gemini RAW'!$A:$Q,4,FALSE)</f>
        <v>5</v>
      </c>
      <c r="V352">
        <f>VLOOKUP($B352,'Gemini RAW'!$A:$Q,5,FALSE)</f>
        <v>1</v>
      </c>
      <c r="W352">
        <f>VLOOKUP($B352,'Gemini RAW'!$A:$Q,6,FALSE)</f>
        <v>1</v>
      </c>
      <c r="X352">
        <f>VLOOKUP($B352,'Gemini RAW'!$A:$Q,7,FALSE)</f>
        <v>5</v>
      </c>
      <c r="Y352">
        <f>VLOOKUP($B352,'Gemini RAW'!$A:$Q,8,FALSE)</f>
        <v>1</v>
      </c>
      <c r="Z352">
        <f>VLOOKUP($B352,'Gemini RAW'!$A:$Q,9,FALSE)</f>
        <v>3.48</v>
      </c>
      <c r="AA352">
        <f>VLOOKUP($B352,'Gemini RAW'!$A:$Q,10,FALSE)</f>
        <v>13</v>
      </c>
      <c r="AB352">
        <f>VLOOKUP($B352,'Gemini RAW'!$A:$Q,11,FALSE)</f>
        <v>0.14296076452322021</v>
      </c>
      <c r="AC352">
        <f>VLOOKUP($B352,'Gemini RAW'!$A:$Q,12,FALSE)</f>
        <v>12</v>
      </c>
      <c r="AD352" t="str">
        <f>VLOOKUP($B352,'Gemini RAW'!$A:$Q,13,FALSE)</f>
        <v>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v>
      </c>
      <c r="AE352" t="b">
        <f>VLOOKUP($B352,'Gemini RAW'!$A:$Q,14,FALSE)</f>
        <v>0</v>
      </c>
      <c r="AF352">
        <f>VLOOKUP($B352,'Gemini RAW'!$A:$Q,15,FALSE)</f>
        <v>0</v>
      </c>
      <c r="AG352">
        <f>VLOOKUP($B352,'Gemini RAW'!$A:$Q,16,FALSE)</f>
        <v>0</v>
      </c>
      <c r="AH352">
        <f>VLOOKUP($B352,'Gemini RAW'!$A:$Q,17,FALSE)</f>
        <v>0</v>
      </c>
    </row>
    <row r="353" spans="1:34" x14ac:dyDescent="0.45">
      <c r="A353">
        <v>352</v>
      </c>
      <c r="B353" t="s">
        <v>291</v>
      </c>
      <c r="C353" t="s">
        <v>987</v>
      </c>
      <c r="D353" t="s">
        <v>557</v>
      </c>
      <c r="E353">
        <v>4</v>
      </c>
      <c r="F353">
        <v>5</v>
      </c>
      <c r="G353">
        <v>4</v>
      </c>
      <c r="H353">
        <v>4</v>
      </c>
      <c r="I353">
        <v>3</v>
      </c>
      <c r="J353">
        <v>4.1624999999999996</v>
      </c>
      <c r="K353">
        <v>20</v>
      </c>
      <c r="L353">
        <v>0.14603447362193281</v>
      </c>
      <c r="M353">
        <v>9</v>
      </c>
      <c r="N353" t="s">
        <v>2040</v>
      </c>
      <c r="O353" t="b">
        <v>0</v>
      </c>
      <c r="S353" t="str">
        <f>VLOOKUP($B353,'Gemini RAW'!$A:$Q,2,FALSE)</f>
        <v>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v>
      </c>
      <c r="T353" t="str">
        <f>VLOOKUP($B353,'Gemini RAW'!$A:$Q,3,FALSE)</f>
        <v>rag</v>
      </c>
      <c r="U353">
        <f>VLOOKUP($B353,'Gemini RAW'!$A:$Q,4,FALSE)</f>
        <v>4</v>
      </c>
      <c r="V353">
        <f>VLOOKUP($B353,'Gemini RAW'!$A:$Q,5,FALSE)</f>
        <v>5</v>
      </c>
      <c r="W353">
        <f>VLOOKUP($B353,'Gemini RAW'!$A:$Q,6,FALSE)</f>
        <v>3</v>
      </c>
      <c r="X353">
        <f>VLOOKUP($B353,'Gemini RAW'!$A:$Q,7,FALSE)</f>
        <v>5</v>
      </c>
      <c r="Y353">
        <f>VLOOKUP($B353,'Gemini RAW'!$A:$Q,8,FALSE)</f>
        <v>1</v>
      </c>
      <c r="Z353">
        <f>VLOOKUP($B353,'Gemini RAW'!$A:$Q,9,FALSE)</f>
        <v>3.98</v>
      </c>
      <c r="AA353">
        <f>VLOOKUP($B353,'Gemini RAW'!$A:$Q,10,FALSE)</f>
        <v>18</v>
      </c>
      <c r="AB353">
        <f>VLOOKUP($B353,'Gemini RAW'!$A:$Q,11,FALSE)</f>
        <v>0.1291496445849466</v>
      </c>
      <c r="AC353">
        <f>VLOOKUP($B353,'Gemini RAW'!$A:$Q,12,FALSE)</f>
        <v>11</v>
      </c>
      <c r="AD353" t="str">
        <f>VLOOKUP($B353,'Gemini RAW'!$A:$Q,13,FALSE)</f>
        <v>The response is relevant and mostly accurate, providing a useful suggestion for the user's query. However, it lacks completeness and does not provide any explicit citations. The content quality is good, but the source utilization and citation practices need improvement.</v>
      </c>
      <c r="AE353" t="b">
        <f>VLOOKUP($B353,'Gemini RAW'!$A:$Q,14,FALSE)</f>
        <v>0</v>
      </c>
      <c r="AF353">
        <f>VLOOKUP($B353,'Gemini RAW'!$A:$Q,15,FALSE)</f>
        <v>0</v>
      </c>
      <c r="AG353">
        <f>VLOOKUP($B353,'Gemini RAW'!$A:$Q,16,FALSE)</f>
        <v>0</v>
      </c>
      <c r="AH353">
        <f>VLOOKUP($B353,'Gemini RAW'!$A:$Q,17,FALSE)</f>
        <v>0</v>
      </c>
    </row>
    <row r="354" spans="1:34" x14ac:dyDescent="0.45">
      <c r="A354">
        <v>353</v>
      </c>
      <c r="B354" t="s">
        <v>294</v>
      </c>
      <c r="C354" t="s">
        <v>989</v>
      </c>
      <c r="D354" t="s">
        <v>557</v>
      </c>
      <c r="E354">
        <v>5</v>
      </c>
      <c r="F354">
        <v>5</v>
      </c>
      <c r="G354">
        <v>5</v>
      </c>
      <c r="H354">
        <v>5</v>
      </c>
      <c r="I354">
        <v>4</v>
      </c>
      <c r="J354">
        <v>4.9124999999999996</v>
      </c>
      <c r="K354">
        <v>24</v>
      </c>
      <c r="L354">
        <v>0.41401454365411589</v>
      </c>
      <c r="M354">
        <v>11</v>
      </c>
      <c r="N354" t="s">
        <v>2041</v>
      </c>
      <c r="O354" t="b">
        <v>0</v>
      </c>
      <c r="S354" t="str">
        <f>VLOOKUP($B354,'Gemini RAW'!$A:$Q,2,FALSE)</f>
        <v>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v>
      </c>
      <c r="T354" t="str">
        <f>VLOOKUP($B354,'Gemini RAW'!$A:$Q,3,FALSE)</f>
        <v>rag</v>
      </c>
      <c r="U354">
        <f>VLOOKUP($B354,'Gemini RAW'!$A:$Q,4,FALSE)</f>
        <v>5</v>
      </c>
      <c r="V354">
        <f>VLOOKUP($B354,'Gemini RAW'!$A:$Q,5,FALSE)</f>
        <v>5</v>
      </c>
      <c r="W354">
        <f>VLOOKUP($B354,'Gemini RAW'!$A:$Q,6,FALSE)</f>
        <v>4</v>
      </c>
      <c r="X354">
        <f>VLOOKUP($B354,'Gemini RAW'!$A:$Q,7,FALSE)</f>
        <v>5</v>
      </c>
      <c r="Y354">
        <f>VLOOKUP($B354,'Gemini RAW'!$A:$Q,8,FALSE)</f>
        <v>1</v>
      </c>
      <c r="Z354">
        <f>VLOOKUP($B354,'Gemini RAW'!$A:$Q,9,FALSE)</f>
        <v>4.3400000000000007</v>
      </c>
      <c r="AA354">
        <f>VLOOKUP($B354,'Gemini RAW'!$A:$Q,10,FALSE)</f>
        <v>20</v>
      </c>
      <c r="AB354">
        <f>VLOOKUP($B354,'Gemini RAW'!$A:$Q,11,FALSE)</f>
        <v>0.30208910804313571</v>
      </c>
      <c r="AC354">
        <f>VLOOKUP($B354,'Gemini RAW'!$A:$Q,12,FALSE)</f>
        <v>11</v>
      </c>
      <c r="AD354" t="str">
        <f>VLOOKUP($B354,'Gemini RAW'!$A:$Q,13,FALSE)</f>
        <v>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v>
      </c>
      <c r="AE354" t="b">
        <f>VLOOKUP($B354,'Gemini RAW'!$A:$Q,14,FALSE)</f>
        <v>0</v>
      </c>
      <c r="AF354">
        <f>VLOOKUP($B354,'Gemini RAW'!$A:$Q,15,FALSE)</f>
        <v>0</v>
      </c>
      <c r="AG354">
        <f>VLOOKUP($B354,'Gemini RAW'!$A:$Q,16,FALSE)</f>
        <v>0</v>
      </c>
      <c r="AH354">
        <f>VLOOKUP($B354,'Gemini RAW'!$A:$Q,17,FALSE)</f>
        <v>0</v>
      </c>
    </row>
    <row r="355" spans="1:34" x14ac:dyDescent="0.45">
      <c r="A355">
        <v>354</v>
      </c>
      <c r="B355" t="s">
        <v>297</v>
      </c>
      <c r="C355" t="s">
        <v>991</v>
      </c>
      <c r="D355" t="s">
        <v>557</v>
      </c>
      <c r="E355">
        <v>5</v>
      </c>
      <c r="F355">
        <v>5</v>
      </c>
      <c r="G355">
        <v>4</v>
      </c>
      <c r="H355">
        <v>5</v>
      </c>
      <c r="I355">
        <v>4</v>
      </c>
      <c r="J355">
        <v>4.7249999999999996</v>
      </c>
      <c r="K355">
        <v>23</v>
      </c>
      <c r="L355">
        <v>0.1854544792755165</v>
      </c>
      <c r="M355">
        <v>10</v>
      </c>
      <c r="N355" t="s">
        <v>2042</v>
      </c>
      <c r="O355" t="b">
        <v>0</v>
      </c>
      <c r="S355" t="str">
        <f>VLOOKUP($B355,'Gemini RAW'!$A:$Q,2,FALSE)</f>
        <v>Den Multifunktionsraum im NewHQ können Sie über Outlook buchen. Die Koordination erfolgt durch HR.</v>
      </c>
      <c r="T355" t="str">
        <f>VLOOKUP($B355,'Gemini RAW'!$A:$Q,3,FALSE)</f>
        <v>rag</v>
      </c>
      <c r="U355">
        <f>VLOOKUP($B355,'Gemini RAW'!$A:$Q,4,FALSE)</f>
        <v>4</v>
      </c>
      <c r="V355">
        <f>VLOOKUP($B355,'Gemini RAW'!$A:$Q,5,FALSE)</f>
        <v>5</v>
      </c>
      <c r="W355">
        <f>VLOOKUP($B355,'Gemini RAW'!$A:$Q,6,FALSE)</f>
        <v>3</v>
      </c>
      <c r="X355">
        <f>VLOOKUP($B355,'Gemini RAW'!$A:$Q,7,FALSE)</f>
        <v>5</v>
      </c>
      <c r="Y355">
        <f>VLOOKUP($B355,'Gemini RAW'!$A:$Q,8,FALSE)</f>
        <v>1</v>
      </c>
      <c r="Z355">
        <f>VLOOKUP($B355,'Gemini RAW'!$A:$Q,9,FALSE)</f>
        <v>3.98</v>
      </c>
      <c r="AA355">
        <f>VLOOKUP($B355,'Gemini RAW'!$A:$Q,10,FALSE)</f>
        <v>18</v>
      </c>
      <c r="AB355">
        <f>VLOOKUP($B355,'Gemini RAW'!$A:$Q,11,FALSE)</f>
        <v>7.8720211679225688E-2</v>
      </c>
      <c r="AC355">
        <f>VLOOKUP($B355,'Gemini RAW'!$A:$Q,12,FALSE)</f>
        <v>10</v>
      </c>
      <c r="AD355" t="str">
        <f>VLOOKUP($B355,'Gemini RAW'!$A:$Q,13,FALSE)</f>
        <v>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v>
      </c>
      <c r="AE355" t="b">
        <f>VLOOKUP($B355,'Gemini RAW'!$A:$Q,14,FALSE)</f>
        <v>0</v>
      </c>
      <c r="AF355">
        <f>VLOOKUP($B355,'Gemini RAW'!$A:$Q,15,FALSE)</f>
        <v>0</v>
      </c>
      <c r="AG355">
        <f>VLOOKUP($B355,'Gemini RAW'!$A:$Q,16,FALSE)</f>
        <v>0</v>
      </c>
      <c r="AH355">
        <f>VLOOKUP($B355,'Gemini RAW'!$A:$Q,17,FALSE)</f>
        <v>0</v>
      </c>
    </row>
    <row r="356" spans="1:34" x14ac:dyDescent="0.45">
      <c r="A356">
        <v>355</v>
      </c>
      <c r="B356" t="s">
        <v>300</v>
      </c>
      <c r="C356" t="s">
        <v>993</v>
      </c>
      <c r="D356" t="s">
        <v>557</v>
      </c>
      <c r="E356">
        <v>5</v>
      </c>
      <c r="F356">
        <v>5</v>
      </c>
      <c r="G356">
        <v>4</v>
      </c>
      <c r="H356">
        <v>5</v>
      </c>
      <c r="I356">
        <v>4</v>
      </c>
      <c r="J356">
        <v>4.7249999999999996</v>
      </c>
      <c r="K356">
        <v>23</v>
      </c>
      <c r="L356">
        <v>0.17336332515602251</v>
      </c>
      <c r="M356">
        <v>11</v>
      </c>
      <c r="N356" t="s">
        <v>2043</v>
      </c>
      <c r="O356" t="b">
        <v>0</v>
      </c>
      <c r="S356" t="str">
        <f>VLOOKUP($B356,'Gemini RAW'!$A:$Q,2,FALSE)</f>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v>
      </c>
      <c r="T356" t="str">
        <f>VLOOKUP($B356,'Gemini RAW'!$A:$Q,3,FALSE)</f>
        <v>rag</v>
      </c>
      <c r="U356">
        <f>VLOOKUP($B356,'Gemini RAW'!$A:$Q,4,FALSE)</f>
        <v>5</v>
      </c>
      <c r="V356">
        <f>VLOOKUP($B356,'Gemini RAW'!$A:$Q,5,FALSE)</f>
        <v>5</v>
      </c>
      <c r="W356">
        <f>VLOOKUP($B356,'Gemini RAW'!$A:$Q,6,FALSE)</f>
        <v>5</v>
      </c>
      <c r="X356">
        <f>VLOOKUP($B356,'Gemini RAW'!$A:$Q,7,FALSE)</f>
        <v>5</v>
      </c>
      <c r="Y356">
        <f>VLOOKUP($B356,'Gemini RAW'!$A:$Q,8,FALSE)</f>
        <v>1</v>
      </c>
      <c r="Z356">
        <f>VLOOKUP($B356,'Gemini RAW'!$A:$Q,9,FALSE)</f>
        <v>4.4800000000000004</v>
      </c>
      <c r="AA356">
        <f>VLOOKUP($B356,'Gemini RAW'!$A:$Q,10,FALSE)</f>
        <v>21</v>
      </c>
      <c r="AB356">
        <f>VLOOKUP($B356,'Gemini RAW'!$A:$Q,11,FALSE)</f>
        <v>0.17041535334594579</v>
      </c>
      <c r="AC356">
        <f>VLOOKUP($B356,'Gemini RAW'!$A:$Q,12,FALSE)</f>
        <v>10</v>
      </c>
      <c r="AD356" t="str">
        <f>VLOOKUP($B356,'Gemini RAW'!$A:$Q,13,FALSE)</f>
        <v>The response is factually accurate, relevant, complete, and clear. However, it lacks citations, which is a significant drawback. The response effectively answers the user's question based on the provided snippets, but the absence of explicit citations reduces its academic rigor.</v>
      </c>
      <c r="AE356" t="b">
        <f>VLOOKUP($B356,'Gemini RAW'!$A:$Q,14,FALSE)</f>
        <v>0</v>
      </c>
      <c r="AF356">
        <f>VLOOKUP($B356,'Gemini RAW'!$A:$Q,15,FALSE)</f>
        <v>0</v>
      </c>
      <c r="AG356">
        <f>VLOOKUP($B356,'Gemini RAW'!$A:$Q,16,FALSE)</f>
        <v>0</v>
      </c>
      <c r="AH356">
        <f>VLOOKUP($B356,'Gemini RAW'!$A:$Q,17,FALSE)</f>
        <v>0</v>
      </c>
    </row>
    <row r="357" spans="1:34" x14ac:dyDescent="0.45">
      <c r="A357">
        <v>356</v>
      </c>
      <c r="B357" t="s">
        <v>303</v>
      </c>
      <c r="C357" t="s">
        <v>995</v>
      </c>
      <c r="D357" t="s">
        <v>557</v>
      </c>
      <c r="E357">
        <v>4</v>
      </c>
      <c r="F357">
        <v>5</v>
      </c>
      <c r="G357">
        <v>4</v>
      </c>
      <c r="H357">
        <v>5</v>
      </c>
      <c r="I357">
        <v>3</v>
      </c>
      <c r="J357">
        <v>4.3249999999999993</v>
      </c>
      <c r="K357">
        <v>21</v>
      </c>
      <c r="L357">
        <v>0.23950537495718219</v>
      </c>
      <c r="M357">
        <v>12</v>
      </c>
      <c r="N357" t="s">
        <v>2044</v>
      </c>
      <c r="O357" t="b">
        <v>0</v>
      </c>
      <c r="S357" t="str">
        <f>VLOOKUP($B357,'Gemini RAW'!$A:$Q,2,FALSE)</f>
        <v>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v>
      </c>
      <c r="T357" t="str">
        <f>VLOOKUP($B357,'Gemini RAW'!$A:$Q,3,FALSE)</f>
        <v>rag</v>
      </c>
      <c r="U357">
        <f>VLOOKUP($B357,'Gemini RAW'!$A:$Q,4,FALSE)</f>
        <v>5</v>
      </c>
      <c r="V357">
        <f>VLOOKUP($B357,'Gemini RAW'!$A:$Q,5,FALSE)</f>
        <v>5</v>
      </c>
      <c r="W357">
        <f>VLOOKUP($B357,'Gemini RAW'!$A:$Q,6,FALSE)</f>
        <v>5</v>
      </c>
      <c r="X357">
        <f>VLOOKUP($B357,'Gemini RAW'!$A:$Q,7,FALSE)</f>
        <v>5</v>
      </c>
      <c r="Y357">
        <f>VLOOKUP($B357,'Gemini RAW'!$A:$Q,8,FALSE)</f>
        <v>1</v>
      </c>
      <c r="Z357">
        <f>VLOOKUP($B357,'Gemini RAW'!$A:$Q,9,FALSE)</f>
        <v>4.4800000000000004</v>
      </c>
      <c r="AA357">
        <f>VLOOKUP($B357,'Gemini RAW'!$A:$Q,10,FALSE)</f>
        <v>21</v>
      </c>
      <c r="AB357">
        <f>VLOOKUP($B357,'Gemini RAW'!$A:$Q,11,FALSE)</f>
        <v>0.23423903327680859</v>
      </c>
      <c r="AC357">
        <f>VLOOKUP($B357,'Gemini RAW'!$A:$Q,12,FALSE)</f>
        <v>11</v>
      </c>
      <c r="AD357" t="str">
        <f>VLOOKUP($B357,'Gemini RAW'!$A:$Q,13,FALSE)</f>
        <v>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v>
      </c>
      <c r="AE357" t="b">
        <f>VLOOKUP($B357,'Gemini RAW'!$A:$Q,14,FALSE)</f>
        <v>0</v>
      </c>
      <c r="AF357">
        <f>VLOOKUP($B357,'Gemini RAW'!$A:$Q,15,FALSE)</f>
        <v>0</v>
      </c>
      <c r="AG357">
        <f>VLOOKUP($B357,'Gemini RAW'!$A:$Q,16,FALSE)</f>
        <v>0</v>
      </c>
      <c r="AH357">
        <f>VLOOKUP($B357,'Gemini RAW'!$A:$Q,17,FALSE)</f>
        <v>0</v>
      </c>
    </row>
    <row r="358" spans="1:34" x14ac:dyDescent="0.45">
      <c r="A358">
        <v>357</v>
      </c>
      <c r="B358" t="s">
        <v>306</v>
      </c>
      <c r="C358" t="s">
        <v>997</v>
      </c>
      <c r="D358" t="s">
        <v>557</v>
      </c>
      <c r="E358">
        <v>5</v>
      </c>
      <c r="F358">
        <v>5</v>
      </c>
      <c r="G358">
        <v>5</v>
      </c>
      <c r="H358">
        <v>5</v>
      </c>
      <c r="I358">
        <v>5</v>
      </c>
      <c r="J358">
        <v>5</v>
      </c>
      <c r="K358">
        <v>25</v>
      </c>
      <c r="L358">
        <v>0.27531005970052969</v>
      </c>
      <c r="M358">
        <v>10</v>
      </c>
      <c r="N358" t="s">
        <v>2045</v>
      </c>
      <c r="O358" t="b">
        <v>0</v>
      </c>
      <c r="S358" t="str">
        <f>VLOOKUP($B358,'Gemini RAW'!$A:$Q,2,FALSE)</f>
        <v>Im Mitarbeiterrestaurant stehen 199 Sitzplätze zur Verfügung. Über das Ampelsystem in der App ist ersichtlich, wie hoch die Auslastung ist.</v>
      </c>
      <c r="T358" t="str">
        <f>VLOOKUP($B358,'Gemini RAW'!$A:$Q,3,FALSE)</f>
        <v>rag</v>
      </c>
      <c r="U358">
        <f>VLOOKUP($B358,'Gemini RAW'!$A:$Q,4,FALSE)</f>
        <v>5</v>
      </c>
      <c r="V358">
        <f>VLOOKUP($B358,'Gemini RAW'!$A:$Q,5,FALSE)</f>
        <v>5</v>
      </c>
      <c r="W358">
        <f>VLOOKUP($B358,'Gemini RAW'!$A:$Q,6,FALSE)</f>
        <v>5</v>
      </c>
      <c r="X358">
        <f>VLOOKUP($B358,'Gemini RAW'!$A:$Q,7,FALSE)</f>
        <v>5</v>
      </c>
      <c r="Y358">
        <f>VLOOKUP($B358,'Gemini RAW'!$A:$Q,8,FALSE)</f>
        <v>4</v>
      </c>
      <c r="Z358">
        <f>VLOOKUP($B358,'Gemini RAW'!$A:$Q,9,FALSE)</f>
        <v>4.9400000000000004</v>
      </c>
      <c r="AA358">
        <f>VLOOKUP($B358,'Gemini RAW'!$A:$Q,10,FALSE)</f>
        <v>24</v>
      </c>
      <c r="AB358">
        <f>VLOOKUP($B358,'Gemini RAW'!$A:$Q,11,FALSE)</f>
        <v>0.37092215193967099</v>
      </c>
      <c r="AC358">
        <f>VLOOKUP($B358,'Gemini RAW'!$A:$Q,12,FALSE)</f>
        <v>13</v>
      </c>
      <c r="AD358" t="str">
        <f>VLOOKUP($B358,'Gemini RAW'!$A:$Q,13,FALSE)</f>
        <v>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v>
      </c>
      <c r="AE358" t="b">
        <f>VLOOKUP($B358,'Gemini RAW'!$A:$Q,14,FALSE)</f>
        <v>0</v>
      </c>
      <c r="AF358">
        <f>VLOOKUP($B358,'Gemini RAW'!$A:$Q,15,FALSE)</f>
        <v>0</v>
      </c>
      <c r="AG358">
        <f>VLOOKUP($B358,'Gemini RAW'!$A:$Q,16,FALSE)</f>
        <v>0</v>
      </c>
      <c r="AH358">
        <f>VLOOKUP($B358,'Gemini RAW'!$A:$Q,17,FALSE)</f>
        <v>0</v>
      </c>
    </row>
    <row r="359" spans="1:34" x14ac:dyDescent="0.45">
      <c r="A359">
        <v>358</v>
      </c>
      <c r="B359" t="s">
        <v>309</v>
      </c>
      <c r="C359" t="s">
        <v>999</v>
      </c>
      <c r="D359" t="s">
        <v>557</v>
      </c>
      <c r="E359">
        <v>5</v>
      </c>
      <c r="F359">
        <v>5</v>
      </c>
      <c r="G359">
        <v>4</v>
      </c>
      <c r="H359">
        <v>5</v>
      </c>
      <c r="I359">
        <v>5</v>
      </c>
      <c r="J359">
        <v>4.8125</v>
      </c>
      <c r="K359">
        <v>24</v>
      </c>
      <c r="L359">
        <v>0.43711041373199822</v>
      </c>
      <c r="M359">
        <v>14</v>
      </c>
      <c r="N359" t="s">
        <v>2046</v>
      </c>
      <c r="O359" t="b">
        <v>0</v>
      </c>
      <c r="S359" t="str">
        <f>VLOOKUP($B359,'Gemini RAW'!$A:$Q,2,FALSE)</f>
        <v>Im Mitarbeiterrestaurant im NewHQ können Sie über ein Ampelsystem in der Restaurant-App sehen, wie hoch die Auslastung gerade ist. Die App kann sowohl auf dem Firmen- als auch auf dem Privat-Handy genutzt werden.</v>
      </c>
      <c r="T359" t="str">
        <f>VLOOKUP($B359,'Gemini RAW'!$A:$Q,3,FALSE)</f>
        <v>rag</v>
      </c>
      <c r="U359">
        <f>VLOOKUP($B359,'Gemini RAW'!$A:$Q,4,FALSE)</f>
        <v>5</v>
      </c>
      <c r="V359">
        <f>VLOOKUP($B359,'Gemini RAW'!$A:$Q,5,FALSE)</f>
        <v>5</v>
      </c>
      <c r="W359">
        <f>VLOOKUP($B359,'Gemini RAW'!$A:$Q,6,FALSE)</f>
        <v>5</v>
      </c>
      <c r="X359">
        <f>VLOOKUP($B359,'Gemini RAW'!$A:$Q,7,FALSE)</f>
        <v>5</v>
      </c>
      <c r="Y359">
        <f>VLOOKUP($B359,'Gemini RAW'!$A:$Q,8,FALSE)</f>
        <v>1</v>
      </c>
      <c r="Z359">
        <f>VLOOKUP($B359,'Gemini RAW'!$A:$Q,9,FALSE)</f>
        <v>3.64</v>
      </c>
      <c r="AA359">
        <f>VLOOKUP($B359,'Gemini RAW'!$A:$Q,10,FALSE)</f>
        <v>21</v>
      </c>
      <c r="AB359">
        <f>VLOOKUP($B359,'Gemini RAW'!$A:$Q,11,FALSE)</f>
        <v>0.29922053800099191</v>
      </c>
      <c r="AC359">
        <f>VLOOKUP($B359,'Gemini RAW'!$A:$Q,12,FALSE)</f>
        <v>11</v>
      </c>
      <c r="AD359" t="str">
        <f>VLOOKUP($B359,'Gemini RAW'!$A:$Q,13,FALSE)</f>
        <v>The response is factually accurate, relevant, complete, and clear. However, it lacks citations and does not address GDPR compliance, EU AI Act alignment, or audit trail quality. The content quality is excellent, but the system needs improvement in terms of transparency and accountability.</v>
      </c>
      <c r="AE359" t="b">
        <f>VLOOKUP($B359,'Gemini RAW'!$A:$Q,14,FALSE)</f>
        <v>0</v>
      </c>
      <c r="AF359">
        <f>VLOOKUP($B359,'Gemini RAW'!$A:$Q,15,FALSE)</f>
        <v>0</v>
      </c>
      <c r="AG359">
        <f>VLOOKUP($B359,'Gemini RAW'!$A:$Q,16,FALSE)</f>
        <v>0</v>
      </c>
      <c r="AH359">
        <f>VLOOKUP($B359,'Gemini RAW'!$A:$Q,17,FALSE)</f>
        <v>0</v>
      </c>
    </row>
    <row r="360" spans="1:34" x14ac:dyDescent="0.45">
      <c r="A360">
        <v>359</v>
      </c>
      <c r="B360" t="s">
        <v>312</v>
      </c>
      <c r="C360" t="s">
        <v>1001</v>
      </c>
      <c r="D360" t="s">
        <v>557</v>
      </c>
      <c r="E360">
        <v>5</v>
      </c>
      <c r="F360">
        <v>5</v>
      </c>
      <c r="G360">
        <v>4</v>
      </c>
      <c r="H360">
        <v>5</v>
      </c>
      <c r="I360">
        <v>3</v>
      </c>
      <c r="J360">
        <v>4.6374999999999993</v>
      </c>
      <c r="K360">
        <v>22</v>
      </c>
      <c r="L360">
        <v>0.1822652039394016</v>
      </c>
      <c r="M360">
        <v>17</v>
      </c>
      <c r="N360" t="s">
        <v>2047</v>
      </c>
      <c r="O360" t="b">
        <v>0</v>
      </c>
      <c r="S360" t="str">
        <f>VLOOKUP($B360,'Gemini RAW'!$A:$Q,2,FALSE)</f>
        <v>Ja, über die „Pre Order“-Funktion in der App können Sie Speisen bestellen, die Ihnen in einem Frische-Automat bereitgestellt werden. Dies ist auch zur Mitnahme nach Hause möglich.</v>
      </c>
      <c r="T360" t="str">
        <f>VLOOKUP($B360,'Gemini RAW'!$A:$Q,3,FALSE)</f>
        <v>rag</v>
      </c>
      <c r="U360">
        <f>VLOOKUP($B360,'Gemini RAW'!$A:$Q,4,FALSE)</f>
        <v>5</v>
      </c>
      <c r="V360">
        <f>VLOOKUP($B360,'Gemini RAW'!$A:$Q,5,FALSE)</f>
        <v>5</v>
      </c>
      <c r="W360">
        <f>VLOOKUP($B360,'Gemini RAW'!$A:$Q,6,FALSE)</f>
        <v>4</v>
      </c>
      <c r="X360">
        <f>VLOOKUP($B360,'Gemini RAW'!$A:$Q,7,FALSE)</f>
        <v>5</v>
      </c>
      <c r="Y360">
        <f>VLOOKUP($B360,'Gemini RAW'!$A:$Q,8,FALSE)</f>
        <v>1</v>
      </c>
      <c r="Z360">
        <f>VLOOKUP($B360,'Gemini RAW'!$A:$Q,9,FALSE)</f>
        <v>4.3400000000000007</v>
      </c>
      <c r="AA360">
        <f>VLOOKUP($B360,'Gemini RAW'!$A:$Q,10,FALSE)</f>
        <v>20</v>
      </c>
      <c r="AB360">
        <f>VLOOKUP($B360,'Gemini RAW'!$A:$Q,11,FALSE)</f>
        <v>0.19800701884573499</v>
      </c>
      <c r="AC360">
        <f>VLOOKUP($B360,'Gemini RAW'!$A:$Q,12,FALSE)</f>
        <v>6</v>
      </c>
      <c r="AD360" t="str">
        <f>VLOOKUP($B360,'Gemini RAW'!$A:$Q,13,FALSE)</f>
        <v>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v>
      </c>
      <c r="AE360" t="b">
        <f>VLOOKUP($B360,'Gemini RAW'!$A:$Q,14,FALSE)</f>
        <v>0</v>
      </c>
      <c r="AF360">
        <f>VLOOKUP($B360,'Gemini RAW'!$A:$Q,15,FALSE)</f>
        <v>0</v>
      </c>
      <c r="AG360">
        <f>VLOOKUP($B360,'Gemini RAW'!$A:$Q,16,FALSE)</f>
        <v>0</v>
      </c>
      <c r="AH360">
        <f>VLOOKUP($B360,'Gemini RAW'!$A:$Q,17,FALSE)</f>
        <v>0</v>
      </c>
    </row>
    <row r="361" spans="1:34" x14ac:dyDescent="0.45">
      <c r="A361">
        <v>360</v>
      </c>
      <c r="B361" t="s">
        <v>315</v>
      </c>
      <c r="C361" t="s">
        <v>1003</v>
      </c>
      <c r="D361" t="s">
        <v>557</v>
      </c>
      <c r="E361">
        <v>4</v>
      </c>
      <c r="F361">
        <v>5</v>
      </c>
      <c r="G361">
        <v>4</v>
      </c>
      <c r="H361">
        <v>4</v>
      </c>
      <c r="I361">
        <v>3</v>
      </c>
      <c r="J361">
        <v>4.1624999999999996</v>
      </c>
      <c r="K361">
        <v>20</v>
      </c>
      <c r="L361">
        <v>0.28596382926666419</v>
      </c>
      <c r="M361">
        <v>14</v>
      </c>
      <c r="N361" t="s">
        <v>2048</v>
      </c>
      <c r="O361" t="b">
        <v>0</v>
      </c>
      <c r="S361" t="str">
        <f>VLOOKUP($B361,'Gemini RAW'!$A:$Q,2,FALSE)</f>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v>
      </c>
      <c r="T361" t="str">
        <f>VLOOKUP($B361,'Gemini RAW'!$A:$Q,3,FALSE)</f>
        <v>rag</v>
      </c>
      <c r="U361">
        <f>VLOOKUP($B361,'Gemini RAW'!$A:$Q,4,FALSE)</f>
        <v>4</v>
      </c>
      <c r="V361">
        <f>VLOOKUP($B361,'Gemini RAW'!$A:$Q,5,FALSE)</f>
        <v>5</v>
      </c>
      <c r="W361">
        <f>VLOOKUP($B361,'Gemini RAW'!$A:$Q,6,FALSE)</f>
        <v>4</v>
      </c>
      <c r="X361">
        <f>VLOOKUP($B361,'Gemini RAW'!$A:$Q,7,FALSE)</f>
        <v>5</v>
      </c>
      <c r="Y361">
        <f>VLOOKUP($B361,'Gemini RAW'!$A:$Q,8,FALSE)</f>
        <v>1</v>
      </c>
      <c r="Z361">
        <f>VLOOKUP($B361,'Gemini RAW'!$A:$Q,9,FALSE)</f>
        <v>4.12</v>
      </c>
      <c r="AA361">
        <f>VLOOKUP($B361,'Gemini RAW'!$A:$Q,10,FALSE)</f>
        <v>19</v>
      </c>
      <c r="AB361">
        <f>VLOOKUP($B361,'Gemini RAW'!$A:$Q,11,FALSE)</f>
        <v>0.13454618178572489</v>
      </c>
      <c r="AC361">
        <f>VLOOKUP($B361,'Gemini RAW'!$A:$Q,12,FALSE)</f>
        <v>9</v>
      </c>
      <c r="AD361" t="str">
        <f>VLOOKUP($B361,'Gemini RAW'!$A:$Q,13,FALSE)</f>
        <v>The response is relevant, clear, and mostly complete. The factual accuracy is good, although some details are not verifiable from the provided snippets. The major weakness is the lack of citations, which makes it difficult to assess the reliability of the information.</v>
      </c>
      <c r="AE361" t="b">
        <f>VLOOKUP($B361,'Gemini RAW'!$A:$Q,14,FALSE)</f>
        <v>0</v>
      </c>
      <c r="AF361">
        <f>VLOOKUP($B361,'Gemini RAW'!$A:$Q,15,FALSE)</f>
        <v>0</v>
      </c>
      <c r="AG361">
        <f>VLOOKUP($B361,'Gemini RAW'!$A:$Q,16,FALSE)</f>
        <v>0</v>
      </c>
      <c r="AH361">
        <f>VLOOKUP($B361,'Gemini RAW'!$A:$Q,17,FALSE)</f>
        <v>0</v>
      </c>
    </row>
    <row r="362" spans="1:34" x14ac:dyDescent="0.45">
      <c r="A362">
        <v>361</v>
      </c>
      <c r="B362" t="s">
        <v>318</v>
      </c>
      <c r="C362" t="s">
        <v>698</v>
      </c>
      <c r="D362" t="s">
        <v>557</v>
      </c>
      <c r="E362">
        <v>1</v>
      </c>
      <c r="F362">
        <v>1</v>
      </c>
      <c r="G362">
        <v>1</v>
      </c>
      <c r="H362">
        <v>2</v>
      </c>
      <c r="I362">
        <v>1</v>
      </c>
      <c r="J362">
        <v>1.1625000000000001</v>
      </c>
      <c r="K362">
        <v>6</v>
      </c>
      <c r="L362">
        <v>6.6548794467527358E-2</v>
      </c>
      <c r="M362">
        <v>11</v>
      </c>
      <c r="N362" t="s">
        <v>2049</v>
      </c>
      <c r="O362" t="b">
        <v>0</v>
      </c>
      <c r="S362" t="str">
        <f>VLOOKUP($B362,'Gemini RAW'!$A:$Q,2,FALSE)</f>
        <v>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v>
      </c>
      <c r="T362" t="str">
        <f>VLOOKUP($B362,'Gemini RAW'!$A:$Q,3,FALSE)</f>
        <v>rag</v>
      </c>
      <c r="U362">
        <f>VLOOKUP($B362,'Gemini RAW'!$A:$Q,4,FALSE)</f>
        <v>5</v>
      </c>
      <c r="V362">
        <f>VLOOKUP($B362,'Gemini RAW'!$A:$Q,5,FALSE)</f>
        <v>5</v>
      </c>
      <c r="W362">
        <f>VLOOKUP($B362,'Gemini RAW'!$A:$Q,6,FALSE)</f>
        <v>5</v>
      </c>
      <c r="X362">
        <f>VLOOKUP($B362,'Gemini RAW'!$A:$Q,7,FALSE)</f>
        <v>5</v>
      </c>
      <c r="Y362">
        <f>VLOOKUP($B362,'Gemini RAW'!$A:$Q,8,FALSE)</f>
        <v>3</v>
      </c>
      <c r="Z362">
        <f>VLOOKUP($B362,'Gemini RAW'!$A:$Q,9,FALSE)</f>
        <v>4.88</v>
      </c>
      <c r="AA362">
        <f>VLOOKUP($B362,'Gemini RAW'!$A:$Q,10,FALSE)</f>
        <v>23</v>
      </c>
      <c r="AB362">
        <f>VLOOKUP($B362,'Gemini RAW'!$A:$Q,11,FALSE)</f>
        <v>0.19321796590935411</v>
      </c>
      <c r="AC362">
        <f>VLOOKUP($B362,'Gemini RAW'!$A:$Q,12,FALSE)</f>
        <v>10</v>
      </c>
      <c r="AD362" t="str">
        <f>VLOOKUP($B362,'Gemini RAW'!$A:$Q,13,FALSE)</f>
        <v>The response is excellent in terms of content quality. It is factually accurate, relevant, complete, and clear. The citation quality is acceptable, and the response demonstrates good compliance with GDPR and the EU AI Act. The audit trail quality is also good.</v>
      </c>
      <c r="AE362" t="b">
        <f>VLOOKUP($B362,'Gemini RAW'!$A:$Q,14,FALSE)</f>
        <v>0</v>
      </c>
      <c r="AF362">
        <f>VLOOKUP($B362,'Gemini RAW'!$A:$Q,15,FALSE)</f>
        <v>0</v>
      </c>
      <c r="AG362">
        <f>VLOOKUP($B362,'Gemini RAW'!$A:$Q,16,FALSE)</f>
        <v>0</v>
      </c>
      <c r="AH362">
        <f>VLOOKUP($B362,'Gemini RAW'!$A:$Q,17,FALSE)</f>
        <v>0</v>
      </c>
    </row>
    <row r="363" spans="1:34" x14ac:dyDescent="0.45">
      <c r="A363">
        <v>362</v>
      </c>
      <c r="B363" t="s">
        <v>321</v>
      </c>
      <c r="C363" t="s">
        <v>1006</v>
      </c>
      <c r="D363" t="s">
        <v>557</v>
      </c>
      <c r="E363">
        <v>5</v>
      </c>
      <c r="F363">
        <v>5</v>
      </c>
      <c r="G363">
        <v>4</v>
      </c>
      <c r="H363">
        <v>5</v>
      </c>
      <c r="I363">
        <v>4</v>
      </c>
      <c r="J363">
        <v>4.7249999999999996</v>
      </c>
      <c r="K363">
        <v>23</v>
      </c>
      <c r="L363">
        <v>0.27877467495120672</v>
      </c>
      <c r="M363">
        <v>11</v>
      </c>
      <c r="N363" t="s">
        <v>2050</v>
      </c>
      <c r="O363" t="b">
        <v>0</v>
      </c>
      <c r="S363" t="str">
        <f>VLOOKUP($B363,'Gemini RAW'!$A:$Q,2,FALSE)</f>
        <v>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v>
      </c>
      <c r="T363" t="str">
        <f>VLOOKUP($B363,'Gemini RAW'!$A:$Q,3,FALSE)</f>
        <v>rag</v>
      </c>
      <c r="U363">
        <f>VLOOKUP($B363,'Gemini RAW'!$A:$Q,4,FALSE)</f>
        <v>5</v>
      </c>
      <c r="V363">
        <f>VLOOKUP($B363,'Gemini RAW'!$A:$Q,5,FALSE)</f>
        <v>5</v>
      </c>
      <c r="W363">
        <f>VLOOKUP($B363,'Gemini RAW'!$A:$Q,6,FALSE)</f>
        <v>5</v>
      </c>
      <c r="X363">
        <f>VLOOKUP($B363,'Gemini RAW'!$A:$Q,7,FALSE)</f>
        <v>5</v>
      </c>
      <c r="Y363">
        <f>VLOOKUP($B363,'Gemini RAW'!$A:$Q,8,FALSE)</f>
        <v>1</v>
      </c>
      <c r="Z363">
        <f>VLOOKUP($B363,'Gemini RAW'!$A:$Q,9,FALSE)</f>
        <v>4.4800000000000004</v>
      </c>
      <c r="AA363">
        <f>VLOOKUP($B363,'Gemini RAW'!$A:$Q,10,FALSE)</f>
        <v>21</v>
      </c>
      <c r="AB363">
        <f>VLOOKUP($B363,'Gemini RAW'!$A:$Q,11,FALSE)</f>
        <v>0.27070131627162902</v>
      </c>
      <c r="AC363">
        <f>VLOOKUP($B363,'Gemini RAW'!$A:$Q,12,FALSE)</f>
        <v>11</v>
      </c>
      <c r="AD363" t="str">
        <f>VLOOKUP($B363,'Gemini RAW'!$A:$Q,13,FALSE)</f>
        <v>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v>
      </c>
      <c r="AE363" t="b">
        <f>VLOOKUP($B363,'Gemini RAW'!$A:$Q,14,FALSE)</f>
        <v>0</v>
      </c>
      <c r="AF363">
        <f>VLOOKUP($B363,'Gemini RAW'!$A:$Q,15,FALSE)</f>
        <v>0</v>
      </c>
      <c r="AG363">
        <f>VLOOKUP($B363,'Gemini RAW'!$A:$Q,16,FALSE)</f>
        <v>0</v>
      </c>
      <c r="AH363">
        <f>VLOOKUP($B363,'Gemini RAW'!$A:$Q,17,FALSE)</f>
        <v>0</v>
      </c>
    </row>
    <row r="364" spans="1:34" x14ac:dyDescent="0.45">
      <c r="A364">
        <v>363</v>
      </c>
      <c r="B364" t="s">
        <v>324</v>
      </c>
      <c r="C364" t="s">
        <v>1008</v>
      </c>
      <c r="D364" t="s">
        <v>557</v>
      </c>
      <c r="E364">
        <v>5</v>
      </c>
      <c r="F364">
        <v>5</v>
      </c>
      <c r="G364">
        <v>4</v>
      </c>
      <c r="H364">
        <v>5</v>
      </c>
      <c r="I364">
        <v>3</v>
      </c>
      <c r="J364">
        <v>4.6374999999999993</v>
      </c>
      <c r="K364">
        <v>22</v>
      </c>
      <c r="L364">
        <v>8.2800754801101231E-2</v>
      </c>
      <c r="M364">
        <v>10</v>
      </c>
      <c r="N364" t="s">
        <v>2051</v>
      </c>
      <c r="O364" t="b">
        <v>0</v>
      </c>
      <c r="S364" t="str">
        <f>VLOOKUP($B364,'Gemini RAW'!$A:$Q,2,FALSE)</f>
        <v>Nein, im Mitarbeiterrestaurant wird es keine Außenbestuhlung geben.</v>
      </c>
      <c r="T364" t="str">
        <f>VLOOKUP($B364,'Gemini RAW'!$A:$Q,3,FALSE)</f>
        <v>rag</v>
      </c>
      <c r="U364">
        <f>VLOOKUP($B364,'Gemini RAW'!$A:$Q,4,FALSE)</f>
        <v>5</v>
      </c>
      <c r="V364">
        <f>VLOOKUP($B364,'Gemini RAW'!$A:$Q,5,FALSE)</f>
        <v>5</v>
      </c>
      <c r="W364">
        <f>VLOOKUP($B364,'Gemini RAW'!$A:$Q,6,FALSE)</f>
        <v>5</v>
      </c>
      <c r="X364">
        <f>VLOOKUP($B364,'Gemini RAW'!$A:$Q,7,FALSE)</f>
        <v>5</v>
      </c>
      <c r="Y364">
        <f>VLOOKUP($B364,'Gemini RAW'!$A:$Q,8,FALSE)</f>
        <v>1</v>
      </c>
      <c r="Z364">
        <f>VLOOKUP($B364,'Gemini RAW'!$A:$Q,9,FALSE)</f>
        <v>4.4800000000000004</v>
      </c>
      <c r="AA364">
        <f>VLOOKUP($B364,'Gemini RAW'!$A:$Q,10,FALSE)</f>
        <v>21</v>
      </c>
      <c r="AB364">
        <f>VLOOKUP($B364,'Gemini RAW'!$A:$Q,11,FALSE)</f>
        <v>3.7204033654939857E-2</v>
      </c>
      <c r="AC364">
        <f>VLOOKUP($B364,'Gemini RAW'!$A:$Q,12,FALSE)</f>
        <v>10</v>
      </c>
      <c r="AD364" t="str">
        <f>VLOOKUP($B364,'Gemini RAW'!$A:$Q,13,FALSE)</f>
        <v>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v>
      </c>
      <c r="AE364" t="b">
        <f>VLOOKUP($B364,'Gemini RAW'!$A:$Q,14,FALSE)</f>
        <v>0</v>
      </c>
      <c r="AF364">
        <f>VLOOKUP($B364,'Gemini RAW'!$A:$Q,15,FALSE)</f>
        <v>0</v>
      </c>
      <c r="AG364">
        <f>VLOOKUP($B364,'Gemini RAW'!$A:$Q,16,FALSE)</f>
        <v>0</v>
      </c>
      <c r="AH364">
        <f>VLOOKUP($B364,'Gemini RAW'!$A:$Q,17,FALSE)</f>
        <v>0</v>
      </c>
    </row>
    <row r="365" spans="1:34" x14ac:dyDescent="0.45">
      <c r="A365">
        <v>364</v>
      </c>
      <c r="B365" t="s">
        <v>327</v>
      </c>
      <c r="C365" t="s">
        <v>1010</v>
      </c>
      <c r="D365" t="s">
        <v>557</v>
      </c>
      <c r="E365">
        <v>4</v>
      </c>
      <c r="F365">
        <v>5</v>
      </c>
      <c r="G365">
        <v>4</v>
      </c>
      <c r="H365">
        <v>5</v>
      </c>
      <c r="I365">
        <v>3</v>
      </c>
      <c r="J365">
        <v>4.3249999999999993</v>
      </c>
      <c r="K365">
        <v>21</v>
      </c>
      <c r="L365">
        <v>0.35911904815293799</v>
      </c>
      <c r="M365">
        <v>14</v>
      </c>
      <c r="N365" t="s">
        <v>2052</v>
      </c>
      <c r="O365" t="b">
        <v>0</v>
      </c>
      <c r="S365" t="str">
        <f>VLOOKUP($B365,'Gemini RAW'!$A:$Q,2,FALSE)</f>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v>
      </c>
      <c r="T365" t="str">
        <f>VLOOKUP($B365,'Gemini RAW'!$A:$Q,3,FALSE)</f>
        <v>rag</v>
      </c>
      <c r="U365">
        <f>VLOOKUP($B365,'Gemini RAW'!$A:$Q,4,FALSE)</f>
        <v>5</v>
      </c>
      <c r="V365">
        <f>VLOOKUP($B365,'Gemini RAW'!$A:$Q,5,FALSE)</f>
        <v>5</v>
      </c>
      <c r="W365">
        <f>VLOOKUP($B365,'Gemini RAW'!$A:$Q,6,FALSE)</f>
        <v>4</v>
      </c>
      <c r="X365">
        <f>VLOOKUP($B365,'Gemini RAW'!$A:$Q,7,FALSE)</f>
        <v>5</v>
      </c>
      <c r="Y365">
        <f>VLOOKUP($B365,'Gemini RAW'!$A:$Q,8,FALSE)</f>
        <v>1</v>
      </c>
      <c r="Z365">
        <f>VLOOKUP($B365,'Gemini RAW'!$A:$Q,9,FALSE)</f>
        <v>4.3400000000000007</v>
      </c>
      <c r="AA365">
        <f>VLOOKUP($B365,'Gemini RAW'!$A:$Q,10,FALSE)</f>
        <v>20</v>
      </c>
      <c r="AB365">
        <f>VLOOKUP($B365,'Gemini RAW'!$A:$Q,11,FALSE)</f>
        <v>0.25139534680906139</v>
      </c>
      <c r="AC365">
        <f>VLOOKUP($B365,'Gemini RAW'!$A:$Q,12,FALSE)</f>
        <v>13</v>
      </c>
      <c r="AD365" t="str">
        <f>VLOOKUP($B365,'Gemini RAW'!$A:$Q,13,FALSE)</f>
        <v>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v>
      </c>
      <c r="AE365" t="b">
        <f>VLOOKUP($B365,'Gemini RAW'!$A:$Q,14,FALSE)</f>
        <v>0</v>
      </c>
      <c r="AF365">
        <f>VLOOKUP($B365,'Gemini RAW'!$A:$Q,15,FALSE)</f>
        <v>0</v>
      </c>
      <c r="AG365">
        <f>VLOOKUP($B365,'Gemini RAW'!$A:$Q,16,FALSE)</f>
        <v>0</v>
      </c>
      <c r="AH365">
        <f>VLOOKUP($B365,'Gemini RAW'!$A:$Q,17,FALSE)</f>
        <v>0</v>
      </c>
    </row>
    <row r="366" spans="1:34" x14ac:dyDescent="0.45">
      <c r="A366">
        <v>365</v>
      </c>
      <c r="B366" t="s">
        <v>330</v>
      </c>
      <c r="C366" t="s">
        <v>1012</v>
      </c>
      <c r="D366" t="s">
        <v>557</v>
      </c>
      <c r="E366">
        <v>4</v>
      </c>
      <c r="F366">
        <v>5</v>
      </c>
      <c r="G366">
        <v>3</v>
      </c>
      <c r="H366">
        <v>4</v>
      </c>
      <c r="I366">
        <v>2</v>
      </c>
      <c r="J366">
        <v>3.8875000000000002</v>
      </c>
      <c r="K366">
        <v>18</v>
      </c>
      <c r="L366">
        <v>4.3241542904290428E-2</v>
      </c>
      <c r="M366">
        <v>3</v>
      </c>
      <c r="N366" t="s">
        <v>2053</v>
      </c>
      <c r="O366" t="b">
        <v>0</v>
      </c>
      <c r="S366" t="str">
        <f>VLOOKUP($B366,'Gemini RAW'!$A:$Q,2,FALSE)</f>
        <v>Pre-Order-Essen wird im Marketplace zur Abholung bereitgestellt. Die Abholstation befindet sich dort. Der Marketplace befindet sich im 10. OG.</v>
      </c>
      <c r="T366" t="str">
        <f>VLOOKUP($B366,'Gemini RAW'!$A:$Q,3,FALSE)</f>
        <v>rag</v>
      </c>
      <c r="U366">
        <f>VLOOKUP($B366,'Gemini RAW'!$A:$Q,4,FALSE)</f>
        <v>5</v>
      </c>
      <c r="V366">
        <f>VLOOKUP($B366,'Gemini RAW'!$A:$Q,5,FALSE)</f>
        <v>5</v>
      </c>
      <c r="W366">
        <f>VLOOKUP($B366,'Gemini RAW'!$A:$Q,6,FALSE)</f>
        <v>5</v>
      </c>
      <c r="X366">
        <f>VLOOKUP($B366,'Gemini RAW'!$A:$Q,7,FALSE)</f>
        <v>5</v>
      </c>
      <c r="Y366">
        <f>VLOOKUP($B366,'Gemini RAW'!$A:$Q,8,FALSE)</f>
        <v>1</v>
      </c>
      <c r="Z366">
        <f>VLOOKUP($B366,'Gemini RAW'!$A:$Q,9,FALSE)</f>
        <v>4.4800000000000004</v>
      </c>
      <c r="AA366">
        <f>VLOOKUP($B366,'Gemini RAW'!$A:$Q,10,FALSE)</f>
        <v>21</v>
      </c>
      <c r="AB366">
        <f>VLOOKUP($B366,'Gemini RAW'!$A:$Q,11,FALSE)</f>
        <v>0.15250149494126691</v>
      </c>
      <c r="AC366">
        <f>VLOOKUP($B366,'Gemini RAW'!$A:$Q,12,FALSE)</f>
        <v>5</v>
      </c>
      <c r="AD366" t="str">
        <f>VLOOKUP($B366,'Gemini RAW'!$A:$Q,13,FALSE)</f>
        <v>The response is factually accurate, relevant, complete, and clear. It effectively answers the user's question. However, the system lacks explicit citations and audit trails.</v>
      </c>
      <c r="AE366" t="b">
        <f>VLOOKUP($B366,'Gemini RAW'!$A:$Q,14,FALSE)</f>
        <v>0</v>
      </c>
      <c r="AF366">
        <f>VLOOKUP($B366,'Gemini RAW'!$A:$Q,15,FALSE)</f>
        <v>0</v>
      </c>
      <c r="AG366">
        <f>VLOOKUP($B366,'Gemini RAW'!$A:$Q,16,FALSE)</f>
        <v>0</v>
      </c>
      <c r="AH366">
        <f>VLOOKUP($B366,'Gemini RAW'!$A:$Q,17,FALSE)</f>
        <v>0</v>
      </c>
    </row>
    <row r="367" spans="1:34" x14ac:dyDescent="0.45">
      <c r="A367">
        <v>366</v>
      </c>
      <c r="B367" t="s">
        <v>333</v>
      </c>
      <c r="C367" t="s">
        <v>1014</v>
      </c>
      <c r="D367" t="s">
        <v>557</v>
      </c>
      <c r="E367">
        <v>4</v>
      </c>
      <c r="F367">
        <v>5</v>
      </c>
      <c r="G367">
        <v>3</v>
      </c>
      <c r="H367">
        <v>4</v>
      </c>
      <c r="I367">
        <v>3</v>
      </c>
      <c r="J367">
        <v>3.9750000000000001</v>
      </c>
      <c r="K367">
        <v>19</v>
      </c>
      <c r="L367">
        <v>0.41053569778695181</v>
      </c>
      <c r="M367">
        <v>16</v>
      </c>
      <c r="N367" t="s">
        <v>2054</v>
      </c>
      <c r="O367" t="b">
        <v>0</v>
      </c>
      <c r="S367" t="str">
        <f>VLOOKUP($B367,'Gemini RAW'!$A:$Q,2,FALSE)</f>
        <v>Am Snackautomaten im Market Place kann über die App bezahlt werden.</v>
      </c>
      <c r="T367" t="str">
        <f>VLOOKUP($B367,'Gemini RAW'!$A:$Q,3,FALSE)</f>
        <v>rag</v>
      </c>
      <c r="U367">
        <f>VLOOKUP($B367,'Gemini RAW'!$A:$Q,4,FALSE)</f>
        <v>5</v>
      </c>
      <c r="V367">
        <f>VLOOKUP($B367,'Gemini RAW'!$A:$Q,5,FALSE)</f>
        <v>5</v>
      </c>
      <c r="W367">
        <f>VLOOKUP($B367,'Gemini RAW'!$A:$Q,6,FALSE)</f>
        <v>4</v>
      </c>
      <c r="X367">
        <f>VLOOKUP($B367,'Gemini RAW'!$A:$Q,7,FALSE)</f>
        <v>5</v>
      </c>
      <c r="Y367">
        <f>VLOOKUP($B367,'Gemini RAW'!$A:$Q,8,FALSE)</f>
        <v>1</v>
      </c>
      <c r="Z367">
        <f>VLOOKUP($B367,'Gemini RAW'!$A:$Q,9,FALSE)</f>
        <v>4.3400000000000007</v>
      </c>
      <c r="AA367">
        <f>VLOOKUP($B367,'Gemini RAW'!$A:$Q,10,FALSE)</f>
        <v>20</v>
      </c>
      <c r="AB367">
        <f>VLOOKUP($B367,'Gemini RAW'!$A:$Q,11,FALSE)</f>
        <v>0.19957794341214</v>
      </c>
      <c r="AC367">
        <f>VLOOKUP($B367,'Gemini RAW'!$A:$Q,12,FALSE)</f>
        <v>8</v>
      </c>
      <c r="AD367" t="str">
        <f>VLOOKUP($B367,'Gemini RAW'!$A:$Q,13,FALSE)</f>
        <v>The response is factually accurate and relevant. It could be more complete by mentioning other payment options if available. The lack of citations is a drawback, but the information is readily available in the provided snippets.</v>
      </c>
      <c r="AE367" t="b">
        <f>VLOOKUP($B367,'Gemini RAW'!$A:$Q,14,FALSE)</f>
        <v>0</v>
      </c>
      <c r="AF367">
        <f>VLOOKUP($B367,'Gemini RAW'!$A:$Q,15,FALSE)</f>
        <v>0</v>
      </c>
      <c r="AG367">
        <f>VLOOKUP($B367,'Gemini RAW'!$A:$Q,16,FALSE)</f>
        <v>0</v>
      </c>
      <c r="AH367">
        <f>VLOOKUP($B367,'Gemini RAW'!$A:$Q,17,FALSE)</f>
        <v>0</v>
      </c>
    </row>
    <row r="368" spans="1:34" x14ac:dyDescent="0.45">
      <c r="A368">
        <v>367</v>
      </c>
      <c r="B368" t="s">
        <v>336</v>
      </c>
      <c r="C368" t="s">
        <v>1016</v>
      </c>
      <c r="D368" t="s">
        <v>557</v>
      </c>
      <c r="E368">
        <v>3</v>
      </c>
      <c r="F368">
        <v>4</v>
      </c>
      <c r="G368">
        <v>3</v>
      </c>
      <c r="H368">
        <v>4</v>
      </c>
      <c r="I368">
        <v>2</v>
      </c>
      <c r="J368">
        <v>3.3250000000000002</v>
      </c>
      <c r="K368">
        <v>16</v>
      </c>
      <c r="L368">
        <v>0.14301662670887039</v>
      </c>
      <c r="M368">
        <v>10</v>
      </c>
      <c r="N368" t="s">
        <v>2055</v>
      </c>
      <c r="O368" t="b">
        <v>0</v>
      </c>
      <c r="S368" t="str">
        <f>VLOOKUP($B368,'Gemini RAW'!$A:$Q,2,FALSE)</f>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v>
      </c>
      <c r="T368" t="str">
        <f>VLOOKUP($B368,'Gemini RAW'!$A:$Q,3,FALSE)</f>
        <v>rag</v>
      </c>
      <c r="U368">
        <f>VLOOKUP($B368,'Gemini RAW'!$A:$Q,4,FALSE)</f>
        <v>5</v>
      </c>
      <c r="V368">
        <f>VLOOKUP($B368,'Gemini RAW'!$A:$Q,5,FALSE)</f>
        <v>5</v>
      </c>
      <c r="W368">
        <f>VLOOKUP($B368,'Gemini RAW'!$A:$Q,6,FALSE)</f>
        <v>4</v>
      </c>
      <c r="X368">
        <f>VLOOKUP($B368,'Gemini RAW'!$A:$Q,7,FALSE)</f>
        <v>5</v>
      </c>
      <c r="Y368">
        <f>VLOOKUP($B368,'Gemini RAW'!$A:$Q,8,FALSE)</f>
        <v>1</v>
      </c>
      <c r="Z368">
        <f>VLOOKUP($B368,'Gemini RAW'!$A:$Q,9,FALSE)</f>
        <v>4.3400000000000007</v>
      </c>
      <c r="AA368">
        <f>VLOOKUP($B368,'Gemini RAW'!$A:$Q,10,FALSE)</f>
        <v>20</v>
      </c>
      <c r="AB368">
        <f>VLOOKUP($B368,'Gemini RAW'!$A:$Q,11,FALSE)</f>
        <v>0.19081325028655799</v>
      </c>
      <c r="AC368">
        <f>VLOOKUP($B368,'Gemini RAW'!$A:$Q,12,FALSE)</f>
        <v>10</v>
      </c>
      <c r="AD368" t="str">
        <f>VLOOKUP($B368,'Gemini RAW'!$A:$Q,13,FALSE)</f>
        <v>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v>
      </c>
      <c r="AE368" t="b">
        <f>VLOOKUP($B368,'Gemini RAW'!$A:$Q,14,FALSE)</f>
        <v>0</v>
      </c>
      <c r="AF368">
        <f>VLOOKUP($B368,'Gemini RAW'!$A:$Q,15,FALSE)</f>
        <v>0</v>
      </c>
      <c r="AG368">
        <f>VLOOKUP($B368,'Gemini RAW'!$A:$Q,16,FALSE)</f>
        <v>0</v>
      </c>
      <c r="AH368">
        <f>VLOOKUP($B368,'Gemini RAW'!$A:$Q,17,FALSE)</f>
        <v>0</v>
      </c>
    </row>
    <row r="369" spans="1:34" x14ac:dyDescent="0.45">
      <c r="A369">
        <v>368</v>
      </c>
      <c r="B369" t="s">
        <v>339</v>
      </c>
      <c r="C369" t="s">
        <v>1018</v>
      </c>
      <c r="D369" t="s">
        <v>557</v>
      </c>
      <c r="E369">
        <v>4</v>
      </c>
      <c r="F369">
        <v>5</v>
      </c>
      <c r="G369">
        <v>4</v>
      </c>
      <c r="H369">
        <v>5</v>
      </c>
      <c r="I369">
        <v>3</v>
      </c>
      <c r="J369">
        <v>4.3249999999999993</v>
      </c>
      <c r="K369">
        <v>21</v>
      </c>
      <c r="L369">
        <v>0.2337686371582047</v>
      </c>
      <c r="M369">
        <v>10</v>
      </c>
      <c r="N369" t="s">
        <v>2056</v>
      </c>
      <c r="O369" t="b">
        <v>0</v>
      </c>
      <c r="S369" t="str">
        <f>VLOOKUP($B369,'Gemini RAW'!$A:$Q,2,FALSE)</f>
        <v>Das Work Café ist immer zugänglich und liegt außerhalb der Vertraulichkeitsbereiche. Es bietet den gleichen Service wie in den Teeküchen, ist aber großzügiger ausgestattet und verfügt über mehr Sitzmöglichkeiten. Gefrierfächer sind nur hier zu finden.</v>
      </c>
      <c r="T369" t="str">
        <f>VLOOKUP($B369,'Gemini RAW'!$A:$Q,3,FALSE)</f>
        <v>rag</v>
      </c>
      <c r="U369">
        <f>VLOOKUP($B369,'Gemini RAW'!$A:$Q,4,FALSE)</f>
        <v>4</v>
      </c>
      <c r="V369">
        <f>VLOOKUP($B369,'Gemini RAW'!$A:$Q,5,FALSE)</f>
        <v>4</v>
      </c>
      <c r="W369">
        <f>VLOOKUP($B369,'Gemini RAW'!$A:$Q,6,FALSE)</f>
        <v>3</v>
      </c>
      <c r="X369">
        <f>VLOOKUP($B369,'Gemini RAW'!$A:$Q,7,FALSE)</f>
        <v>5</v>
      </c>
      <c r="Y369">
        <f>VLOOKUP($B369,'Gemini RAW'!$A:$Q,8,FALSE)</f>
        <v>1</v>
      </c>
      <c r="Z369">
        <f>VLOOKUP($B369,'Gemini RAW'!$A:$Q,9,FALSE)</f>
        <v>3.8</v>
      </c>
      <c r="AA369">
        <f>VLOOKUP($B369,'Gemini RAW'!$A:$Q,10,FALSE)</f>
        <v>17</v>
      </c>
      <c r="AB369">
        <f>VLOOKUP($B369,'Gemini RAW'!$A:$Q,11,FALSE)</f>
        <v>0.14550319025893321</v>
      </c>
      <c r="AC369">
        <f>VLOOKUP($B369,'Gemini RAW'!$A:$Q,12,FALSE)</f>
        <v>10</v>
      </c>
      <c r="AD369" t="str">
        <f>VLOOKUP($B369,'Gemini RAW'!$A:$Q,13,FALSE)</f>
        <v>The response is relevant and generally accurate, providing useful information about the Work Café. However, it lacks completeness and fails to provide any citations to the source snippets. The content quality is good, but the source utilization is poor.</v>
      </c>
      <c r="AE369" t="b">
        <f>VLOOKUP($B369,'Gemini RAW'!$A:$Q,14,FALSE)</f>
        <v>0</v>
      </c>
      <c r="AF369">
        <f>VLOOKUP($B369,'Gemini RAW'!$A:$Q,15,FALSE)</f>
        <v>0</v>
      </c>
      <c r="AG369">
        <f>VLOOKUP($B369,'Gemini RAW'!$A:$Q,16,FALSE)</f>
        <v>0</v>
      </c>
      <c r="AH369">
        <f>VLOOKUP($B369,'Gemini RAW'!$A:$Q,17,FALSE)</f>
        <v>0</v>
      </c>
    </row>
    <row r="370" spans="1:34" x14ac:dyDescent="0.45">
      <c r="A370">
        <v>369</v>
      </c>
      <c r="B370" t="s">
        <v>342</v>
      </c>
      <c r="C370" t="s">
        <v>1020</v>
      </c>
      <c r="D370" t="s">
        <v>557</v>
      </c>
      <c r="E370">
        <v>4</v>
      </c>
      <c r="F370">
        <v>5</v>
      </c>
      <c r="G370">
        <v>3</v>
      </c>
      <c r="H370">
        <v>4</v>
      </c>
      <c r="I370">
        <v>2</v>
      </c>
      <c r="J370">
        <v>3.8875000000000002</v>
      </c>
      <c r="K370">
        <v>18</v>
      </c>
      <c r="L370">
        <v>6.4670240782295108E-2</v>
      </c>
      <c r="M370">
        <v>15</v>
      </c>
      <c r="N370" t="s">
        <v>2057</v>
      </c>
      <c r="O370" t="b">
        <v>0</v>
      </c>
      <c r="S370" t="str">
        <f>VLOOKUP($B370,'Gemini RAW'!$A:$Q,2,FALSE)</f>
        <v>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v>
      </c>
      <c r="T370" t="str">
        <f>VLOOKUP($B370,'Gemini RAW'!$A:$Q,3,FALSE)</f>
        <v>rag</v>
      </c>
      <c r="U370">
        <f>VLOOKUP($B370,'Gemini RAW'!$A:$Q,4,FALSE)</f>
        <v>5</v>
      </c>
      <c r="V370">
        <f>VLOOKUP($B370,'Gemini RAW'!$A:$Q,5,FALSE)</f>
        <v>1</v>
      </c>
      <c r="W370">
        <f>VLOOKUP($B370,'Gemini RAW'!$A:$Q,6,FALSE)</f>
        <v>1</v>
      </c>
      <c r="X370">
        <f>VLOOKUP($B370,'Gemini RAW'!$A:$Q,7,FALSE)</f>
        <v>5</v>
      </c>
      <c r="Y370">
        <f>VLOOKUP($B370,'Gemini RAW'!$A:$Q,8,FALSE)</f>
        <v>1</v>
      </c>
      <c r="Z370">
        <f>VLOOKUP($B370,'Gemini RAW'!$A:$Q,9,FALSE)</f>
        <v>3.48</v>
      </c>
      <c r="AA370">
        <f>VLOOKUP($B370,'Gemini RAW'!$A:$Q,10,FALSE)</f>
        <v>13</v>
      </c>
      <c r="AB370">
        <f>VLOOKUP($B370,'Gemini RAW'!$A:$Q,11,FALSE)</f>
        <v>9.1770235145844661E-2</v>
      </c>
      <c r="AC370">
        <f>VLOOKUP($B370,'Gemini RAW'!$A:$Q,12,FALSE)</f>
        <v>12</v>
      </c>
      <c r="AD370" t="str">
        <f>VLOOKUP($B370,'Gemini RAW'!$A:$Q,13,FALSE)</f>
        <v>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v>
      </c>
      <c r="AE370" t="b">
        <f>VLOOKUP($B370,'Gemini RAW'!$A:$Q,14,FALSE)</f>
        <v>0</v>
      </c>
      <c r="AF370">
        <f>VLOOKUP($B370,'Gemini RAW'!$A:$Q,15,FALSE)</f>
        <v>0</v>
      </c>
      <c r="AG370">
        <f>VLOOKUP($B370,'Gemini RAW'!$A:$Q,16,FALSE)</f>
        <v>0</v>
      </c>
      <c r="AH370">
        <f>VLOOKUP($B370,'Gemini RAW'!$A:$Q,17,FALSE)</f>
        <v>0</v>
      </c>
    </row>
    <row r="371" spans="1:34" x14ac:dyDescent="0.45">
      <c r="A371">
        <v>370</v>
      </c>
      <c r="B371" t="s">
        <v>345</v>
      </c>
      <c r="C371" t="s">
        <v>1022</v>
      </c>
      <c r="D371" t="s">
        <v>557</v>
      </c>
      <c r="E371">
        <v>5</v>
      </c>
      <c r="F371">
        <v>5</v>
      </c>
      <c r="G371">
        <v>5</v>
      </c>
      <c r="H371">
        <v>5</v>
      </c>
      <c r="I371">
        <v>4</v>
      </c>
      <c r="J371">
        <v>4.9124999999999996</v>
      </c>
      <c r="K371">
        <v>24</v>
      </c>
      <c r="L371">
        <v>0.41832115016634269</v>
      </c>
      <c r="M371">
        <v>12</v>
      </c>
      <c r="N371" t="s">
        <v>2058</v>
      </c>
      <c r="O371" t="b">
        <v>0</v>
      </c>
      <c r="S371" t="str">
        <f>VLOOKUP($B371,'Gemini RAW'!$A:$Q,2,FALSE)</f>
        <v>In den Teeküchen im NewHQ stehen Franke Kaffeemaschinen (wie im jetzigen Bistro). Die Maschinen sind mit Kaffee- und Espressobohnen ausgestattet. Es wird auch Hafermilch in den Kühlschränken geben. Die Kaffeemaschine gibt Kuhmilch aus, da es nur ein Milchfach gibt.</v>
      </c>
      <c r="T371" t="str">
        <f>VLOOKUP($B371,'Gemini RAW'!$A:$Q,3,FALSE)</f>
        <v>rag</v>
      </c>
      <c r="U371">
        <f>VLOOKUP($B371,'Gemini RAW'!$A:$Q,4,FALSE)</f>
        <v>5</v>
      </c>
      <c r="V371">
        <f>VLOOKUP($B371,'Gemini RAW'!$A:$Q,5,FALSE)</f>
        <v>5</v>
      </c>
      <c r="W371">
        <f>VLOOKUP($B371,'Gemini RAW'!$A:$Q,6,FALSE)</f>
        <v>4</v>
      </c>
      <c r="X371">
        <f>VLOOKUP($B371,'Gemini RAW'!$A:$Q,7,FALSE)</f>
        <v>5</v>
      </c>
      <c r="Y371">
        <f>VLOOKUP($B371,'Gemini RAW'!$A:$Q,8,FALSE)</f>
        <v>1</v>
      </c>
      <c r="Z371">
        <f>VLOOKUP($B371,'Gemini RAW'!$A:$Q,9,FALSE)</f>
        <v>4.3400000000000007</v>
      </c>
      <c r="AA371">
        <f>VLOOKUP($B371,'Gemini RAW'!$A:$Q,10,FALSE)</f>
        <v>20</v>
      </c>
      <c r="AB371">
        <f>VLOOKUP($B371,'Gemini RAW'!$A:$Q,11,FALSE)</f>
        <v>0.20985197148960219</v>
      </c>
      <c r="AC371">
        <f>VLOOKUP($B371,'Gemini RAW'!$A:$Q,12,FALSE)</f>
        <v>14</v>
      </c>
      <c r="AD371" t="str">
        <f>VLOOKUP($B371,'Gemini RAW'!$A:$Q,13,FALSE)</f>
        <v>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v>
      </c>
      <c r="AE371" t="b">
        <f>VLOOKUP($B371,'Gemini RAW'!$A:$Q,14,FALSE)</f>
        <v>0</v>
      </c>
      <c r="AF371">
        <f>VLOOKUP($B371,'Gemini RAW'!$A:$Q,15,FALSE)</f>
        <v>0</v>
      </c>
      <c r="AG371">
        <f>VLOOKUP($B371,'Gemini RAW'!$A:$Q,16,FALSE)</f>
        <v>0</v>
      </c>
      <c r="AH371">
        <f>VLOOKUP($B371,'Gemini RAW'!$A:$Q,17,FALSE)</f>
        <v>0</v>
      </c>
    </row>
    <row r="372" spans="1:34" x14ac:dyDescent="0.45">
      <c r="A372">
        <v>371</v>
      </c>
      <c r="B372" t="s">
        <v>348</v>
      </c>
      <c r="C372" t="s">
        <v>1024</v>
      </c>
      <c r="D372" t="s">
        <v>557</v>
      </c>
      <c r="E372">
        <v>5</v>
      </c>
      <c r="F372">
        <v>5</v>
      </c>
      <c r="G372">
        <v>4</v>
      </c>
      <c r="H372">
        <v>5</v>
      </c>
      <c r="I372">
        <v>4</v>
      </c>
      <c r="J372">
        <v>4.7249999999999996</v>
      </c>
      <c r="K372">
        <v>23</v>
      </c>
      <c r="L372">
        <v>0.24762341081808911</v>
      </c>
      <c r="M372">
        <v>14</v>
      </c>
      <c r="N372" t="s">
        <v>2059</v>
      </c>
      <c r="O372" t="b">
        <v>0</v>
      </c>
      <c r="S372" t="str">
        <f>VLOOKUP($B372,'Gemini RAW'!$A:$Q,2,FALSE)</f>
        <v>In den Teeküchen im NewHQ wird es Hafermilch in den Kühlschränken geben. Aus der Kaffeemaschine kommt Kuhmilch, da es nur ein Milchfach gibt.</v>
      </c>
      <c r="T372" t="str">
        <f>VLOOKUP($B372,'Gemini RAW'!$A:$Q,3,FALSE)</f>
        <v>rag</v>
      </c>
      <c r="U372">
        <f>VLOOKUP($B372,'Gemini RAW'!$A:$Q,4,FALSE)</f>
        <v>4</v>
      </c>
      <c r="V372">
        <f>VLOOKUP($B372,'Gemini RAW'!$A:$Q,5,FALSE)</f>
        <v>4</v>
      </c>
      <c r="W372">
        <f>VLOOKUP($B372,'Gemini RAW'!$A:$Q,6,FALSE)</f>
        <v>3</v>
      </c>
      <c r="X372">
        <f>VLOOKUP($B372,'Gemini RAW'!$A:$Q,7,FALSE)</f>
        <v>5</v>
      </c>
      <c r="Y372">
        <f>VLOOKUP($B372,'Gemini RAW'!$A:$Q,8,FALSE)</f>
        <v>1</v>
      </c>
      <c r="Z372">
        <f>VLOOKUP($B372,'Gemini RAW'!$A:$Q,9,FALSE)</f>
        <v>3.8</v>
      </c>
      <c r="AA372">
        <f>VLOOKUP($B372,'Gemini RAW'!$A:$Q,10,FALSE)</f>
        <v>17</v>
      </c>
      <c r="AB372">
        <f>VLOOKUP($B372,'Gemini RAW'!$A:$Q,11,FALSE)</f>
        <v>0.13930778156864779</v>
      </c>
      <c r="AC372">
        <f>VLOOKUP($B372,'Gemini RAW'!$A:$Q,12,FALSE)</f>
        <v>11</v>
      </c>
      <c r="AD372" t="str">
        <f>VLOOKUP($B372,'Gemini RAW'!$A:$Q,13,FALSE)</f>
        <v>The response is relevant and clear. The factual accuracy is likely correct, but not verifiable from the provided snippets. The completeness could be improved by mentioning other possible milk alternatives. There are no citations provided.</v>
      </c>
      <c r="AE372" t="b">
        <f>VLOOKUP($B372,'Gemini RAW'!$A:$Q,14,FALSE)</f>
        <v>0</v>
      </c>
      <c r="AF372">
        <f>VLOOKUP($B372,'Gemini RAW'!$A:$Q,15,FALSE)</f>
        <v>0</v>
      </c>
      <c r="AG372">
        <f>VLOOKUP($B372,'Gemini RAW'!$A:$Q,16,FALSE)</f>
        <v>0</v>
      </c>
      <c r="AH372">
        <f>VLOOKUP($B372,'Gemini RAW'!$A:$Q,17,FALSE)</f>
        <v>0</v>
      </c>
    </row>
    <row r="373" spans="1:34" x14ac:dyDescent="0.45">
      <c r="A373">
        <v>372</v>
      </c>
      <c r="B373" t="s">
        <v>351</v>
      </c>
      <c r="C373" t="s">
        <v>1026</v>
      </c>
      <c r="D373" t="s">
        <v>557</v>
      </c>
      <c r="E373">
        <v>3</v>
      </c>
      <c r="F373">
        <v>4</v>
      </c>
      <c r="G373">
        <v>3</v>
      </c>
      <c r="H373">
        <v>4</v>
      </c>
      <c r="I373">
        <v>2</v>
      </c>
      <c r="J373">
        <v>3.3250000000000002</v>
      </c>
      <c r="K373">
        <v>16</v>
      </c>
      <c r="L373">
        <v>0.18028722623287169</v>
      </c>
      <c r="M373">
        <v>17</v>
      </c>
      <c r="N373" t="s">
        <v>2060</v>
      </c>
      <c r="O373" t="b">
        <v>0</v>
      </c>
      <c r="S373" t="str">
        <f>VLOOKUP($B373,'Gemini RAW'!$A:$Q,2,FALSE)</f>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v>
      </c>
      <c r="T373" t="str">
        <f>VLOOKUP($B373,'Gemini RAW'!$A:$Q,3,FALSE)</f>
        <v>rag</v>
      </c>
      <c r="U373">
        <f>VLOOKUP($B373,'Gemini RAW'!$A:$Q,4,FALSE)</f>
        <v>4</v>
      </c>
      <c r="V373">
        <f>VLOOKUP($B373,'Gemini RAW'!$A:$Q,5,FALSE)</f>
        <v>5</v>
      </c>
      <c r="W373">
        <f>VLOOKUP($B373,'Gemini RAW'!$A:$Q,6,FALSE)</f>
        <v>4</v>
      </c>
      <c r="X373">
        <f>VLOOKUP($B373,'Gemini RAW'!$A:$Q,7,FALSE)</f>
        <v>5</v>
      </c>
      <c r="Y373">
        <f>VLOOKUP($B373,'Gemini RAW'!$A:$Q,8,FALSE)</f>
        <v>1</v>
      </c>
      <c r="Z373">
        <f>VLOOKUP($B373,'Gemini RAW'!$A:$Q,9,FALSE)</f>
        <v>3.28</v>
      </c>
      <c r="AA373">
        <f>VLOOKUP($B373,'Gemini RAW'!$A:$Q,10,FALSE)</f>
        <v>19</v>
      </c>
      <c r="AB373">
        <f>VLOOKUP($B373,'Gemini RAW'!$A:$Q,11,FALSE)</f>
        <v>0.26495548744676273</v>
      </c>
      <c r="AC373">
        <f>VLOOKUP($B373,'Gemini RAW'!$A:$Q,12,FALSE)</f>
        <v>13</v>
      </c>
      <c r="AD373" t="str">
        <f>VLOOKUP($B373,'Gemini RAW'!$A:$Q,13,FALSE)</f>
        <v>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v>
      </c>
      <c r="AE373" t="b">
        <f>VLOOKUP($B373,'Gemini RAW'!$A:$Q,14,FALSE)</f>
        <v>0</v>
      </c>
      <c r="AF373">
        <f>VLOOKUP($B373,'Gemini RAW'!$A:$Q,15,FALSE)</f>
        <v>0</v>
      </c>
      <c r="AG373">
        <f>VLOOKUP($B373,'Gemini RAW'!$A:$Q,16,FALSE)</f>
        <v>0</v>
      </c>
      <c r="AH373">
        <f>VLOOKUP($B373,'Gemini RAW'!$A:$Q,17,FALSE)</f>
        <v>0</v>
      </c>
    </row>
    <row r="374" spans="1:34" x14ac:dyDescent="0.45">
      <c r="A374">
        <v>373</v>
      </c>
      <c r="B374" t="s">
        <v>354</v>
      </c>
      <c r="C374" t="s">
        <v>777</v>
      </c>
      <c r="D374" t="s">
        <v>557</v>
      </c>
      <c r="E374">
        <v>5</v>
      </c>
      <c r="F374">
        <v>5</v>
      </c>
      <c r="G374">
        <v>5</v>
      </c>
      <c r="H374">
        <v>5</v>
      </c>
      <c r="I374">
        <v>5</v>
      </c>
      <c r="J374">
        <v>5</v>
      </c>
      <c r="K374">
        <v>25</v>
      </c>
      <c r="L374">
        <v>0.12441224806390749</v>
      </c>
      <c r="M374">
        <v>9</v>
      </c>
      <c r="N374" t="s">
        <v>2061</v>
      </c>
      <c r="O374" t="b">
        <v>0</v>
      </c>
      <c r="S374" t="str">
        <f>VLOOKUP($B374,'Gemini RAW'!$A:$Q,2,FALSE)</f>
        <v>Die Spülmaschine in den Teeküchen wird einmal täglich ausgeräumt. Die Teeküchen werden täglich gereinigt.</v>
      </c>
      <c r="T374" t="str">
        <f>VLOOKUP($B374,'Gemini RAW'!$A:$Q,3,FALSE)</f>
        <v>rag</v>
      </c>
      <c r="U374">
        <f>VLOOKUP($B374,'Gemini RAW'!$A:$Q,4,FALSE)</f>
        <v>5</v>
      </c>
      <c r="V374">
        <f>VLOOKUP($B374,'Gemini RAW'!$A:$Q,5,FALSE)</f>
        <v>5</v>
      </c>
      <c r="W374">
        <f>VLOOKUP($B374,'Gemini RAW'!$A:$Q,6,FALSE)</f>
        <v>5</v>
      </c>
      <c r="X374">
        <f>VLOOKUP($B374,'Gemini RAW'!$A:$Q,7,FALSE)</f>
        <v>5</v>
      </c>
      <c r="Y374">
        <f>VLOOKUP($B374,'Gemini RAW'!$A:$Q,8,FALSE)</f>
        <v>1</v>
      </c>
      <c r="Z374">
        <f>VLOOKUP($B374,'Gemini RAW'!$A:$Q,9,FALSE)</f>
        <v>4.4800000000000004</v>
      </c>
      <c r="AA374">
        <f>VLOOKUP($B374,'Gemini RAW'!$A:$Q,10,FALSE)</f>
        <v>21</v>
      </c>
      <c r="AB374">
        <f>VLOOKUP($B374,'Gemini RAW'!$A:$Q,11,FALSE)</f>
        <v>0.2130441292269519</v>
      </c>
      <c r="AC374">
        <f>VLOOKUP($B374,'Gemini RAW'!$A:$Q,12,FALSE)</f>
        <v>9</v>
      </c>
      <c r="AD374" t="str">
        <f>VLOOKUP($B374,'Gemini RAW'!$A:$Q,13,FALSE)</f>
        <v>The response is factually accurate, relevant, complete, and clear. However, it lacks explicit citations and an audit trail. The content quality is excellent, but the source utilization is basic.</v>
      </c>
      <c r="AE374" t="b">
        <f>VLOOKUP($B374,'Gemini RAW'!$A:$Q,14,FALSE)</f>
        <v>0</v>
      </c>
      <c r="AF374">
        <f>VLOOKUP($B374,'Gemini RAW'!$A:$Q,15,FALSE)</f>
        <v>0</v>
      </c>
      <c r="AG374">
        <f>VLOOKUP($B374,'Gemini RAW'!$A:$Q,16,FALSE)</f>
        <v>0</v>
      </c>
      <c r="AH374">
        <f>VLOOKUP($B374,'Gemini RAW'!$A:$Q,17,FALSE)</f>
        <v>0</v>
      </c>
    </row>
    <row r="375" spans="1:34" x14ac:dyDescent="0.45">
      <c r="A375">
        <v>374</v>
      </c>
      <c r="B375" t="s">
        <v>357</v>
      </c>
      <c r="C375" t="s">
        <v>1029</v>
      </c>
      <c r="D375" t="s">
        <v>557</v>
      </c>
      <c r="E375">
        <v>5</v>
      </c>
      <c r="F375">
        <v>5</v>
      </c>
      <c r="G375">
        <v>4</v>
      </c>
      <c r="H375">
        <v>5</v>
      </c>
      <c r="I375">
        <v>4</v>
      </c>
      <c r="J375">
        <v>4.7249999999999996</v>
      </c>
      <c r="K375">
        <v>23</v>
      </c>
      <c r="L375">
        <v>0.31242603069266012</v>
      </c>
      <c r="M375">
        <v>13</v>
      </c>
      <c r="N375" t="s">
        <v>2062</v>
      </c>
      <c r="O375" t="b">
        <v>0</v>
      </c>
      <c r="S375" t="str">
        <f>VLOOKUP($B375,'Gemini RAW'!$A:$Q,2,FALSE)</f>
        <v>In den Teeküchen im NewHQ gibt es zwei Möglichkeiten für Heißwasser:
*   Aus dem Wasserspender
*   Über die Kaffeemaschine
Es gibt keine Wasserkocher in den Küchen.</v>
      </c>
      <c r="T375" t="str">
        <f>VLOOKUP($B375,'Gemini RAW'!$A:$Q,3,FALSE)</f>
        <v>rag</v>
      </c>
      <c r="U375">
        <f>VLOOKUP($B375,'Gemini RAW'!$A:$Q,4,FALSE)</f>
        <v>5</v>
      </c>
      <c r="V375">
        <f>VLOOKUP($B375,'Gemini RAW'!$A:$Q,5,FALSE)</f>
        <v>5</v>
      </c>
      <c r="W375">
        <f>VLOOKUP($B375,'Gemini RAW'!$A:$Q,6,FALSE)</f>
        <v>5</v>
      </c>
      <c r="X375">
        <f>VLOOKUP($B375,'Gemini RAW'!$A:$Q,7,FALSE)</f>
        <v>5</v>
      </c>
      <c r="Y375">
        <f>VLOOKUP($B375,'Gemini RAW'!$A:$Q,8,FALSE)</f>
        <v>1</v>
      </c>
      <c r="Z375">
        <f>VLOOKUP($B375,'Gemini RAW'!$A:$Q,9,FALSE)</f>
        <v>4.76</v>
      </c>
      <c r="AA375">
        <f>VLOOKUP($B375,'Gemini RAW'!$A:$Q,10,FALSE)</f>
        <v>21</v>
      </c>
      <c r="AB375">
        <f>VLOOKUP($B375,'Gemini RAW'!$A:$Q,11,FALSE)</f>
        <v>0.31857321863365018</v>
      </c>
      <c r="AC375">
        <f>VLOOKUP($B375,'Gemini RAW'!$A:$Q,12,FALSE)</f>
        <v>10</v>
      </c>
      <c r="AD375" t="str">
        <f>VLOOKUP($B375,'Gemini RAW'!$A:$Q,13,FALSE)</f>
        <v>The response is factually accurate, relevant, complete, and clear. It effectively answers the user's query based on the provided snippets. The lack of explicit citations is a limitation, but the content itself is strong.</v>
      </c>
      <c r="AE375" t="b">
        <f>VLOOKUP($B375,'Gemini RAW'!$A:$Q,14,FALSE)</f>
        <v>0</v>
      </c>
      <c r="AF375">
        <f>VLOOKUP($B375,'Gemini RAW'!$A:$Q,15,FALSE)</f>
        <v>0</v>
      </c>
      <c r="AG375">
        <f>VLOOKUP($B375,'Gemini RAW'!$A:$Q,16,FALSE)</f>
        <v>0</v>
      </c>
      <c r="AH375">
        <f>VLOOKUP($B375,'Gemini RAW'!$A:$Q,17,FALSE)</f>
        <v>0</v>
      </c>
    </row>
    <row r="376" spans="1:34" x14ac:dyDescent="0.45">
      <c r="A376">
        <v>375</v>
      </c>
      <c r="B376" t="s">
        <v>360</v>
      </c>
      <c r="C376" t="s">
        <v>1031</v>
      </c>
      <c r="D376" t="s">
        <v>557</v>
      </c>
      <c r="E376">
        <v>3</v>
      </c>
      <c r="F376">
        <v>4</v>
      </c>
      <c r="G376">
        <v>3</v>
      </c>
      <c r="H376">
        <v>4</v>
      </c>
      <c r="I376">
        <v>2</v>
      </c>
      <c r="J376">
        <v>3.3250000000000002</v>
      </c>
      <c r="K376">
        <v>16</v>
      </c>
      <c r="L376">
        <v>5.1599821746880568E-2</v>
      </c>
      <c r="M376">
        <v>2</v>
      </c>
      <c r="N376" t="s">
        <v>2063</v>
      </c>
      <c r="O376" t="b">
        <v>0</v>
      </c>
      <c r="S376" t="str">
        <f>VLOOKUP($B376,'Gemini RAW'!$A:$Q,2,FALSE)</f>
        <v>Ja, an den Wasserspendern in den Teeküchen gibt es sowohl stilles Wasser als auch Sprudelwasser (mit Kohlensäure).</v>
      </c>
      <c r="T376" t="str">
        <f>VLOOKUP($B376,'Gemini RAW'!$A:$Q,3,FALSE)</f>
        <v>rag</v>
      </c>
      <c r="U376">
        <f>VLOOKUP($B376,'Gemini RAW'!$A:$Q,4,FALSE)</f>
        <v>5</v>
      </c>
      <c r="V376">
        <f>VLOOKUP($B376,'Gemini RAW'!$A:$Q,5,FALSE)</f>
        <v>5</v>
      </c>
      <c r="W376">
        <f>VLOOKUP($B376,'Gemini RAW'!$A:$Q,6,FALSE)</f>
        <v>5</v>
      </c>
      <c r="X376">
        <f>VLOOKUP($B376,'Gemini RAW'!$A:$Q,7,FALSE)</f>
        <v>5</v>
      </c>
      <c r="Y376">
        <f>VLOOKUP($B376,'Gemini RAW'!$A:$Q,8,FALSE)</f>
        <v>1</v>
      </c>
      <c r="Z376">
        <f>VLOOKUP($B376,'Gemini RAW'!$A:$Q,9,FALSE)</f>
        <v>4.4800000000000004</v>
      </c>
      <c r="AA376">
        <f>VLOOKUP($B376,'Gemini RAW'!$A:$Q,10,FALSE)</f>
        <v>21</v>
      </c>
      <c r="AB376">
        <f>VLOOKUP($B376,'Gemini RAW'!$A:$Q,11,FALSE)</f>
        <v>8.9831968160650005E-2</v>
      </c>
      <c r="AC376">
        <f>VLOOKUP($B376,'Gemini RAW'!$A:$Q,12,FALSE)</f>
        <v>3</v>
      </c>
      <c r="AD376" t="str">
        <f>VLOOKUP($B376,'Gemini RAW'!$A:$Q,13,FALSE)</f>
        <v>The response is factually accurate, relevant, complete, and clear. However, it does not utilize the provided snippets and lacks citations. The response is based on common knowledge and makes a reasonable assumption about the availability of sparkling water in an office environment.</v>
      </c>
      <c r="AE376" t="b">
        <f>VLOOKUP($B376,'Gemini RAW'!$A:$Q,14,FALSE)</f>
        <v>0</v>
      </c>
      <c r="AF376">
        <f>VLOOKUP($B376,'Gemini RAW'!$A:$Q,15,FALSE)</f>
        <v>0</v>
      </c>
      <c r="AG376">
        <f>VLOOKUP($B376,'Gemini RAW'!$A:$Q,16,FALSE)</f>
        <v>0</v>
      </c>
      <c r="AH376">
        <f>VLOOKUP($B376,'Gemini RAW'!$A:$Q,17,FALSE)</f>
        <v>0</v>
      </c>
    </row>
    <row r="377" spans="1:34" x14ac:dyDescent="0.45">
      <c r="A377">
        <v>376</v>
      </c>
      <c r="B377" t="s">
        <v>363</v>
      </c>
      <c r="C377" t="s">
        <v>1033</v>
      </c>
      <c r="D377" t="s">
        <v>557</v>
      </c>
      <c r="E377">
        <v>5</v>
      </c>
      <c r="F377">
        <v>5</v>
      </c>
      <c r="G377">
        <v>5</v>
      </c>
      <c r="H377">
        <v>5</v>
      </c>
      <c r="I377">
        <v>4</v>
      </c>
      <c r="J377">
        <v>4.9124999999999996</v>
      </c>
      <c r="K377">
        <v>24</v>
      </c>
      <c r="L377">
        <v>0.34262762699502669</v>
      </c>
      <c r="M377">
        <v>14</v>
      </c>
      <c r="N377" t="s">
        <v>2064</v>
      </c>
      <c r="O377" t="b">
        <v>0</v>
      </c>
      <c r="S377" t="str">
        <f>VLOOKUP($B377,'Gemini RAW'!$A:$Q,2,FALSE)</f>
        <v>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v>
      </c>
      <c r="T377" t="str">
        <f>VLOOKUP($B377,'Gemini RAW'!$A:$Q,3,FALSE)</f>
        <v>rag</v>
      </c>
      <c r="U377">
        <f>VLOOKUP($B377,'Gemini RAW'!$A:$Q,4,FALSE)</f>
        <v>5</v>
      </c>
      <c r="V377">
        <f>VLOOKUP($B377,'Gemini RAW'!$A:$Q,5,FALSE)</f>
        <v>5</v>
      </c>
      <c r="W377">
        <f>VLOOKUP($B377,'Gemini RAW'!$A:$Q,6,FALSE)</f>
        <v>4</v>
      </c>
      <c r="X377">
        <f>VLOOKUP($B377,'Gemini RAW'!$A:$Q,7,FALSE)</f>
        <v>5</v>
      </c>
      <c r="Y377">
        <f>VLOOKUP($B377,'Gemini RAW'!$A:$Q,8,FALSE)</f>
        <v>1</v>
      </c>
      <c r="Z377">
        <f>VLOOKUP($B377,'Gemini RAW'!$A:$Q,9,FALSE)</f>
        <v>4.3400000000000007</v>
      </c>
      <c r="AA377">
        <f>VLOOKUP($B377,'Gemini RAW'!$A:$Q,10,FALSE)</f>
        <v>20</v>
      </c>
      <c r="AB377">
        <f>VLOOKUP($B377,'Gemini RAW'!$A:$Q,11,FALSE)</f>
        <v>0.46563949238093127</v>
      </c>
      <c r="AC377">
        <f>VLOOKUP($B377,'Gemini RAW'!$A:$Q,12,FALSE)</f>
        <v>12</v>
      </c>
      <c r="AD377" t="str">
        <f>VLOOKUP($B377,'Gemini RAW'!$A:$Q,13,FALSE)</f>
        <v>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v>
      </c>
      <c r="AE377" t="b">
        <f>VLOOKUP($B377,'Gemini RAW'!$A:$Q,14,FALSE)</f>
        <v>0</v>
      </c>
      <c r="AF377">
        <f>VLOOKUP($B377,'Gemini RAW'!$A:$Q,15,FALSE)</f>
        <v>0</v>
      </c>
      <c r="AG377">
        <f>VLOOKUP($B377,'Gemini RAW'!$A:$Q,16,FALSE)</f>
        <v>0</v>
      </c>
      <c r="AH377">
        <f>VLOOKUP($B377,'Gemini RAW'!$A:$Q,17,FALSE)</f>
        <v>0</v>
      </c>
    </row>
    <row r="378" spans="1:34" x14ac:dyDescent="0.45">
      <c r="A378">
        <v>377</v>
      </c>
      <c r="B378" t="s">
        <v>366</v>
      </c>
      <c r="C378" t="s">
        <v>1035</v>
      </c>
      <c r="D378" t="s">
        <v>557</v>
      </c>
      <c r="E378">
        <v>4</v>
      </c>
      <c r="F378">
        <v>5</v>
      </c>
      <c r="G378">
        <v>3</v>
      </c>
      <c r="H378">
        <v>4</v>
      </c>
      <c r="I378">
        <v>3</v>
      </c>
      <c r="J378">
        <v>3.9750000000000001</v>
      </c>
      <c r="K378">
        <v>19</v>
      </c>
      <c r="L378">
        <v>0.1165080461116384</v>
      </c>
      <c r="M378">
        <v>9</v>
      </c>
      <c r="N378" t="s">
        <v>2065</v>
      </c>
      <c r="O378" t="b">
        <v>0</v>
      </c>
      <c r="S378" t="str">
        <f>VLOOKUP($B378,'Gemini RAW'!$A:$Q,2,FALSE)</f>
        <v>Privates Geschirr muss selbst abgewaschen und im Locker verwahrt werden. In den Teeküchen ist das Geschirr standardisiert.</v>
      </c>
      <c r="T378" t="str">
        <f>VLOOKUP($B378,'Gemini RAW'!$A:$Q,3,FALSE)</f>
        <v>rag</v>
      </c>
      <c r="U378">
        <f>VLOOKUP($B378,'Gemini RAW'!$A:$Q,4,FALSE)</f>
        <v>4</v>
      </c>
      <c r="V378">
        <f>VLOOKUP($B378,'Gemini RAW'!$A:$Q,5,FALSE)</f>
        <v>5</v>
      </c>
      <c r="W378">
        <f>VLOOKUP($B378,'Gemini RAW'!$A:$Q,6,FALSE)</f>
        <v>3</v>
      </c>
      <c r="X378">
        <f>VLOOKUP($B378,'Gemini RAW'!$A:$Q,7,FALSE)</f>
        <v>5</v>
      </c>
      <c r="Y378">
        <f>VLOOKUP($B378,'Gemini RAW'!$A:$Q,8,FALSE)</f>
        <v>1</v>
      </c>
      <c r="Z378">
        <f>VLOOKUP($B378,'Gemini RAW'!$A:$Q,9,FALSE)</f>
        <v>3.98</v>
      </c>
      <c r="AA378">
        <f>VLOOKUP($B378,'Gemini RAW'!$A:$Q,10,FALSE)</f>
        <v>18</v>
      </c>
      <c r="AB378">
        <f>VLOOKUP($B378,'Gemini RAW'!$A:$Q,11,FALSE)</f>
        <v>6.7398694335944212E-2</v>
      </c>
      <c r="AC378">
        <f>VLOOKUP($B378,'Gemini RAW'!$A:$Q,12,FALSE)</f>
        <v>5</v>
      </c>
      <c r="AD378" t="str">
        <f>VLOOKUP($B378,'Gemini RAW'!$A:$Q,13,FALSE)</f>
        <v>The response is relevant and mostly accurate, but lacks completeness and any form of citation. While the core information is correct, the absence of source grounding and the limited scope reduce its overall academic value. The response is clear and easy to understand.</v>
      </c>
      <c r="AE378" t="b">
        <f>VLOOKUP($B378,'Gemini RAW'!$A:$Q,14,FALSE)</f>
        <v>0</v>
      </c>
      <c r="AF378">
        <f>VLOOKUP($B378,'Gemini RAW'!$A:$Q,15,FALSE)</f>
        <v>0</v>
      </c>
      <c r="AG378">
        <f>VLOOKUP($B378,'Gemini RAW'!$A:$Q,16,FALSE)</f>
        <v>0</v>
      </c>
      <c r="AH378">
        <f>VLOOKUP($B378,'Gemini RAW'!$A:$Q,17,FALSE)</f>
        <v>0</v>
      </c>
    </row>
    <row r="379" spans="1:34" x14ac:dyDescent="0.45">
      <c r="A379">
        <v>378</v>
      </c>
      <c r="B379" t="s">
        <v>369</v>
      </c>
      <c r="C379" t="s">
        <v>1037</v>
      </c>
      <c r="D379" t="s">
        <v>557</v>
      </c>
      <c r="E379">
        <v>5</v>
      </c>
      <c r="F379">
        <v>5</v>
      </c>
      <c r="G379">
        <v>5</v>
      </c>
      <c r="H379">
        <v>5</v>
      </c>
      <c r="I379">
        <v>4</v>
      </c>
      <c r="J379">
        <v>4.9124999999999996</v>
      </c>
      <c r="K379">
        <v>24</v>
      </c>
      <c r="L379">
        <v>0.46094547196758262</v>
      </c>
      <c r="M379">
        <v>14</v>
      </c>
      <c r="N379" t="s">
        <v>2066</v>
      </c>
      <c r="O379" t="b">
        <v>0</v>
      </c>
      <c r="S379" t="str">
        <f>VLOOKUP($B379,'Gemini RAW'!$A:$Q,2,FALSE)</f>
        <v>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v>
      </c>
      <c r="T379" t="str">
        <f>VLOOKUP($B379,'Gemini RAW'!$A:$Q,3,FALSE)</f>
        <v>rag</v>
      </c>
      <c r="U379">
        <f>VLOOKUP($B379,'Gemini RAW'!$A:$Q,4,FALSE)</f>
        <v>4</v>
      </c>
      <c r="V379">
        <f>VLOOKUP($B379,'Gemini RAW'!$A:$Q,5,FALSE)</f>
        <v>4</v>
      </c>
      <c r="W379">
        <f>VLOOKUP($B379,'Gemini RAW'!$A:$Q,6,FALSE)</f>
        <v>3</v>
      </c>
      <c r="X379">
        <f>VLOOKUP($B379,'Gemini RAW'!$A:$Q,7,FALSE)</f>
        <v>5</v>
      </c>
      <c r="Y379">
        <f>VLOOKUP($B379,'Gemini RAW'!$A:$Q,8,FALSE)</f>
        <v>1</v>
      </c>
      <c r="Z379">
        <f>VLOOKUP($B379,'Gemini RAW'!$A:$Q,9,FALSE)</f>
        <v>3.8</v>
      </c>
      <c r="AA379">
        <f>VLOOKUP($B379,'Gemini RAW'!$A:$Q,10,FALSE)</f>
        <v>17</v>
      </c>
      <c r="AB379">
        <f>VLOOKUP($B379,'Gemini RAW'!$A:$Q,11,FALSE)</f>
        <v>0.15102227534711041</v>
      </c>
      <c r="AC379">
        <f>VLOOKUP($B379,'Gemini RAW'!$A:$Q,12,FALSE)</f>
        <v>10</v>
      </c>
      <c r="AD379" t="str">
        <f>VLOOKUP($B379,'Gemini RAW'!$A:$Q,13,FALSE)</f>
        <v>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v>
      </c>
      <c r="AE379" t="b">
        <f>VLOOKUP($B379,'Gemini RAW'!$A:$Q,14,FALSE)</f>
        <v>0</v>
      </c>
      <c r="AF379">
        <f>VLOOKUP($B379,'Gemini RAW'!$A:$Q,15,FALSE)</f>
        <v>0</v>
      </c>
      <c r="AG379">
        <f>VLOOKUP($B379,'Gemini RAW'!$A:$Q,16,FALSE)</f>
        <v>0</v>
      </c>
      <c r="AH379">
        <f>VLOOKUP($B379,'Gemini RAW'!$A:$Q,17,FALSE)</f>
        <v>0</v>
      </c>
    </row>
    <row r="380" spans="1:34" x14ac:dyDescent="0.45">
      <c r="A380">
        <v>379</v>
      </c>
      <c r="B380" t="s">
        <v>372</v>
      </c>
      <c r="C380" t="s">
        <v>1039</v>
      </c>
      <c r="D380" t="s">
        <v>557</v>
      </c>
      <c r="E380">
        <v>4</v>
      </c>
      <c r="F380">
        <v>5</v>
      </c>
      <c r="G380">
        <v>4</v>
      </c>
      <c r="H380">
        <v>5</v>
      </c>
      <c r="I380">
        <v>3</v>
      </c>
      <c r="J380">
        <v>4.3249999999999993</v>
      </c>
      <c r="K380">
        <v>21</v>
      </c>
      <c r="L380">
        <v>0.12990741384092161</v>
      </c>
      <c r="M380">
        <v>14</v>
      </c>
      <c r="N380" t="s">
        <v>2067</v>
      </c>
      <c r="O380" t="b">
        <v>0</v>
      </c>
      <c r="S380" t="str">
        <f>VLOOKUP($B380,'Gemini RAW'!$A:$Q,2,FALSE)</f>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v>
      </c>
      <c r="T380" t="str">
        <f>VLOOKUP($B380,'Gemini RAW'!$A:$Q,3,FALSE)</f>
        <v>rag</v>
      </c>
      <c r="U380">
        <f>VLOOKUP($B380,'Gemini RAW'!$A:$Q,4,FALSE)</f>
        <v>4</v>
      </c>
      <c r="V380">
        <f>VLOOKUP($B380,'Gemini RAW'!$A:$Q,5,FALSE)</f>
        <v>4</v>
      </c>
      <c r="W380">
        <f>VLOOKUP($B380,'Gemini RAW'!$A:$Q,6,FALSE)</f>
        <v>3</v>
      </c>
      <c r="X380">
        <f>VLOOKUP($B380,'Gemini RAW'!$A:$Q,7,FALSE)</f>
        <v>5</v>
      </c>
      <c r="Y380">
        <f>VLOOKUP($B380,'Gemini RAW'!$A:$Q,8,FALSE)</f>
        <v>1</v>
      </c>
      <c r="Z380">
        <f>VLOOKUP($B380,'Gemini RAW'!$A:$Q,9,FALSE)</f>
        <v>3.8</v>
      </c>
      <c r="AA380">
        <f>VLOOKUP($B380,'Gemini RAW'!$A:$Q,10,FALSE)</f>
        <v>17</v>
      </c>
      <c r="AB380">
        <f>VLOOKUP($B380,'Gemini RAW'!$A:$Q,11,FALSE)</f>
        <v>0.22846128499643881</v>
      </c>
      <c r="AC380">
        <f>VLOOKUP($B380,'Gemini RAW'!$A:$Q,12,FALSE)</f>
        <v>15</v>
      </c>
      <c r="AD380" t="str">
        <f>VLOOKUP($B380,'Gemini RAW'!$A:$Q,13,FALSE)</f>
        <v>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v>
      </c>
      <c r="AE380" t="b">
        <f>VLOOKUP($B380,'Gemini RAW'!$A:$Q,14,FALSE)</f>
        <v>0</v>
      </c>
      <c r="AF380">
        <f>VLOOKUP($B380,'Gemini RAW'!$A:$Q,15,FALSE)</f>
        <v>0</v>
      </c>
      <c r="AG380">
        <f>VLOOKUP($B380,'Gemini RAW'!$A:$Q,16,FALSE)</f>
        <v>0</v>
      </c>
      <c r="AH380">
        <f>VLOOKUP($B380,'Gemini RAW'!$A:$Q,17,FALSE)</f>
        <v>0</v>
      </c>
    </row>
    <row r="381" spans="1:34" x14ac:dyDescent="0.45">
      <c r="A381">
        <v>380</v>
      </c>
      <c r="B381" t="s">
        <v>375</v>
      </c>
      <c r="C381" t="s">
        <v>1041</v>
      </c>
      <c r="D381" t="s">
        <v>557</v>
      </c>
      <c r="E381">
        <v>4</v>
      </c>
      <c r="F381">
        <v>5</v>
      </c>
      <c r="G381">
        <v>4</v>
      </c>
      <c r="H381">
        <v>5</v>
      </c>
      <c r="I381">
        <v>3</v>
      </c>
      <c r="J381">
        <v>4.3249999999999993</v>
      </c>
      <c r="K381">
        <v>21</v>
      </c>
      <c r="L381">
        <v>0.14343330887782679</v>
      </c>
      <c r="M381">
        <v>11</v>
      </c>
      <c r="N381" t="s">
        <v>2068</v>
      </c>
      <c r="O381" t="b">
        <v>0</v>
      </c>
      <c r="S381" t="str">
        <f>VLOOKUP($B381,'Gemini RAW'!$A:$Q,2,FALSE)</f>
        <v>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v>
      </c>
      <c r="T381" t="str">
        <f>VLOOKUP($B381,'Gemini RAW'!$A:$Q,3,FALSE)</f>
        <v>rag</v>
      </c>
      <c r="U381">
        <f>VLOOKUP($B381,'Gemini RAW'!$A:$Q,4,FALSE)</f>
        <v>5</v>
      </c>
      <c r="V381">
        <f>VLOOKUP($B381,'Gemini RAW'!$A:$Q,5,FALSE)</f>
        <v>5</v>
      </c>
      <c r="W381">
        <f>VLOOKUP($B381,'Gemini RAW'!$A:$Q,6,FALSE)</f>
        <v>4</v>
      </c>
      <c r="X381">
        <f>VLOOKUP($B381,'Gemini RAW'!$A:$Q,7,FALSE)</f>
        <v>5</v>
      </c>
      <c r="Y381">
        <f>VLOOKUP($B381,'Gemini RAW'!$A:$Q,8,FALSE)</f>
        <v>1</v>
      </c>
      <c r="Z381">
        <f>VLOOKUP($B381,'Gemini RAW'!$A:$Q,9,FALSE)</f>
        <v>3.5</v>
      </c>
      <c r="AA381">
        <f>VLOOKUP($B381,'Gemini RAW'!$A:$Q,10,FALSE)</f>
        <v>20</v>
      </c>
      <c r="AB381">
        <f>VLOOKUP($B381,'Gemini RAW'!$A:$Q,11,FALSE)</f>
        <v>0.29325603697377889</v>
      </c>
      <c r="AC381">
        <f>VLOOKUP($B381,'Gemini RAW'!$A:$Q,12,FALSE)</f>
        <v>5</v>
      </c>
      <c r="AD381" t="str">
        <f>VLOOKUP($B381,'Gemini RAW'!$A:$Q,13,FALSE)</f>
        <v>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v>
      </c>
      <c r="AE381" t="b">
        <f>VLOOKUP($B381,'Gemini RAW'!$A:$Q,14,FALSE)</f>
        <v>0</v>
      </c>
      <c r="AF381">
        <f>VLOOKUP($B381,'Gemini RAW'!$A:$Q,15,FALSE)</f>
        <v>0</v>
      </c>
      <c r="AG381">
        <f>VLOOKUP($B381,'Gemini RAW'!$A:$Q,16,FALSE)</f>
        <v>0</v>
      </c>
      <c r="AH381">
        <f>VLOOKUP($B381,'Gemini RAW'!$A:$Q,17,FALSE)</f>
        <v>0</v>
      </c>
    </row>
    <row r="382" spans="1:34" x14ac:dyDescent="0.45">
      <c r="A382">
        <v>381</v>
      </c>
      <c r="B382" t="s">
        <v>378</v>
      </c>
      <c r="C382" t="s">
        <v>1043</v>
      </c>
      <c r="D382" t="s">
        <v>557</v>
      </c>
      <c r="E382">
        <v>3</v>
      </c>
      <c r="F382">
        <v>4</v>
      </c>
      <c r="G382">
        <v>3</v>
      </c>
      <c r="H382">
        <v>4</v>
      </c>
      <c r="I382">
        <v>2</v>
      </c>
      <c r="J382">
        <v>3.3250000000000002</v>
      </c>
      <c r="K382">
        <v>16</v>
      </c>
      <c r="L382">
        <v>0.1495356037151703</v>
      </c>
      <c r="M382">
        <v>3</v>
      </c>
      <c r="N382" t="s">
        <v>2069</v>
      </c>
      <c r="O382" t="b">
        <v>0</v>
      </c>
      <c r="S382" t="str">
        <f>VLOOKUP($B382,'Gemini RAW'!$A:$Q,2,FALSE)</f>
        <v>Die Bezahlung im Restaurant erfolgt über die Restaurant-App, die sowohl auf dem Firmen- als auch auf dem Privat-Handy genutzt werden kann. In der App wird Geld aufgeladen. Snack-Automaten können ebenfalls über die App bezahlt werden.</v>
      </c>
      <c r="T382" t="str">
        <f>VLOOKUP($B382,'Gemini RAW'!$A:$Q,3,FALSE)</f>
        <v>rag</v>
      </c>
      <c r="U382">
        <f>VLOOKUP($B382,'Gemini RAW'!$A:$Q,4,FALSE)</f>
        <v>4</v>
      </c>
      <c r="V382">
        <f>VLOOKUP($B382,'Gemini RAW'!$A:$Q,5,FALSE)</f>
        <v>5</v>
      </c>
      <c r="W382">
        <f>VLOOKUP($B382,'Gemini RAW'!$A:$Q,6,FALSE)</f>
        <v>4</v>
      </c>
      <c r="X382">
        <f>VLOOKUP($B382,'Gemini RAW'!$A:$Q,7,FALSE)</f>
        <v>5</v>
      </c>
      <c r="Y382">
        <f>VLOOKUP($B382,'Gemini RAW'!$A:$Q,8,FALSE)</f>
        <v>1</v>
      </c>
      <c r="Z382">
        <f>VLOOKUP($B382,'Gemini RAW'!$A:$Q,9,FALSE)</f>
        <v>3.7</v>
      </c>
      <c r="AA382">
        <f>VLOOKUP($B382,'Gemini RAW'!$A:$Q,10,FALSE)</f>
        <v>19</v>
      </c>
      <c r="AB382">
        <f>VLOOKUP($B382,'Gemini RAW'!$A:$Q,11,FALSE)</f>
        <v>0.33750000000000002</v>
      </c>
      <c r="AC382">
        <f>VLOOKUP($B382,'Gemini RAW'!$A:$Q,12,FALSE)</f>
        <v>1</v>
      </c>
      <c r="AD382" t="str">
        <f>VLOOKUP($B382,'Gemini RAW'!$A:$Q,13,FALSE)</f>
        <v>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v>
      </c>
      <c r="AE382" t="b">
        <f>VLOOKUP($B382,'Gemini RAW'!$A:$Q,14,FALSE)</f>
        <v>0</v>
      </c>
      <c r="AF382">
        <f>VLOOKUP($B382,'Gemini RAW'!$A:$Q,15,FALSE)</f>
        <v>0</v>
      </c>
      <c r="AG382">
        <f>VLOOKUP($B382,'Gemini RAW'!$A:$Q,16,FALSE)</f>
        <v>0</v>
      </c>
      <c r="AH382">
        <f>VLOOKUP($B382,'Gemini RAW'!$A:$Q,17,FALSE)</f>
        <v>0</v>
      </c>
    </row>
    <row r="383" spans="1:34" x14ac:dyDescent="0.45">
      <c r="A383">
        <v>382</v>
      </c>
      <c r="B383" t="s">
        <v>381</v>
      </c>
      <c r="C383" t="s">
        <v>1045</v>
      </c>
      <c r="D383" t="s">
        <v>557</v>
      </c>
      <c r="E383">
        <v>5</v>
      </c>
      <c r="F383">
        <v>5</v>
      </c>
      <c r="G383">
        <v>4</v>
      </c>
      <c r="H383">
        <v>5</v>
      </c>
      <c r="I383">
        <v>5</v>
      </c>
      <c r="J383">
        <v>4.8125</v>
      </c>
      <c r="K383">
        <v>24</v>
      </c>
      <c r="L383">
        <v>0.38518554565969709</v>
      </c>
      <c r="M383">
        <v>20</v>
      </c>
      <c r="N383" t="s">
        <v>2070</v>
      </c>
      <c r="O383" t="b">
        <v>0</v>
      </c>
      <c r="S383" t="str">
        <f>VLOOKUP($B383,'Gemini RAW'!$A:$Q,2,FALSE)</f>
        <v>Die Restaurant-App kann sowohl auf Ihrem Firmen- als auch auf Ihrem Privat-Handy genutzt werden. Sie benötigen die App, um im Restaurant zu essen und zu bezahlen.</v>
      </c>
      <c r="T383" t="str">
        <f>VLOOKUP($B383,'Gemini RAW'!$A:$Q,3,FALSE)</f>
        <v>rag</v>
      </c>
      <c r="U383">
        <f>VLOOKUP($B383,'Gemini RAW'!$A:$Q,4,FALSE)</f>
        <v>5</v>
      </c>
      <c r="V383">
        <f>VLOOKUP($B383,'Gemini RAW'!$A:$Q,5,FALSE)</f>
        <v>5</v>
      </c>
      <c r="W383">
        <f>VLOOKUP($B383,'Gemini RAW'!$A:$Q,6,FALSE)</f>
        <v>5</v>
      </c>
      <c r="X383">
        <f>VLOOKUP($B383,'Gemini RAW'!$A:$Q,7,FALSE)</f>
        <v>5</v>
      </c>
      <c r="Y383">
        <f>VLOOKUP($B383,'Gemini RAW'!$A:$Q,8,FALSE)</f>
        <v>1</v>
      </c>
      <c r="Z383">
        <f>VLOOKUP($B383,'Gemini RAW'!$A:$Q,9,FALSE)</f>
        <v>3.64</v>
      </c>
      <c r="AA383">
        <f>VLOOKUP($B383,'Gemini RAW'!$A:$Q,10,FALSE)</f>
        <v>21</v>
      </c>
      <c r="AB383">
        <f>VLOOKUP($B383,'Gemini RAW'!$A:$Q,11,FALSE)</f>
        <v>0.37335125856237111</v>
      </c>
      <c r="AC383">
        <f>VLOOKUP($B383,'Gemini RAW'!$A:$Q,12,FALSE)</f>
        <v>10</v>
      </c>
      <c r="AD383" t="str">
        <f>VLOOKUP($B383,'Gemini RAW'!$A:$Q,13,FALSE)</f>
        <v>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v>
      </c>
      <c r="AE383" t="b">
        <f>VLOOKUP($B383,'Gemini RAW'!$A:$Q,14,FALSE)</f>
        <v>0</v>
      </c>
      <c r="AF383">
        <f>VLOOKUP($B383,'Gemini RAW'!$A:$Q,15,FALSE)</f>
        <v>0</v>
      </c>
      <c r="AG383">
        <f>VLOOKUP($B383,'Gemini RAW'!$A:$Q,16,FALSE)</f>
        <v>0</v>
      </c>
      <c r="AH383">
        <f>VLOOKUP($B383,'Gemini RAW'!$A:$Q,17,FALSE)</f>
        <v>0</v>
      </c>
    </row>
    <row r="384" spans="1:34" x14ac:dyDescent="0.45">
      <c r="A384">
        <v>383</v>
      </c>
      <c r="B384" t="s">
        <v>384</v>
      </c>
      <c r="C384" t="s">
        <v>1047</v>
      </c>
      <c r="D384" t="s">
        <v>557</v>
      </c>
      <c r="E384">
        <v>5</v>
      </c>
      <c r="F384">
        <v>5</v>
      </c>
      <c r="G384">
        <v>5</v>
      </c>
      <c r="H384">
        <v>5</v>
      </c>
      <c r="I384">
        <v>4</v>
      </c>
      <c r="J384">
        <v>4.9124999999999996</v>
      </c>
      <c r="K384">
        <v>24</v>
      </c>
      <c r="L384">
        <v>0.31332925820590701</v>
      </c>
      <c r="M384">
        <v>10</v>
      </c>
      <c r="N384" t="s">
        <v>2071</v>
      </c>
      <c r="O384" t="b">
        <v>0</v>
      </c>
      <c r="S384" t="str">
        <f>VLOOKUP($B384,'Gemini RAW'!$A:$Q,2,FALSE)</f>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v>
      </c>
      <c r="T384" t="str">
        <f>VLOOKUP($B384,'Gemini RAW'!$A:$Q,3,FALSE)</f>
        <v>rag</v>
      </c>
      <c r="U384">
        <f>VLOOKUP($B384,'Gemini RAW'!$A:$Q,4,FALSE)</f>
        <v>4</v>
      </c>
      <c r="V384">
        <f>VLOOKUP($B384,'Gemini RAW'!$A:$Q,5,FALSE)</f>
        <v>5</v>
      </c>
      <c r="W384">
        <f>VLOOKUP($B384,'Gemini RAW'!$A:$Q,6,FALSE)</f>
        <v>4</v>
      </c>
      <c r="X384">
        <f>VLOOKUP($B384,'Gemini RAW'!$A:$Q,7,FALSE)</f>
        <v>5</v>
      </c>
      <c r="Y384">
        <f>VLOOKUP($B384,'Gemini RAW'!$A:$Q,8,FALSE)</f>
        <v>1</v>
      </c>
      <c r="Z384">
        <f>VLOOKUP($B384,'Gemini RAW'!$A:$Q,9,FALSE)</f>
        <v>4.12</v>
      </c>
      <c r="AA384">
        <f>VLOOKUP($B384,'Gemini RAW'!$A:$Q,10,FALSE)</f>
        <v>19</v>
      </c>
      <c r="AB384">
        <f>VLOOKUP($B384,'Gemini RAW'!$A:$Q,11,FALSE)</f>
        <v>0.18618415515412029</v>
      </c>
      <c r="AC384">
        <f>VLOOKUP($B384,'Gemini RAW'!$A:$Q,12,FALSE)</f>
        <v>12</v>
      </c>
      <c r="AD384" t="str">
        <f>VLOOKUP($B384,'Gemini RAW'!$A:$Q,13,FALSE)</f>
        <v>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v>
      </c>
      <c r="AE384" t="b">
        <f>VLOOKUP($B384,'Gemini RAW'!$A:$Q,14,FALSE)</f>
        <v>0</v>
      </c>
      <c r="AF384">
        <f>VLOOKUP($B384,'Gemini RAW'!$A:$Q,15,FALSE)</f>
        <v>0</v>
      </c>
      <c r="AG384">
        <f>VLOOKUP($B384,'Gemini RAW'!$A:$Q,16,FALSE)</f>
        <v>0</v>
      </c>
      <c r="AH384">
        <f>VLOOKUP($B384,'Gemini RAW'!$A:$Q,17,FALSE)</f>
        <v>0</v>
      </c>
    </row>
    <row r="385" spans="1:34" x14ac:dyDescent="0.45">
      <c r="A385">
        <v>384</v>
      </c>
      <c r="B385" t="s">
        <v>387</v>
      </c>
      <c r="C385" t="s">
        <v>1049</v>
      </c>
      <c r="D385" t="s">
        <v>557</v>
      </c>
      <c r="E385">
        <v>5</v>
      </c>
      <c r="F385">
        <v>5</v>
      </c>
      <c r="G385">
        <v>5</v>
      </c>
      <c r="H385">
        <v>5</v>
      </c>
      <c r="I385">
        <v>4</v>
      </c>
      <c r="J385">
        <v>4.9124999999999996</v>
      </c>
      <c r="K385">
        <v>24</v>
      </c>
      <c r="L385">
        <v>0.28335415879848752</v>
      </c>
      <c r="M385">
        <v>8</v>
      </c>
      <c r="N385" t="s">
        <v>2072</v>
      </c>
      <c r="O385" t="b">
        <v>0</v>
      </c>
      <c r="S385" t="str">
        <f>VLOOKUP($B385,'Gemini RAW'!$A:$Q,2,FALSE)</f>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v>
      </c>
      <c r="T385" t="str">
        <f>VLOOKUP($B385,'Gemini RAW'!$A:$Q,3,FALSE)</f>
        <v>rag</v>
      </c>
      <c r="U385">
        <f>VLOOKUP($B385,'Gemini RAW'!$A:$Q,4,FALSE)</f>
        <v>5</v>
      </c>
      <c r="V385">
        <f>VLOOKUP($B385,'Gemini RAW'!$A:$Q,5,FALSE)</f>
        <v>5</v>
      </c>
      <c r="W385">
        <f>VLOOKUP($B385,'Gemini RAW'!$A:$Q,6,FALSE)</f>
        <v>5</v>
      </c>
      <c r="X385">
        <f>VLOOKUP($B385,'Gemini RAW'!$A:$Q,7,FALSE)</f>
        <v>5</v>
      </c>
      <c r="Y385">
        <f>VLOOKUP($B385,'Gemini RAW'!$A:$Q,8,FALSE)</f>
        <v>1</v>
      </c>
      <c r="Z385">
        <f>VLOOKUP($B385,'Gemini RAW'!$A:$Q,9,FALSE)</f>
        <v>4.4800000000000004</v>
      </c>
      <c r="AA385">
        <f>VLOOKUP($B385,'Gemini RAW'!$A:$Q,10,FALSE)</f>
        <v>21</v>
      </c>
      <c r="AB385">
        <f>VLOOKUP($B385,'Gemini RAW'!$A:$Q,11,FALSE)</f>
        <v>0.30144656958574728</v>
      </c>
      <c r="AC385">
        <f>VLOOKUP($B385,'Gemini RAW'!$A:$Q,12,FALSE)</f>
        <v>11</v>
      </c>
      <c r="AD385" t="str">
        <f>VLOOKUP($B385,'Gemini RAW'!$A:$Q,13,FALSE)</f>
        <v>The response is factually accurate, relevant, complete, and clear. It effectively answers the user's question about the number of customer parking spaces available. However, the system does not provide explicit citations or audit trail information.</v>
      </c>
      <c r="AE385" t="b">
        <f>VLOOKUP($B385,'Gemini RAW'!$A:$Q,14,FALSE)</f>
        <v>0</v>
      </c>
      <c r="AF385">
        <f>VLOOKUP($B385,'Gemini RAW'!$A:$Q,15,FALSE)</f>
        <v>0</v>
      </c>
      <c r="AG385">
        <f>VLOOKUP($B385,'Gemini RAW'!$A:$Q,16,FALSE)</f>
        <v>0</v>
      </c>
      <c r="AH385">
        <f>VLOOKUP($B385,'Gemini RAW'!$A:$Q,17,FALSE)</f>
        <v>0</v>
      </c>
    </row>
    <row r="386" spans="1:34" x14ac:dyDescent="0.45">
      <c r="A386">
        <v>385</v>
      </c>
      <c r="B386" t="s">
        <v>390</v>
      </c>
      <c r="C386" t="s">
        <v>1051</v>
      </c>
      <c r="D386" t="s">
        <v>557</v>
      </c>
      <c r="E386">
        <v>5</v>
      </c>
      <c r="F386">
        <v>5</v>
      </c>
      <c r="G386">
        <v>5</v>
      </c>
      <c r="H386">
        <v>5</v>
      </c>
      <c r="I386">
        <v>4</v>
      </c>
      <c r="J386">
        <v>4.9124999999999996</v>
      </c>
      <c r="K386">
        <v>24</v>
      </c>
      <c r="L386">
        <v>0.37504852309604292</v>
      </c>
      <c r="M386">
        <v>12</v>
      </c>
      <c r="N386" t="s">
        <v>2073</v>
      </c>
      <c r="O386" t="b">
        <v>0</v>
      </c>
      <c r="S386" t="str">
        <f>VLOOKUP($B386,'Gemini RAW'!$A:$Q,2,FALSE)</f>
        <v>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v>
      </c>
      <c r="T386" t="str">
        <f>VLOOKUP($B386,'Gemini RAW'!$A:$Q,3,FALSE)</f>
        <v>rag</v>
      </c>
      <c r="U386">
        <f>VLOOKUP($B386,'Gemini RAW'!$A:$Q,4,FALSE)</f>
        <v>5</v>
      </c>
      <c r="V386">
        <f>VLOOKUP($B386,'Gemini RAW'!$A:$Q,5,FALSE)</f>
        <v>5</v>
      </c>
      <c r="W386">
        <f>VLOOKUP($B386,'Gemini RAW'!$A:$Q,6,FALSE)</f>
        <v>4</v>
      </c>
      <c r="X386">
        <f>VLOOKUP($B386,'Gemini RAW'!$A:$Q,7,FALSE)</f>
        <v>5</v>
      </c>
      <c r="Y386">
        <f>VLOOKUP($B386,'Gemini RAW'!$A:$Q,8,FALSE)</f>
        <v>1</v>
      </c>
      <c r="Z386">
        <f>VLOOKUP($B386,'Gemini RAW'!$A:$Q,9,FALSE)</f>
        <v>3.92</v>
      </c>
      <c r="AA386">
        <f>VLOOKUP($B386,'Gemini RAW'!$A:$Q,10,FALSE)</f>
        <v>20</v>
      </c>
      <c r="AB386">
        <f>VLOOKUP($B386,'Gemini RAW'!$A:$Q,11,FALSE)</f>
        <v>0.38423232720376937</v>
      </c>
      <c r="AC386">
        <f>VLOOKUP($B386,'Gemini RAW'!$A:$Q,12,FALSE)</f>
        <v>12</v>
      </c>
      <c r="AD386" t="str">
        <f>VLOOKUP($B386,'Gemini RAW'!$A:$Q,13,FALSE)</f>
        <v>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v>
      </c>
      <c r="AE386" t="b">
        <f>VLOOKUP($B386,'Gemini RAW'!$A:$Q,14,FALSE)</f>
        <v>0</v>
      </c>
      <c r="AF386">
        <f>VLOOKUP($B386,'Gemini RAW'!$A:$Q,15,FALSE)</f>
        <v>0</v>
      </c>
      <c r="AG386">
        <f>VLOOKUP($B386,'Gemini RAW'!$A:$Q,16,FALSE)</f>
        <v>0</v>
      </c>
      <c r="AH386">
        <f>VLOOKUP($B386,'Gemini RAW'!$A:$Q,17,FALSE)</f>
        <v>0</v>
      </c>
    </row>
    <row r="387" spans="1:34" x14ac:dyDescent="0.45">
      <c r="A387">
        <v>386</v>
      </c>
      <c r="B387" t="s">
        <v>393</v>
      </c>
      <c r="C387" t="s">
        <v>1053</v>
      </c>
      <c r="D387" t="s">
        <v>557</v>
      </c>
      <c r="E387">
        <v>5</v>
      </c>
      <c r="F387">
        <v>5</v>
      </c>
      <c r="G387">
        <v>4</v>
      </c>
      <c r="H387">
        <v>5</v>
      </c>
      <c r="I387">
        <v>4</v>
      </c>
      <c r="J387">
        <v>4.7249999999999996</v>
      </c>
      <c r="K387">
        <v>23</v>
      </c>
      <c r="L387">
        <v>0.2713234960492481</v>
      </c>
      <c r="M387">
        <v>16</v>
      </c>
      <c r="N387" t="s">
        <v>2074</v>
      </c>
      <c r="O387" t="b">
        <v>0</v>
      </c>
      <c r="S387" t="str">
        <f>VLOOKUP($B387,'Gemini RAW'!$A:$Q,2,FALSE)</f>
        <v>Für Ihre Suchanfrage konnte keine Zusammenfassung erstellt werden. Hier sind einige Suchergebnisse.</v>
      </c>
      <c r="T387" t="str">
        <f>VLOOKUP($B387,'Gemini RAW'!$A:$Q,3,FALSE)</f>
        <v>rag</v>
      </c>
      <c r="U387">
        <f>VLOOKUP($B387,'Gemini RAW'!$A:$Q,4,FALSE)</f>
        <v>5</v>
      </c>
      <c r="V387">
        <f>VLOOKUP($B387,'Gemini RAW'!$A:$Q,5,FALSE)</f>
        <v>1</v>
      </c>
      <c r="W387">
        <f>VLOOKUP($B387,'Gemini RAW'!$A:$Q,6,FALSE)</f>
        <v>1</v>
      </c>
      <c r="X387">
        <f>VLOOKUP($B387,'Gemini RAW'!$A:$Q,7,FALSE)</f>
        <v>1</v>
      </c>
      <c r="Y387">
        <f>VLOOKUP($B387,'Gemini RAW'!$A:$Q,8,FALSE)</f>
        <v>1</v>
      </c>
      <c r="Z387">
        <f>VLOOKUP($B387,'Gemini RAW'!$A:$Q,9,FALSE)</f>
        <v>1.88</v>
      </c>
      <c r="AA387">
        <f>VLOOKUP($B387,'Gemini RAW'!$A:$Q,10,FALSE)</f>
        <v>9</v>
      </c>
      <c r="AB387">
        <f>VLOOKUP($B387,'Gemini RAW'!$A:$Q,11,FALSE)</f>
        <v>1.342930742141646E-2</v>
      </c>
      <c r="AC387">
        <f>VLOOKUP($B387,'Gemini RAW'!$A:$Q,12,FALSE)</f>
        <v>4</v>
      </c>
      <c r="AD387" t="str">
        <f>VLOOKUP($B387,'Gemini RAW'!$A:$Q,13,FALSE)</f>
        <v>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v>
      </c>
      <c r="AE387" t="b">
        <f>VLOOKUP($B387,'Gemini RAW'!$A:$Q,14,FALSE)</f>
        <v>0</v>
      </c>
      <c r="AF387">
        <f>VLOOKUP($B387,'Gemini RAW'!$A:$Q,15,FALSE)</f>
        <v>0</v>
      </c>
      <c r="AG387">
        <f>VLOOKUP($B387,'Gemini RAW'!$A:$Q,16,FALSE)</f>
        <v>0</v>
      </c>
      <c r="AH387">
        <f>VLOOKUP($B387,'Gemini RAW'!$A:$Q,17,FALSE)</f>
        <v>0</v>
      </c>
    </row>
    <row r="388" spans="1:34" x14ac:dyDescent="0.45">
      <c r="A388">
        <v>387</v>
      </c>
      <c r="B388" t="s">
        <v>396</v>
      </c>
      <c r="C388" t="s">
        <v>1055</v>
      </c>
      <c r="D388" t="s">
        <v>557</v>
      </c>
      <c r="E388">
        <v>5</v>
      </c>
      <c r="F388">
        <v>5</v>
      </c>
      <c r="G388">
        <v>4</v>
      </c>
      <c r="H388">
        <v>5</v>
      </c>
      <c r="I388">
        <v>4</v>
      </c>
      <c r="J388">
        <v>4.7249999999999996</v>
      </c>
      <c r="K388">
        <v>23</v>
      </c>
      <c r="L388">
        <v>0.2040137574350937</v>
      </c>
      <c r="M388">
        <v>12</v>
      </c>
      <c r="N388" t="s">
        <v>2075</v>
      </c>
      <c r="O388" t="b">
        <v>0</v>
      </c>
      <c r="S388" t="str">
        <f>VLOOKUP($B388,'Gemini RAW'!$A:$Q,2,FALSE)</f>
        <v>Für Ihre Suchanfrage konnte keine Zusammenfassung erstellt werden. Hier sind einige Suchergebnisse.</v>
      </c>
      <c r="T388" t="str">
        <f>VLOOKUP($B388,'Gemini RAW'!$A:$Q,3,FALSE)</f>
        <v>rag</v>
      </c>
      <c r="U388">
        <f>VLOOKUP($B388,'Gemini RAW'!$A:$Q,4,FALSE)</f>
        <v>1</v>
      </c>
      <c r="V388">
        <f>VLOOKUP($B388,'Gemini RAW'!$A:$Q,5,FALSE)</f>
        <v>1</v>
      </c>
      <c r="W388">
        <f>VLOOKUP($B388,'Gemini RAW'!$A:$Q,6,FALSE)</f>
        <v>1</v>
      </c>
      <c r="X388">
        <f>VLOOKUP($B388,'Gemini RAW'!$A:$Q,7,FALSE)</f>
        <v>1</v>
      </c>
      <c r="Y388">
        <f>VLOOKUP($B388,'Gemini RAW'!$A:$Q,8,FALSE)</f>
        <v>1</v>
      </c>
      <c r="Z388">
        <f>VLOOKUP($B388,'Gemini RAW'!$A:$Q,9,FALSE)</f>
        <v>1</v>
      </c>
      <c r="AA388">
        <f>VLOOKUP($B388,'Gemini RAW'!$A:$Q,10,FALSE)</f>
        <v>5</v>
      </c>
      <c r="AB388">
        <f>VLOOKUP($B388,'Gemini RAW'!$A:$Q,11,FALSE)</f>
        <v>2.4247406033120322E-2</v>
      </c>
      <c r="AC388">
        <f>VLOOKUP($B388,'Gemini RAW'!$A:$Q,12,FALSE)</f>
        <v>7</v>
      </c>
      <c r="AD388" t="str">
        <f>VLOOKUP($B388,'Gemini RAW'!$A:$Q,13,FALSE)</f>
        <v>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v>
      </c>
      <c r="AE388" t="b">
        <f>VLOOKUP($B388,'Gemini RAW'!$A:$Q,14,FALSE)</f>
        <v>0</v>
      </c>
      <c r="AF388">
        <f>VLOOKUP($B388,'Gemini RAW'!$A:$Q,15,FALSE)</f>
        <v>0</v>
      </c>
      <c r="AG388">
        <f>VLOOKUP($B388,'Gemini RAW'!$A:$Q,16,FALSE)</f>
        <v>0</v>
      </c>
      <c r="AH388">
        <f>VLOOKUP($B388,'Gemini RAW'!$A:$Q,17,FALSE)</f>
        <v>0</v>
      </c>
    </row>
    <row r="389" spans="1:34" x14ac:dyDescent="0.45">
      <c r="A389">
        <v>388</v>
      </c>
      <c r="B389" t="s">
        <v>399</v>
      </c>
      <c r="C389" t="s">
        <v>1057</v>
      </c>
      <c r="D389" t="s">
        <v>557</v>
      </c>
      <c r="E389">
        <v>4</v>
      </c>
      <c r="F389">
        <v>5</v>
      </c>
      <c r="G389">
        <v>4</v>
      </c>
      <c r="H389">
        <v>4</v>
      </c>
      <c r="I389">
        <v>3</v>
      </c>
      <c r="J389">
        <v>4.1624999999999996</v>
      </c>
      <c r="K389">
        <v>20</v>
      </c>
      <c r="L389">
        <v>0.54891879125512899</v>
      </c>
      <c r="M389">
        <v>12</v>
      </c>
      <c r="N389" t="s">
        <v>2076</v>
      </c>
      <c r="O389" t="b">
        <v>0</v>
      </c>
      <c r="S389" t="str">
        <f>VLOOKUP($B389,'Gemini RAW'!$A:$Q,2,FALSE)</f>
        <v>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v>
      </c>
      <c r="T389" t="str">
        <f>VLOOKUP($B389,'Gemini RAW'!$A:$Q,3,FALSE)</f>
        <v>rag</v>
      </c>
      <c r="U389">
        <f>VLOOKUP($B389,'Gemini RAW'!$A:$Q,4,FALSE)</f>
        <v>5</v>
      </c>
      <c r="V389">
        <f>VLOOKUP($B389,'Gemini RAW'!$A:$Q,5,FALSE)</f>
        <v>5</v>
      </c>
      <c r="W389">
        <f>VLOOKUP($B389,'Gemini RAW'!$A:$Q,6,FALSE)</f>
        <v>4</v>
      </c>
      <c r="X389">
        <f>VLOOKUP($B389,'Gemini RAW'!$A:$Q,7,FALSE)</f>
        <v>5</v>
      </c>
      <c r="Y389">
        <f>VLOOKUP($B389,'Gemini RAW'!$A:$Q,8,FALSE)</f>
        <v>1</v>
      </c>
      <c r="Z389">
        <f>VLOOKUP($B389,'Gemini RAW'!$A:$Q,9,FALSE)</f>
        <v>3.5</v>
      </c>
      <c r="AA389">
        <f>VLOOKUP($B389,'Gemini RAW'!$A:$Q,10,FALSE)</f>
        <v>20</v>
      </c>
      <c r="AB389">
        <f>VLOOKUP($B389,'Gemini RAW'!$A:$Q,11,FALSE)</f>
        <v>0.27276730608627159</v>
      </c>
      <c r="AC389">
        <f>VLOOKUP($B389,'Gemini RAW'!$A:$Q,12,FALSE)</f>
        <v>12</v>
      </c>
      <c r="AD389" t="str">
        <f>VLOOKUP($B389,'Gemini RAW'!$A:$Q,13,FALSE)</f>
        <v>The response provides a factually accurate, relevant, and clear answer to the user's query. It is mostly complete, but could benefit from additional details. The main weakness is the lack of citations and any consideration of GDPR, EU AI Act, or audit trails.</v>
      </c>
      <c r="AE389" t="b">
        <f>VLOOKUP($B389,'Gemini RAW'!$A:$Q,14,FALSE)</f>
        <v>0</v>
      </c>
      <c r="AF389">
        <f>VLOOKUP($B389,'Gemini RAW'!$A:$Q,15,FALSE)</f>
        <v>0</v>
      </c>
      <c r="AG389">
        <f>VLOOKUP($B389,'Gemini RAW'!$A:$Q,16,FALSE)</f>
        <v>0</v>
      </c>
      <c r="AH389">
        <f>VLOOKUP($B389,'Gemini RAW'!$A:$Q,17,FALSE)</f>
        <v>0</v>
      </c>
    </row>
    <row r="390" spans="1:34" x14ac:dyDescent="0.45">
      <c r="A390">
        <v>389</v>
      </c>
      <c r="B390" t="s">
        <v>402</v>
      </c>
      <c r="C390" t="s">
        <v>1059</v>
      </c>
      <c r="D390" t="s">
        <v>557</v>
      </c>
      <c r="E390">
        <v>4</v>
      </c>
      <c r="F390">
        <v>5</v>
      </c>
      <c r="G390">
        <v>4</v>
      </c>
      <c r="H390">
        <v>5</v>
      </c>
      <c r="I390">
        <v>2</v>
      </c>
      <c r="J390">
        <v>4.2374999999999998</v>
      </c>
      <c r="K390">
        <v>20</v>
      </c>
      <c r="L390">
        <v>0.33934837617736058</v>
      </c>
      <c r="M390">
        <v>12</v>
      </c>
      <c r="N390" t="s">
        <v>2077</v>
      </c>
      <c r="O390" t="b">
        <v>0</v>
      </c>
      <c r="S390" t="str">
        <f>VLOOKUP($B390,'Gemini RAW'!$A:$Q,2,FALSE)</f>
        <v>Für Ihre Suchanfrage konnte keine Zusammenfassung erstellt werden. Hier sind einige Suchergebnisse.</v>
      </c>
      <c r="T390" t="str">
        <f>VLOOKUP($B390,'Gemini RAW'!$A:$Q,3,FALSE)</f>
        <v>rag</v>
      </c>
      <c r="U390">
        <f>VLOOKUP($B390,'Gemini RAW'!$A:$Q,4,FALSE)</f>
        <v>1</v>
      </c>
      <c r="V390">
        <f>VLOOKUP($B390,'Gemini RAW'!$A:$Q,5,FALSE)</f>
        <v>1</v>
      </c>
      <c r="W390">
        <f>VLOOKUP($B390,'Gemini RAW'!$A:$Q,6,FALSE)</f>
        <v>1</v>
      </c>
      <c r="X390">
        <f>VLOOKUP($B390,'Gemini RAW'!$A:$Q,7,FALSE)</f>
        <v>1</v>
      </c>
      <c r="Y390">
        <f>VLOOKUP($B390,'Gemini RAW'!$A:$Q,8,FALSE)</f>
        <v>1</v>
      </c>
      <c r="Z390">
        <f>VLOOKUP($B390,'Gemini RAW'!$A:$Q,9,FALSE)</f>
        <v>1.84</v>
      </c>
      <c r="AA390">
        <f>VLOOKUP($B390,'Gemini RAW'!$A:$Q,10,FALSE)</f>
        <v>5</v>
      </c>
      <c r="AB390">
        <f>VLOOKUP($B390,'Gemini RAW'!$A:$Q,11,FALSE)</f>
        <v>1.7058697156376951E-2</v>
      </c>
      <c r="AC390">
        <f>VLOOKUP($B390,'Gemini RAW'!$A:$Q,12,FALSE)</f>
        <v>12</v>
      </c>
      <c r="AD390" t="str">
        <f>VLOOKUP($B390,'Gemini RAW'!$A:$Q,13,FALSE)</f>
        <v>The AI system completely fails to answer the user's query. It acknowledges the query but provides no relevant information. The response is essentially a failure in information retrieval and content generation.</v>
      </c>
      <c r="AE390" t="b">
        <f>VLOOKUP($B390,'Gemini RAW'!$A:$Q,14,FALSE)</f>
        <v>0</v>
      </c>
      <c r="AF390">
        <f>VLOOKUP($B390,'Gemini RAW'!$A:$Q,15,FALSE)</f>
        <v>0</v>
      </c>
      <c r="AG390">
        <f>VLOOKUP($B390,'Gemini RAW'!$A:$Q,16,FALSE)</f>
        <v>0</v>
      </c>
      <c r="AH390">
        <f>VLOOKUP($B390,'Gemini RAW'!$A:$Q,17,FALSE)</f>
        <v>0</v>
      </c>
    </row>
    <row r="391" spans="1:34" x14ac:dyDescent="0.45">
      <c r="A391">
        <v>390</v>
      </c>
      <c r="B391" t="s">
        <v>405</v>
      </c>
      <c r="C391" t="s">
        <v>1061</v>
      </c>
      <c r="D391" t="s">
        <v>557</v>
      </c>
      <c r="E391">
        <v>5</v>
      </c>
      <c r="F391">
        <v>5</v>
      </c>
      <c r="G391">
        <v>4</v>
      </c>
      <c r="H391">
        <v>5</v>
      </c>
      <c r="I391">
        <v>4</v>
      </c>
      <c r="J391">
        <v>4.7249999999999996</v>
      </c>
      <c r="K391">
        <v>23</v>
      </c>
      <c r="L391">
        <v>0.40304557916639722</v>
      </c>
      <c r="M391">
        <v>13</v>
      </c>
      <c r="N391" t="s">
        <v>2078</v>
      </c>
      <c r="O391" t="b">
        <v>0</v>
      </c>
      <c r="S391" t="str">
        <f>VLOOKUP($B391,'Gemini RAW'!$A:$Q,2,FALSE)</f>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v>
      </c>
      <c r="T391" t="str">
        <f>VLOOKUP($B391,'Gemini RAW'!$A:$Q,3,FALSE)</f>
        <v>rag</v>
      </c>
      <c r="U391">
        <f>VLOOKUP($B391,'Gemini RAW'!$A:$Q,4,FALSE)</f>
        <v>5</v>
      </c>
      <c r="V391">
        <f>VLOOKUP($B391,'Gemini RAW'!$A:$Q,5,FALSE)</f>
        <v>5</v>
      </c>
      <c r="W391">
        <f>VLOOKUP($B391,'Gemini RAW'!$A:$Q,6,FALSE)</f>
        <v>4</v>
      </c>
      <c r="X391">
        <f>VLOOKUP($B391,'Gemini RAW'!$A:$Q,7,FALSE)</f>
        <v>5</v>
      </c>
      <c r="Y391">
        <f>VLOOKUP($B391,'Gemini RAW'!$A:$Q,8,FALSE)</f>
        <v>1</v>
      </c>
      <c r="Z391">
        <f>VLOOKUP($B391,'Gemini RAW'!$A:$Q,9,FALSE)</f>
        <v>4.3400000000000007</v>
      </c>
      <c r="AA391">
        <f>VLOOKUP($B391,'Gemini RAW'!$A:$Q,10,FALSE)</f>
        <v>20</v>
      </c>
      <c r="AB391">
        <f>VLOOKUP($B391,'Gemini RAW'!$A:$Q,11,FALSE)</f>
        <v>0.34647393976641039</v>
      </c>
      <c r="AC391">
        <f>VLOOKUP($B391,'Gemini RAW'!$A:$Q,12,FALSE)</f>
        <v>12</v>
      </c>
      <c r="AD391" t="str">
        <f>VLOOKUP($B391,'Gemini RAW'!$A:$Q,13,FALSE)</f>
        <v>The response is factually accurate, relevant, and clearly written. It provides a good overview of the waste separation system in the new building. The main weakness is the lack of explicit citations.</v>
      </c>
      <c r="AE391" t="b">
        <f>VLOOKUP($B391,'Gemini RAW'!$A:$Q,14,FALSE)</f>
        <v>0</v>
      </c>
      <c r="AF391">
        <f>VLOOKUP($B391,'Gemini RAW'!$A:$Q,15,FALSE)</f>
        <v>0</v>
      </c>
      <c r="AG391">
        <f>VLOOKUP($B391,'Gemini RAW'!$A:$Q,16,FALSE)</f>
        <v>0</v>
      </c>
      <c r="AH391">
        <f>VLOOKUP($B391,'Gemini RAW'!$A:$Q,17,FALSE)</f>
        <v>0</v>
      </c>
    </row>
    <row r="392" spans="1:34" x14ac:dyDescent="0.45">
      <c r="A392">
        <v>391</v>
      </c>
      <c r="B392" t="s">
        <v>408</v>
      </c>
      <c r="C392" t="s">
        <v>1063</v>
      </c>
      <c r="D392" t="s">
        <v>557</v>
      </c>
      <c r="E392">
        <v>4</v>
      </c>
      <c r="F392">
        <v>5</v>
      </c>
      <c r="G392">
        <v>4</v>
      </c>
      <c r="H392">
        <v>5</v>
      </c>
      <c r="I392">
        <v>3</v>
      </c>
      <c r="J392">
        <v>4.3249999999999993</v>
      </c>
      <c r="K392">
        <v>21</v>
      </c>
      <c r="L392">
        <v>0.27608701087915383</v>
      </c>
      <c r="M392">
        <v>14</v>
      </c>
      <c r="N392" t="s">
        <v>2079</v>
      </c>
      <c r="O392" t="b">
        <v>0</v>
      </c>
      <c r="S392" t="str">
        <f>VLOOKUP($B392,'Gemini RAW'!$A:$Q,2,FALSE)</f>
        <v>Die Tonnen für Nassmüll und Biomüll befinden sich in den Teeküchen. Mülltrennung ist zentralisiert auf den Etagen, diese werden beschriftet. Es gibt Müllstationen in den Quadranten mit 2-3 verschiedenen Sortierungen.</v>
      </c>
      <c r="T392" t="str">
        <f>VLOOKUP($B392,'Gemini RAW'!$A:$Q,3,FALSE)</f>
        <v>rag</v>
      </c>
      <c r="U392">
        <f>VLOOKUP($B392,'Gemini RAW'!$A:$Q,4,FALSE)</f>
        <v>5</v>
      </c>
      <c r="V392">
        <f>VLOOKUP($B392,'Gemini RAW'!$A:$Q,5,FALSE)</f>
        <v>5</v>
      </c>
      <c r="W392">
        <f>VLOOKUP($B392,'Gemini RAW'!$A:$Q,6,FALSE)</f>
        <v>4</v>
      </c>
      <c r="X392">
        <f>VLOOKUP($B392,'Gemini RAW'!$A:$Q,7,FALSE)</f>
        <v>5</v>
      </c>
      <c r="Y392">
        <f>VLOOKUP($B392,'Gemini RAW'!$A:$Q,8,FALSE)</f>
        <v>1</v>
      </c>
      <c r="Z392">
        <f>VLOOKUP($B392,'Gemini RAW'!$A:$Q,9,FALSE)</f>
        <v>4.3400000000000007</v>
      </c>
      <c r="AA392">
        <f>VLOOKUP($B392,'Gemini RAW'!$A:$Q,10,FALSE)</f>
        <v>20</v>
      </c>
      <c r="AB392">
        <f>VLOOKUP($B392,'Gemini RAW'!$A:$Q,11,FALSE)</f>
        <v>0.21534118104838501</v>
      </c>
      <c r="AC392">
        <f>VLOOKUP($B392,'Gemini RAW'!$A:$Q,12,FALSE)</f>
        <v>14</v>
      </c>
      <c r="AD392" t="str">
        <f>VLOOKUP($B392,'Gemini RAW'!$A:$Q,13,FALSE)</f>
        <v>The response is factually accurate, relevant, and clearly written. It effectively answers the user's question based on the provided snippets. The main weakness is the lack of citations.</v>
      </c>
      <c r="AE392" t="b">
        <f>VLOOKUP($B392,'Gemini RAW'!$A:$Q,14,FALSE)</f>
        <v>0</v>
      </c>
      <c r="AF392">
        <f>VLOOKUP($B392,'Gemini RAW'!$A:$Q,15,FALSE)</f>
        <v>0</v>
      </c>
      <c r="AG392">
        <f>VLOOKUP($B392,'Gemini RAW'!$A:$Q,16,FALSE)</f>
        <v>0</v>
      </c>
      <c r="AH392">
        <f>VLOOKUP($B392,'Gemini RAW'!$A:$Q,17,FALSE)</f>
        <v>0</v>
      </c>
    </row>
    <row r="393" spans="1:34" x14ac:dyDescent="0.45">
      <c r="A393">
        <v>392</v>
      </c>
      <c r="B393" t="s">
        <v>411</v>
      </c>
      <c r="C393" t="s">
        <v>698</v>
      </c>
      <c r="D393" t="s">
        <v>557</v>
      </c>
      <c r="E393">
        <v>1</v>
      </c>
      <c r="F393">
        <v>1</v>
      </c>
      <c r="G393">
        <v>1</v>
      </c>
      <c r="H393">
        <v>2</v>
      </c>
      <c r="I393">
        <v>1</v>
      </c>
      <c r="J393">
        <v>1.1625000000000001</v>
      </c>
      <c r="K393">
        <v>6</v>
      </c>
      <c r="L393">
        <v>4.4435508451697733E-2</v>
      </c>
      <c r="M393">
        <v>11</v>
      </c>
      <c r="N393" t="s">
        <v>2080</v>
      </c>
      <c r="O393" t="b">
        <v>0</v>
      </c>
      <c r="S393" t="str">
        <f>VLOOKUP($B393,'Gemini RAW'!$A:$Q,2,FALSE)</f>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v>
      </c>
      <c r="T393" t="str">
        <f>VLOOKUP($B393,'Gemini RAW'!$A:$Q,3,FALSE)</f>
        <v>rag</v>
      </c>
      <c r="U393">
        <f>VLOOKUP($B393,'Gemini RAW'!$A:$Q,4,FALSE)</f>
        <v>5</v>
      </c>
      <c r="V393">
        <f>VLOOKUP($B393,'Gemini RAW'!$A:$Q,5,FALSE)</f>
        <v>5</v>
      </c>
      <c r="W393">
        <f>VLOOKUP($B393,'Gemini RAW'!$A:$Q,6,FALSE)</f>
        <v>5</v>
      </c>
      <c r="X393">
        <f>VLOOKUP($B393,'Gemini RAW'!$A:$Q,7,FALSE)</f>
        <v>5</v>
      </c>
      <c r="Y393">
        <f>VLOOKUP($B393,'Gemini RAW'!$A:$Q,8,FALSE)</f>
        <v>1</v>
      </c>
      <c r="Z393">
        <f>VLOOKUP($B393,'Gemini RAW'!$A:$Q,9,FALSE)</f>
        <v>4.4800000000000004</v>
      </c>
      <c r="AA393">
        <f>VLOOKUP($B393,'Gemini RAW'!$A:$Q,10,FALSE)</f>
        <v>21</v>
      </c>
      <c r="AB393">
        <f>VLOOKUP($B393,'Gemini RAW'!$A:$Q,11,FALSE)</f>
        <v>0.28126574303093838</v>
      </c>
      <c r="AC393">
        <f>VLOOKUP($B393,'Gemini RAW'!$A:$Q,12,FALSE)</f>
        <v>11</v>
      </c>
      <c r="AD393" t="str">
        <f>VLOOKUP($B393,'Gemini RAW'!$A:$Q,13,FALSE)</f>
        <v>The response is factually accurate, relevant, complete, and clear. It effectively answers the user's question based on the provided snippets. However, the system does not provide explicit citations or an audit trail.</v>
      </c>
      <c r="AE393" t="b">
        <f>VLOOKUP($B393,'Gemini RAW'!$A:$Q,14,FALSE)</f>
        <v>0</v>
      </c>
      <c r="AF393">
        <f>VLOOKUP($B393,'Gemini RAW'!$A:$Q,15,FALSE)</f>
        <v>0</v>
      </c>
      <c r="AG393">
        <f>VLOOKUP($B393,'Gemini RAW'!$A:$Q,16,FALSE)</f>
        <v>0</v>
      </c>
      <c r="AH393">
        <f>VLOOKUP($B393,'Gemini RAW'!$A:$Q,17,FALSE)</f>
        <v>0</v>
      </c>
    </row>
    <row r="394" spans="1:34" x14ac:dyDescent="0.45">
      <c r="A394">
        <v>393</v>
      </c>
      <c r="B394" t="s">
        <v>414</v>
      </c>
      <c r="C394" t="s">
        <v>1066</v>
      </c>
      <c r="D394" t="s">
        <v>557</v>
      </c>
      <c r="E394">
        <v>5</v>
      </c>
      <c r="F394">
        <v>5</v>
      </c>
      <c r="G394">
        <v>5</v>
      </c>
      <c r="H394">
        <v>5</v>
      </c>
      <c r="I394">
        <v>5</v>
      </c>
      <c r="J394">
        <v>5</v>
      </c>
      <c r="K394">
        <v>25</v>
      </c>
      <c r="L394">
        <v>0.27354157480015612</v>
      </c>
      <c r="M394">
        <v>10</v>
      </c>
      <c r="N394" t="s">
        <v>2081</v>
      </c>
      <c r="O394" t="b">
        <v>0</v>
      </c>
      <c r="S394" t="str">
        <f>VLOOKUP($B394,'Gemini RAW'!$A:$Q,2,FALSE)</f>
        <v>Die Datentonnen für sensible Dokumente befinden sich in den Druckerräumen. Diese sind in jedem Quadranten zu finden.</v>
      </c>
      <c r="T394" t="str">
        <f>VLOOKUP($B394,'Gemini RAW'!$A:$Q,3,FALSE)</f>
        <v>rag</v>
      </c>
      <c r="U394">
        <f>VLOOKUP($B394,'Gemini RAW'!$A:$Q,4,FALSE)</f>
        <v>5</v>
      </c>
      <c r="V394">
        <f>VLOOKUP($B394,'Gemini RAW'!$A:$Q,5,FALSE)</f>
        <v>5</v>
      </c>
      <c r="W394">
        <f>VLOOKUP($B394,'Gemini RAW'!$A:$Q,6,FALSE)</f>
        <v>5</v>
      </c>
      <c r="X394">
        <f>VLOOKUP($B394,'Gemini RAW'!$A:$Q,7,FALSE)</f>
        <v>5</v>
      </c>
      <c r="Y394">
        <f>VLOOKUP($B394,'Gemini RAW'!$A:$Q,8,FALSE)</f>
        <v>1</v>
      </c>
      <c r="Z394">
        <f>VLOOKUP($B394,'Gemini RAW'!$A:$Q,9,FALSE)</f>
        <v>3.64</v>
      </c>
      <c r="AA394">
        <f>VLOOKUP($B394,'Gemini RAW'!$A:$Q,10,FALSE)</f>
        <v>21</v>
      </c>
      <c r="AB394">
        <f>VLOOKUP($B394,'Gemini RAW'!$A:$Q,11,FALSE)</f>
        <v>0.196760151289223</v>
      </c>
      <c r="AC394">
        <f>VLOOKUP($B394,'Gemini RAW'!$A:$Q,12,FALSE)</f>
        <v>11</v>
      </c>
      <c r="AD394" t="str">
        <f>VLOOKUP($B394,'Gemini RAW'!$A:$Q,13,FALSE)</f>
        <v>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v>
      </c>
      <c r="AE394" t="b">
        <f>VLOOKUP($B394,'Gemini RAW'!$A:$Q,14,FALSE)</f>
        <v>0</v>
      </c>
      <c r="AF394">
        <f>VLOOKUP($B394,'Gemini RAW'!$A:$Q,15,FALSE)</f>
        <v>0</v>
      </c>
      <c r="AG394">
        <f>VLOOKUP($B394,'Gemini RAW'!$A:$Q,16,FALSE)</f>
        <v>0</v>
      </c>
      <c r="AH394">
        <f>VLOOKUP($B394,'Gemini RAW'!$A:$Q,17,FALSE)</f>
        <v>0</v>
      </c>
    </row>
    <row r="395" spans="1:34" x14ac:dyDescent="0.45">
      <c r="A395">
        <v>394</v>
      </c>
      <c r="B395" t="s">
        <v>417</v>
      </c>
      <c r="C395" t="s">
        <v>1068</v>
      </c>
      <c r="D395" t="s">
        <v>557</v>
      </c>
      <c r="E395">
        <v>5</v>
      </c>
      <c r="F395">
        <v>5</v>
      </c>
      <c r="G395">
        <v>5</v>
      </c>
      <c r="H395">
        <v>5</v>
      </c>
      <c r="I395">
        <v>5</v>
      </c>
      <c r="J395">
        <v>5</v>
      </c>
      <c r="K395">
        <v>25</v>
      </c>
      <c r="L395">
        <v>0.35764969425639209</v>
      </c>
      <c r="M395">
        <v>11</v>
      </c>
      <c r="N395" t="s">
        <v>1970</v>
      </c>
      <c r="O395" t="b">
        <v>0</v>
      </c>
      <c r="S395" t="str">
        <f>VLOOKUP($B395,'Gemini RAW'!$A:$Q,2,FALSE)</f>
        <v>Für Ihre Suchanfrage konnte keine Zusammenfassung erstellt werden. Hier sind einige Suchergebnisse.</v>
      </c>
      <c r="T395" t="str">
        <f>VLOOKUP($B395,'Gemini RAW'!$A:$Q,3,FALSE)</f>
        <v>rag</v>
      </c>
      <c r="U395">
        <f>VLOOKUP($B395,'Gemini RAW'!$A:$Q,4,FALSE)</f>
        <v>1</v>
      </c>
      <c r="V395">
        <f>VLOOKUP($B395,'Gemini RAW'!$A:$Q,5,FALSE)</f>
        <v>1</v>
      </c>
      <c r="W395">
        <f>VLOOKUP($B395,'Gemini RAW'!$A:$Q,6,FALSE)</f>
        <v>1</v>
      </c>
      <c r="X395">
        <f>VLOOKUP($B395,'Gemini RAW'!$A:$Q,7,FALSE)</f>
        <v>1</v>
      </c>
      <c r="Y395">
        <f>VLOOKUP($B395,'Gemini RAW'!$A:$Q,8,FALSE)</f>
        <v>1</v>
      </c>
      <c r="Z395">
        <f>VLOOKUP($B395,'Gemini RAW'!$A:$Q,9,FALSE)</f>
        <v>1</v>
      </c>
      <c r="AA395">
        <f>VLOOKUP($B395,'Gemini RAW'!$A:$Q,10,FALSE)</f>
        <v>5</v>
      </c>
      <c r="AB395">
        <f>VLOOKUP($B395,'Gemini RAW'!$A:$Q,11,FALSE)</f>
        <v>4.6962204462204463E-2</v>
      </c>
      <c r="AC395">
        <f>VLOOKUP($B395,'Gemini RAW'!$A:$Q,12,FALSE)</f>
        <v>11</v>
      </c>
      <c r="AD395" t="str">
        <f>VLOOKUP($B395,'Gemini RAW'!$A:$Q,13,FALSE)</f>
        <v>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v>
      </c>
      <c r="AE395" t="b">
        <f>VLOOKUP($B395,'Gemini RAW'!$A:$Q,14,FALSE)</f>
        <v>0</v>
      </c>
      <c r="AF395">
        <f>VLOOKUP($B395,'Gemini RAW'!$A:$Q,15,FALSE)</f>
        <v>0</v>
      </c>
      <c r="AG395">
        <f>VLOOKUP($B395,'Gemini RAW'!$A:$Q,16,FALSE)</f>
        <v>0</v>
      </c>
      <c r="AH395">
        <f>VLOOKUP($B395,'Gemini RAW'!$A:$Q,17,FALSE)</f>
        <v>0</v>
      </c>
    </row>
    <row r="396" spans="1:34" x14ac:dyDescent="0.45">
      <c r="A396">
        <v>395</v>
      </c>
      <c r="B396" t="s">
        <v>420</v>
      </c>
      <c r="C396" t="s">
        <v>1070</v>
      </c>
      <c r="D396" t="s">
        <v>557</v>
      </c>
      <c r="E396">
        <v>5</v>
      </c>
      <c r="F396">
        <v>5</v>
      </c>
      <c r="G396">
        <v>5</v>
      </c>
      <c r="H396">
        <v>5</v>
      </c>
      <c r="I396">
        <v>5</v>
      </c>
      <c r="J396">
        <v>5</v>
      </c>
      <c r="K396">
        <v>25</v>
      </c>
      <c r="L396">
        <v>0.4829146938810091</v>
      </c>
      <c r="M396">
        <v>18</v>
      </c>
      <c r="N396" t="s">
        <v>2082</v>
      </c>
      <c r="O396" t="b">
        <v>0</v>
      </c>
      <c r="S396" t="str">
        <f>VLOOKUP($B396,'Gemini RAW'!$A:$Q,2,FALSE)</f>
        <v>Für Ihre Suchanfrage konnte keine Zusammenfassung erstellt werden. Hier sind einige Suchergebnisse.</v>
      </c>
      <c r="T396" t="str">
        <f>VLOOKUP($B396,'Gemini RAW'!$A:$Q,3,FALSE)</f>
        <v>rag</v>
      </c>
      <c r="U396">
        <f>VLOOKUP($B396,'Gemini RAW'!$A:$Q,4,FALSE)</f>
        <v>1</v>
      </c>
      <c r="V396">
        <f>VLOOKUP($B396,'Gemini RAW'!$A:$Q,5,FALSE)</f>
        <v>1</v>
      </c>
      <c r="W396">
        <f>VLOOKUP($B396,'Gemini RAW'!$A:$Q,6,FALSE)</f>
        <v>1</v>
      </c>
      <c r="X396">
        <f>VLOOKUP($B396,'Gemini RAW'!$A:$Q,7,FALSE)</f>
        <v>1</v>
      </c>
      <c r="Y396">
        <f>VLOOKUP($B396,'Gemini RAW'!$A:$Q,8,FALSE)</f>
        <v>1</v>
      </c>
      <c r="Z396">
        <f>VLOOKUP($B396,'Gemini RAW'!$A:$Q,9,FALSE)</f>
        <v>1</v>
      </c>
      <c r="AA396">
        <f>VLOOKUP($B396,'Gemini RAW'!$A:$Q,10,FALSE)</f>
        <v>5</v>
      </c>
      <c r="AB396">
        <f>VLOOKUP($B396,'Gemini RAW'!$A:$Q,11,FALSE)</f>
        <v>2.1228070175438589E-2</v>
      </c>
      <c r="AC396">
        <f>VLOOKUP($B396,'Gemini RAW'!$A:$Q,12,FALSE)</f>
        <v>3</v>
      </c>
      <c r="AD396" t="str">
        <f>VLOOKUP($B396,'Gemini RAW'!$A:$Q,13,FALSE)</f>
        <v>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v>
      </c>
      <c r="AE396" t="b">
        <f>VLOOKUP($B396,'Gemini RAW'!$A:$Q,14,FALSE)</f>
        <v>0</v>
      </c>
      <c r="AF396">
        <f>VLOOKUP($B396,'Gemini RAW'!$A:$Q,15,FALSE)</f>
        <v>0</v>
      </c>
      <c r="AG396">
        <f>VLOOKUP($B396,'Gemini RAW'!$A:$Q,16,FALSE)</f>
        <v>0</v>
      </c>
      <c r="AH396">
        <f>VLOOKUP($B396,'Gemini RAW'!$A:$Q,17,FALSE)</f>
        <v>0</v>
      </c>
    </row>
    <row r="397" spans="1:34" x14ac:dyDescent="0.45">
      <c r="A397">
        <v>396</v>
      </c>
      <c r="B397" t="s">
        <v>423</v>
      </c>
      <c r="C397" t="s">
        <v>1072</v>
      </c>
      <c r="D397" t="s">
        <v>557</v>
      </c>
      <c r="E397">
        <v>5</v>
      </c>
      <c r="F397">
        <v>5</v>
      </c>
      <c r="G397">
        <v>4</v>
      </c>
      <c r="H397">
        <v>5</v>
      </c>
      <c r="I397">
        <v>4</v>
      </c>
      <c r="J397">
        <v>4.7249999999999996</v>
      </c>
      <c r="K397">
        <v>23</v>
      </c>
      <c r="L397">
        <v>7.2707028271867841E-2</v>
      </c>
      <c r="M397">
        <v>11</v>
      </c>
      <c r="N397" t="s">
        <v>2083</v>
      </c>
      <c r="O397" t="b">
        <v>0</v>
      </c>
      <c r="S397" t="str">
        <f>VLOOKUP($B397,'Gemini RAW'!$A:$Q,2,FALSE)</f>
        <v>Im Foyer des NewHQ gibt es 6 Vereinzelungsanlagen.</v>
      </c>
      <c r="T397" t="str">
        <f>VLOOKUP($B397,'Gemini RAW'!$A:$Q,3,FALSE)</f>
        <v>rag</v>
      </c>
      <c r="U397">
        <f>VLOOKUP($B397,'Gemini RAW'!$A:$Q,4,FALSE)</f>
        <v>5</v>
      </c>
      <c r="V397">
        <f>VLOOKUP($B397,'Gemini RAW'!$A:$Q,5,FALSE)</f>
        <v>5</v>
      </c>
      <c r="W397">
        <f>VLOOKUP($B397,'Gemini RAW'!$A:$Q,6,FALSE)</f>
        <v>5</v>
      </c>
      <c r="X397">
        <f>VLOOKUP($B397,'Gemini RAW'!$A:$Q,7,FALSE)</f>
        <v>5</v>
      </c>
      <c r="Y397">
        <f>VLOOKUP($B397,'Gemini RAW'!$A:$Q,8,FALSE)</f>
        <v>1</v>
      </c>
      <c r="Z397">
        <f>VLOOKUP($B397,'Gemini RAW'!$A:$Q,9,FALSE)</f>
        <v>3.64</v>
      </c>
      <c r="AA397">
        <f>VLOOKUP($B397,'Gemini RAW'!$A:$Q,10,FALSE)</f>
        <v>21</v>
      </c>
      <c r="AB397">
        <f>VLOOKUP($B397,'Gemini RAW'!$A:$Q,11,FALSE)</f>
        <v>6.5485007617114677E-2</v>
      </c>
      <c r="AC397">
        <f>VLOOKUP($B397,'Gemini RAW'!$A:$Q,12,FALSE)</f>
        <v>14</v>
      </c>
      <c r="AD397" t="str">
        <f>VLOOKUP($B397,'Gemini RAW'!$A:$Q,13,FALSE)</f>
        <v>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v>
      </c>
      <c r="AE397" t="b">
        <f>VLOOKUP($B397,'Gemini RAW'!$A:$Q,14,FALSE)</f>
        <v>0</v>
      </c>
      <c r="AF397">
        <f>VLOOKUP($B397,'Gemini RAW'!$A:$Q,15,FALSE)</f>
        <v>0</v>
      </c>
      <c r="AG397">
        <f>VLOOKUP($B397,'Gemini RAW'!$A:$Q,16,FALSE)</f>
        <v>0</v>
      </c>
      <c r="AH397">
        <f>VLOOKUP($B397,'Gemini RAW'!$A:$Q,17,FALSE)</f>
        <v>0</v>
      </c>
    </row>
    <row r="398" spans="1:34" x14ac:dyDescent="0.45">
      <c r="A398">
        <v>397</v>
      </c>
      <c r="B398" t="s">
        <v>426</v>
      </c>
      <c r="C398" t="s">
        <v>1074</v>
      </c>
      <c r="D398" t="s">
        <v>557</v>
      </c>
      <c r="E398">
        <v>4</v>
      </c>
      <c r="F398">
        <v>5</v>
      </c>
      <c r="G398">
        <v>4</v>
      </c>
      <c r="H398">
        <v>5</v>
      </c>
      <c r="I398">
        <v>3</v>
      </c>
      <c r="J398">
        <v>4.3249999999999993</v>
      </c>
      <c r="K398">
        <v>21</v>
      </c>
      <c r="L398">
        <v>0.42096474140330398</v>
      </c>
      <c r="M398">
        <v>13</v>
      </c>
      <c r="N398" t="s">
        <v>2084</v>
      </c>
      <c r="O398" t="b">
        <v>0</v>
      </c>
      <c r="S398" t="str">
        <f>VLOOKUP($B398,'Gemini RAW'!$A:$Q,2,FALSE)</f>
        <v>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v>
      </c>
      <c r="T398" t="str">
        <f>VLOOKUP($B398,'Gemini RAW'!$A:$Q,3,FALSE)</f>
        <v>rag</v>
      </c>
      <c r="U398">
        <f>VLOOKUP($B398,'Gemini RAW'!$A:$Q,4,FALSE)</f>
        <v>5</v>
      </c>
      <c r="V398">
        <f>VLOOKUP($B398,'Gemini RAW'!$A:$Q,5,FALSE)</f>
        <v>5</v>
      </c>
      <c r="W398">
        <f>VLOOKUP($B398,'Gemini RAW'!$A:$Q,6,FALSE)</f>
        <v>4</v>
      </c>
      <c r="X398">
        <f>VLOOKUP($B398,'Gemini RAW'!$A:$Q,7,FALSE)</f>
        <v>5</v>
      </c>
      <c r="Y398">
        <f>VLOOKUP($B398,'Gemini RAW'!$A:$Q,8,FALSE)</f>
        <v>1</v>
      </c>
      <c r="Z398">
        <f>VLOOKUP($B398,'Gemini RAW'!$A:$Q,9,FALSE)</f>
        <v>4.3400000000000007</v>
      </c>
      <c r="AA398">
        <f>VLOOKUP($B398,'Gemini RAW'!$A:$Q,10,FALSE)</f>
        <v>20</v>
      </c>
      <c r="AB398">
        <f>VLOOKUP($B398,'Gemini RAW'!$A:$Q,11,FALSE)</f>
        <v>0.25524851517187741</v>
      </c>
      <c r="AC398">
        <f>VLOOKUP($B398,'Gemini RAW'!$A:$Q,12,FALSE)</f>
        <v>9</v>
      </c>
      <c r="AD398" t="str">
        <f>VLOOKUP($B398,'Gemini RAW'!$A:$Q,13,FALSE)</f>
        <v>The response provides a factually accurate and relevant answer to the user's question. The clarity is excellent. Completeness is good but could be improved by elaborating on the 'detaillierte Prüfung'. The main weakness is the lack of explicit citations and audit trail information.</v>
      </c>
      <c r="AE398" t="b">
        <f>VLOOKUP($B398,'Gemini RAW'!$A:$Q,14,FALSE)</f>
        <v>0</v>
      </c>
      <c r="AF398">
        <f>VLOOKUP($B398,'Gemini RAW'!$A:$Q,15,FALSE)</f>
        <v>0</v>
      </c>
      <c r="AG398">
        <f>VLOOKUP($B398,'Gemini RAW'!$A:$Q,16,FALSE)</f>
        <v>0</v>
      </c>
      <c r="AH398">
        <f>VLOOKUP($B398,'Gemini RAW'!$A:$Q,17,FALSE)</f>
        <v>0</v>
      </c>
    </row>
    <row r="399" spans="1:34" x14ac:dyDescent="0.45">
      <c r="A399">
        <v>398</v>
      </c>
      <c r="B399" t="s">
        <v>429</v>
      </c>
      <c r="C399" t="s">
        <v>1076</v>
      </c>
      <c r="D399" t="s">
        <v>557</v>
      </c>
      <c r="E399">
        <v>3</v>
      </c>
      <c r="F399">
        <v>4</v>
      </c>
      <c r="G399">
        <v>3</v>
      </c>
      <c r="H399">
        <v>4</v>
      </c>
      <c r="I399">
        <v>2</v>
      </c>
      <c r="J399">
        <v>3.3250000000000002</v>
      </c>
      <c r="K399">
        <v>16</v>
      </c>
      <c r="L399">
        <v>0.20858752896829769</v>
      </c>
      <c r="M399">
        <v>10</v>
      </c>
      <c r="N399" t="s">
        <v>2085</v>
      </c>
      <c r="O399" t="b">
        <v>0</v>
      </c>
      <c r="S399" t="str">
        <f>VLOOKUP($B399,'Gemini RAW'!$A:$Q,2,FALSE)</f>
        <v>Der Zutritt zum Gebäude ist grundsätzlich zwischen 6 und 19 Uhr möglich. Das Verlassen des Gebäudes nach 19 Uhr ist ebenfalls erlaubt, wobei die vorgegebenen Wege genutzt werden sollten.</v>
      </c>
      <c r="T399" t="str">
        <f>VLOOKUP($B399,'Gemini RAW'!$A:$Q,3,FALSE)</f>
        <v>rag</v>
      </c>
      <c r="U399">
        <f>VLOOKUP($B399,'Gemini RAW'!$A:$Q,4,FALSE)</f>
        <v>5</v>
      </c>
      <c r="V399">
        <f>VLOOKUP($B399,'Gemini RAW'!$A:$Q,5,FALSE)</f>
        <v>5</v>
      </c>
      <c r="W399">
        <f>VLOOKUP($B399,'Gemini RAW'!$A:$Q,6,FALSE)</f>
        <v>5</v>
      </c>
      <c r="X399">
        <f>VLOOKUP($B399,'Gemini RAW'!$A:$Q,7,FALSE)</f>
        <v>5</v>
      </c>
      <c r="Y399">
        <f>VLOOKUP($B399,'Gemini RAW'!$A:$Q,8,FALSE)</f>
        <v>1</v>
      </c>
      <c r="Z399">
        <f>VLOOKUP($B399,'Gemini RAW'!$A:$Q,9,FALSE)</f>
        <v>4.4800000000000004</v>
      </c>
      <c r="AA399">
        <f>VLOOKUP($B399,'Gemini RAW'!$A:$Q,10,FALSE)</f>
        <v>21</v>
      </c>
      <c r="AB399">
        <f>VLOOKUP($B399,'Gemini RAW'!$A:$Q,11,FALSE)</f>
        <v>0.44154746350564011</v>
      </c>
      <c r="AC399">
        <f>VLOOKUP($B399,'Gemini RAW'!$A:$Q,12,FALSE)</f>
        <v>12</v>
      </c>
      <c r="AD399" t="str">
        <f>VLOOKUP($B399,'Gemini RAW'!$A:$Q,13,FALSE)</f>
        <v>The response is factually accurate, relevant, complete, and clear. It directly answers the user's question. However, it lacks explicit citations and an audit trail.</v>
      </c>
      <c r="AE399" t="b">
        <f>VLOOKUP($B399,'Gemini RAW'!$A:$Q,14,FALSE)</f>
        <v>0</v>
      </c>
      <c r="AF399">
        <f>VLOOKUP($B399,'Gemini RAW'!$A:$Q,15,FALSE)</f>
        <v>0</v>
      </c>
      <c r="AG399">
        <f>VLOOKUP($B399,'Gemini RAW'!$A:$Q,16,FALSE)</f>
        <v>0</v>
      </c>
      <c r="AH399">
        <f>VLOOKUP($B399,'Gemini RAW'!$A:$Q,17,FALSE)</f>
        <v>0</v>
      </c>
    </row>
    <row r="400" spans="1:34" x14ac:dyDescent="0.45">
      <c r="A400">
        <v>399</v>
      </c>
      <c r="B400" t="s">
        <v>432</v>
      </c>
      <c r="C400" t="s">
        <v>1078</v>
      </c>
      <c r="D400" t="s">
        <v>557</v>
      </c>
      <c r="E400">
        <v>5</v>
      </c>
      <c r="F400">
        <v>5</v>
      </c>
      <c r="G400">
        <v>5</v>
      </c>
      <c r="H400">
        <v>5</v>
      </c>
      <c r="I400">
        <v>4</v>
      </c>
      <c r="J400">
        <v>4.9124999999999996</v>
      </c>
      <c r="K400">
        <v>24</v>
      </c>
      <c r="L400">
        <v>0.25817609472793568</v>
      </c>
      <c r="M400">
        <v>12</v>
      </c>
      <c r="N400" t="s">
        <v>2086</v>
      </c>
      <c r="O400" t="b">
        <v>0</v>
      </c>
      <c r="S400" t="str">
        <f>VLOOKUP($B400,'Gemini RAW'!$A:$Q,2,FALSE)</f>
        <v>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v>
      </c>
      <c r="T400" t="str">
        <f>VLOOKUP($B400,'Gemini RAW'!$A:$Q,3,FALSE)</f>
        <v>rag</v>
      </c>
      <c r="U400">
        <f>VLOOKUP($B400,'Gemini RAW'!$A:$Q,4,FALSE)</f>
        <v>5</v>
      </c>
      <c r="V400">
        <f>VLOOKUP($B400,'Gemini RAW'!$A:$Q,5,FALSE)</f>
        <v>5</v>
      </c>
      <c r="W400">
        <f>VLOOKUP($B400,'Gemini RAW'!$A:$Q,6,FALSE)</f>
        <v>5</v>
      </c>
      <c r="X400">
        <f>VLOOKUP($B400,'Gemini RAW'!$A:$Q,7,FALSE)</f>
        <v>5</v>
      </c>
      <c r="Y400">
        <f>VLOOKUP($B400,'Gemini RAW'!$A:$Q,8,FALSE)</f>
        <v>1</v>
      </c>
      <c r="Z400">
        <f>VLOOKUP($B400,'Gemini RAW'!$A:$Q,9,FALSE)</f>
        <v>4.4800000000000004</v>
      </c>
      <c r="AA400">
        <f>VLOOKUP($B400,'Gemini RAW'!$A:$Q,10,FALSE)</f>
        <v>21</v>
      </c>
      <c r="AB400">
        <f>VLOOKUP($B400,'Gemini RAW'!$A:$Q,11,FALSE)</f>
        <v>0.42252089822389821</v>
      </c>
      <c r="AC400">
        <f>VLOOKUP($B400,'Gemini RAW'!$A:$Q,12,FALSE)</f>
        <v>13</v>
      </c>
      <c r="AD400" t="str">
        <f>VLOOKUP($B400,'Gemini RAW'!$A:$Q,13,FALSE)</f>
        <v>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v>
      </c>
      <c r="AE400" t="b">
        <f>VLOOKUP($B400,'Gemini RAW'!$A:$Q,14,FALSE)</f>
        <v>0</v>
      </c>
      <c r="AF400">
        <f>VLOOKUP($B400,'Gemini RAW'!$A:$Q,15,FALSE)</f>
        <v>0</v>
      </c>
      <c r="AG400">
        <f>VLOOKUP($B400,'Gemini RAW'!$A:$Q,16,FALSE)</f>
        <v>0</v>
      </c>
      <c r="AH400">
        <f>VLOOKUP($B400,'Gemini RAW'!$A:$Q,17,FALSE)</f>
        <v>0</v>
      </c>
    </row>
    <row r="401" spans="1:34" x14ac:dyDescent="0.45">
      <c r="A401">
        <v>400</v>
      </c>
      <c r="B401" t="s">
        <v>435</v>
      </c>
      <c r="C401" t="s">
        <v>1080</v>
      </c>
      <c r="D401" t="s">
        <v>557</v>
      </c>
      <c r="E401">
        <v>3</v>
      </c>
      <c r="F401">
        <v>4</v>
      </c>
      <c r="G401">
        <v>2</v>
      </c>
      <c r="H401">
        <v>4</v>
      </c>
      <c r="I401">
        <v>2</v>
      </c>
      <c r="J401">
        <v>3.1375000000000002</v>
      </c>
      <c r="K401">
        <v>15</v>
      </c>
      <c r="L401">
        <v>3.5476502226372553E-2</v>
      </c>
      <c r="M401">
        <v>6</v>
      </c>
      <c r="N401" t="s">
        <v>2087</v>
      </c>
      <c r="O401" t="b">
        <v>0</v>
      </c>
      <c r="S401" t="str">
        <f>VLOOKUP($B401,'Gemini RAW'!$A:$Q,2,FALSE)</f>
        <v>In Vertraulichkeitsbereichen sind spezielle Wege einzuhalten und diese Bereiche sind zutrittsgesichert.</v>
      </c>
      <c r="T401" t="str">
        <f>VLOOKUP($B401,'Gemini RAW'!$A:$Q,3,FALSE)</f>
        <v>rag</v>
      </c>
      <c r="U401">
        <f>VLOOKUP($B401,'Gemini RAW'!$A:$Q,4,FALSE)</f>
        <v>4</v>
      </c>
      <c r="V401">
        <f>VLOOKUP($B401,'Gemini RAW'!$A:$Q,5,FALSE)</f>
        <v>4</v>
      </c>
      <c r="W401">
        <f>VLOOKUP($B401,'Gemini RAW'!$A:$Q,6,FALSE)</f>
        <v>2</v>
      </c>
      <c r="X401">
        <f>VLOOKUP($B401,'Gemini RAW'!$A:$Q,7,FALSE)</f>
        <v>5</v>
      </c>
      <c r="Y401">
        <f>VLOOKUP($B401,'Gemini RAW'!$A:$Q,8,FALSE)</f>
        <v>1</v>
      </c>
      <c r="Z401">
        <f>VLOOKUP($B401,'Gemini RAW'!$A:$Q,9,FALSE)</f>
        <v>3.66</v>
      </c>
      <c r="AA401">
        <f>VLOOKUP($B401,'Gemini RAW'!$A:$Q,10,FALSE)</f>
        <v>16</v>
      </c>
      <c r="AB401">
        <f>VLOOKUP($B401,'Gemini RAW'!$A:$Q,11,FALSE)</f>
        <v>0</v>
      </c>
      <c r="AC401">
        <f>VLOOKUP($B401,'Gemini RAW'!$A:$Q,12,FALSE)</f>
        <v>3</v>
      </c>
      <c r="AD401" t="str">
        <f>VLOOKUP($B401,'Gemini RAW'!$A:$Q,13,FALSE)</f>
        <v>The response is factually accurate and relevant but incomplete. It lacks specific details about what to consider in confidentiality areas. The response does not utilize the provided snippets and lacks citations.</v>
      </c>
      <c r="AE401" t="b">
        <f>VLOOKUP($B401,'Gemini RAW'!$A:$Q,14,FALSE)</f>
        <v>0</v>
      </c>
      <c r="AF401">
        <f>VLOOKUP($B401,'Gemini RAW'!$A:$Q,15,FALSE)</f>
        <v>0</v>
      </c>
      <c r="AG401">
        <f>VLOOKUP($B401,'Gemini RAW'!$A:$Q,16,FALSE)</f>
        <v>0</v>
      </c>
      <c r="AH401">
        <f>VLOOKUP($B401,'Gemini RAW'!$A:$Q,17,FALSE)</f>
        <v>0</v>
      </c>
    </row>
    <row r="402" spans="1:34" x14ac:dyDescent="0.45">
      <c r="A402">
        <v>401</v>
      </c>
      <c r="B402" t="s">
        <v>438</v>
      </c>
      <c r="C402" t="s">
        <v>1082</v>
      </c>
      <c r="D402" t="s">
        <v>557</v>
      </c>
      <c r="E402">
        <v>3</v>
      </c>
      <c r="F402">
        <v>4</v>
      </c>
      <c r="G402">
        <v>2</v>
      </c>
      <c r="H402">
        <v>4</v>
      </c>
      <c r="I402">
        <v>2</v>
      </c>
      <c r="J402">
        <v>3.1375000000000002</v>
      </c>
      <c r="K402">
        <v>15</v>
      </c>
      <c r="L402">
        <v>0.18941384494755589</v>
      </c>
      <c r="M402">
        <v>11</v>
      </c>
      <c r="N402" t="s">
        <v>2088</v>
      </c>
      <c r="O402" t="b">
        <v>0</v>
      </c>
      <c r="S402" t="str">
        <f>VLOOKUP($B402,'Gemini RAW'!$A:$Q,2,FALSE)</f>
        <v>Für Ihre Suchanfrage konnte keine Zusammenfassung erstellt werden. Hier sind einige Suchergebnisse.</v>
      </c>
      <c r="T402" t="str">
        <f>VLOOKUP($B402,'Gemini RAW'!$A:$Q,3,FALSE)</f>
        <v>rag</v>
      </c>
      <c r="U402">
        <f>VLOOKUP($B402,'Gemini RAW'!$A:$Q,4,FALSE)</f>
        <v>1</v>
      </c>
      <c r="V402">
        <f>VLOOKUP($B402,'Gemini RAW'!$A:$Q,5,FALSE)</f>
        <v>1</v>
      </c>
      <c r="W402">
        <f>VLOOKUP($B402,'Gemini RAW'!$A:$Q,6,FALSE)</f>
        <v>1</v>
      </c>
      <c r="X402">
        <f>VLOOKUP($B402,'Gemini RAW'!$A:$Q,7,FALSE)</f>
        <v>1</v>
      </c>
      <c r="Y402">
        <f>VLOOKUP($B402,'Gemini RAW'!$A:$Q,8,FALSE)</f>
        <v>1</v>
      </c>
      <c r="Z402">
        <f>VLOOKUP($B402,'Gemini RAW'!$A:$Q,9,FALSE)</f>
        <v>1</v>
      </c>
      <c r="AA402">
        <f>VLOOKUP($B402,'Gemini RAW'!$A:$Q,10,FALSE)</f>
        <v>5</v>
      </c>
      <c r="AB402">
        <f>VLOOKUP($B402,'Gemini RAW'!$A:$Q,11,FALSE)</f>
        <v>3.8622284238381217E-2</v>
      </c>
      <c r="AC402">
        <f>VLOOKUP($B402,'Gemini RAW'!$A:$Q,12,FALSE)</f>
        <v>11</v>
      </c>
      <c r="AD402" t="str">
        <f>VLOOKUP($B402,'Gemini RAW'!$A:$Q,13,FALSE)</f>
        <v>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v>
      </c>
      <c r="AE402" t="b">
        <f>VLOOKUP($B402,'Gemini RAW'!$A:$Q,14,FALSE)</f>
        <v>0</v>
      </c>
      <c r="AF402">
        <f>VLOOKUP($B402,'Gemini RAW'!$A:$Q,15,FALSE)</f>
        <v>0</v>
      </c>
      <c r="AG402">
        <f>VLOOKUP($B402,'Gemini RAW'!$A:$Q,16,FALSE)</f>
        <v>0</v>
      </c>
      <c r="AH402">
        <f>VLOOKUP($B402,'Gemini RAW'!$A:$Q,17,FALSE)</f>
        <v>0</v>
      </c>
    </row>
    <row r="403" spans="1:34" x14ac:dyDescent="0.45">
      <c r="A403">
        <v>402</v>
      </c>
      <c r="B403" t="s">
        <v>441</v>
      </c>
      <c r="C403" t="s">
        <v>1084</v>
      </c>
      <c r="D403" t="s">
        <v>557</v>
      </c>
      <c r="E403">
        <v>5</v>
      </c>
      <c r="F403">
        <v>5</v>
      </c>
      <c r="G403">
        <v>4</v>
      </c>
      <c r="H403">
        <v>5</v>
      </c>
      <c r="I403">
        <v>3</v>
      </c>
      <c r="J403">
        <v>4.6374999999999993</v>
      </c>
      <c r="K403">
        <v>22</v>
      </c>
      <c r="L403">
        <v>8.8633526188958575E-2</v>
      </c>
      <c r="M403">
        <v>9</v>
      </c>
      <c r="N403" t="s">
        <v>2089</v>
      </c>
      <c r="O403" t="b">
        <v>0</v>
      </c>
      <c r="S403" t="str">
        <f>VLOOKUP($B403,'Gemini RAW'!$A:$Q,2,FALSE)</f>
        <v>Eine mehrfache Nutzung der Mitarbeiterkarte beim Zutritt ist nicht mehr möglich, da sie nach einer Nutzung am Hauseingang für mehrere Minuten gesperrt ist.</v>
      </c>
      <c r="T403" t="str">
        <f>VLOOKUP($B403,'Gemini RAW'!$A:$Q,3,FALSE)</f>
        <v>rag</v>
      </c>
      <c r="U403">
        <f>VLOOKUP($B403,'Gemini RAW'!$A:$Q,4,FALSE)</f>
        <v>5</v>
      </c>
      <c r="V403">
        <f>VLOOKUP($B403,'Gemini RAW'!$A:$Q,5,FALSE)</f>
        <v>5</v>
      </c>
      <c r="W403">
        <f>VLOOKUP($B403,'Gemini RAW'!$A:$Q,6,FALSE)</f>
        <v>5</v>
      </c>
      <c r="X403">
        <f>VLOOKUP($B403,'Gemini RAW'!$A:$Q,7,FALSE)</f>
        <v>5</v>
      </c>
      <c r="Y403">
        <f>VLOOKUP($B403,'Gemini RAW'!$A:$Q,8,FALSE)</f>
        <v>1</v>
      </c>
      <c r="Z403">
        <f>VLOOKUP($B403,'Gemini RAW'!$A:$Q,9,FALSE)</f>
        <v>4.76</v>
      </c>
      <c r="AA403">
        <f>VLOOKUP($B403,'Gemini RAW'!$A:$Q,10,FALSE)</f>
        <v>21</v>
      </c>
      <c r="AB403">
        <f>VLOOKUP($B403,'Gemini RAW'!$A:$Q,11,FALSE)</f>
        <v>0.14466495910104929</v>
      </c>
      <c r="AC403">
        <f>VLOOKUP($B403,'Gemini RAW'!$A:$Q,12,FALSE)</f>
        <v>7</v>
      </c>
      <c r="AD403" t="str">
        <f>VLOOKUP($B403,'Gemini RAW'!$A:$Q,13,FALSE)</f>
        <v>The response is factually accurate, relevant, complete, and clear. It effectively answers the user's question. The lack of explicit citations is noted, but the content itself is strong. The response also demonstrates compliance with GDPR and the EU AI Act in this specific context.</v>
      </c>
      <c r="AE403" t="b">
        <f>VLOOKUP($B403,'Gemini RAW'!$A:$Q,14,FALSE)</f>
        <v>0</v>
      </c>
      <c r="AF403">
        <f>VLOOKUP($B403,'Gemini RAW'!$A:$Q,15,FALSE)</f>
        <v>0</v>
      </c>
      <c r="AG403">
        <f>VLOOKUP($B403,'Gemini RAW'!$A:$Q,16,FALSE)</f>
        <v>0</v>
      </c>
      <c r="AH403">
        <f>VLOOKUP($B403,'Gemini RAW'!$A:$Q,17,FALSE)</f>
        <v>0</v>
      </c>
    </row>
    <row r="404" spans="1:34" x14ac:dyDescent="0.45">
      <c r="A404">
        <v>403</v>
      </c>
      <c r="B404" t="s">
        <v>444</v>
      </c>
      <c r="C404" t="s">
        <v>1086</v>
      </c>
      <c r="D404" t="s">
        <v>557</v>
      </c>
      <c r="E404">
        <v>4</v>
      </c>
      <c r="F404">
        <v>5</v>
      </c>
      <c r="G404">
        <v>4</v>
      </c>
      <c r="H404">
        <v>5</v>
      </c>
      <c r="I404">
        <v>3</v>
      </c>
      <c r="J404">
        <v>4.3249999999999993</v>
      </c>
      <c r="K404">
        <v>21</v>
      </c>
      <c r="L404">
        <v>0.23765374926618121</v>
      </c>
      <c r="M404">
        <v>12</v>
      </c>
      <c r="N404" t="s">
        <v>2090</v>
      </c>
      <c r="O404" t="b">
        <v>0</v>
      </c>
      <c r="S404" t="str">
        <f>VLOOKUP($B404,'Gemini RAW'!$A:$Q,2,FALSE)</f>
        <v>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v>
      </c>
      <c r="T404" t="str">
        <f>VLOOKUP($B404,'Gemini RAW'!$A:$Q,3,FALSE)</f>
        <v>rag</v>
      </c>
      <c r="U404">
        <f>VLOOKUP($B404,'Gemini RAW'!$A:$Q,4,FALSE)</f>
        <v>4</v>
      </c>
      <c r="V404">
        <f>VLOOKUP($B404,'Gemini RAW'!$A:$Q,5,FALSE)</f>
        <v>5</v>
      </c>
      <c r="W404">
        <f>VLOOKUP($B404,'Gemini RAW'!$A:$Q,6,FALSE)</f>
        <v>4</v>
      </c>
      <c r="X404">
        <f>VLOOKUP($B404,'Gemini RAW'!$A:$Q,7,FALSE)</f>
        <v>5</v>
      </c>
      <c r="Y404">
        <f>VLOOKUP($B404,'Gemini RAW'!$A:$Q,8,FALSE)</f>
        <v>1</v>
      </c>
      <c r="Z404">
        <f>VLOOKUP($B404,'Gemini RAW'!$A:$Q,9,FALSE)</f>
        <v>3.28</v>
      </c>
      <c r="AA404">
        <f>VLOOKUP($B404,'Gemini RAW'!$A:$Q,10,FALSE)</f>
        <v>19</v>
      </c>
      <c r="AB404">
        <f>VLOOKUP($B404,'Gemini RAW'!$A:$Q,11,FALSE)</f>
        <v>0.15731098835375151</v>
      </c>
      <c r="AC404">
        <f>VLOOKUP($B404,'Gemini RAW'!$A:$Q,12,FALSE)</f>
        <v>10</v>
      </c>
      <c r="AD404" t="str">
        <f>VLOOKUP($B404,'Gemini RAW'!$A:$Q,13,FALSE)</f>
        <v>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v>
      </c>
      <c r="AE404" t="b">
        <f>VLOOKUP($B404,'Gemini RAW'!$A:$Q,14,FALSE)</f>
        <v>0</v>
      </c>
      <c r="AF404">
        <f>VLOOKUP($B404,'Gemini RAW'!$A:$Q,15,FALSE)</f>
        <v>0</v>
      </c>
      <c r="AG404">
        <f>VLOOKUP($B404,'Gemini RAW'!$A:$Q,16,FALSE)</f>
        <v>0</v>
      </c>
      <c r="AH404">
        <f>VLOOKUP($B404,'Gemini RAW'!$A:$Q,17,FALSE)</f>
        <v>0</v>
      </c>
    </row>
    <row r="405" spans="1:34" x14ac:dyDescent="0.45">
      <c r="A405">
        <v>404</v>
      </c>
      <c r="B405" t="s">
        <v>435</v>
      </c>
      <c r="C405" t="s">
        <v>1080</v>
      </c>
      <c r="D405" t="s">
        <v>557</v>
      </c>
      <c r="E405">
        <v>3</v>
      </c>
      <c r="F405">
        <v>4</v>
      </c>
      <c r="G405">
        <v>2</v>
      </c>
      <c r="H405">
        <v>4</v>
      </c>
      <c r="I405">
        <v>3</v>
      </c>
      <c r="J405">
        <v>3.2250000000000001</v>
      </c>
      <c r="K405">
        <v>16</v>
      </c>
      <c r="L405">
        <v>3.5476502226372553E-2</v>
      </c>
      <c r="M405">
        <v>6</v>
      </c>
      <c r="N405" t="s">
        <v>2091</v>
      </c>
      <c r="O405" t="b">
        <v>0</v>
      </c>
      <c r="S405" t="str">
        <f>VLOOKUP($B405,'Gemini RAW'!$A:$Q,2,FALSE)</f>
        <v>In Vertraulichkeitsbereichen sind spezielle Wege einzuhalten und diese Bereiche sind zutrittsgesichert.</v>
      </c>
      <c r="T405" t="str">
        <f>VLOOKUP($B405,'Gemini RAW'!$A:$Q,3,FALSE)</f>
        <v>rag</v>
      </c>
      <c r="U405">
        <f>VLOOKUP($B405,'Gemini RAW'!$A:$Q,4,FALSE)</f>
        <v>4</v>
      </c>
      <c r="V405">
        <f>VLOOKUP($B405,'Gemini RAW'!$A:$Q,5,FALSE)</f>
        <v>4</v>
      </c>
      <c r="W405">
        <f>VLOOKUP($B405,'Gemini RAW'!$A:$Q,6,FALSE)</f>
        <v>2</v>
      </c>
      <c r="X405">
        <f>VLOOKUP($B405,'Gemini RAW'!$A:$Q,7,FALSE)</f>
        <v>5</v>
      </c>
      <c r="Y405">
        <f>VLOOKUP($B405,'Gemini RAW'!$A:$Q,8,FALSE)</f>
        <v>1</v>
      </c>
      <c r="Z405">
        <f>VLOOKUP($B405,'Gemini RAW'!$A:$Q,9,FALSE)</f>
        <v>3.66</v>
      </c>
      <c r="AA405">
        <f>VLOOKUP($B405,'Gemini RAW'!$A:$Q,10,FALSE)</f>
        <v>16</v>
      </c>
      <c r="AB405">
        <f>VLOOKUP($B405,'Gemini RAW'!$A:$Q,11,FALSE)</f>
        <v>0</v>
      </c>
      <c r="AC405">
        <f>VLOOKUP($B405,'Gemini RAW'!$A:$Q,12,FALSE)</f>
        <v>3</v>
      </c>
      <c r="AD405" t="str">
        <f>VLOOKUP($B405,'Gemini RAW'!$A:$Q,13,FALSE)</f>
        <v>The response is factually accurate and relevant but incomplete. It lacks specific details about what to consider in confidentiality areas. The response does not utilize the provided snippets and lacks citations.</v>
      </c>
      <c r="AE405" t="b">
        <f>VLOOKUP($B405,'Gemini RAW'!$A:$Q,14,FALSE)</f>
        <v>0</v>
      </c>
      <c r="AF405">
        <f>VLOOKUP($B405,'Gemini RAW'!$A:$Q,15,FALSE)</f>
        <v>0</v>
      </c>
      <c r="AG405">
        <f>VLOOKUP($B405,'Gemini RAW'!$A:$Q,16,FALSE)</f>
        <v>0</v>
      </c>
      <c r="AH405">
        <f>VLOOKUP($B405,'Gemini RAW'!$A:$Q,17,FALSE)</f>
        <v>0</v>
      </c>
    </row>
    <row r="406" spans="1:34" x14ac:dyDescent="0.45">
      <c r="A406">
        <v>405</v>
      </c>
      <c r="B406" t="s">
        <v>449</v>
      </c>
      <c r="C406" t="s">
        <v>1088</v>
      </c>
      <c r="D406" t="s">
        <v>557</v>
      </c>
      <c r="E406">
        <v>5</v>
      </c>
      <c r="F406">
        <v>5</v>
      </c>
      <c r="G406">
        <v>4</v>
      </c>
      <c r="H406">
        <v>5</v>
      </c>
      <c r="I406">
        <v>4</v>
      </c>
      <c r="J406">
        <v>4.7249999999999996</v>
      </c>
      <c r="K406">
        <v>23</v>
      </c>
      <c r="L406">
        <v>0.22308022421008561</v>
      </c>
      <c r="M406">
        <v>10</v>
      </c>
      <c r="N406" t="s">
        <v>2092</v>
      </c>
      <c r="O406" t="b">
        <v>0</v>
      </c>
      <c r="S406" t="str">
        <f>VLOOKUP($B406,'Gemini RAW'!$A:$Q,2,FALSE)</f>
        <v>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v>
      </c>
      <c r="T406" t="str">
        <f>VLOOKUP($B406,'Gemini RAW'!$A:$Q,3,FALSE)</f>
        <v>rag</v>
      </c>
      <c r="U406">
        <f>VLOOKUP($B406,'Gemini RAW'!$A:$Q,4,FALSE)</f>
        <v>5</v>
      </c>
      <c r="V406">
        <f>VLOOKUP($B406,'Gemini RAW'!$A:$Q,5,FALSE)</f>
        <v>5</v>
      </c>
      <c r="W406">
        <f>VLOOKUP($B406,'Gemini RAW'!$A:$Q,6,FALSE)</f>
        <v>4</v>
      </c>
      <c r="X406">
        <f>VLOOKUP($B406,'Gemini RAW'!$A:$Q,7,FALSE)</f>
        <v>5</v>
      </c>
      <c r="Y406">
        <f>VLOOKUP($B406,'Gemini RAW'!$A:$Q,8,FALSE)</f>
        <v>1</v>
      </c>
      <c r="Z406">
        <f>VLOOKUP($B406,'Gemini RAW'!$A:$Q,9,FALSE)</f>
        <v>4.3400000000000007</v>
      </c>
      <c r="AA406">
        <f>VLOOKUP($B406,'Gemini RAW'!$A:$Q,10,FALSE)</f>
        <v>20</v>
      </c>
      <c r="AB406">
        <f>VLOOKUP($B406,'Gemini RAW'!$A:$Q,11,FALSE)</f>
        <v>0.1840646782325788</v>
      </c>
      <c r="AC406">
        <f>VLOOKUP($B406,'Gemini RAW'!$A:$Q,12,FALSE)</f>
        <v>10</v>
      </c>
      <c r="AD406" t="str">
        <f>VLOOKUP($B406,'Gemini RAW'!$A:$Q,13,FALSE)</f>
        <v>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v>
      </c>
      <c r="AE406" t="b">
        <f>VLOOKUP($B406,'Gemini RAW'!$A:$Q,14,FALSE)</f>
        <v>0</v>
      </c>
      <c r="AF406">
        <f>VLOOKUP($B406,'Gemini RAW'!$A:$Q,15,FALSE)</f>
        <v>0</v>
      </c>
      <c r="AG406">
        <f>VLOOKUP($B406,'Gemini RAW'!$A:$Q,16,FALSE)</f>
        <v>0</v>
      </c>
      <c r="AH406">
        <f>VLOOKUP($B406,'Gemini RAW'!$A:$Q,17,FALSE)</f>
        <v>0</v>
      </c>
    </row>
    <row r="407" spans="1:34" x14ac:dyDescent="0.45">
      <c r="A407">
        <v>406</v>
      </c>
      <c r="B407" t="s">
        <v>452</v>
      </c>
      <c r="C407" t="s">
        <v>1090</v>
      </c>
      <c r="D407" t="s">
        <v>557</v>
      </c>
      <c r="E407">
        <v>3</v>
      </c>
      <c r="F407">
        <v>4</v>
      </c>
      <c r="G407">
        <v>3</v>
      </c>
      <c r="H407">
        <v>4</v>
      </c>
      <c r="I407">
        <v>2</v>
      </c>
      <c r="J407">
        <v>3.3250000000000002</v>
      </c>
      <c r="K407">
        <v>16</v>
      </c>
      <c r="L407">
        <v>0.16197931697667531</v>
      </c>
      <c r="M407">
        <v>10</v>
      </c>
      <c r="N407" t="s">
        <v>2093</v>
      </c>
      <c r="O407" t="b">
        <v>0</v>
      </c>
      <c r="S407" t="str">
        <f>VLOOKUP($B407,'Gemini RAW'!$A:$Q,2,FALSE)</f>
        <v>Die DHL-Packstation befindet sich außen am Gebäude, am Seiteneingang.</v>
      </c>
      <c r="T407" t="str">
        <f>VLOOKUP($B407,'Gemini RAW'!$A:$Q,3,FALSE)</f>
        <v>rag</v>
      </c>
      <c r="U407">
        <f>VLOOKUP($B407,'Gemini RAW'!$A:$Q,4,FALSE)</f>
        <v>3</v>
      </c>
      <c r="V407">
        <f>VLOOKUP($B407,'Gemini RAW'!$A:$Q,5,FALSE)</f>
        <v>4</v>
      </c>
      <c r="W407">
        <f>VLOOKUP($B407,'Gemini RAW'!$A:$Q,6,FALSE)</f>
        <v>2</v>
      </c>
      <c r="X407">
        <f>VLOOKUP($B407,'Gemini RAW'!$A:$Q,7,FALSE)</f>
        <v>4</v>
      </c>
      <c r="Y407">
        <f>VLOOKUP($B407,'Gemini RAW'!$A:$Q,8,FALSE)</f>
        <v>1</v>
      </c>
      <c r="Z407">
        <f>VLOOKUP($B407,'Gemini RAW'!$A:$Q,9,FALSE)</f>
        <v>3.6</v>
      </c>
      <c r="AA407">
        <f>VLOOKUP($B407,'Gemini RAW'!$A:$Q,10,FALSE)</f>
        <v>14</v>
      </c>
      <c r="AB407">
        <f>VLOOKUP($B407,'Gemini RAW'!$A:$Q,11,FALSE)</f>
        <v>9.9695340212981806E-2</v>
      </c>
      <c r="AC407">
        <f>VLOOKUP($B407,'Gemini RAW'!$A:$Q,12,FALSE)</f>
        <v>15</v>
      </c>
      <c r="AD407" t="str">
        <f>VLOOKUP($B407,'Gemini RAW'!$A:$Q,13,FALSE)</f>
        <v>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v>
      </c>
      <c r="AE407" t="b">
        <f>VLOOKUP($B407,'Gemini RAW'!$A:$Q,14,FALSE)</f>
        <v>0</v>
      </c>
      <c r="AF407">
        <f>VLOOKUP($B407,'Gemini RAW'!$A:$Q,15,FALSE)</f>
        <v>0</v>
      </c>
      <c r="AG407">
        <f>VLOOKUP($B407,'Gemini RAW'!$A:$Q,16,FALSE)</f>
        <v>0</v>
      </c>
      <c r="AH407">
        <f>VLOOKUP($B407,'Gemini RAW'!$A:$Q,17,FALSE)</f>
        <v>0</v>
      </c>
    </row>
    <row r="408" spans="1:34" x14ac:dyDescent="0.45">
      <c r="A408">
        <v>407</v>
      </c>
      <c r="B408" t="s">
        <v>455</v>
      </c>
      <c r="C408" t="s">
        <v>1092</v>
      </c>
      <c r="D408" t="s">
        <v>557</v>
      </c>
      <c r="E408">
        <v>4</v>
      </c>
      <c r="F408">
        <v>5</v>
      </c>
      <c r="G408">
        <v>4</v>
      </c>
      <c r="H408">
        <v>4</v>
      </c>
      <c r="I408">
        <v>3</v>
      </c>
      <c r="J408">
        <v>4.1624999999999996</v>
      </c>
      <c r="K408">
        <v>20</v>
      </c>
      <c r="L408">
        <v>0.14474267956923459</v>
      </c>
      <c r="M408">
        <v>11</v>
      </c>
      <c r="N408" t="s">
        <v>2094</v>
      </c>
      <c r="O408" t="b">
        <v>0</v>
      </c>
      <c r="S408" t="str">
        <f>VLOOKUP($B408,'Gemini RAW'!$A:$Q,2,FALSE)</f>
        <v>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v>
      </c>
      <c r="T408" t="str">
        <f>VLOOKUP($B408,'Gemini RAW'!$A:$Q,3,FALSE)</f>
        <v>rag</v>
      </c>
      <c r="U408">
        <f>VLOOKUP($B408,'Gemini RAW'!$A:$Q,4,FALSE)</f>
        <v>3</v>
      </c>
      <c r="V408">
        <f>VLOOKUP($B408,'Gemini RAW'!$A:$Q,5,FALSE)</f>
        <v>3</v>
      </c>
      <c r="W408">
        <f>VLOOKUP($B408,'Gemini RAW'!$A:$Q,6,FALSE)</f>
        <v>2</v>
      </c>
      <c r="X408">
        <f>VLOOKUP($B408,'Gemini RAW'!$A:$Q,7,FALSE)</f>
        <v>4</v>
      </c>
      <c r="Y408">
        <f>VLOOKUP($B408,'Gemini RAW'!$A:$Q,8,FALSE)</f>
        <v>1</v>
      </c>
      <c r="Z408">
        <f>VLOOKUP($B408,'Gemini RAW'!$A:$Q,9,FALSE)</f>
        <v>2.2999999999999998</v>
      </c>
      <c r="AA408">
        <f>VLOOKUP($B408,'Gemini RAW'!$A:$Q,10,FALSE)</f>
        <v>13</v>
      </c>
      <c r="AB408">
        <f>VLOOKUP($B408,'Gemini RAW'!$A:$Q,11,FALSE)</f>
        <v>0.19565742108850381</v>
      </c>
      <c r="AC408">
        <f>VLOOKUP($B408,'Gemini RAW'!$A:$Q,12,FALSE)</f>
        <v>13</v>
      </c>
      <c r="AD408" t="str">
        <f>VLOOKUP($B408,'Gemini RAW'!$A:$Q,13,FALSE)</f>
        <v>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v>
      </c>
      <c r="AE408" t="b">
        <f>VLOOKUP($B408,'Gemini RAW'!$A:$Q,14,FALSE)</f>
        <v>0</v>
      </c>
      <c r="AF408">
        <f>VLOOKUP($B408,'Gemini RAW'!$A:$Q,15,FALSE)</f>
        <v>0</v>
      </c>
      <c r="AG408">
        <f>VLOOKUP($B408,'Gemini RAW'!$A:$Q,16,FALSE)</f>
        <v>0</v>
      </c>
      <c r="AH408">
        <f>VLOOKUP($B408,'Gemini RAW'!$A:$Q,17,FALSE)</f>
        <v>0</v>
      </c>
    </row>
    <row r="409" spans="1:34" x14ac:dyDescent="0.45">
      <c r="A409">
        <v>408</v>
      </c>
      <c r="B409" t="s">
        <v>458</v>
      </c>
      <c r="C409" t="s">
        <v>1094</v>
      </c>
      <c r="D409" t="s">
        <v>557</v>
      </c>
      <c r="E409">
        <v>5</v>
      </c>
      <c r="F409">
        <v>5</v>
      </c>
      <c r="G409">
        <v>4</v>
      </c>
      <c r="H409">
        <v>5</v>
      </c>
      <c r="I409">
        <v>4</v>
      </c>
      <c r="J409">
        <v>4.7249999999999996</v>
      </c>
      <c r="K409">
        <v>23</v>
      </c>
      <c r="L409">
        <v>0.1899324710681613</v>
      </c>
      <c r="M409">
        <v>10</v>
      </c>
      <c r="N409" t="s">
        <v>2095</v>
      </c>
      <c r="O409" t="b">
        <v>0</v>
      </c>
      <c r="S409" t="str">
        <f>VLOOKUP($B409,'Gemini RAW'!$A:$Q,2,FALSE)</f>
        <v>Ja, die Treppenhäuser können alternativ zu den Aufzügen genutzt werden.</v>
      </c>
      <c r="T409" t="str">
        <f>VLOOKUP($B409,'Gemini RAW'!$A:$Q,3,FALSE)</f>
        <v>rag</v>
      </c>
      <c r="U409">
        <f>VLOOKUP($B409,'Gemini RAW'!$A:$Q,4,FALSE)</f>
        <v>5</v>
      </c>
      <c r="V409">
        <f>VLOOKUP($B409,'Gemini RAW'!$A:$Q,5,FALSE)</f>
        <v>5</v>
      </c>
      <c r="W409">
        <f>VLOOKUP($B409,'Gemini RAW'!$A:$Q,6,FALSE)</f>
        <v>5</v>
      </c>
      <c r="X409">
        <f>VLOOKUP($B409,'Gemini RAW'!$A:$Q,7,FALSE)</f>
        <v>5</v>
      </c>
      <c r="Y409">
        <f>VLOOKUP($B409,'Gemini RAW'!$A:$Q,8,FALSE)</f>
        <v>5</v>
      </c>
      <c r="Z409">
        <f>VLOOKUP($B409,'Gemini RAW'!$A:$Q,9,FALSE)</f>
        <v>5</v>
      </c>
      <c r="AA409">
        <f>VLOOKUP($B409,'Gemini RAW'!$A:$Q,10,FALSE)</f>
        <v>25</v>
      </c>
      <c r="AB409">
        <f>VLOOKUP($B409,'Gemini RAW'!$A:$Q,11,FALSE)</f>
        <v>0.17171344851021569</v>
      </c>
      <c r="AC409">
        <f>VLOOKUP($B409,'Gemini RAW'!$A:$Q,12,FALSE)</f>
        <v>11</v>
      </c>
      <c r="AD409" t="str">
        <f>VLOOKUP($B409,'Gemini RAW'!$A:$Q,13,FALSE)</f>
        <v>The response is excellent. It is factually accurate, relevant, complete, and clear. It is also well-supported by the provided snippet.</v>
      </c>
      <c r="AE409" t="b">
        <f>VLOOKUP($B409,'Gemini RAW'!$A:$Q,14,FALSE)</f>
        <v>0</v>
      </c>
      <c r="AF409">
        <f>VLOOKUP($B409,'Gemini RAW'!$A:$Q,15,FALSE)</f>
        <v>0</v>
      </c>
      <c r="AG409">
        <f>VLOOKUP($B409,'Gemini RAW'!$A:$Q,16,FALSE)</f>
        <v>0</v>
      </c>
      <c r="AH409">
        <f>VLOOKUP($B409,'Gemini RAW'!$A:$Q,17,FALSE)</f>
        <v>0</v>
      </c>
    </row>
    <row r="410" spans="1:34" x14ac:dyDescent="0.45">
      <c r="A410">
        <v>409</v>
      </c>
      <c r="B410" t="s">
        <v>461</v>
      </c>
      <c r="C410" t="s">
        <v>1096</v>
      </c>
      <c r="D410" t="s">
        <v>557</v>
      </c>
      <c r="E410">
        <v>5</v>
      </c>
      <c r="F410">
        <v>5</v>
      </c>
      <c r="G410">
        <v>4</v>
      </c>
      <c r="H410">
        <v>5</v>
      </c>
      <c r="I410">
        <v>4</v>
      </c>
      <c r="J410">
        <v>4.7249999999999996</v>
      </c>
      <c r="K410">
        <v>23</v>
      </c>
      <c r="L410">
        <v>0.24826787440178461</v>
      </c>
      <c r="M410">
        <v>12</v>
      </c>
      <c r="N410" t="s">
        <v>2096</v>
      </c>
      <c r="O410" t="b">
        <v>0</v>
      </c>
      <c r="S410" t="str">
        <f>VLOOKUP($B410,'Gemini RAW'!$A:$Q,2,FALSE)</f>
        <v>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v>
      </c>
      <c r="T410" t="str">
        <f>VLOOKUP($B410,'Gemini RAW'!$A:$Q,3,FALSE)</f>
        <v>rag</v>
      </c>
      <c r="U410">
        <f>VLOOKUP($B410,'Gemini RAW'!$A:$Q,4,FALSE)</f>
        <v>4</v>
      </c>
      <c r="V410">
        <f>VLOOKUP($B410,'Gemini RAW'!$A:$Q,5,FALSE)</f>
        <v>4</v>
      </c>
      <c r="W410">
        <f>VLOOKUP($B410,'Gemini RAW'!$A:$Q,6,FALSE)</f>
        <v>3</v>
      </c>
      <c r="X410">
        <f>VLOOKUP($B410,'Gemini RAW'!$A:$Q,7,FALSE)</f>
        <v>5</v>
      </c>
      <c r="Y410">
        <f>VLOOKUP($B410,'Gemini RAW'!$A:$Q,8,FALSE)</f>
        <v>1</v>
      </c>
      <c r="Z410">
        <f>VLOOKUP($B410,'Gemini RAW'!$A:$Q,9,FALSE)</f>
        <v>3.8</v>
      </c>
      <c r="AA410">
        <f>VLOOKUP($B410,'Gemini RAW'!$A:$Q,10,FALSE)</f>
        <v>17</v>
      </c>
      <c r="AB410">
        <f>VLOOKUP($B410,'Gemini RAW'!$A:$Q,11,FALSE)</f>
        <v>0.21840708830840411</v>
      </c>
      <c r="AC410">
        <f>VLOOKUP($B410,'Gemini RAW'!$A:$Q,12,FALSE)</f>
        <v>12</v>
      </c>
      <c r="AD410" t="str">
        <f>VLOOKUP($B410,'Gemini RAW'!$A:$Q,13,FALSE)</f>
        <v>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v>
      </c>
      <c r="AE410" t="b">
        <f>VLOOKUP($B410,'Gemini RAW'!$A:$Q,14,FALSE)</f>
        <v>0</v>
      </c>
      <c r="AF410">
        <f>VLOOKUP($B410,'Gemini RAW'!$A:$Q,15,FALSE)</f>
        <v>0</v>
      </c>
      <c r="AG410">
        <f>VLOOKUP($B410,'Gemini RAW'!$A:$Q,16,FALSE)</f>
        <v>0</v>
      </c>
      <c r="AH410">
        <f>VLOOKUP($B410,'Gemini RAW'!$A:$Q,17,FALSE)</f>
        <v>0</v>
      </c>
    </row>
    <row r="411" spans="1:34" x14ac:dyDescent="0.45">
      <c r="A411">
        <v>410</v>
      </c>
      <c r="B411" t="s">
        <v>464</v>
      </c>
      <c r="C411" t="s">
        <v>1098</v>
      </c>
      <c r="D411" t="s">
        <v>557</v>
      </c>
      <c r="E411">
        <v>5</v>
      </c>
      <c r="F411">
        <v>5</v>
      </c>
      <c r="G411">
        <v>5</v>
      </c>
      <c r="H411">
        <v>5</v>
      </c>
      <c r="I411">
        <v>4</v>
      </c>
      <c r="J411">
        <v>4.9124999999999996</v>
      </c>
      <c r="K411">
        <v>24</v>
      </c>
      <c r="L411">
        <v>0.43738084687057721</v>
      </c>
      <c r="M411">
        <v>10</v>
      </c>
      <c r="N411" t="s">
        <v>2097</v>
      </c>
      <c r="O411" t="b">
        <v>0</v>
      </c>
      <c r="S411" t="str">
        <f>VLOOKUP($B411,'Gemini RAW'!$A:$Q,2,FALSE)</f>
        <v>Die Spinde im 2. UG sind für Mitarbeiter gedacht, die einen permanenten Spind z.B. für Anzüge, Kleidung etc. benötigen. Die Zuteilung erfolgt durch OS HH, und die Schlüssel werden zusammen mit den Zutrittskarten ausgegeben. Es ist maximal 1 Spind pro Person vorgesehen.</v>
      </c>
      <c r="T411" t="str">
        <f>VLOOKUP($B411,'Gemini RAW'!$A:$Q,3,FALSE)</f>
        <v>rag</v>
      </c>
      <c r="U411">
        <f>VLOOKUP($B411,'Gemini RAW'!$A:$Q,4,FALSE)</f>
        <v>5</v>
      </c>
      <c r="V411">
        <f>VLOOKUP($B411,'Gemini RAW'!$A:$Q,5,FALSE)</f>
        <v>5</v>
      </c>
      <c r="W411">
        <f>VLOOKUP($B411,'Gemini RAW'!$A:$Q,6,FALSE)</f>
        <v>5</v>
      </c>
      <c r="X411">
        <f>VLOOKUP($B411,'Gemini RAW'!$A:$Q,7,FALSE)</f>
        <v>5</v>
      </c>
      <c r="Y411">
        <f>VLOOKUP($B411,'Gemini RAW'!$A:$Q,8,FALSE)</f>
        <v>1</v>
      </c>
      <c r="Z411">
        <f>VLOOKUP($B411,'Gemini RAW'!$A:$Q,9,FALSE)</f>
        <v>4.4800000000000004</v>
      </c>
      <c r="AA411">
        <f>VLOOKUP($B411,'Gemini RAW'!$A:$Q,10,FALSE)</f>
        <v>21</v>
      </c>
      <c r="AB411">
        <f>VLOOKUP($B411,'Gemini RAW'!$A:$Q,11,FALSE)</f>
        <v>0.12578553590921951</v>
      </c>
      <c r="AC411">
        <f>VLOOKUP($B411,'Gemini RAW'!$A:$Q,12,FALSE)</f>
        <v>13</v>
      </c>
      <c r="AD411" t="str">
        <f>VLOOKUP($B411,'Gemini RAW'!$A:$Q,13,FALSE)</f>
        <v>The response is excellent in terms of content quality. It is factually accurate, relevant, complete, and clear. However, the system does not provide any citations, which is a significant drawback. The response accurately answers the question, but the lack of source grounding is a concern.</v>
      </c>
      <c r="AE411" t="b">
        <f>VLOOKUP($B411,'Gemini RAW'!$A:$Q,14,FALSE)</f>
        <v>0</v>
      </c>
      <c r="AF411">
        <f>VLOOKUP($B411,'Gemini RAW'!$A:$Q,15,FALSE)</f>
        <v>0</v>
      </c>
      <c r="AG411">
        <f>VLOOKUP($B411,'Gemini RAW'!$A:$Q,16,FALSE)</f>
        <v>0</v>
      </c>
      <c r="AH411">
        <f>VLOOKUP($B411,'Gemini RAW'!$A:$Q,17,FALSE)</f>
        <v>0</v>
      </c>
    </row>
    <row r="412" spans="1:34" x14ac:dyDescent="0.45">
      <c r="A412">
        <v>411</v>
      </c>
      <c r="B412" t="s">
        <v>467</v>
      </c>
      <c r="C412" t="s">
        <v>1100</v>
      </c>
      <c r="D412" t="s">
        <v>557</v>
      </c>
      <c r="E412">
        <v>3</v>
      </c>
      <c r="F412">
        <v>4</v>
      </c>
      <c r="G412">
        <v>3</v>
      </c>
      <c r="H412">
        <v>4</v>
      </c>
      <c r="I412">
        <v>2</v>
      </c>
      <c r="J412">
        <v>3.3250000000000002</v>
      </c>
      <c r="K412">
        <v>16</v>
      </c>
      <c r="L412">
        <v>0.1635608745096411</v>
      </c>
      <c r="M412">
        <v>6</v>
      </c>
      <c r="N412" t="s">
        <v>2098</v>
      </c>
      <c r="O412" t="b">
        <v>0</v>
      </c>
      <c r="S412" t="str">
        <f>VLOOKUP($B412,'Gemini RAW'!$A:$Q,2,FALSE)</f>
        <v>Für Ihre Suchanfrage konnte keine Zusammenfassung erstellt werden. Hier sind einige Suchergebnisse.</v>
      </c>
      <c r="T412" t="str">
        <f>VLOOKUP($B412,'Gemini RAW'!$A:$Q,3,FALSE)</f>
        <v>rag</v>
      </c>
      <c r="U412">
        <f>VLOOKUP($B412,'Gemini RAW'!$A:$Q,4,FALSE)</f>
        <v>1</v>
      </c>
      <c r="V412">
        <f>VLOOKUP($B412,'Gemini RAW'!$A:$Q,5,FALSE)</f>
        <v>1</v>
      </c>
      <c r="W412">
        <f>VLOOKUP($B412,'Gemini RAW'!$A:$Q,6,FALSE)</f>
        <v>1</v>
      </c>
      <c r="X412">
        <f>VLOOKUP($B412,'Gemini RAW'!$A:$Q,7,FALSE)</f>
        <v>1</v>
      </c>
      <c r="Y412">
        <f>VLOOKUP($B412,'Gemini RAW'!$A:$Q,8,FALSE)</f>
        <v>1</v>
      </c>
      <c r="Z412">
        <f>VLOOKUP($B412,'Gemini RAW'!$A:$Q,9,FALSE)</f>
        <v>2.12</v>
      </c>
      <c r="AA412">
        <f>VLOOKUP($B412,'Gemini RAW'!$A:$Q,10,FALSE)</f>
        <v>5</v>
      </c>
      <c r="AB412">
        <f>VLOOKUP($B412,'Gemini RAW'!$A:$Q,11,FALSE)</f>
        <v>5.7171893147502907E-2</v>
      </c>
      <c r="AC412">
        <f>VLOOKUP($B412,'Gemini RAW'!$A:$Q,12,FALSE)</f>
        <v>3</v>
      </c>
      <c r="AD412" t="str">
        <f>VLOOKUP($B412,'Gemini RAW'!$A:$Q,13,FALSE)</f>
        <v>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v>
      </c>
      <c r="AE412" t="b">
        <f>VLOOKUP($B412,'Gemini RAW'!$A:$Q,14,FALSE)</f>
        <v>0</v>
      </c>
      <c r="AF412">
        <f>VLOOKUP($B412,'Gemini RAW'!$A:$Q,15,FALSE)</f>
        <v>0</v>
      </c>
      <c r="AG412">
        <f>VLOOKUP($B412,'Gemini RAW'!$A:$Q,16,FALSE)</f>
        <v>0</v>
      </c>
      <c r="AH412">
        <f>VLOOKUP($B412,'Gemini RAW'!$A:$Q,17,FALSE)</f>
        <v>0</v>
      </c>
    </row>
    <row r="413" spans="1:34" x14ac:dyDescent="0.45">
      <c r="A413">
        <v>412</v>
      </c>
      <c r="B413" t="s">
        <v>470</v>
      </c>
      <c r="C413" t="s">
        <v>1102</v>
      </c>
      <c r="D413" t="s">
        <v>557</v>
      </c>
      <c r="E413">
        <v>5</v>
      </c>
      <c r="F413">
        <v>5</v>
      </c>
      <c r="G413">
        <v>5</v>
      </c>
      <c r="H413">
        <v>5</v>
      </c>
      <c r="I413">
        <v>4</v>
      </c>
      <c r="J413">
        <v>4.9124999999999996</v>
      </c>
      <c r="K413">
        <v>24</v>
      </c>
      <c r="L413">
        <v>0.24840181410173931</v>
      </c>
      <c r="M413">
        <v>12</v>
      </c>
      <c r="N413" t="s">
        <v>2099</v>
      </c>
      <c r="O413" t="b">
        <v>0</v>
      </c>
      <c r="S413" t="str">
        <f>VLOOKUP($B413,'Gemini RAW'!$A:$Q,2,FALSE)</f>
        <v>Für Ihre Suchanfrage konnte keine Zusammenfassung erstellt werden. Hier sind einige Suchergebnisse.</v>
      </c>
      <c r="T413" t="str">
        <f>VLOOKUP($B413,'Gemini RAW'!$A:$Q,3,FALSE)</f>
        <v>rag</v>
      </c>
      <c r="U413">
        <f>VLOOKUP($B413,'Gemini RAW'!$A:$Q,4,FALSE)</f>
        <v>5</v>
      </c>
      <c r="V413">
        <f>VLOOKUP($B413,'Gemini RAW'!$A:$Q,5,FALSE)</f>
        <v>1</v>
      </c>
      <c r="W413">
        <f>VLOOKUP($B413,'Gemini RAW'!$A:$Q,6,FALSE)</f>
        <v>1</v>
      </c>
      <c r="X413">
        <f>VLOOKUP($B413,'Gemini RAW'!$A:$Q,7,FALSE)</f>
        <v>1</v>
      </c>
      <c r="Y413">
        <f>VLOOKUP($B413,'Gemini RAW'!$A:$Q,8,FALSE)</f>
        <v>1</v>
      </c>
      <c r="Z413">
        <f>VLOOKUP($B413,'Gemini RAW'!$A:$Q,9,FALSE)</f>
        <v>1.88</v>
      </c>
      <c r="AA413">
        <f>VLOOKUP($B413,'Gemini RAW'!$A:$Q,10,FALSE)</f>
        <v>9</v>
      </c>
      <c r="AB413">
        <f>VLOOKUP($B413,'Gemini RAW'!$A:$Q,11,FALSE)</f>
        <v>6.5557947677763351E-2</v>
      </c>
      <c r="AC413">
        <f>VLOOKUP($B413,'Gemini RAW'!$A:$Q,12,FALSE)</f>
        <v>7</v>
      </c>
      <c r="AD413" t="str">
        <f>VLOOKUP($B413,'Gemini RAW'!$A:$Q,13,FALSE)</f>
        <v>The response fails to answer the user's question and therefore receives low scores across most dimensions. While not factually incorrect, it is not helpful or relevant.</v>
      </c>
      <c r="AE413" t="b">
        <f>VLOOKUP($B413,'Gemini RAW'!$A:$Q,14,FALSE)</f>
        <v>0</v>
      </c>
      <c r="AF413">
        <f>VLOOKUP($B413,'Gemini RAW'!$A:$Q,15,FALSE)</f>
        <v>0</v>
      </c>
      <c r="AG413">
        <f>VLOOKUP($B413,'Gemini RAW'!$A:$Q,16,FALSE)</f>
        <v>0</v>
      </c>
      <c r="AH413">
        <f>VLOOKUP($B413,'Gemini RAW'!$A:$Q,17,FALSE)</f>
        <v>0</v>
      </c>
    </row>
    <row r="414" spans="1:34" x14ac:dyDescent="0.45">
      <c r="A414">
        <v>413</v>
      </c>
      <c r="B414" t="s">
        <v>473</v>
      </c>
      <c r="C414" t="s">
        <v>698</v>
      </c>
      <c r="D414" t="s">
        <v>557</v>
      </c>
      <c r="E414">
        <v>1</v>
      </c>
      <c r="F414">
        <v>1</v>
      </c>
      <c r="G414">
        <v>1</v>
      </c>
      <c r="H414">
        <v>2</v>
      </c>
      <c r="I414">
        <v>1</v>
      </c>
      <c r="J414">
        <v>1.1625000000000001</v>
      </c>
      <c r="K414">
        <v>6</v>
      </c>
      <c r="L414">
        <v>7.4690626092877438E-2</v>
      </c>
      <c r="M414">
        <v>12</v>
      </c>
      <c r="N414" t="s">
        <v>2100</v>
      </c>
      <c r="O414" t="b">
        <v>0</v>
      </c>
      <c r="S414" t="str">
        <f>VLOOKUP($B414,'Gemini RAW'!$A:$Q,2,FALSE)</f>
        <v>Für Ihre Suchanfrage konnte keine Zusammenfassung erstellt werden. Hier sind einige Suchergebnisse.</v>
      </c>
      <c r="T414" t="str">
        <f>VLOOKUP($B414,'Gemini RAW'!$A:$Q,3,FALSE)</f>
        <v>rag</v>
      </c>
      <c r="U414">
        <f>VLOOKUP($B414,'Gemini RAW'!$A:$Q,4,FALSE)</f>
        <v>3</v>
      </c>
      <c r="V414">
        <f>VLOOKUP($B414,'Gemini RAW'!$A:$Q,5,FALSE)</f>
        <v>1</v>
      </c>
      <c r="W414">
        <f>VLOOKUP($B414,'Gemini RAW'!$A:$Q,6,FALSE)</f>
        <v>1</v>
      </c>
      <c r="X414">
        <f>VLOOKUP($B414,'Gemini RAW'!$A:$Q,7,FALSE)</f>
        <v>1</v>
      </c>
      <c r="Y414">
        <f>VLOOKUP($B414,'Gemini RAW'!$A:$Q,8,FALSE)</f>
        <v>1</v>
      </c>
      <c r="Z414">
        <f>VLOOKUP($B414,'Gemini RAW'!$A:$Q,9,FALSE)</f>
        <v>1.44</v>
      </c>
      <c r="AA414">
        <f>VLOOKUP($B414,'Gemini RAW'!$A:$Q,10,FALSE)</f>
        <v>7</v>
      </c>
      <c r="AB414">
        <f>VLOOKUP($B414,'Gemini RAW'!$A:$Q,11,FALSE)</f>
        <v>7.2222167876758975E-2</v>
      </c>
      <c r="AC414">
        <f>VLOOKUP($B414,'Gemini RAW'!$A:$Q,12,FALSE)</f>
        <v>4</v>
      </c>
      <c r="AD414" t="str">
        <f>VLOOKUP($B414,'Gemini RAW'!$A:$Q,13,FALSE)</f>
        <v>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v>
      </c>
      <c r="AE414" t="b">
        <f>VLOOKUP($B414,'Gemini RAW'!$A:$Q,14,FALSE)</f>
        <v>0</v>
      </c>
      <c r="AF414">
        <f>VLOOKUP($B414,'Gemini RAW'!$A:$Q,15,FALSE)</f>
        <v>0</v>
      </c>
      <c r="AG414">
        <f>VLOOKUP($B414,'Gemini RAW'!$A:$Q,16,FALSE)</f>
        <v>0</v>
      </c>
      <c r="AH414">
        <f>VLOOKUP($B414,'Gemini RAW'!$A:$Q,17,FALSE)</f>
        <v>0</v>
      </c>
    </row>
    <row r="415" spans="1:34" x14ac:dyDescent="0.45">
      <c r="A415">
        <v>414</v>
      </c>
      <c r="B415" t="s">
        <v>476</v>
      </c>
      <c r="C415" t="s">
        <v>1105</v>
      </c>
      <c r="D415" t="s">
        <v>557</v>
      </c>
      <c r="E415">
        <v>2</v>
      </c>
      <c r="F415">
        <v>5</v>
      </c>
      <c r="G415">
        <v>2</v>
      </c>
      <c r="H415">
        <v>4</v>
      </c>
      <c r="I415">
        <v>1</v>
      </c>
      <c r="J415">
        <v>2.9874999999999998</v>
      </c>
      <c r="K415">
        <v>14</v>
      </c>
      <c r="L415">
        <v>0.17455343706825799</v>
      </c>
      <c r="M415">
        <v>7</v>
      </c>
      <c r="N415" t="s">
        <v>2101</v>
      </c>
      <c r="O415" t="b">
        <v>0</v>
      </c>
      <c r="S415" t="str">
        <f>VLOOKUP($B415,'Gemini RAW'!$A:$Q,2,FALSE)</f>
        <v>Im NewHQ gibt es 11 Duschen mit geräumigen Umkleiden im Erdgeschoss. Persönliche Gegenstände wie Handtücher sind in den Spinden aufzubewahren.</v>
      </c>
      <c r="T415" t="str">
        <f>VLOOKUP($B415,'Gemini RAW'!$A:$Q,3,FALSE)</f>
        <v>rag</v>
      </c>
      <c r="U415">
        <f>VLOOKUP($B415,'Gemini RAW'!$A:$Q,4,FALSE)</f>
        <v>4</v>
      </c>
      <c r="V415">
        <f>VLOOKUP($B415,'Gemini RAW'!$A:$Q,5,FALSE)</f>
        <v>5</v>
      </c>
      <c r="W415">
        <f>VLOOKUP($B415,'Gemini RAW'!$A:$Q,6,FALSE)</f>
        <v>4</v>
      </c>
      <c r="X415">
        <f>VLOOKUP($B415,'Gemini RAW'!$A:$Q,7,FALSE)</f>
        <v>5</v>
      </c>
      <c r="Y415">
        <f>VLOOKUP($B415,'Gemini RAW'!$A:$Q,8,FALSE)</f>
        <v>1</v>
      </c>
      <c r="Z415">
        <f>VLOOKUP($B415,'Gemini RAW'!$A:$Q,9,FALSE)</f>
        <v>4.12</v>
      </c>
      <c r="AA415">
        <f>VLOOKUP($B415,'Gemini RAW'!$A:$Q,10,FALSE)</f>
        <v>19</v>
      </c>
      <c r="AB415">
        <f>VLOOKUP($B415,'Gemini RAW'!$A:$Q,11,FALSE)</f>
        <v>5.7340660933962367E-2</v>
      </c>
      <c r="AC415">
        <f>VLOOKUP($B415,'Gemini RAW'!$A:$Q,12,FALSE)</f>
        <v>11</v>
      </c>
      <c r="AD415" t="str">
        <f>VLOOKUP($B415,'Gemini RAW'!$A:$Q,13,FALSE)</f>
        <v>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v>
      </c>
      <c r="AE415" t="b">
        <f>VLOOKUP($B415,'Gemini RAW'!$A:$Q,14,FALSE)</f>
        <v>0</v>
      </c>
      <c r="AF415">
        <f>VLOOKUP($B415,'Gemini RAW'!$A:$Q,15,FALSE)</f>
        <v>0</v>
      </c>
      <c r="AG415">
        <f>VLOOKUP($B415,'Gemini RAW'!$A:$Q,16,FALSE)</f>
        <v>0</v>
      </c>
      <c r="AH415">
        <f>VLOOKUP($B415,'Gemini RAW'!$A:$Q,17,FALSE)</f>
        <v>0</v>
      </c>
    </row>
    <row r="416" spans="1:34" x14ac:dyDescent="0.45">
      <c r="A416">
        <v>415</v>
      </c>
      <c r="B416" t="s">
        <v>479</v>
      </c>
      <c r="C416" t="s">
        <v>1107</v>
      </c>
      <c r="D416" t="s">
        <v>557</v>
      </c>
      <c r="E416">
        <v>5</v>
      </c>
      <c r="F416">
        <v>5</v>
      </c>
      <c r="G416">
        <v>5</v>
      </c>
      <c r="H416">
        <v>5</v>
      </c>
      <c r="I416">
        <v>5</v>
      </c>
      <c r="J416">
        <v>5</v>
      </c>
      <c r="K416">
        <v>25</v>
      </c>
      <c r="L416">
        <v>0.27401766039834269</v>
      </c>
      <c r="M416">
        <v>11</v>
      </c>
      <c r="N416" t="s">
        <v>2102</v>
      </c>
      <c r="O416" t="b">
        <v>0</v>
      </c>
      <c r="S416" t="str">
        <f>VLOOKUP($B416,'Gemini RAW'!$A:$Q,2,FALSE)</f>
        <v>Der Raucherbereich befindet sich außerhalb des Gebäudes gegenüber des Seiteneingangs, neben der DHL-Station. Der Bereich ist überdacht und beleuchtet.</v>
      </c>
      <c r="T416" t="str">
        <f>VLOOKUP($B416,'Gemini RAW'!$A:$Q,3,FALSE)</f>
        <v>rag</v>
      </c>
      <c r="U416">
        <f>VLOOKUP($B416,'Gemini RAW'!$A:$Q,4,FALSE)</f>
        <v>5</v>
      </c>
      <c r="V416">
        <f>VLOOKUP($B416,'Gemini RAW'!$A:$Q,5,FALSE)</f>
        <v>5</v>
      </c>
      <c r="W416">
        <f>VLOOKUP($B416,'Gemini RAW'!$A:$Q,6,FALSE)</f>
        <v>5</v>
      </c>
      <c r="X416">
        <f>VLOOKUP($B416,'Gemini RAW'!$A:$Q,7,FALSE)</f>
        <v>5</v>
      </c>
      <c r="Y416">
        <f>VLOOKUP($B416,'Gemini RAW'!$A:$Q,8,FALSE)</f>
        <v>1</v>
      </c>
      <c r="Z416">
        <f>VLOOKUP($B416,'Gemini RAW'!$A:$Q,9,FALSE)</f>
        <v>4.4800000000000004</v>
      </c>
      <c r="AA416">
        <f>VLOOKUP($B416,'Gemini RAW'!$A:$Q,10,FALSE)</f>
        <v>21</v>
      </c>
      <c r="AB416">
        <f>VLOOKUP($B416,'Gemini RAW'!$A:$Q,11,FALSE)</f>
        <v>0.28923379495318691</v>
      </c>
      <c r="AC416">
        <f>VLOOKUP($B416,'Gemini RAW'!$A:$Q,12,FALSE)</f>
        <v>10</v>
      </c>
      <c r="AD416" t="str">
        <f>VLOOKUP($B416,'Gemini RAW'!$A:$Q,13,FALSE)</f>
        <v>The response is factually accurate, relevant, complete, and clear. However, it lacks explicit citations and an audit trail. The content quality is excellent, but the source utilization is limited by the absence of citations.</v>
      </c>
      <c r="AE416" t="b">
        <f>VLOOKUP($B416,'Gemini RAW'!$A:$Q,14,FALSE)</f>
        <v>0</v>
      </c>
      <c r="AF416">
        <f>VLOOKUP($B416,'Gemini RAW'!$A:$Q,15,FALSE)</f>
        <v>0</v>
      </c>
      <c r="AG416">
        <f>VLOOKUP($B416,'Gemini RAW'!$A:$Q,16,FALSE)</f>
        <v>0</v>
      </c>
      <c r="AH416">
        <f>VLOOKUP($B416,'Gemini RAW'!$A:$Q,17,FALSE)</f>
        <v>0</v>
      </c>
    </row>
    <row r="417" spans="1:34" x14ac:dyDescent="0.45">
      <c r="A417">
        <v>416</v>
      </c>
      <c r="B417" t="s">
        <v>93</v>
      </c>
      <c r="C417" t="s">
        <v>607</v>
      </c>
      <c r="D417" t="s">
        <v>557</v>
      </c>
      <c r="E417">
        <v>5</v>
      </c>
      <c r="F417">
        <v>5</v>
      </c>
      <c r="G417">
        <v>5</v>
      </c>
      <c r="H417">
        <v>5</v>
      </c>
      <c r="I417">
        <v>4</v>
      </c>
      <c r="J417">
        <v>4.9124999999999996</v>
      </c>
      <c r="K417">
        <v>24</v>
      </c>
      <c r="L417">
        <v>0.35605077016698933</v>
      </c>
      <c r="M417">
        <v>9</v>
      </c>
      <c r="N417" t="s">
        <v>1844</v>
      </c>
      <c r="O417" t="b">
        <v>0</v>
      </c>
      <c r="S417" t="str">
        <f>VLOOKUP($B417,'Gemini RAW'!$A:$Q,2,FALSE)</f>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v>
      </c>
      <c r="T417" t="str">
        <f>VLOOKUP($B417,'Gemini RAW'!$A:$Q,3,FALSE)</f>
        <v>rag</v>
      </c>
      <c r="U417">
        <f>VLOOKUP($B417,'Gemini RAW'!$A:$Q,4,FALSE)</f>
        <v>5</v>
      </c>
      <c r="V417">
        <f>VLOOKUP($B417,'Gemini RAW'!$A:$Q,5,FALSE)</f>
        <v>5</v>
      </c>
      <c r="W417">
        <f>VLOOKUP($B417,'Gemini RAW'!$A:$Q,6,FALSE)</f>
        <v>5</v>
      </c>
      <c r="X417">
        <f>VLOOKUP($B417,'Gemini RAW'!$A:$Q,7,FALSE)</f>
        <v>5</v>
      </c>
      <c r="Y417">
        <f>VLOOKUP($B417,'Gemini RAW'!$A:$Q,8,FALSE)</f>
        <v>3</v>
      </c>
      <c r="Z417">
        <f>VLOOKUP($B417,'Gemini RAW'!$A:$Q,9,FALSE)</f>
        <v>4.88</v>
      </c>
      <c r="AA417">
        <f>VLOOKUP($B417,'Gemini RAW'!$A:$Q,10,FALSE)</f>
        <v>23</v>
      </c>
      <c r="AB417">
        <f>VLOOKUP($B417,'Gemini RAW'!$A:$Q,11,FALSE)</f>
        <v>0.2495958650349214</v>
      </c>
      <c r="AC417">
        <f>VLOOKUP($B417,'Gemini RAW'!$A:$Q,12,FALSE)</f>
        <v>7</v>
      </c>
      <c r="AD417" t="str">
        <f>VLOOKUP($B417,'Gemini RAW'!$A:$Q,13,FALSE)</f>
        <v>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v>
      </c>
      <c r="AE417" t="b">
        <f>VLOOKUP($B417,'Gemini RAW'!$A:$Q,14,FALSE)</f>
        <v>0</v>
      </c>
      <c r="AF417">
        <f>VLOOKUP($B417,'Gemini RAW'!$A:$Q,15,FALSE)</f>
        <v>0</v>
      </c>
      <c r="AG417">
        <f>VLOOKUP($B417,'Gemini RAW'!$A:$Q,16,FALSE)</f>
        <v>0</v>
      </c>
      <c r="AH417">
        <f>VLOOKUP($B417,'Gemini RAW'!$A:$Q,17,FALSE)</f>
        <v>0</v>
      </c>
    </row>
    <row r="418" spans="1:34" x14ac:dyDescent="0.45">
      <c r="A418">
        <v>417</v>
      </c>
      <c r="B418" t="s">
        <v>96</v>
      </c>
      <c r="C418" t="s">
        <v>609</v>
      </c>
      <c r="D418" t="s">
        <v>557</v>
      </c>
      <c r="E418">
        <v>5</v>
      </c>
      <c r="F418">
        <v>5</v>
      </c>
      <c r="G418">
        <v>5</v>
      </c>
      <c r="H418">
        <v>5</v>
      </c>
      <c r="I418">
        <v>4</v>
      </c>
      <c r="J418">
        <v>4.9124999999999996</v>
      </c>
      <c r="K418">
        <v>24</v>
      </c>
      <c r="L418">
        <v>0.35156852960781232</v>
      </c>
      <c r="M418">
        <v>11</v>
      </c>
      <c r="N418" t="s">
        <v>1845</v>
      </c>
      <c r="O418" t="b">
        <v>0</v>
      </c>
      <c r="S418" t="str">
        <f>VLOOKUP($B418,'Gemini RAW'!$A:$Q,2,FALSE)</f>
        <v>Die Notfallnummer für dringende Probleme lautet 040 35060-8000. Diese Nummer ist rund um die Uhr erreichbar.</v>
      </c>
      <c r="T418" t="str">
        <f>VLOOKUP($B418,'Gemini RAW'!$A:$Q,3,FALSE)</f>
        <v>rag</v>
      </c>
      <c r="U418">
        <f>VLOOKUP($B418,'Gemini RAW'!$A:$Q,4,FALSE)</f>
        <v>5</v>
      </c>
      <c r="V418">
        <f>VLOOKUP($B418,'Gemini RAW'!$A:$Q,5,FALSE)</f>
        <v>5</v>
      </c>
      <c r="W418">
        <f>VLOOKUP($B418,'Gemini RAW'!$A:$Q,6,FALSE)</f>
        <v>5</v>
      </c>
      <c r="X418">
        <f>VLOOKUP($B418,'Gemini RAW'!$A:$Q,7,FALSE)</f>
        <v>5</v>
      </c>
      <c r="Y418">
        <f>VLOOKUP($B418,'Gemini RAW'!$A:$Q,8,FALSE)</f>
        <v>1</v>
      </c>
      <c r="Z418">
        <f>VLOOKUP($B418,'Gemini RAW'!$A:$Q,9,FALSE)</f>
        <v>4.4800000000000004</v>
      </c>
      <c r="AA418">
        <f>VLOOKUP($B418,'Gemini RAW'!$A:$Q,10,FALSE)</f>
        <v>21</v>
      </c>
      <c r="AB418">
        <f>VLOOKUP($B418,'Gemini RAW'!$A:$Q,11,FALSE)</f>
        <v>8.3588571196383146E-2</v>
      </c>
      <c r="AC418">
        <f>VLOOKUP($B418,'Gemini RAW'!$A:$Q,12,FALSE)</f>
        <v>9</v>
      </c>
      <c r="AD418" t="str">
        <f>VLOOKUP($B418,'Gemini RAW'!$A:$Q,13,FALSE)</f>
        <v>The response is factually accurate, relevant, complete, and clear. However, it does not provide any citations to support its claim. The response is good overall, but the lack of citations is a weakness.</v>
      </c>
      <c r="AE418" t="b">
        <f>VLOOKUP($B418,'Gemini RAW'!$A:$Q,14,FALSE)</f>
        <v>0</v>
      </c>
      <c r="AF418">
        <f>VLOOKUP($B418,'Gemini RAW'!$A:$Q,15,FALSE)</f>
        <v>0</v>
      </c>
      <c r="AG418">
        <f>VLOOKUP($B418,'Gemini RAW'!$A:$Q,16,FALSE)</f>
        <v>0</v>
      </c>
      <c r="AH418">
        <f>VLOOKUP($B418,'Gemini RAW'!$A:$Q,17,FALSE)</f>
        <v>0</v>
      </c>
    </row>
    <row r="419" spans="1:34" x14ac:dyDescent="0.45">
      <c r="A419">
        <v>418</v>
      </c>
      <c r="B419" t="s">
        <v>99</v>
      </c>
      <c r="C419" t="s">
        <v>611</v>
      </c>
      <c r="D419" t="s">
        <v>557</v>
      </c>
      <c r="E419">
        <v>5</v>
      </c>
      <c r="F419">
        <v>5</v>
      </c>
      <c r="G419">
        <v>4</v>
      </c>
      <c r="H419">
        <v>5</v>
      </c>
      <c r="I419">
        <v>4</v>
      </c>
      <c r="J419">
        <v>4.7249999999999996</v>
      </c>
      <c r="K419">
        <v>23</v>
      </c>
      <c r="L419">
        <v>0.16277483532359949</v>
      </c>
      <c r="M419">
        <v>10</v>
      </c>
      <c r="N419" t="s">
        <v>1846</v>
      </c>
      <c r="O419" t="b">
        <v>0</v>
      </c>
      <c r="S419" t="str">
        <f>VLOOKUP($B419,'Gemini RAW'!$A:$Q,2,FALSE)</f>
        <v>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v>
      </c>
      <c r="T419" t="str">
        <f>VLOOKUP($B419,'Gemini RAW'!$A:$Q,3,FALSE)</f>
        <v>rag</v>
      </c>
      <c r="U419">
        <f>VLOOKUP($B419,'Gemini RAW'!$A:$Q,4,FALSE)</f>
        <v>4</v>
      </c>
      <c r="V419">
        <f>VLOOKUP($B419,'Gemini RAW'!$A:$Q,5,FALSE)</f>
        <v>5</v>
      </c>
      <c r="W419">
        <f>VLOOKUP($B419,'Gemini RAW'!$A:$Q,6,FALSE)</f>
        <v>4</v>
      </c>
      <c r="X419">
        <f>VLOOKUP($B419,'Gemini RAW'!$A:$Q,7,FALSE)</f>
        <v>5</v>
      </c>
      <c r="Y419">
        <f>VLOOKUP($B419,'Gemini RAW'!$A:$Q,8,FALSE)</f>
        <v>1</v>
      </c>
      <c r="Z419">
        <f>VLOOKUP($B419,'Gemini RAW'!$A:$Q,9,FALSE)</f>
        <v>4.12</v>
      </c>
      <c r="AA419">
        <f>VLOOKUP($B419,'Gemini RAW'!$A:$Q,10,FALSE)</f>
        <v>19</v>
      </c>
      <c r="AB419">
        <f>VLOOKUP($B419,'Gemini RAW'!$A:$Q,11,FALSE)</f>
        <v>0.14503632704504801</v>
      </c>
      <c r="AC419">
        <f>VLOOKUP($B419,'Gemini RAW'!$A:$Q,12,FALSE)</f>
        <v>10</v>
      </c>
      <c r="AD419" t="str">
        <f>VLOOKUP($B419,'Gemini RAW'!$A:$Q,13,FALSE)</f>
        <v>The response is relevant, clear, and mostly complete. The factual accuracy is likely high, but the lack of citations is a significant weakness. The response could be improved by providing a timeline for the QR code implementation and by including citations to support its claims.</v>
      </c>
      <c r="AE419" t="b">
        <f>VLOOKUP($B419,'Gemini RAW'!$A:$Q,14,FALSE)</f>
        <v>0</v>
      </c>
      <c r="AF419">
        <f>VLOOKUP($B419,'Gemini RAW'!$A:$Q,15,FALSE)</f>
        <v>0</v>
      </c>
      <c r="AG419">
        <f>VLOOKUP($B419,'Gemini RAW'!$A:$Q,16,FALSE)</f>
        <v>0</v>
      </c>
      <c r="AH419">
        <f>VLOOKUP($B419,'Gemini RAW'!$A:$Q,17,FALSE)</f>
        <v>0</v>
      </c>
    </row>
    <row r="420" spans="1:34" x14ac:dyDescent="0.45">
      <c r="A420">
        <v>419</v>
      </c>
      <c r="B420" t="s">
        <v>102</v>
      </c>
      <c r="C420" t="s">
        <v>613</v>
      </c>
      <c r="D420" t="s">
        <v>557</v>
      </c>
      <c r="E420">
        <v>5</v>
      </c>
      <c r="F420">
        <v>5</v>
      </c>
      <c r="G420">
        <v>4</v>
      </c>
      <c r="H420">
        <v>5</v>
      </c>
      <c r="I420">
        <v>4</v>
      </c>
      <c r="J420">
        <v>4.7249999999999996</v>
      </c>
      <c r="K420">
        <v>23</v>
      </c>
      <c r="L420">
        <v>0.26073906174528788</v>
      </c>
      <c r="M420">
        <v>12</v>
      </c>
      <c r="N420" t="s">
        <v>1847</v>
      </c>
      <c r="O420" t="b">
        <v>0</v>
      </c>
      <c r="S420" t="str">
        <f>VLOOKUP($B420,'Gemini RAW'!$A:$Q,2,FALSE)</f>
        <v>Feedback ist wichtig für die Optimierung des Gebäudebetriebs.</v>
      </c>
      <c r="T420" t="str">
        <f>VLOOKUP($B420,'Gemini RAW'!$A:$Q,3,FALSE)</f>
        <v>rag</v>
      </c>
      <c r="U420">
        <f>VLOOKUP($B420,'Gemini RAW'!$A:$Q,4,FALSE)</f>
        <v>4</v>
      </c>
      <c r="V420">
        <f>VLOOKUP($B420,'Gemini RAW'!$A:$Q,5,FALSE)</f>
        <v>4</v>
      </c>
      <c r="W420">
        <f>VLOOKUP($B420,'Gemini RAW'!$A:$Q,6,FALSE)</f>
        <v>2</v>
      </c>
      <c r="X420">
        <f>VLOOKUP($B420,'Gemini RAW'!$A:$Q,7,FALSE)</f>
        <v>5</v>
      </c>
      <c r="Y420">
        <f>VLOOKUP($B420,'Gemini RAW'!$A:$Q,8,FALSE)</f>
        <v>1</v>
      </c>
      <c r="Z420">
        <f>VLOOKUP($B420,'Gemini RAW'!$A:$Q,9,FALSE)</f>
        <v>3.66</v>
      </c>
      <c r="AA420">
        <f>VLOOKUP($B420,'Gemini RAW'!$A:$Q,10,FALSE)</f>
        <v>16</v>
      </c>
      <c r="AB420">
        <f>VLOOKUP($B420,'Gemini RAW'!$A:$Q,11,FALSE)</f>
        <v>0.2059247996706666</v>
      </c>
      <c r="AC420">
        <f>VLOOKUP($B420,'Gemini RAW'!$A:$Q,12,FALSE)</f>
        <v>13</v>
      </c>
      <c r="AD420" t="str">
        <f>VLOOKUP($B420,'Gemini RAW'!$A:$Q,13,FALSE)</f>
        <v>The response is factually accurate and relevant but lacks completeness. It correctly identifies that feedback is important for optimizing building operations but fails to provide any supporting details or examples. The absence of citations is a significant weakness.</v>
      </c>
      <c r="AE420" t="b">
        <f>VLOOKUP($B420,'Gemini RAW'!$A:$Q,14,FALSE)</f>
        <v>0</v>
      </c>
      <c r="AF420">
        <f>VLOOKUP($B420,'Gemini RAW'!$A:$Q,15,FALSE)</f>
        <v>0</v>
      </c>
      <c r="AG420">
        <f>VLOOKUP($B420,'Gemini RAW'!$A:$Q,16,FALSE)</f>
        <v>0</v>
      </c>
      <c r="AH420">
        <f>VLOOKUP($B420,'Gemini RAW'!$A:$Q,17,FALSE)</f>
        <v>0</v>
      </c>
    </row>
    <row r="421" spans="1:34" x14ac:dyDescent="0.45">
      <c r="A421">
        <v>420</v>
      </c>
      <c r="B421" t="s">
        <v>105</v>
      </c>
      <c r="C421" t="s">
        <v>615</v>
      </c>
      <c r="D421" t="s">
        <v>557</v>
      </c>
      <c r="E421">
        <v>5</v>
      </c>
      <c r="F421">
        <v>5</v>
      </c>
      <c r="G421">
        <v>5</v>
      </c>
      <c r="H421">
        <v>5</v>
      </c>
      <c r="I421">
        <v>5</v>
      </c>
      <c r="J421">
        <v>5</v>
      </c>
      <c r="K421">
        <v>25</v>
      </c>
      <c r="L421">
        <v>0.57730021770805084</v>
      </c>
      <c r="M421">
        <v>16</v>
      </c>
      <c r="N421" t="s">
        <v>1848</v>
      </c>
      <c r="O421" t="b">
        <v>0</v>
      </c>
      <c r="S421" t="str">
        <f>VLOOKUP($B421,'Gemini RAW'!$A:$Q,2,FALSE)</f>
        <v>Die Umzüge in das neue Hauptgebäude (NewHQ) finden vom 22. bis 26. September statt. Ab dem 18.09.2025 startet der Staffelumzug. In dieser Woche werden nach und nach alle Hamburger Berenberger umziehen.
Gibt es noch weitere Fragen zum Umzug oder zum NewHQ?</v>
      </c>
      <c r="T421" t="str">
        <f>VLOOKUP($B421,'Gemini RAW'!$A:$Q,3,FALSE)</f>
        <v>rag</v>
      </c>
      <c r="U421">
        <f>VLOOKUP($B421,'Gemini RAW'!$A:$Q,4,FALSE)</f>
        <v>5</v>
      </c>
      <c r="V421">
        <f>VLOOKUP($B421,'Gemini RAW'!$A:$Q,5,FALSE)</f>
        <v>5</v>
      </c>
      <c r="W421">
        <f>VLOOKUP($B421,'Gemini RAW'!$A:$Q,6,FALSE)</f>
        <v>5</v>
      </c>
      <c r="X421">
        <f>VLOOKUP($B421,'Gemini RAW'!$A:$Q,7,FALSE)</f>
        <v>5</v>
      </c>
      <c r="Y421">
        <f>VLOOKUP($B421,'Gemini RAW'!$A:$Q,8,FALSE)</f>
        <v>1</v>
      </c>
      <c r="Z421">
        <f>VLOOKUP($B421,'Gemini RAW'!$A:$Q,9,FALSE)</f>
        <v>4.4800000000000004</v>
      </c>
      <c r="AA421">
        <f>VLOOKUP($B421,'Gemini RAW'!$A:$Q,10,FALSE)</f>
        <v>21</v>
      </c>
      <c r="AB421">
        <f>VLOOKUP($B421,'Gemini RAW'!$A:$Q,11,FALSE)</f>
        <v>0.18914272463915269</v>
      </c>
      <c r="AC421">
        <f>VLOOKUP($B421,'Gemini RAW'!$A:$Q,12,FALSE)</f>
        <v>12</v>
      </c>
      <c r="AD421" t="str">
        <f>VLOOKUP($B421,'Gemini RAW'!$A:$Q,13,FALSE)</f>
        <v>The response is factually accurate, relevant, complete, and clear. However, it lacks explicit citations, which is a significant drawback from an academic perspective. The content quality is excellent, but the source utilization and citation mechanics are weak.</v>
      </c>
      <c r="AE421" t="b">
        <f>VLOOKUP($B421,'Gemini RAW'!$A:$Q,14,FALSE)</f>
        <v>0</v>
      </c>
      <c r="AF421">
        <f>VLOOKUP($B421,'Gemini RAW'!$A:$Q,15,FALSE)</f>
        <v>0</v>
      </c>
      <c r="AG421">
        <f>VLOOKUP($B421,'Gemini RAW'!$A:$Q,16,FALSE)</f>
        <v>0</v>
      </c>
      <c r="AH421">
        <f>VLOOKUP($B421,'Gemini RAW'!$A:$Q,17,FALSE)</f>
        <v>0</v>
      </c>
    </row>
    <row r="422" spans="1:34" x14ac:dyDescent="0.45">
      <c r="A422">
        <v>421</v>
      </c>
      <c r="B422" t="s">
        <v>108</v>
      </c>
      <c r="C422" t="s">
        <v>617</v>
      </c>
      <c r="D422" t="s">
        <v>557</v>
      </c>
      <c r="E422">
        <v>5</v>
      </c>
      <c r="F422">
        <v>5</v>
      </c>
      <c r="G422">
        <v>4</v>
      </c>
      <c r="H422">
        <v>5</v>
      </c>
      <c r="I422">
        <v>4</v>
      </c>
      <c r="J422">
        <v>4.7249999999999996</v>
      </c>
      <c r="K422">
        <v>23</v>
      </c>
      <c r="L422">
        <v>0.35792340968645531</v>
      </c>
      <c r="M422">
        <v>12</v>
      </c>
      <c r="N422" t="s">
        <v>1849</v>
      </c>
      <c r="O422" t="b">
        <v>0</v>
      </c>
      <c r="S422" t="str">
        <f>VLOOKUP($B422,'Gemini RAW'!$A:$Q,2,FALSE)</f>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v>
      </c>
      <c r="T422" t="str">
        <f>VLOOKUP($B422,'Gemini RAW'!$A:$Q,3,FALSE)</f>
        <v>rag</v>
      </c>
      <c r="U422">
        <f>VLOOKUP($B422,'Gemini RAW'!$A:$Q,4,FALSE)</f>
        <v>5</v>
      </c>
      <c r="V422">
        <f>VLOOKUP($B422,'Gemini RAW'!$A:$Q,5,FALSE)</f>
        <v>5</v>
      </c>
      <c r="W422">
        <f>VLOOKUP($B422,'Gemini RAW'!$A:$Q,6,FALSE)</f>
        <v>4</v>
      </c>
      <c r="X422">
        <f>VLOOKUP($B422,'Gemini RAW'!$A:$Q,7,FALSE)</f>
        <v>5</v>
      </c>
      <c r="Y422">
        <f>VLOOKUP($B422,'Gemini RAW'!$A:$Q,8,FALSE)</f>
        <v>1</v>
      </c>
      <c r="Z422">
        <f>VLOOKUP($B422,'Gemini RAW'!$A:$Q,9,FALSE)</f>
        <v>4.3400000000000007</v>
      </c>
      <c r="AA422">
        <f>VLOOKUP($B422,'Gemini RAW'!$A:$Q,10,FALSE)</f>
        <v>20</v>
      </c>
      <c r="AB422">
        <f>VLOOKUP($B422,'Gemini RAW'!$A:$Q,11,FALSE)</f>
        <v>0.2638779321119038</v>
      </c>
      <c r="AC422">
        <f>VLOOKUP($B422,'Gemini RAW'!$A:$Q,12,FALSE)</f>
        <v>10</v>
      </c>
      <c r="AD422" t="str">
        <f>VLOOKUP($B422,'Gemini RAW'!$A:$Q,13,FALSE)</f>
        <v>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v>
      </c>
      <c r="AE422" t="b">
        <f>VLOOKUP($B422,'Gemini RAW'!$A:$Q,14,FALSE)</f>
        <v>0</v>
      </c>
      <c r="AF422">
        <f>VLOOKUP($B422,'Gemini RAW'!$A:$Q,15,FALSE)</f>
        <v>0</v>
      </c>
      <c r="AG422">
        <f>VLOOKUP($B422,'Gemini RAW'!$A:$Q,16,FALSE)</f>
        <v>0</v>
      </c>
      <c r="AH422">
        <f>VLOOKUP($B422,'Gemini RAW'!$A:$Q,17,FALSE)</f>
        <v>0</v>
      </c>
    </row>
    <row r="423" spans="1:34" x14ac:dyDescent="0.45">
      <c r="A423">
        <v>422</v>
      </c>
      <c r="B423" t="s">
        <v>111</v>
      </c>
      <c r="C423" t="s">
        <v>1850</v>
      </c>
      <c r="D423" t="s">
        <v>557</v>
      </c>
      <c r="E423">
        <v>5</v>
      </c>
      <c r="F423">
        <v>5</v>
      </c>
      <c r="G423">
        <v>4</v>
      </c>
      <c r="H423">
        <v>5</v>
      </c>
      <c r="I423">
        <v>4</v>
      </c>
      <c r="J423">
        <v>4.7249999999999996</v>
      </c>
      <c r="K423">
        <v>23</v>
      </c>
      <c r="L423">
        <v>0.41175243605825179</v>
      </c>
      <c r="M423">
        <v>9</v>
      </c>
      <c r="N423" t="s">
        <v>1851</v>
      </c>
      <c r="O423" t="b">
        <v>0</v>
      </c>
      <c r="S423" t="str">
        <f>VLOOKUP($B423,'Gemini RAW'!$A:$Q,2,FALSE)</f>
        <v>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v>
      </c>
      <c r="T423" t="str">
        <f>VLOOKUP($B423,'Gemini RAW'!$A:$Q,3,FALSE)</f>
        <v>rag</v>
      </c>
      <c r="U423">
        <f>VLOOKUP($B423,'Gemini RAW'!$A:$Q,4,FALSE)</f>
        <v>5</v>
      </c>
      <c r="V423">
        <f>VLOOKUP($B423,'Gemini RAW'!$A:$Q,5,FALSE)</f>
        <v>5</v>
      </c>
      <c r="W423">
        <f>VLOOKUP($B423,'Gemini RAW'!$A:$Q,6,FALSE)</f>
        <v>5</v>
      </c>
      <c r="X423">
        <f>VLOOKUP($B423,'Gemini RAW'!$A:$Q,7,FALSE)</f>
        <v>5</v>
      </c>
      <c r="Y423">
        <f>VLOOKUP($B423,'Gemini RAW'!$A:$Q,8,FALSE)</f>
        <v>1</v>
      </c>
      <c r="Z423">
        <f>VLOOKUP($B423,'Gemini RAW'!$A:$Q,9,FALSE)</f>
        <v>4.4800000000000004</v>
      </c>
      <c r="AA423">
        <f>VLOOKUP($B423,'Gemini RAW'!$A:$Q,10,FALSE)</f>
        <v>21</v>
      </c>
      <c r="AB423">
        <f>VLOOKUP($B423,'Gemini RAW'!$A:$Q,11,FALSE)</f>
        <v>0.16712023430880141</v>
      </c>
      <c r="AC423">
        <f>VLOOKUP($B423,'Gemini RAW'!$A:$Q,12,FALSE)</f>
        <v>10</v>
      </c>
      <c r="AD423" t="str">
        <f>VLOOKUP($B423,'Gemini RAW'!$A:$Q,13,FALSE)</f>
        <v>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v>
      </c>
      <c r="AE423" t="b">
        <f>VLOOKUP($B423,'Gemini RAW'!$A:$Q,14,FALSE)</f>
        <v>0</v>
      </c>
      <c r="AF423">
        <f>VLOOKUP($B423,'Gemini RAW'!$A:$Q,15,FALSE)</f>
        <v>0</v>
      </c>
      <c r="AG423">
        <f>VLOOKUP($B423,'Gemini RAW'!$A:$Q,16,FALSE)</f>
        <v>0</v>
      </c>
      <c r="AH423">
        <f>VLOOKUP($B423,'Gemini RAW'!$A:$Q,17,FALSE)</f>
        <v>0</v>
      </c>
    </row>
    <row r="424" spans="1:34" x14ac:dyDescent="0.45">
      <c r="A424">
        <v>423</v>
      </c>
      <c r="B424" t="s">
        <v>114</v>
      </c>
      <c r="C424" t="s">
        <v>619</v>
      </c>
      <c r="D424" t="s">
        <v>557</v>
      </c>
      <c r="E424">
        <v>5</v>
      </c>
      <c r="F424">
        <v>5</v>
      </c>
      <c r="G424">
        <v>4</v>
      </c>
      <c r="H424">
        <v>5</v>
      </c>
      <c r="I424">
        <v>4</v>
      </c>
      <c r="J424">
        <v>4.7249999999999996</v>
      </c>
      <c r="K424">
        <v>23</v>
      </c>
      <c r="L424">
        <v>0.35539265771226392</v>
      </c>
      <c r="M424">
        <v>11</v>
      </c>
      <c r="N424" t="s">
        <v>1852</v>
      </c>
      <c r="O424" t="b">
        <v>0</v>
      </c>
      <c r="S424" t="str">
        <f>VLOOKUP($B424,'Gemini RAW'!$A:$Q,2,FALSE)</f>
        <v>Die Umzugskartons werden grundsätzlich Ende August verteilt. Wenn Sie die Kartons früher benötigen, geben Sie bitte Bescheid.</v>
      </c>
      <c r="T424" t="str">
        <f>VLOOKUP($B424,'Gemini RAW'!$A:$Q,3,FALSE)</f>
        <v>rag</v>
      </c>
      <c r="U424">
        <f>VLOOKUP($B424,'Gemini RAW'!$A:$Q,4,FALSE)</f>
        <v>5</v>
      </c>
      <c r="V424">
        <f>VLOOKUP($B424,'Gemini RAW'!$A:$Q,5,FALSE)</f>
        <v>5</v>
      </c>
      <c r="W424">
        <f>VLOOKUP($B424,'Gemini RAW'!$A:$Q,6,FALSE)</f>
        <v>5</v>
      </c>
      <c r="X424">
        <f>VLOOKUP($B424,'Gemini RAW'!$A:$Q,7,FALSE)</f>
        <v>5</v>
      </c>
      <c r="Y424">
        <f>VLOOKUP($B424,'Gemini RAW'!$A:$Q,8,FALSE)</f>
        <v>1</v>
      </c>
      <c r="Z424">
        <f>VLOOKUP($B424,'Gemini RAW'!$A:$Q,9,FALSE)</f>
        <v>4.4800000000000004</v>
      </c>
      <c r="AA424">
        <f>VLOOKUP($B424,'Gemini RAW'!$A:$Q,10,FALSE)</f>
        <v>21</v>
      </c>
      <c r="AB424">
        <f>VLOOKUP($B424,'Gemini RAW'!$A:$Q,11,FALSE)</f>
        <v>0.2362071457880596</v>
      </c>
      <c r="AC424">
        <f>VLOOKUP($B424,'Gemini RAW'!$A:$Q,12,FALSE)</f>
        <v>11</v>
      </c>
      <c r="AD424" t="str">
        <f>VLOOKUP($B424,'Gemini RAW'!$A:$Q,13,FALSE)</f>
        <v>The response is factually accurate, relevant, complete, and clear. It effectively answers the user's question based on the provided snippets. However, the system does not provide explicit citations, which lowers the citation quality and audit trail quality scores.</v>
      </c>
      <c r="AE424" t="b">
        <f>VLOOKUP($B424,'Gemini RAW'!$A:$Q,14,FALSE)</f>
        <v>0</v>
      </c>
      <c r="AF424">
        <f>VLOOKUP($B424,'Gemini RAW'!$A:$Q,15,FALSE)</f>
        <v>0</v>
      </c>
      <c r="AG424">
        <f>VLOOKUP($B424,'Gemini RAW'!$A:$Q,16,FALSE)</f>
        <v>0</v>
      </c>
      <c r="AH424">
        <f>VLOOKUP($B424,'Gemini RAW'!$A:$Q,17,FALSE)</f>
        <v>0</v>
      </c>
    </row>
    <row r="425" spans="1:34" x14ac:dyDescent="0.45">
      <c r="A425">
        <v>424</v>
      </c>
      <c r="B425" t="s">
        <v>117</v>
      </c>
      <c r="C425" t="s">
        <v>621</v>
      </c>
      <c r="D425" t="s">
        <v>557</v>
      </c>
      <c r="E425">
        <v>5</v>
      </c>
      <c r="F425">
        <v>5</v>
      </c>
      <c r="G425">
        <v>4</v>
      </c>
      <c r="H425">
        <v>5</v>
      </c>
      <c r="I425">
        <v>5</v>
      </c>
      <c r="J425">
        <v>4.8125</v>
      </c>
      <c r="K425">
        <v>24</v>
      </c>
      <c r="L425">
        <v>0.38485942014022417</v>
      </c>
      <c r="M425">
        <v>10</v>
      </c>
      <c r="N425" t="s">
        <v>1853</v>
      </c>
      <c r="O425" t="b">
        <v>0</v>
      </c>
      <c r="S425" t="str">
        <f>VLOOKUP($B425,'Gemini RAW'!$A:$Q,2,FALSE)</f>
        <v>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v>
      </c>
      <c r="T425" t="str">
        <f>VLOOKUP($B425,'Gemini RAW'!$A:$Q,3,FALSE)</f>
        <v>rag</v>
      </c>
      <c r="U425">
        <f>VLOOKUP($B425,'Gemini RAW'!$A:$Q,4,FALSE)</f>
        <v>5</v>
      </c>
      <c r="V425">
        <f>VLOOKUP($B425,'Gemini RAW'!$A:$Q,5,FALSE)</f>
        <v>5</v>
      </c>
      <c r="W425">
        <f>VLOOKUP($B425,'Gemini RAW'!$A:$Q,6,FALSE)</f>
        <v>5</v>
      </c>
      <c r="X425">
        <f>VLOOKUP($B425,'Gemini RAW'!$A:$Q,7,FALSE)</f>
        <v>5</v>
      </c>
      <c r="Y425">
        <f>VLOOKUP($B425,'Gemini RAW'!$A:$Q,8,FALSE)</f>
        <v>4</v>
      </c>
      <c r="Z425">
        <f>VLOOKUP($B425,'Gemini RAW'!$A:$Q,9,FALSE)</f>
        <v>3.82</v>
      </c>
      <c r="AA425">
        <f>VLOOKUP($B425,'Gemini RAW'!$A:$Q,10,FALSE)</f>
        <v>24</v>
      </c>
      <c r="AB425">
        <f>VLOOKUP($B425,'Gemini RAW'!$A:$Q,11,FALSE)</f>
        <v>0.1329353265208818</v>
      </c>
      <c r="AC425">
        <f>VLOOKUP($B425,'Gemini RAW'!$A:$Q,12,FALSE)</f>
        <v>8</v>
      </c>
      <c r="AD425" t="str">
        <f>VLOOKUP($B425,'Gemini RAW'!$A:$Q,13,FALSE)</f>
        <v>The response is factually accurate, relevant, complete, and clear. It provides a practical solution to the user's query. The citation quality is acceptable, although it could be more specific. GDPR compliance, EU AI Act alignment, and audit trail quality are not applicable in this context.</v>
      </c>
      <c r="AE425" t="b">
        <f>VLOOKUP($B425,'Gemini RAW'!$A:$Q,14,FALSE)</f>
        <v>0</v>
      </c>
      <c r="AF425">
        <f>VLOOKUP($B425,'Gemini RAW'!$A:$Q,15,FALSE)</f>
        <v>0</v>
      </c>
      <c r="AG425">
        <f>VLOOKUP($B425,'Gemini RAW'!$A:$Q,16,FALSE)</f>
        <v>0</v>
      </c>
      <c r="AH425">
        <f>VLOOKUP($B425,'Gemini RAW'!$A:$Q,17,FALSE)</f>
        <v>0</v>
      </c>
    </row>
    <row r="426" spans="1:34" x14ac:dyDescent="0.45">
      <c r="A426">
        <v>425</v>
      </c>
      <c r="B426" t="s">
        <v>120</v>
      </c>
      <c r="C426" t="s">
        <v>623</v>
      </c>
      <c r="D426" t="s">
        <v>557</v>
      </c>
      <c r="E426">
        <v>5</v>
      </c>
      <c r="F426">
        <v>5</v>
      </c>
      <c r="G426">
        <v>5</v>
      </c>
      <c r="H426">
        <v>5</v>
      </c>
      <c r="I426">
        <v>5</v>
      </c>
      <c r="J426">
        <v>5</v>
      </c>
      <c r="K426">
        <v>25</v>
      </c>
      <c r="L426">
        <v>0.56816973763360445</v>
      </c>
      <c r="M426">
        <v>10</v>
      </c>
      <c r="N426" t="s">
        <v>1854</v>
      </c>
      <c r="O426" t="b">
        <v>0</v>
      </c>
      <c r="S426" t="str">
        <f>VLOOKUP($B426,'Gemini RAW'!$A:$Q,2,FALSE)</f>
        <v>Ja, es gibt vorgedruckte Aufkleber für die Beschriftung von Kartons. Jede Etage hat ihre eigene Farbe, identisch mit den Etagenfarben im NewHQ.</v>
      </c>
      <c r="T426" t="str">
        <f>VLOOKUP($B426,'Gemini RAW'!$A:$Q,3,FALSE)</f>
        <v>rag</v>
      </c>
      <c r="U426">
        <f>VLOOKUP($B426,'Gemini RAW'!$A:$Q,4,FALSE)</f>
        <v>5</v>
      </c>
      <c r="V426">
        <f>VLOOKUP($B426,'Gemini RAW'!$A:$Q,5,FALSE)</f>
        <v>5</v>
      </c>
      <c r="W426">
        <f>VLOOKUP($B426,'Gemini RAW'!$A:$Q,6,FALSE)</f>
        <v>3</v>
      </c>
      <c r="X426">
        <f>VLOOKUP($B426,'Gemini RAW'!$A:$Q,7,FALSE)</f>
        <v>5</v>
      </c>
      <c r="Y426">
        <f>VLOOKUP($B426,'Gemini RAW'!$A:$Q,8,FALSE)</f>
        <v>1</v>
      </c>
      <c r="Z426">
        <f>VLOOKUP($B426,'Gemini RAW'!$A:$Q,9,FALSE)</f>
        <v>4.2</v>
      </c>
      <c r="AA426">
        <f>VLOOKUP($B426,'Gemini RAW'!$A:$Q,10,FALSE)</f>
        <v>19</v>
      </c>
      <c r="AB426">
        <f>VLOOKUP($B426,'Gemini RAW'!$A:$Q,11,FALSE)</f>
        <v>0.1075795645893685</v>
      </c>
      <c r="AC426">
        <f>VLOOKUP($B426,'Gemini RAW'!$A:$Q,12,FALSE)</f>
        <v>7</v>
      </c>
      <c r="AD426" t="str">
        <f>VLOOKUP($B426,'Gemini RAW'!$A:$Q,13,FALSE)</f>
        <v>The response is partially relevant and factually accurate in its initial statement. However, the addition of the irrelevant sentence about floor colors significantly detracts from its overall quality. The lack of citations and audit trail is also a major weakness.</v>
      </c>
      <c r="AE426" t="b">
        <f>VLOOKUP($B426,'Gemini RAW'!$A:$Q,14,FALSE)</f>
        <v>0</v>
      </c>
      <c r="AF426">
        <f>VLOOKUP($B426,'Gemini RAW'!$A:$Q,15,FALSE)</f>
        <v>0</v>
      </c>
      <c r="AG426">
        <f>VLOOKUP($B426,'Gemini RAW'!$A:$Q,16,FALSE)</f>
        <v>0</v>
      </c>
      <c r="AH426">
        <f>VLOOKUP($B426,'Gemini RAW'!$A:$Q,17,FALSE)</f>
        <v>0</v>
      </c>
    </row>
    <row r="427" spans="1:34" x14ac:dyDescent="0.45">
      <c r="A427">
        <v>426</v>
      </c>
      <c r="B427" t="s">
        <v>123</v>
      </c>
      <c r="C427" t="s">
        <v>625</v>
      </c>
      <c r="D427" t="s">
        <v>557</v>
      </c>
      <c r="E427">
        <v>5</v>
      </c>
      <c r="F427">
        <v>5</v>
      </c>
      <c r="G427">
        <v>5</v>
      </c>
      <c r="H427">
        <v>5</v>
      </c>
      <c r="I427">
        <v>5</v>
      </c>
      <c r="J427">
        <v>5</v>
      </c>
      <c r="K427">
        <v>25</v>
      </c>
      <c r="L427">
        <v>0.26977863608536728</v>
      </c>
      <c r="M427">
        <v>11</v>
      </c>
      <c r="N427" t="s">
        <v>1855</v>
      </c>
      <c r="O427" t="b">
        <v>0</v>
      </c>
      <c r="S427" t="str">
        <f>VLOOKUP($B427,'Gemini RAW'!$A:$Q,2,FALSE)</f>
        <v>Die Umzugsgüter werden vornehmlich abends oder am späten Nachmittag auf die Etagen gebracht.</v>
      </c>
      <c r="T427" t="str">
        <f>VLOOKUP($B427,'Gemini RAW'!$A:$Q,3,FALSE)</f>
        <v>rag</v>
      </c>
      <c r="U427">
        <f>VLOOKUP($B427,'Gemini RAW'!$A:$Q,4,FALSE)</f>
        <v>4</v>
      </c>
      <c r="V427">
        <f>VLOOKUP($B427,'Gemini RAW'!$A:$Q,5,FALSE)</f>
        <v>5</v>
      </c>
      <c r="W427">
        <f>VLOOKUP($B427,'Gemini RAW'!$A:$Q,6,FALSE)</f>
        <v>3</v>
      </c>
      <c r="X427">
        <f>VLOOKUP($B427,'Gemini RAW'!$A:$Q,7,FALSE)</f>
        <v>5</v>
      </c>
      <c r="Y427">
        <f>VLOOKUP($B427,'Gemini RAW'!$A:$Q,8,FALSE)</f>
        <v>1</v>
      </c>
      <c r="Z427">
        <f>VLOOKUP($B427,'Gemini RAW'!$A:$Q,9,FALSE)</f>
        <v>3.98</v>
      </c>
      <c r="AA427">
        <f>VLOOKUP($B427,'Gemini RAW'!$A:$Q,10,FALSE)</f>
        <v>18</v>
      </c>
      <c r="AB427">
        <f>VLOOKUP($B427,'Gemini RAW'!$A:$Q,11,FALSE)</f>
        <v>0.23095014281165799</v>
      </c>
      <c r="AC427">
        <f>VLOOKUP($B427,'Gemini RAW'!$A:$Q,12,FALSE)</f>
        <v>12</v>
      </c>
      <c r="AD427" t="str">
        <f>VLOOKUP($B427,'Gemini RAW'!$A:$Q,13,FALSE)</f>
        <v>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v>
      </c>
      <c r="AE427" t="b">
        <f>VLOOKUP($B427,'Gemini RAW'!$A:$Q,14,FALSE)</f>
        <v>0</v>
      </c>
      <c r="AF427">
        <f>VLOOKUP($B427,'Gemini RAW'!$A:$Q,15,FALSE)</f>
        <v>0</v>
      </c>
      <c r="AG427">
        <f>VLOOKUP($B427,'Gemini RAW'!$A:$Q,16,FALSE)</f>
        <v>0</v>
      </c>
      <c r="AH427">
        <f>VLOOKUP($B427,'Gemini RAW'!$A:$Q,17,FALSE)</f>
        <v>0</v>
      </c>
    </row>
    <row r="428" spans="1:34" x14ac:dyDescent="0.45">
      <c r="A428">
        <v>427</v>
      </c>
      <c r="B428" t="s">
        <v>126</v>
      </c>
      <c r="C428" t="s">
        <v>627</v>
      </c>
      <c r="D428" t="s">
        <v>557</v>
      </c>
      <c r="E428">
        <v>5</v>
      </c>
      <c r="F428">
        <v>5</v>
      </c>
      <c r="G428">
        <v>5</v>
      </c>
      <c r="H428">
        <v>5</v>
      </c>
      <c r="I428">
        <v>5</v>
      </c>
      <c r="J428">
        <v>5</v>
      </c>
      <c r="K428">
        <v>25</v>
      </c>
      <c r="L428">
        <v>0.23901726391364431</v>
      </c>
      <c r="M428">
        <v>12</v>
      </c>
      <c r="N428" t="s">
        <v>1856</v>
      </c>
      <c r="O428" t="b">
        <v>0</v>
      </c>
      <c r="S428" t="str">
        <f>VLOOKUP($B428,'Gemini RAW'!$A:$Q,2,FALSE)</f>
        <v>Ja, die Möbel im alten Gebäude sind absolut leer zu räumen.</v>
      </c>
      <c r="T428" t="str">
        <f>VLOOKUP($B428,'Gemini RAW'!$A:$Q,3,FALSE)</f>
        <v>rag</v>
      </c>
      <c r="U428">
        <f>VLOOKUP($B428,'Gemini RAW'!$A:$Q,4,FALSE)</f>
        <v>5</v>
      </c>
      <c r="V428">
        <f>VLOOKUP($B428,'Gemini RAW'!$A:$Q,5,FALSE)</f>
        <v>5</v>
      </c>
      <c r="W428">
        <f>VLOOKUP($B428,'Gemini RAW'!$A:$Q,6,FALSE)</f>
        <v>5</v>
      </c>
      <c r="X428">
        <f>VLOOKUP($B428,'Gemini RAW'!$A:$Q,7,FALSE)</f>
        <v>5</v>
      </c>
      <c r="Y428">
        <f>VLOOKUP($B428,'Gemini RAW'!$A:$Q,8,FALSE)</f>
        <v>1</v>
      </c>
      <c r="Z428">
        <f>VLOOKUP($B428,'Gemini RAW'!$A:$Q,9,FALSE)</f>
        <v>3.64</v>
      </c>
      <c r="AA428">
        <f>VLOOKUP($B428,'Gemini RAW'!$A:$Q,10,FALSE)</f>
        <v>21</v>
      </c>
      <c r="AB428">
        <f>VLOOKUP($B428,'Gemini RAW'!$A:$Q,11,FALSE)</f>
        <v>0.18741036812446751</v>
      </c>
      <c r="AC428">
        <f>VLOOKUP($B428,'Gemini RAW'!$A:$Q,12,FALSE)</f>
        <v>11</v>
      </c>
      <c r="AD428" t="str">
        <f>VLOOKUP($B428,'Gemini RAW'!$A:$Q,13,FALSE)</f>
        <v>The response is factually accurate, relevant, complete, and clear. However, it lacks citations. The response directly answers the user's question based on the provided snippets.</v>
      </c>
      <c r="AE428" t="b">
        <f>VLOOKUP($B428,'Gemini RAW'!$A:$Q,14,FALSE)</f>
        <v>0</v>
      </c>
      <c r="AF428">
        <f>VLOOKUP($B428,'Gemini RAW'!$A:$Q,15,FALSE)</f>
        <v>0</v>
      </c>
      <c r="AG428">
        <f>VLOOKUP($B428,'Gemini RAW'!$A:$Q,16,FALSE)</f>
        <v>0</v>
      </c>
      <c r="AH428">
        <f>VLOOKUP($B428,'Gemini RAW'!$A:$Q,17,FALSE)</f>
        <v>0</v>
      </c>
    </row>
    <row r="429" spans="1:34" x14ac:dyDescent="0.45">
      <c r="A429">
        <v>428</v>
      </c>
      <c r="B429" t="s">
        <v>129</v>
      </c>
      <c r="C429" t="s">
        <v>629</v>
      </c>
      <c r="D429" t="s">
        <v>557</v>
      </c>
      <c r="E429">
        <v>5</v>
      </c>
      <c r="F429">
        <v>5</v>
      </c>
      <c r="G429">
        <v>5</v>
      </c>
      <c r="H429">
        <v>5</v>
      </c>
      <c r="I429">
        <v>5</v>
      </c>
      <c r="J429">
        <v>5</v>
      </c>
      <c r="K429">
        <v>25</v>
      </c>
      <c r="L429">
        <v>0.1943784740120649</v>
      </c>
      <c r="M429">
        <v>9</v>
      </c>
      <c r="N429" t="s">
        <v>1857</v>
      </c>
      <c r="O429" t="b">
        <v>0</v>
      </c>
      <c r="S429" t="str">
        <f>VLOOKUP($B429,'Gemini RAW'!$A:$Q,2,FALSE)</f>
        <v>Die Reinigungskraft räumt die Teeküchen einmal täglich aus, bestückt sie mit Bohnen und Kuhmilch und räumt die Spülmaschine aus. Falls zwischendurch Nachfüllbedarf besteht, muss dies selbstständig erledigt werden. Vorräte befinden sich in der Küche.</v>
      </c>
      <c r="T429" t="str">
        <f>VLOOKUP($B429,'Gemini RAW'!$A:$Q,3,FALSE)</f>
        <v>rag</v>
      </c>
      <c r="U429">
        <f>VLOOKUP($B429,'Gemini RAW'!$A:$Q,4,FALSE)</f>
        <v>4</v>
      </c>
      <c r="V429">
        <f>VLOOKUP($B429,'Gemini RAW'!$A:$Q,5,FALSE)</f>
        <v>5</v>
      </c>
      <c r="W429">
        <f>VLOOKUP($B429,'Gemini RAW'!$A:$Q,6,FALSE)</f>
        <v>4</v>
      </c>
      <c r="X429">
        <f>VLOOKUP($B429,'Gemini RAW'!$A:$Q,7,FALSE)</f>
        <v>5</v>
      </c>
      <c r="Y429">
        <f>VLOOKUP($B429,'Gemini RAW'!$A:$Q,8,FALSE)</f>
        <v>1</v>
      </c>
      <c r="Z429">
        <f>VLOOKUP($B429,'Gemini RAW'!$A:$Q,9,FALSE)</f>
        <v>3.28</v>
      </c>
      <c r="AA429">
        <f>VLOOKUP($B429,'Gemini RAW'!$A:$Q,10,FALSE)</f>
        <v>19</v>
      </c>
      <c r="AB429">
        <f>VLOOKUP($B429,'Gemini RAW'!$A:$Q,11,FALSE)</f>
        <v>0.14744692702581419</v>
      </c>
      <c r="AC429">
        <f>VLOOKUP($B429,'Gemini RAW'!$A:$Q,12,FALSE)</f>
        <v>12</v>
      </c>
      <c r="AD429" t="str">
        <f>VLOOKUP($B429,'Gemini RAW'!$A:$Q,13,FALSE)</f>
        <v>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v>
      </c>
      <c r="AE429" t="b">
        <f>VLOOKUP($B429,'Gemini RAW'!$A:$Q,14,FALSE)</f>
        <v>0</v>
      </c>
      <c r="AF429">
        <f>VLOOKUP($B429,'Gemini RAW'!$A:$Q,15,FALSE)</f>
        <v>0</v>
      </c>
      <c r="AG429">
        <f>VLOOKUP($B429,'Gemini RAW'!$A:$Q,16,FALSE)</f>
        <v>0</v>
      </c>
      <c r="AH429">
        <f>VLOOKUP($B429,'Gemini RAW'!$A:$Q,17,FALSE)</f>
        <v>0</v>
      </c>
    </row>
    <row r="430" spans="1:34" x14ac:dyDescent="0.45">
      <c r="A430">
        <v>429</v>
      </c>
      <c r="B430" t="s">
        <v>132</v>
      </c>
      <c r="C430" t="s">
        <v>631</v>
      </c>
      <c r="D430" t="s">
        <v>557</v>
      </c>
      <c r="E430">
        <v>5</v>
      </c>
      <c r="F430">
        <v>5</v>
      </c>
      <c r="G430">
        <v>4</v>
      </c>
      <c r="H430">
        <v>5</v>
      </c>
      <c r="I430">
        <v>4</v>
      </c>
      <c r="J430">
        <v>4.7249999999999996</v>
      </c>
      <c r="K430">
        <v>23</v>
      </c>
      <c r="L430">
        <v>0.1034138438494052</v>
      </c>
      <c r="M430">
        <v>10</v>
      </c>
      <c r="N430" t="s">
        <v>1858</v>
      </c>
      <c r="O430" t="b">
        <v>0</v>
      </c>
      <c r="S430" t="str">
        <f>VLOOKUP($B430,'Gemini RAW'!$A:$Q,2,FALSE)</f>
        <v>Bezogene Etagen werden vom Umzugsunternehmen nach dem Bezug nicht mehr betreten.</v>
      </c>
      <c r="T430" t="str">
        <f>VLOOKUP($B430,'Gemini RAW'!$A:$Q,3,FALSE)</f>
        <v>rag</v>
      </c>
      <c r="U430">
        <f>VLOOKUP($B430,'Gemini RAW'!$A:$Q,4,FALSE)</f>
        <v>5</v>
      </c>
      <c r="V430">
        <f>VLOOKUP($B430,'Gemini RAW'!$A:$Q,5,FALSE)</f>
        <v>5</v>
      </c>
      <c r="W430">
        <f>VLOOKUP($B430,'Gemini RAW'!$A:$Q,6,FALSE)</f>
        <v>5</v>
      </c>
      <c r="X430">
        <f>VLOOKUP($B430,'Gemini RAW'!$A:$Q,7,FALSE)</f>
        <v>5</v>
      </c>
      <c r="Y430">
        <f>VLOOKUP($B430,'Gemini RAW'!$A:$Q,8,FALSE)</f>
        <v>1</v>
      </c>
      <c r="Z430">
        <f>VLOOKUP($B430,'Gemini RAW'!$A:$Q,9,FALSE)</f>
        <v>4.4800000000000004</v>
      </c>
      <c r="AA430">
        <f>VLOOKUP($B430,'Gemini RAW'!$A:$Q,10,FALSE)</f>
        <v>21</v>
      </c>
      <c r="AB430">
        <f>VLOOKUP($B430,'Gemini RAW'!$A:$Q,11,FALSE)</f>
        <v>4.3061543719438447E-2</v>
      </c>
      <c r="AC430">
        <f>VLOOKUP($B430,'Gemini RAW'!$A:$Q,12,FALSE)</f>
        <v>11</v>
      </c>
      <c r="AD430" t="str">
        <f>VLOOKUP($B430,'Gemini RAW'!$A:$Q,13,FALSE)</f>
        <v>The response is factually accurate, relevant, complete, and clear. However, it does not utilize any of the provided snippets and lacks citations. The response is based on common sense rather than the provided source material.</v>
      </c>
      <c r="AE430" t="b">
        <f>VLOOKUP($B430,'Gemini RAW'!$A:$Q,14,FALSE)</f>
        <v>0</v>
      </c>
      <c r="AF430">
        <f>VLOOKUP($B430,'Gemini RAW'!$A:$Q,15,FALSE)</f>
        <v>0</v>
      </c>
      <c r="AG430">
        <f>VLOOKUP($B430,'Gemini RAW'!$A:$Q,16,FALSE)</f>
        <v>0</v>
      </c>
      <c r="AH430">
        <f>VLOOKUP($B430,'Gemini RAW'!$A:$Q,17,FALSE)</f>
        <v>0</v>
      </c>
    </row>
    <row r="431" spans="1:34" x14ac:dyDescent="0.45">
      <c r="A431">
        <v>430</v>
      </c>
      <c r="B431" t="s">
        <v>135</v>
      </c>
      <c r="C431" t="s">
        <v>633</v>
      </c>
      <c r="D431" t="s">
        <v>557</v>
      </c>
      <c r="E431">
        <v>5</v>
      </c>
      <c r="F431">
        <v>5</v>
      </c>
      <c r="G431">
        <v>4</v>
      </c>
      <c r="H431">
        <v>5</v>
      </c>
      <c r="I431">
        <v>4</v>
      </c>
      <c r="J431">
        <v>4.7249999999999996</v>
      </c>
      <c r="K431">
        <v>23</v>
      </c>
      <c r="L431">
        <v>0.5034885651259966</v>
      </c>
      <c r="M431">
        <v>11</v>
      </c>
      <c r="N431" t="s">
        <v>1859</v>
      </c>
      <c r="O431" t="b">
        <v>0</v>
      </c>
      <c r="S431" t="str">
        <f>VLOOKUP($B431,'Gemini RAW'!$A:$Q,2,FALSE)</f>
        <v>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v>
      </c>
      <c r="T431" t="str">
        <f>VLOOKUP($B431,'Gemini RAW'!$A:$Q,3,FALSE)</f>
        <v>rag</v>
      </c>
      <c r="U431">
        <f>VLOOKUP($B431,'Gemini RAW'!$A:$Q,4,FALSE)</f>
        <v>5</v>
      </c>
      <c r="V431">
        <f>VLOOKUP($B431,'Gemini RAW'!$A:$Q,5,FALSE)</f>
        <v>5</v>
      </c>
      <c r="W431">
        <f>VLOOKUP($B431,'Gemini RAW'!$A:$Q,6,FALSE)</f>
        <v>4</v>
      </c>
      <c r="X431">
        <f>VLOOKUP($B431,'Gemini RAW'!$A:$Q,7,FALSE)</f>
        <v>5</v>
      </c>
      <c r="Y431">
        <f>VLOOKUP($B431,'Gemini RAW'!$A:$Q,8,FALSE)</f>
        <v>1</v>
      </c>
      <c r="Z431">
        <f>VLOOKUP($B431,'Gemini RAW'!$A:$Q,9,FALSE)</f>
        <v>4.3400000000000007</v>
      </c>
      <c r="AA431">
        <f>VLOOKUP($B431,'Gemini RAW'!$A:$Q,10,FALSE)</f>
        <v>20</v>
      </c>
      <c r="AB431">
        <f>VLOOKUP($B431,'Gemini RAW'!$A:$Q,11,FALSE)</f>
        <v>0.20826152405850301</v>
      </c>
      <c r="AC431">
        <f>VLOOKUP($B431,'Gemini RAW'!$A:$Q,12,FALSE)</f>
        <v>10</v>
      </c>
      <c r="AD431" t="str">
        <f>VLOOKUP($B431,'Gemini RAW'!$A:$Q,13,FALSE)</f>
        <v>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v>
      </c>
      <c r="AE431" t="b">
        <f>VLOOKUP($B431,'Gemini RAW'!$A:$Q,14,FALSE)</f>
        <v>0</v>
      </c>
      <c r="AF431">
        <f>VLOOKUP($B431,'Gemini RAW'!$A:$Q,15,FALSE)</f>
        <v>0</v>
      </c>
      <c r="AG431">
        <f>VLOOKUP($B431,'Gemini RAW'!$A:$Q,16,FALSE)</f>
        <v>0</v>
      </c>
      <c r="AH431">
        <f>VLOOKUP($B431,'Gemini RAW'!$A:$Q,17,FALSE)</f>
        <v>0</v>
      </c>
    </row>
    <row r="432" spans="1:34" x14ac:dyDescent="0.45">
      <c r="A432">
        <v>431</v>
      </c>
      <c r="B432" t="s">
        <v>138</v>
      </c>
      <c r="C432" t="s">
        <v>635</v>
      </c>
      <c r="D432" t="s">
        <v>557</v>
      </c>
      <c r="E432">
        <v>5</v>
      </c>
      <c r="F432">
        <v>5</v>
      </c>
      <c r="G432">
        <v>4</v>
      </c>
      <c r="H432">
        <v>5</v>
      </c>
      <c r="I432">
        <v>4</v>
      </c>
      <c r="J432">
        <v>4.7249999999999996</v>
      </c>
      <c r="K432">
        <v>23</v>
      </c>
      <c r="L432">
        <v>0.1609527990622347</v>
      </c>
      <c r="M432">
        <v>11</v>
      </c>
      <c r="N432" t="s">
        <v>1860</v>
      </c>
      <c r="O432" t="b">
        <v>0</v>
      </c>
      <c r="S432" t="str">
        <f>VLOOKUP($B432,'Gemini RAW'!$A:$Q,2,FALSE)</f>
        <v>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432" t="str">
        <f>VLOOKUP($B432,'Gemini RAW'!$A:$Q,3,FALSE)</f>
        <v>rag</v>
      </c>
      <c r="U432">
        <f>VLOOKUP($B432,'Gemini RAW'!$A:$Q,4,FALSE)</f>
        <v>5</v>
      </c>
      <c r="V432">
        <f>VLOOKUP($B432,'Gemini RAW'!$A:$Q,5,FALSE)</f>
        <v>5</v>
      </c>
      <c r="W432">
        <f>VLOOKUP($B432,'Gemini RAW'!$A:$Q,6,FALSE)</f>
        <v>5</v>
      </c>
      <c r="X432">
        <f>VLOOKUP($B432,'Gemini RAW'!$A:$Q,7,FALSE)</f>
        <v>5</v>
      </c>
      <c r="Y432">
        <f>VLOOKUP($B432,'Gemini RAW'!$A:$Q,8,FALSE)</f>
        <v>1</v>
      </c>
      <c r="Z432">
        <f>VLOOKUP($B432,'Gemini RAW'!$A:$Q,9,FALSE)</f>
        <v>4.4800000000000004</v>
      </c>
      <c r="AA432">
        <f>VLOOKUP($B432,'Gemini RAW'!$A:$Q,10,FALSE)</f>
        <v>21</v>
      </c>
      <c r="AB432">
        <f>VLOOKUP($B432,'Gemini RAW'!$A:$Q,11,FALSE)</f>
        <v>0.13338683647402719</v>
      </c>
      <c r="AC432">
        <f>VLOOKUP($B432,'Gemini RAW'!$A:$Q,12,FALSE)</f>
        <v>5</v>
      </c>
      <c r="AD432" t="str">
        <f>VLOOKUP($B432,'Gemini RAW'!$A:$Q,13,FALSE)</f>
        <v>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v>
      </c>
      <c r="AE432" t="b">
        <f>VLOOKUP($B432,'Gemini RAW'!$A:$Q,14,FALSE)</f>
        <v>0</v>
      </c>
      <c r="AF432">
        <f>VLOOKUP($B432,'Gemini RAW'!$A:$Q,15,FALSE)</f>
        <v>0</v>
      </c>
      <c r="AG432">
        <f>VLOOKUP($B432,'Gemini RAW'!$A:$Q,16,FALSE)</f>
        <v>0</v>
      </c>
      <c r="AH432">
        <f>VLOOKUP($B432,'Gemini RAW'!$A:$Q,17,FALSE)</f>
        <v>0</v>
      </c>
    </row>
    <row r="433" spans="1:34" x14ac:dyDescent="0.45">
      <c r="A433">
        <v>432</v>
      </c>
      <c r="B433" t="s">
        <v>141</v>
      </c>
      <c r="C433" t="s">
        <v>637</v>
      </c>
      <c r="D433" t="s">
        <v>557</v>
      </c>
      <c r="E433">
        <v>4</v>
      </c>
      <c r="F433">
        <v>5</v>
      </c>
      <c r="G433">
        <v>3</v>
      </c>
      <c r="H433">
        <v>4</v>
      </c>
      <c r="I433">
        <v>3</v>
      </c>
      <c r="J433">
        <v>3.9750000000000001</v>
      </c>
      <c r="K433">
        <v>19</v>
      </c>
      <c r="L433">
        <v>0.19701398401709649</v>
      </c>
      <c r="M433">
        <v>12</v>
      </c>
      <c r="N433" t="s">
        <v>1861</v>
      </c>
      <c r="O433" t="b">
        <v>0</v>
      </c>
      <c r="S433" t="str">
        <f>VLOOKUP($B433,'Gemini RAW'!$A:$Q,2,FALSE)</f>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v>
      </c>
      <c r="T433" t="str">
        <f>VLOOKUP($B433,'Gemini RAW'!$A:$Q,3,FALSE)</f>
        <v>rag</v>
      </c>
      <c r="U433">
        <f>VLOOKUP($B433,'Gemini RAW'!$A:$Q,4,FALSE)</f>
        <v>4</v>
      </c>
      <c r="V433">
        <f>VLOOKUP($B433,'Gemini RAW'!$A:$Q,5,FALSE)</f>
        <v>4</v>
      </c>
      <c r="W433">
        <f>VLOOKUP($B433,'Gemini RAW'!$A:$Q,6,FALSE)</f>
        <v>3</v>
      </c>
      <c r="X433">
        <f>VLOOKUP($B433,'Gemini RAW'!$A:$Q,7,FALSE)</f>
        <v>5</v>
      </c>
      <c r="Y433">
        <f>VLOOKUP($B433,'Gemini RAW'!$A:$Q,8,FALSE)</f>
        <v>1</v>
      </c>
      <c r="Z433">
        <f>VLOOKUP($B433,'Gemini RAW'!$A:$Q,9,FALSE)</f>
        <v>3.8</v>
      </c>
      <c r="AA433">
        <f>VLOOKUP($B433,'Gemini RAW'!$A:$Q,10,FALSE)</f>
        <v>17</v>
      </c>
      <c r="AB433">
        <f>VLOOKUP($B433,'Gemini RAW'!$A:$Q,11,FALSE)</f>
        <v>0.15369663918160839</v>
      </c>
      <c r="AC433">
        <f>VLOOKUP($B433,'Gemini RAW'!$A:$Q,12,FALSE)</f>
        <v>9</v>
      </c>
      <c r="AD433" t="str">
        <f>VLOOKUP($B433,'Gemini RAW'!$A:$Q,13,FALSE)</f>
        <v>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v>
      </c>
      <c r="AE433" t="b">
        <f>VLOOKUP($B433,'Gemini RAW'!$A:$Q,14,FALSE)</f>
        <v>0</v>
      </c>
      <c r="AF433">
        <f>VLOOKUP($B433,'Gemini RAW'!$A:$Q,15,FALSE)</f>
        <v>0</v>
      </c>
      <c r="AG433">
        <f>VLOOKUP($B433,'Gemini RAW'!$A:$Q,16,FALSE)</f>
        <v>0</v>
      </c>
      <c r="AH433">
        <f>VLOOKUP($B433,'Gemini RAW'!$A:$Q,17,FALSE)</f>
        <v>0</v>
      </c>
    </row>
    <row r="434" spans="1:34" x14ac:dyDescent="0.45">
      <c r="A434">
        <v>433</v>
      </c>
      <c r="B434" t="s">
        <v>144</v>
      </c>
      <c r="C434" t="s">
        <v>639</v>
      </c>
      <c r="D434" t="s">
        <v>557</v>
      </c>
      <c r="E434">
        <v>5</v>
      </c>
      <c r="F434">
        <v>5</v>
      </c>
      <c r="G434">
        <v>4</v>
      </c>
      <c r="H434">
        <v>5</v>
      </c>
      <c r="I434">
        <v>4</v>
      </c>
      <c r="J434">
        <v>4.7249999999999996</v>
      </c>
      <c r="K434">
        <v>23</v>
      </c>
      <c r="L434">
        <v>0.27069791184413972</v>
      </c>
      <c r="M434">
        <v>10</v>
      </c>
      <c r="N434" t="s">
        <v>1862</v>
      </c>
      <c r="O434" t="b">
        <v>0</v>
      </c>
      <c r="S434" t="str">
        <f>VLOOKUP($B434,'Gemini RAW'!$A:$Q,2,FALSE)</f>
        <v>Die alten Möbel können aus verschiedenen Gründen nicht an die Mitarbeiter abgegeben werden. Sie werden nach dem Auszug über den beauftragten Verwerter koordiniert und verwertet. Einige, noch neue Möbel werden auch mit umgezogen.</v>
      </c>
      <c r="T434" t="str">
        <f>VLOOKUP($B434,'Gemini RAW'!$A:$Q,3,FALSE)</f>
        <v>rag</v>
      </c>
      <c r="U434">
        <f>VLOOKUP($B434,'Gemini RAW'!$A:$Q,4,FALSE)</f>
        <v>4</v>
      </c>
      <c r="V434">
        <f>VLOOKUP($B434,'Gemini RAW'!$A:$Q,5,FALSE)</f>
        <v>4</v>
      </c>
      <c r="W434">
        <f>VLOOKUP($B434,'Gemini RAW'!$A:$Q,6,FALSE)</f>
        <v>3</v>
      </c>
      <c r="X434">
        <f>VLOOKUP($B434,'Gemini RAW'!$A:$Q,7,FALSE)</f>
        <v>5</v>
      </c>
      <c r="Y434">
        <f>VLOOKUP($B434,'Gemini RAW'!$A:$Q,8,FALSE)</f>
        <v>1</v>
      </c>
      <c r="Z434">
        <f>VLOOKUP($B434,'Gemini RAW'!$A:$Q,9,FALSE)</f>
        <v>3.8</v>
      </c>
      <c r="AA434">
        <f>VLOOKUP($B434,'Gemini RAW'!$A:$Q,10,FALSE)</f>
        <v>17</v>
      </c>
      <c r="AB434">
        <f>VLOOKUP($B434,'Gemini RAW'!$A:$Q,11,FALSE)</f>
        <v>0.17114037607518881</v>
      </c>
      <c r="AC434">
        <f>VLOOKUP($B434,'Gemini RAW'!$A:$Q,12,FALSE)</f>
        <v>11</v>
      </c>
      <c r="AD434" t="str">
        <f>VLOOKUP($B434,'Gemini RAW'!$A:$Q,13,FALSE)</f>
        <v>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v>
      </c>
      <c r="AE434" t="b">
        <f>VLOOKUP($B434,'Gemini RAW'!$A:$Q,14,FALSE)</f>
        <v>0</v>
      </c>
      <c r="AF434">
        <f>VLOOKUP($B434,'Gemini RAW'!$A:$Q,15,FALSE)</f>
        <v>0</v>
      </c>
      <c r="AG434">
        <f>VLOOKUP($B434,'Gemini RAW'!$A:$Q,16,FALSE)</f>
        <v>0</v>
      </c>
      <c r="AH434">
        <f>VLOOKUP($B434,'Gemini RAW'!$A:$Q,17,FALSE)</f>
        <v>0</v>
      </c>
    </row>
    <row r="435" spans="1:34" x14ac:dyDescent="0.45">
      <c r="A435">
        <v>434</v>
      </c>
      <c r="B435" t="s">
        <v>147</v>
      </c>
      <c r="C435" t="s">
        <v>641</v>
      </c>
      <c r="D435" t="s">
        <v>557</v>
      </c>
      <c r="E435">
        <v>5</v>
      </c>
      <c r="F435">
        <v>5</v>
      </c>
      <c r="G435">
        <v>5</v>
      </c>
      <c r="H435">
        <v>5</v>
      </c>
      <c r="I435">
        <v>5</v>
      </c>
      <c r="J435">
        <v>5</v>
      </c>
      <c r="K435">
        <v>25</v>
      </c>
      <c r="L435">
        <v>0.21161845095123899</v>
      </c>
      <c r="M435">
        <v>10</v>
      </c>
      <c r="N435" t="s">
        <v>1863</v>
      </c>
      <c r="O435" t="b">
        <v>0</v>
      </c>
      <c r="S435" t="str">
        <f>VLOOKUP($B435,'Gemini RAW'!$A:$Q,2,FALSE)</f>
        <v>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v>
      </c>
      <c r="T435" t="str">
        <f>VLOOKUP($B435,'Gemini RAW'!$A:$Q,3,FALSE)</f>
        <v>rag</v>
      </c>
      <c r="U435">
        <f>VLOOKUP($B435,'Gemini RAW'!$A:$Q,4,FALSE)</f>
        <v>3</v>
      </c>
      <c r="V435">
        <f>VLOOKUP($B435,'Gemini RAW'!$A:$Q,5,FALSE)</f>
        <v>4</v>
      </c>
      <c r="W435">
        <f>VLOOKUP($B435,'Gemini RAW'!$A:$Q,6,FALSE)</f>
        <v>2</v>
      </c>
      <c r="X435">
        <f>VLOOKUP($B435,'Gemini RAW'!$A:$Q,7,FALSE)</f>
        <v>5</v>
      </c>
      <c r="Y435">
        <f>VLOOKUP($B435,'Gemini RAW'!$A:$Q,8,FALSE)</f>
        <v>1</v>
      </c>
      <c r="Z435">
        <f>VLOOKUP($B435,'Gemini RAW'!$A:$Q,9,FALSE)</f>
        <v>3.44</v>
      </c>
      <c r="AA435">
        <f>VLOOKUP($B435,'Gemini RAW'!$A:$Q,10,FALSE)</f>
        <v>15</v>
      </c>
      <c r="AB435">
        <f>VLOOKUP($B435,'Gemini RAW'!$A:$Q,11,FALSE)</f>
        <v>0.13319811552442451</v>
      </c>
      <c r="AC435">
        <f>VLOOKUP($B435,'Gemini RAW'!$A:$Q,12,FALSE)</f>
        <v>11</v>
      </c>
      <c r="AD435" t="str">
        <f>VLOOKUP($B435,'Gemini RAW'!$A:$Q,13,FALSE)</f>
        <v>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v>
      </c>
      <c r="AE435" t="b">
        <f>VLOOKUP($B435,'Gemini RAW'!$A:$Q,14,FALSE)</f>
        <v>0</v>
      </c>
      <c r="AF435">
        <f>VLOOKUP($B435,'Gemini RAW'!$A:$Q,15,FALSE)</f>
        <v>0</v>
      </c>
      <c r="AG435">
        <f>VLOOKUP($B435,'Gemini RAW'!$A:$Q,16,FALSE)</f>
        <v>0</v>
      </c>
      <c r="AH435">
        <f>VLOOKUP($B435,'Gemini RAW'!$A:$Q,17,FALSE)</f>
        <v>0</v>
      </c>
    </row>
    <row r="436" spans="1:34" x14ac:dyDescent="0.45">
      <c r="A436">
        <v>435</v>
      </c>
      <c r="B436" t="s">
        <v>150</v>
      </c>
      <c r="C436" t="s">
        <v>643</v>
      </c>
      <c r="D436" t="s">
        <v>557</v>
      </c>
      <c r="E436">
        <v>5</v>
      </c>
      <c r="F436">
        <v>5</v>
      </c>
      <c r="G436">
        <v>4</v>
      </c>
      <c r="H436">
        <v>5</v>
      </c>
      <c r="I436">
        <v>4</v>
      </c>
      <c r="J436">
        <v>4.7249999999999996</v>
      </c>
      <c r="K436">
        <v>23</v>
      </c>
      <c r="L436">
        <v>0.16315881458242729</v>
      </c>
      <c r="M436">
        <v>10</v>
      </c>
      <c r="N436" t="s">
        <v>1864</v>
      </c>
      <c r="O436" t="b">
        <v>0</v>
      </c>
      <c r="S436" t="str">
        <f>VLOOKUP($B436,'Gemini RAW'!$A:$Q,2,FALSE)</f>
        <v>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436" t="str">
        <f>VLOOKUP($B436,'Gemini RAW'!$A:$Q,3,FALSE)</f>
        <v>rag</v>
      </c>
      <c r="U436">
        <f>VLOOKUP($B436,'Gemini RAW'!$A:$Q,4,FALSE)</f>
        <v>5</v>
      </c>
      <c r="V436">
        <f>VLOOKUP($B436,'Gemini RAW'!$A:$Q,5,FALSE)</f>
        <v>5</v>
      </c>
      <c r="W436">
        <f>VLOOKUP($B436,'Gemini RAW'!$A:$Q,6,FALSE)</f>
        <v>5</v>
      </c>
      <c r="X436">
        <f>VLOOKUP($B436,'Gemini RAW'!$A:$Q,7,FALSE)</f>
        <v>5</v>
      </c>
      <c r="Y436">
        <f>VLOOKUP($B436,'Gemini RAW'!$A:$Q,8,FALSE)</f>
        <v>1</v>
      </c>
      <c r="Z436">
        <f>VLOOKUP($B436,'Gemini RAW'!$A:$Q,9,FALSE)</f>
        <v>4.4800000000000004</v>
      </c>
      <c r="AA436">
        <f>VLOOKUP($B436,'Gemini RAW'!$A:$Q,10,FALSE)</f>
        <v>21</v>
      </c>
      <c r="AB436">
        <f>VLOOKUP($B436,'Gemini RAW'!$A:$Q,11,FALSE)</f>
        <v>0.1164294953014465</v>
      </c>
      <c r="AC436">
        <f>VLOOKUP($B436,'Gemini RAW'!$A:$Q,12,FALSE)</f>
        <v>4</v>
      </c>
      <c r="AD436" t="str">
        <f>VLOOKUP($B436,'Gemini RAW'!$A:$Q,13,FALSE)</f>
        <v>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v>
      </c>
      <c r="AE436" t="b">
        <f>VLOOKUP($B436,'Gemini RAW'!$A:$Q,14,FALSE)</f>
        <v>0</v>
      </c>
      <c r="AF436">
        <f>VLOOKUP($B436,'Gemini RAW'!$A:$Q,15,FALSE)</f>
        <v>0</v>
      </c>
      <c r="AG436">
        <f>VLOOKUP($B436,'Gemini RAW'!$A:$Q,16,FALSE)</f>
        <v>0</v>
      </c>
      <c r="AH436">
        <f>VLOOKUP($B436,'Gemini RAW'!$A:$Q,17,FALSE)</f>
        <v>0</v>
      </c>
    </row>
    <row r="437" spans="1:34" x14ac:dyDescent="0.45">
      <c r="A437">
        <v>436</v>
      </c>
      <c r="B437" t="s">
        <v>153</v>
      </c>
      <c r="C437" t="s">
        <v>645</v>
      </c>
      <c r="D437" t="s">
        <v>557</v>
      </c>
      <c r="E437">
        <v>5</v>
      </c>
      <c r="F437">
        <v>5</v>
      </c>
      <c r="G437">
        <v>4</v>
      </c>
      <c r="H437">
        <v>5</v>
      </c>
      <c r="I437">
        <v>5</v>
      </c>
      <c r="J437">
        <v>4.8125</v>
      </c>
      <c r="K437">
        <v>24</v>
      </c>
      <c r="L437">
        <v>0.24598962082885331</v>
      </c>
      <c r="M437">
        <v>10</v>
      </c>
      <c r="N437" t="s">
        <v>1865</v>
      </c>
      <c r="O437" t="b">
        <v>0</v>
      </c>
      <c r="S437" t="str">
        <f>VLOOKUP($B437,'Gemini RAW'!$A:$Q,2,FALSE)</f>
        <v>Inhalte aus Tresoren müssen gegebenenfalls vorher geräumt und im NewHQ wieder eingeräumt werden, um Transportschäden zu vermeiden. Die Tresore ziehen am Umzugstag des Bereichs mit um. Die Schlüsselübergabe erfolgt entsprechend.</v>
      </c>
      <c r="T437" t="str">
        <f>VLOOKUP($B437,'Gemini RAW'!$A:$Q,3,FALSE)</f>
        <v>rag</v>
      </c>
      <c r="U437">
        <f>VLOOKUP($B437,'Gemini RAW'!$A:$Q,4,FALSE)</f>
        <v>4</v>
      </c>
      <c r="V437">
        <f>VLOOKUP($B437,'Gemini RAW'!$A:$Q,5,FALSE)</f>
        <v>5</v>
      </c>
      <c r="W437">
        <f>VLOOKUP($B437,'Gemini RAW'!$A:$Q,6,FALSE)</f>
        <v>4</v>
      </c>
      <c r="X437">
        <f>VLOOKUP($B437,'Gemini RAW'!$A:$Q,7,FALSE)</f>
        <v>5</v>
      </c>
      <c r="Y437">
        <f>VLOOKUP($B437,'Gemini RAW'!$A:$Q,8,FALSE)</f>
        <v>1</v>
      </c>
      <c r="Z437">
        <f>VLOOKUP($B437,'Gemini RAW'!$A:$Q,9,FALSE)</f>
        <v>4.12</v>
      </c>
      <c r="AA437">
        <f>VLOOKUP($B437,'Gemini RAW'!$A:$Q,10,FALSE)</f>
        <v>19</v>
      </c>
      <c r="AB437">
        <f>VLOOKUP($B437,'Gemini RAW'!$A:$Q,11,FALSE)</f>
        <v>5.452462754636668E-2</v>
      </c>
      <c r="AC437">
        <f>VLOOKUP($B437,'Gemini RAW'!$A:$Q,12,FALSE)</f>
        <v>5</v>
      </c>
      <c r="AD437" t="str">
        <f>VLOOKUP($B437,'Gemini RAW'!$A:$Q,13,FALSE)</f>
        <v>The response is relevant, clear, and reasonably complete. It is factually accurate based on general knowledge. However, it lacks any source grounding or citations, which significantly reduces its academic rigor. The response relies on common sense rather than snippet information.</v>
      </c>
      <c r="AE437" t="b">
        <f>VLOOKUP($B437,'Gemini RAW'!$A:$Q,14,FALSE)</f>
        <v>0</v>
      </c>
      <c r="AF437">
        <f>VLOOKUP($B437,'Gemini RAW'!$A:$Q,15,FALSE)</f>
        <v>0</v>
      </c>
      <c r="AG437">
        <f>VLOOKUP($B437,'Gemini RAW'!$A:$Q,16,FALSE)</f>
        <v>0</v>
      </c>
      <c r="AH437">
        <f>VLOOKUP($B437,'Gemini RAW'!$A:$Q,17,FALSE)</f>
        <v>0</v>
      </c>
    </row>
    <row r="438" spans="1:34" x14ac:dyDescent="0.45">
      <c r="A438">
        <v>437</v>
      </c>
      <c r="B438" t="s">
        <v>156</v>
      </c>
      <c r="C438" t="s">
        <v>647</v>
      </c>
      <c r="D438" t="s">
        <v>557</v>
      </c>
      <c r="E438">
        <v>5</v>
      </c>
      <c r="F438">
        <v>5</v>
      </c>
      <c r="G438">
        <v>4</v>
      </c>
      <c r="H438">
        <v>4</v>
      </c>
      <c r="I438">
        <v>4</v>
      </c>
      <c r="J438">
        <v>4.5625</v>
      </c>
      <c r="K438">
        <v>22</v>
      </c>
      <c r="L438">
        <v>0.27998339575703401</v>
      </c>
      <c r="M438">
        <v>10</v>
      </c>
      <c r="N438" t="s">
        <v>1866</v>
      </c>
      <c r="O438" t="b">
        <v>0</v>
      </c>
      <c r="S438" t="str">
        <f>VLOOKUP($B438,'Gemini RAW'!$A:$Q,2,FALSE)</f>
        <v>Für Ihre Suchanfrage konnte keine Zusammenfassung erstellt werden. Hier sind einige Suchergebnisse.</v>
      </c>
      <c r="T438" t="str">
        <f>VLOOKUP($B438,'Gemini RAW'!$A:$Q,3,FALSE)</f>
        <v>rag</v>
      </c>
      <c r="U438">
        <f>VLOOKUP($B438,'Gemini RAW'!$A:$Q,4,FALSE)</f>
        <v>3</v>
      </c>
      <c r="V438">
        <f>VLOOKUP($B438,'Gemini RAW'!$A:$Q,5,FALSE)</f>
        <v>1</v>
      </c>
      <c r="W438">
        <f>VLOOKUP($B438,'Gemini RAW'!$A:$Q,6,FALSE)</f>
        <v>1</v>
      </c>
      <c r="X438">
        <f>VLOOKUP($B438,'Gemini RAW'!$A:$Q,7,FALSE)</f>
        <v>5</v>
      </c>
      <c r="Y438">
        <f>VLOOKUP($B438,'Gemini RAW'!$A:$Q,8,FALSE)</f>
        <v>1</v>
      </c>
      <c r="Z438">
        <f>VLOOKUP($B438,'Gemini RAW'!$A:$Q,9,FALSE)</f>
        <v>3.04</v>
      </c>
      <c r="AA438">
        <f>VLOOKUP($B438,'Gemini RAW'!$A:$Q,10,FALSE)</f>
        <v>11</v>
      </c>
      <c r="AB438">
        <f>VLOOKUP($B438,'Gemini RAW'!$A:$Q,11,FALSE)</f>
        <v>3.6304744911398332E-2</v>
      </c>
      <c r="AC438">
        <f>VLOOKUP($B438,'Gemini RAW'!$A:$Q,12,FALSE)</f>
        <v>5</v>
      </c>
      <c r="AD438" t="str">
        <f>VLOOKUP($B438,'Gemini RAW'!$A:$Q,13,FALSE)</f>
        <v>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v>
      </c>
      <c r="AE438" t="b">
        <f>VLOOKUP($B438,'Gemini RAW'!$A:$Q,14,FALSE)</f>
        <v>0</v>
      </c>
      <c r="AF438">
        <f>VLOOKUP($B438,'Gemini RAW'!$A:$Q,15,FALSE)</f>
        <v>0</v>
      </c>
      <c r="AG438">
        <f>VLOOKUP($B438,'Gemini RAW'!$A:$Q,16,FALSE)</f>
        <v>0</v>
      </c>
      <c r="AH438">
        <f>VLOOKUP($B438,'Gemini RAW'!$A:$Q,17,FALSE)</f>
        <v>0</v>
      </c>
    </row>
    <row r="439" spans="1:34" x14ac:dyDescent="0.45">
      <c r="A439">
        <v>438</v>
      </c>
      <c r="B439" t="s">
        <v>159</v>
      </c>
      <c r="C439" t="s">
        <v>649</v>
      </c>
      <c r="D439" t="s">
        <v>557</v>
      </c>
      <c r="E439">
        <v>5</v>
      </c>
      <c r="F439">
        <v>5</v>
      </c>
      <c r="G439">
        <v>5</v>
      </c>
      <c r="H439">
        <v>5</v>
      </c>
      <c r="I439">
        <v>5</v>
      </c>
      <c r="J439">
        <v>5</v>
      </c>
      <c r="K439">
        <v>25</v>
      </c>
      <c r="L439">
        <v>0.22020840714902201</v>
      </c>
      <c r="M439">
        <v>10</v>
      </c>
      <c r="N439" t="s">
        <v>1867</v>
      </c>
      <c r="O439" t="b">
        <v>0</v>
      </c>
      <c r="S439" t="str">
        <f>VLOOKUP($B439,'Gemini RAW'!$A:$Q,2,FALSE)</f>
        <v>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v>
      </c>
      <c r="T439" t="str">
        <f>VLOOKUP($B439,'Gemini RAW'!$A:$Q,3,FALSE)</f>
        <v>rag</v>
      </c>
      <c r="U439">
        <f>VLOOKUP($B439,'Gemini RAW'!$A:$Q,4,FALSE)</f>
        <v>5</v>
      </c>
      <c r="V439">
        <f>VLOOKUP($B439,'Gemini RAW'!$A:$Q,5,FALSE)</f>
        <v>5</v>
      </c>
      <c r="W439">
        <f>VLOOKUP($B439,'Gemini RAW'!$A:$Q,6,FALSE)</f>
        <v>4</v>
      </c>
      <c r="X439">
        <f>VLOOKUP($B439,'Gemini RAW'!$A:$Q,7,FALSE)</f>
        <v>5</v>
      </c>
      <c r="Y439">
        <f>VLOOKUP($B439,'Gemini RAW'!$A:$Q,8,FALSE)</f>
        <v>1</v>
      </c>
      <c r="Z439">
        <f>VLOOKUP($B439,'Gemini RAW'!$A:$Q,9,FALSE)</f>
        <v>4.3400000000000007</v>
      </c>
      <c r="AA439">
        <f>VLOOKUP($B439,'Gemini RAW'!$A:$Q,10,FALSE)</f>
        <v>20</v>
      </c>
      <c r="AB439">
        <f>VLOOKUP($B439,'Gemini RAW'!$A:$Q,11,FALSE)</f>
        <v>0.41692251517201789</v>
      </c>
      <c r="AC439">
        <f>VLOOKUP($B439,'Gemini RAW'!$A:$Q,12,FALSE)</f>
        <v>10</v>
      </c>
      <c r="AD439" t="str">
        <f>VLOOKUP($B439,'Gemini RAW'!$A:$Q,13,FALSE)</f>
        <v>The response is factually accurate, relevant, and clearly written. It answers the user's question directly and provides additional information about the trial workday. The main weakness is the lack of citations.</v>
      </c>
      <c r="AE439" t="b">
        <f>VLOOKUP($B439,'Gemini RAW'!$A:$Q,14,FALSE)</f>
        <v>0</v>
      </c>
      <c r="AF439">
        <f>VLOOKUP($B439,'Gemini RAW'!$A:$Q,15,FALSE)</f>
        <v>0</v>
      </c>
      <c r="AG439">
        <f>VLOOKUP($B439,'Gemini RAW'!$A:$Q,16,FALSE)</f>
        <v>0</v>
      </c>
      <c r="AH439">
        <f>VLOOKUP($B439,'Gemini RAW'!$A:$Q,17,FALSE)</f>
        <v>0</v>
      </c>
    </row>
    <row r="440" spans="1:34" x14ac:dyDescent="0.45">
      <c r="A440">
        <v>439</v>
      </c>
      <c r="B440" t="s">
        <v>162</v>
      </c>
      <c r="C440" t="s">
        <v>651</v>
      </c>
      <c r="D440" t="s">
        <v>557</v>
      </c>
      <c r="E440">
        <v>5</v>
      </c>
      <c r="F440">
        <v>5</v>
      </c>
      <c r="G440">
        <v>5</v>
      </c>
      <c r="H440">
        <v>5</v>
      </c>
      <c r="I440">
        <v>5</v>
      </c>
      <c r="J440">
        <v>5</v>
      </c>
      <c r="K440">
        <v>25</v>
      </c>
      <c r="L440">
        <v>0.1564736292081518</v>
      </c>
      <c r="M440">
        <v>9</v>
      </c>
      <c r="N440" t="s">
        <v>1868</v>
      </c>
      <c r="O440" t="b">
        <v>0</v>
      </c>
      <c r="S440" t="str">
        <f>VLOOKUP($B440,'Gemini RAW'!$A:$Q,2,FALSE)</f>
        <v>Ja, Sie dürfen auch zweimal probearbeiten. Für Auszubildende und temporäre Mitarbeiter, die nicht zum Probearbeiten kommen können, muss das eigene Team diese bitte informieren.</v>
      </c>
      <c r="T440" t="str">
        <f>VLOOKUP($B440,'Gemini RAW'!$A:$Q,3,FALSE)</f>
        <v>rag</v>
      </c>
      <c r="U440">
        <f>VLOOKUP($B440,'Gemini RAW'!$A:$Q,4,FALSE)</f>
        <v>5</v>
      </c>
      <c r="V440">
        <f>VLOOKUP($B440,'Gemini RAW'!$A:$Q,5,FALSE)</f>
        <v>5</v>
      </c>
      <c r="W440">
        <f>VLOOKUP($B440,'Gemini RAW'!$A:$Q,6,FALSE)</f>
        <v>4</v>
      </c>
      <c r="X440">
        <f>VLOOKUP($B440,'Gemini RAW'!$A:$Q,7,FALSE)</f>
        <v>5</v>
      </c>
      <c r="Y440">
        <f>VLOOKUP($B440,'Gemini RAW'!$A:$Q,8,FALSE)</f>
        <v>1</v>
      </c>
      <c r="Z440">
        <f>VLOOKUP($B440,'Gemini RAW'!$A:$Q,9,FALSE)</f>
        <v>4.3400000000000007</v>
      </c>
      <c r="AA440">
        <f>VLOOKUP($B440,'Gemini RAW'!$A:$Q,10,FALSE)</f>
        <v>20</v>
      </c>
      <c r="AB440">
        <f>VLOOKUP($B440,'Gemini RAW'!$A:$Q,11,FALSE)</f>
        <v>0.14128696069261579</v>
      </c>
      <c r="AC440">
        <f>VLOOKUP($B440,'Gemini RAW'!$A:$Q,12,FALSE)</f>
        <v>5</v>
      </c>
      <c r="AD440" t="str">
        <f>VLOOKUP($B440,'Gemini RAW'!$A:$Q,13,FALSE)</f>
        <v>The response is factually accurate and relevant. It directly answers the user's question. The completeness could be improved by adding more context. The lack of citations is a significant drawback.</v>
      </c>
      <c r="AE440" t="b">
        <f>VLOOKUP($B440,'Gemini RAW'!$A:$Q,14,FALSE)</f>
        <v>0</v>
      </c>
      <c r="AF440">
        <f>VLOOKUP($B440,'Gemini RAW'!$A:$Q,15,FALSE)</f>
        <v>0</v>
      </c>
      <c r="AG440">
        <f>VLOOKUP($B440,'Gemini RAW'!$A:$Q,16,FALSE)</f>
        <v>0</v>
      </c>
      <c r="AH440">
        <f>VLOOKUP($B440,'Gemini RAW'!$A:$Q,17,FALSE)</f>
        <v>0</v>
      </c>
    </row>
    <row r="441" spans="1:34" x14ac:dyDescent="0.45">
      <c r="A441">
        <v>440</v>
      </c>
      <c r="B441" t="s">
        <v>165</v>
      </c>
      <c r="C441" t="s">
        <v>653</v>
      </c>
      <c r="D441" t="s">
        <v>557</v>
      </c>
      <c r="E441">
        <v>5</v>
      </c>
      <c r="F441">
        <v>5</v>
      </c>
      <c r="G441">
        <v>4</v>
      </c>
      <c r="H441">
        <v>5</v>
      </c>
      <c r="I441">
        <v>4</v>
      </c>
      <c r="J441">
        <v>4.7249999999999996</v>
      </c>
      <c r="K441">
        <v>23</v>
      </c>
      <c r="L441">
        <v>0.28439533836291042</v>
      </c>
      <c r="M441">
        <v>10</v>
      </c>
      <c r="N441" t="s">
        <v>1869</v>
      </c>
      <c r="O441" t="b">
        <v>0</v>
      </c>
      <c r="S441" t="str">
        <f>VLOOKUP($B441,'Gemini RAW'!$A:$Q,2,FALSE)</f>
        <v>Die Zutrittskontrolle für die Home-Etage ist an den Tagen des Probearbeitens eingerichtet und personalisiert.</v>
      </c>
      <c r="T441" t="str">
        <f>VLOOKUP($B441,'Gemini RAW'!$A:$Q,3,FALSE)</f>
        <v>rag</v>
      </c>
      <c r="U441">
        <f>VLOOKUP($B441,'Gemini RAW'!$A:$Q,4,FALSE)</f>
        <v>5</v>
      </c>
      <c r="V441">
        <f>VLOOKUP($B441,'Gemini RAW'!$A:$Q,5,FALSE)</f>
        <v>5</v>
      </c>
      <c r="W441">
        <f>VLOOKUP($B441,'Gemini RAW'!$A:$Q,6,FALSE)</f>
        <v>3</v>
      </c>
      <c r="X441">
        <f>VLOOKUP($B441,'Gemini RAW'!$A:$Q,7,FALSE)</f>
        <v>5</v>
      </c>
      <c r="Y441">
        <f>VLOOKUP($B441,'Gemini RAW'!$A:$Q,8,FALSE)</f>
        <v>1</v>
      </c>
      <c r="Z441">
        <f>VLOOKUP($B441,'Gemini RAW'!$A:$Q,9,FALSE)</f>
        <v>3.36</v>
      </c>
      <c r="AA441">
        <f>VLOOKUP($B441,'Gemini RAW'!$A:$Q,10,FALSE)</f>
        <v>19</v>
      </c>
      <c r="AB441">
        <f>VLOOKUP($B441,'Gemini RAW'!$A:$Q,11,FALSE)</f>
        <v>0.21517374046733931</v>
      </c>
      <c r="AC441">
        <f>VLOOKUP($B441,'Gemini RAW'!$A:$Q,12,FALSE)</f>
        <v>16</v>
      </c>
      <c r="AD441" t="str">
        <f>VLOOKUP($B441,'Gemini RAW'!$A:$Q,13,FALSE)</f>
        <v>The response is factually accurate and relevant but lacks completeness. It correctly states that access control is set up for trial workdays but doesn't provide details on the process. The absence of citations and considerations for GDPR and EU AI Act are significant weaknesses.</v>
      </c>
      <c r="AE441" t="b">
        <f>VLOOKUP($B441,'Gemini RAW'!$A:$Q,14,FALSE)</f>
        <v>0</v>
      </c>
      <c r="AF441">
        <f>VLOOKUP($B441,'Gemini RAW'!$A:$Q,15,FALSE)</f>
        <v>0</v>
      </c>
      <c r="AG441">
        <f>VLOOKUP($B441,'Gemini RAW'!$A:$Q,16,FALSE)</f>
        <v>0</v>
      </c>
      <c r="AH441">
        <f>VLOOKUP($B441,'Gemini RAW'!$A:$Q,17,FALSE)</f>
        <v>0</v>
      </c>
    </row>
    <row r="442" spans="1:34" x14ac:dyDescent="0.45">
      <c r="A442">
        <v>441</v>
      </c>
      <c r="B442" t="s">
        <v>168</v>
      </c>
      <c r="C442" t="s">
        <v>655</v>
      </c>
      <c r="D442" t="s">
        <v>557</v>
      </c>
      <c r="E442">
        <v>5</v>
      </c>
      <c r="F442">
        <v>5</v>
      </c>
      <c r="G442">
        <v>4</v>
      </c>
      <c r="H442">
        <v>5</v>
      </c>
      <c r="I442">
        <v>4</v>
      </c>
      <c r="J442">
        <v>4.7249999999999996</v>
      </c>
      <c r="K442">
        <v>23</v>
      </c>
      <c r="L442">
        <v>0.326185401774156</v>
      </c>
      <c r="M442">
        <v>10</v>
      </c>
      <c r="N442" t="s">
        <v>1870</v>
      </c>
      <c r="O442" t="b">
        <v>0</v>
      </c>
      <c r="S442" t="str">
        <f>VLOOKUP($B442,'Gemini RAW'!$A:$Q,2,FALSE)</f>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v>
      </c>
      <c r="T442" t="str">
        <f>VLOOKUP($B442,'Gemini RAW'!$A:$Q,3,FALSE)</f>
        <v>rag</v>
      </c>
      <c r="U442">
        <f>VLOOKUP($B442,'Gemini RAW'!$A:$Q,4,FALSE)</f>
        <v>2</v>
      </c>
      <c r="V442">
        <f>VLOOKUP($B442,'Gemini RAW'!$A:$Q,5,FALSE)</f>
        <v>2</v>
      </c>
      <c r="W442">
        <f>VLOOKUP($B442,'Gemini RAW'!$A:$Q,6,FALSE)</f>
        <v>1</v>
      </c>
      <c r="X442">
        <f>VLOOKUP($B442,'Gemini RAW'!$A:$Q,7,FALSE)</f>
        <v>3</v>
      </c>
      <c r="Y442">
        <f>VLOOKUP($B442,'Gemini RAW'!$A:$Q,8,FALSE)</f>
        <v>1</v>
      </c>
      <c r="Z442">
        <f>VLOOKUP($B442,'Gemini RAW'!$A:$Q,9,FALSE)</f>
        <v>1.64</v>
      </c>
      <c r="AA442">
        <f>VLOOKUP($B442,'Gemini RAW'!$A:$Q,10,FALSE)</f>
        <v>9</v>
      </c>
      <c r="AB442">
        <f>VLOOKUP($B442,'Gemini RAW'!$A:$Q,11,FALSE)</f>
        <v>0.13530053012030899</v>
      </c>
      <c r="AC442">
        <f>VLOOKUP($B442,'Gemini RAW'!$A:$Q,12,FALSE)</f>
        <v>6</v>
      </c>
      <c r="AD442" t="str">
        <f>VLOOKUP($B442,'Gemini RAW'!$A:$Q,13,FALSE)</f>
        <v>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v>
      </c>
      <c r="AE442" t="b">
        <f>VLOOKUP($B442,'Gemini RAW'!$A:$Q,14,FALSE)</f>
        <v>0</v>
      </c>
      <c r="AF442">
        <f>VLOOKUP($B442,'Gemini RAW'!$A:$Q,15,FALSE)</f>
        <v>0</v>
      </c>
      <c r="AG442">
        <f>VLOOKUP($B442,'Gemini RAW'!$A:$Q,16,FALSE)</f>
        <v>0</v>
      </c>
      <c r="AH442">
        <f>VLOOKUP($B442,'Gemini RAW'!$A:$Q,17,FALSE)</f>
        <v>0</v>
      </c>
    </row>
    <row r="443" spans="1:34" x14ac:dyDescent="0.45">
      <c r="A443">
        <v>442</v>
      </c>
      <c r="B443" t="s">
        <v>171</v>
      </c>
      <c r="C443" t="s">
        <v>657</v>
      </c>
      <c r="D443" t="s">
        <v>557</v>
      </c>
      <c r="E443">
        <v>5</v>
      </c>
      <c r="F443">
        <v>5</v>
      </c>
      <c r="G443">
        <v>4</v>
      </c>
      <c r="H443">
        <v>5</v>
      </c>
      <c r="I443">
        <v>4</v>
      </c>
      <c r="J443">
        <v>4.7249999999999996</v>
      </c>
      <c r="K443">
        <v>23</v>
      </c>
      <c r="L443">
        <v>0.2088314514152316</v>
      </c>
      <c r="M443">
        <v>14</v>
      </c>
      <c r="N443" t="s">
        <v>1871</v>
      </c>
      <c r="O443" t="b">
        <v>0</v>
      </c>
      <c r="S443" t="str">
        <f>VLOOKUP($B443,'Gemini RAW'!$A:$Q,2,FALSE)</f>
        <v>Ja, es werden zwei Gebäudeführungen im Rahmen des Probearbeitens angeboten. Freiwillige Gebäudeführungen mit Anmeldung werden angeboten.</v>
      </c>
      <c r="T443" t="str">
        <f>VLOOKUP($B443,'Gemini RAW'!$A:$Q,3,FALSE)</f>
        <v>rag</v>
      </c>
      <c r="U443">
        <f>VLOOKUP($B443,'Gemini RAW'!$A:$Q,4,FALSE)</f>
        <v>4</v>
      </c>
      <c r="V443">
        <f>VLOOKUP($B443,'Gemini RAW'!$A:$Q,5,FALSE)</f>
        <v>5</v>
      </c>
      <c r="W443">
        <f>VLOOKUP($B443,'Gemini RAW'!$A:$Q,6,FALSE)</f>
        <v>3</v>
      </c>
      <c r="X443">
        <f>VLOOKUP($B443,'Gemini RAW'!$A:$Q,7,FALSE)</f>
        <v>5</v>
      </c>
      <c r="Y443">
        <f>VLOOKUP($B443,'Gemini RAW'!$A:$Q,8,FALSE)</f>
        <v>1</v>
      </c>
      <c r="Z443">
        <f>VLOOKUP($B443,'Gemini RAW'!$A:$Q,9,FALSE)</f>
        <v>3.98</v>
      </c>
      <c r="AA443">
        <f>VLOOKUP($B443,'Gemini RAW'!$A:$Q,10,FALSE)</f>
        <v>18</v>
      </c>
      <c r="AB443">
        <f>VLOOKUP($B443,'Gemini RAW'!$A:$Q,11,FALSE)</f>
        <v>5.6867219095083348E-2</v>
      </c>
      <c r="AC443">
        <f>VLOOKUP($B443,'Gemini RAW'!$A:$Q,12,FALSE)</f>
        <v>15</v>
      </c>
      <c r="AD443" t="str">
        <f>VLOOKUP($B443,'Gemini RAW'!$A:$Q,13,FALSE)</f>
        <v>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v>
      </c>
      <c r="AE443" t="b">
        <f>VLOOKUP($B443,'Gemini RAW'!$A:$Q,14,FALSE)</f>
        <v>0</v>
      </c>
      <c r="AF443">
        <f>VLOOKUP($B443,'Gemini RAW'!$A:$Q,15,FALSE)</f>
        <v>0</v>
      </c>
      <c r="AG443">
        <f>VLOOKUP($B443,'Gemini RAW'!$A:$Q,16,FALSE)</f>
        <v>0</v>
      </c>
      <c r="AH443">
        <f>VLOOKUP($B443,'Gemini RAW'!$A:$Q,17,FALSE)</f>
        <v>0</v>
      </c>
    </row>
    <row r="444" spans="1:34" x14ac:dyDescent="0.45">
      <c r="A444">
        <v>443</v>
      </c>
      <c r="B444" t="s">
        <v>174</v>
      </c>
      <c r="C444" t="s">
        <v>659</v>
      </c>
      <c r="D444" t="s">
        <v>557</v>
      </c>
      <c r="E444">
        <v>5</v>
      </c>
      <c r="F444">
        <v>5</v>
      </c>
      <c r="G444">
        <v>4</v>
      </c>
      <c r="H444">
        <v>5</v>
      </c>
      <c r="I444">
        <v>5</v>
      </c>
      <c r="J444">
        <v>4.8125</v>
      </c>
      <c r="K444">
        <v>24</v>
      </c>
      <c r="L444">
        <v>0.1295658421738736</v>
      </c>
      <c r="M444">
        <v>12</v>
      </c>
      <c r="N444" t="s">
        <v>1872</v>
      </c>
      <c r="O444" t="b">
        <v>0</v>
      </c>
      <c r="S444" t="str">
        <f>VLOOKUP($B444,'Gemini RAW'!$A:$Q,2,FALSE)</f>
        <v>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v>
      </c>
      <c r="T444" t="str">
        <f>VLOOKUP($B444,'Gemini RAW'!$A:$Q,3,FALSE)</f>
        <v>rag</v>
      </c>
      <c r="U444">
        <f>VLOOKUP($B444,'Gemini RAW'!$A:$Q,4,FALSE)</f>
        <v>5</v>
      </c>
      <c r="V444">
        <f>VLOOKUP($B444,'Gemini RAW'!$A:$Q,5,FALSE)</f>
        <v>5</v>
      </c>
      <c r="W444">
        <f>VLOOKUP($B444,'Gemini RAW'!$A:$Q,6,FALSE)</f>
        <v>4</v>
      </c>
      <c r="X444">
        <f>VLOOKUP($B444,'Gemini RAW'!$A:$Q,7,FALSE)</f>
        <v>5</v>
      </c>
      <c r="Y444">
        <f>VLOOKUP($B444,'Gemini RAW'!$A:$Q,8,FALSE)</f>
        <v>1</v>
      </c>
      <c r="Z444">
        <f>VLOOKUP($B444,'Gemini RAW'!$A:$Q,9,FALSE)</f>
        <v>4.3400000000000007</v>
      </c>
      <c r="AA444">
        <f>VLOOKUP($B444,'Gemini RAW'!$A:$Q,10,FALSE)</f>
        <v>20</v>
      </c>
      <c r="AB444">
        <f>VLOOKUP($B444,'Gemini RAW'!$A:$Q,11,FALSE)</f>
        <v>0.22825127945200019</v>
      </c>
      <c r="AC444">
        <f>VLOOKUP($B444,'Gemini RAW'!$A:$Q,12,FALSE)</f>
        <v>13</v>
      </c>
      <c r="AD444" t="str">
        <f>VLOOKUP($B444,'Gemini RAW'!$A:$Q,13,FALSE)</f>
        <v>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v>
      </c>
      <c r="AE444" t="b">
        <f>VLOOKUP($B444,'Gemini RAW'!$A:$Q,14,FALSE)</f>
        <v>0</v>
      </c>
      <c r="AF444">
        <f>VLOOKUP($B444,'Gemini RAW'!$A:$Q,15,FALSE)</f>
        <v>0</v>
      </c>
      <c r="AG444">
        <f>VLOOKUP($B444,'Gemini RAW'!$A:$Q,16,FALSE)</f>
        <v>0</v>
      </c>
      <c r="AH444">
        <f>VLOOKUP($B444,'Gemini RAW'!$A:$Q,17,FALSE)</f>
        <v>0</v>
      </c>
    </row>
    <row r="445" spans="1:34" x14ac:dyDescent="0.45">
      <c r="A445">
        <v>444</v>
      </c>
      <c r="B445" t="s">
        <v>177</v>
      </c>
      <c r="C445" t="s">
        <v>661</v>
      </c>
      <c r="D445" t="s">
        <v>557</v>
      </c>
      <c r="E445">
        <v>5</v>
      </c>
      <c r="F445">
        <v>5</v>
      </c>
      <c r="G445">
        <v>4</v>
      </c>
      <c r="H445">
        <v>5</v>
      </c>
      <c r="I445">
        <v>4</v>
      </c>
      <c r="J445">
        <v>4.7249999999999996</v>
      </c>
      <c r="K445">
        <v>23</v>
      </c>
      <c r="L445">
        <v>0.41855042620667621</v>
      </c>
      <c r="M445">
        <v>12</v>
      </c>
      <c r="N445" t="s">
        <v>1873</v>
      </c>
      <c r="O445" t="b">
        <v>0</v>
      </c>
      <c r="S445" t="str">
        <f>VLOOKUP($B445,'Gemini RAW'!$A:$Q,2,FALSE)</f>
        <v>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v>
      </c>
      <c r="T445" t="str">
        <f>VLOOKUP($B445,'Gemini RAW'!$A:$Q,3,FALSE)</f>
        <v>rag</v>
      </c>
      <c r="U445">
        <f>VLOOKUP($B445,'Gemini RAW'!$A:$Q,4,FALSE)</f>
        <v>5</v>
      </c>
      <c r="V445">
        <f>VLOOKUP($B445,'Gemini RAW'!$A:$Q,5,FALSE)</f>
        <v>5</v>
      </c>
      <c r="W445">
        <f>VLOOKUP($B445,'Gemini RAW'!$A:$Q,6,FALSE)</f>
        <v>4</v>
      </c>
      <c r="X445">
        <f>VLOOKUP($B445,'Gemini RAW'!$A:$Q,7,FALSE)</f>
        <v>5</v>
      </c>
      <c r="Y445">
        <f>VLOOKUP($B445,'Gemini RAW'!$A:$Q,8,FALSE)</f>
        <v>1</v>
      </c>
      <c r="Z445">
        <f>VLOOKUP($B445,'Gemini RAW'!$A:$Q,9,FALSE)</f>
        <v>4.3400000000000007</v>
      </c>
      <c r="AA445">
        <f>VLOOKUP($B445,'Gemini RAW'!$A:$Q,10,FALSE)</f>
        <v>20</v>
      </c>
      <c r="AB445">
        <f>VLOOKUP($B445,'Gemini RAW'!$A:$Q,11,FALSE)</f>
        <v>0.37935468601359951</v>
      </c>
      <c r="AC445">
        <f>VLOOKUP($B445,'Gemini RAW'!$A:$Q,12,FALSE)</f>
        <v>11</v>
      </c>
      <c r="AD445" t="str">
        <f>VLOOKUP($B445,'Gemini RAW'!$A:$Q,13,FALSE)</f>
        <v>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v>
      </c>
      <c r="AE445" t="b">
        <f>VLOOKUP($B445,'Gemini RAW'!$A:$Q,14,FALSE)</f>
        <v>0</v>
      </c>
      <c r="AF445">
        <f>VLOOKUP($B445,'Gemini RAW'!$A:$Q,15,FALSE)</f>
        <v>0</v>
      </c>
      <c r="AG445">
        <f>VLOOKUP($B445,'Gemini RAW'!$A:$Q,16,FALSE)</f>
        <v>0</v>
      </c>
      <c r="AH445">
        <f>VLOOKUP($B445,'Gemini RAW'!$A:$Q,17,FALSE)</f>
        <v>0</v>
      </c>
    </row>
    <row r="446" spans="1:34" x14ac:dyDescent="0.45">
      <c r="A446">
        <v>445</v>
      </c>
      <c r="B446" t="s">
        <v>180</v>
      </c>
      <c r="C446" t="s">
        <v>663</v>
      </c>
      <c r="D446" t="s">
        <v>557</v>
      </c>
      <c r="E446">
        <v>5</v>
      </c>
      <c r="F446">
        <v>5</v>
      </c>
      <c r="G446">
        <v>4</v>
      </c>
      <c r="H446">
        <v>5</v>
      </c>
      <c r="I446">
        <v>5</v>
      </c>
      <c r="J446">
        <v>4.8125</v>
      </c>
      <c r="K446">
        <v>24</v>
      </c>
      <c r="L446">
        <v>0.2056482346401701</v>
      </c>
      <c r="M446">
        <v>9</v>
      </c>
      <c r="N446" t="s">
        <v>1874</v>
      </c>
      <c r="O446" t="b">
        <v>0</v>
      </c>
      <c r="S446" t="str">
        <f>VLOOKUP($B446,'Gemini RAW'!$A:$Q,2,FALSE)</f>
        <v>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v>
      </c>
      <c r="T446" t="str">
        <f>VLOOKUP($B446,'Gemini RAW'!$A:$Q,3,FALSE)</f>
        <v>rag</v>
      </c>
      <c r="U446">
        <f>VLOOKUP($B446,'Gemini RAW'!$A:$Q,4,FALSE)</f>
        <v>5</v>
      </c>
      <c r="V446">
        <f>VLOOKUP($B446,'Gemini RAW'!$A:$Q,5,FALSE)</f>
        <v>5</v>
      </c>
      <c r="W446">
        <f>VLOOKUP($B446,'Gemini RAW'!$A:$Q,6,FALSE)</f>
        <v>4</v>
      </c>
      <c r="X446">
        <f>VLOOKUP($B446,'Gemini RAW'!$A:$Q,7,FALSE)</f>
        <v>5</v>
      </c>
      <c r="Y446">
        <f>VLOOKUP($B446,'Gemini RAW'!$A:$Q,8,FALSE)</f>
        <v>1</v>
      </c>
      <c r="Z446">
        <f>VLOOKUP($B446,'Gemini RAW'!$A:$Q,9,FALSE)</f>
        <v>4.3400000000000007</v>
      </c>
      <c r="AA446">
        <f>VLOOKUP($B446,'Gemini RAW'!$A:$Q,10,FALSE)</f>
        <v>20</v>
      </c>
      <c r="AB446">
        <f>VLOOKUP($B446,'Gemini RAW'!$A:$Q,11,FALSE)</f>
        <v>0.2075370377952149</v>
      </c>
      <c r="AC446">
        <f>VLOOKUP($B446,'Gemini RAW'!$A:$Q,12,FALSE)</f>
        <v>9</v>
      </c>
      <c r="AD446" t="str">
        <f>VLOOKUP($B446,'Gemini RAW'!$A:$Q,13,FALSE)</f>
        <v>The response provides a factually accurate and relevant answer to the user's query. It explains the trial work process and provides contact information for further inquiries. The main weakness is the lack of explicit citations. The response is well-written and easy to understand.</v>
      </c>
      <c r="AE446" t="b">
        <f>VLOOKUP($B446,'Gemini RAW'!$A:$Q,14,FALSE)</f>
        <v>0</v>
      </c>
      <c r="AF446">
        <f>VLOOKUP($B446,'Gemini RAW'!$A:$Q,15,FALSE)</f>
        <v>0</v>
      </c>
      <c r="AG446">
        <f>VLOOKUP($B446,'Gemini RAW'!$A:$Q,16,FALSE)</f>
        <v>0</v>
      </c>
      <c r="AH446">
        <f>VLOOKUP($B446,'Gemini RAW'!$A:$Q,17,FALSE)</f>
        <v>0</v>
      </c>
    </row>
    <row r="447" spans="1:34" x14ac:dyDescent="0.45">
      <c r="A447">
        <v>446</v>
      </c>
      <c r="B447" t="s">
        <v>183</v>
      </c>
      <c r="C447" t="s">
        <v>665</v>
      </c>
      <c r="D447" t="s">
        <v>557</v>
      </c>
      <c r="E447">
        <v>3</v>
      </c>
      <c r="F447">
        <v>4</v>
      </c>
      <c r="G447">
        <v>3</v>
      </c>
      <c r="H447">
        <v>4</v>
      </c>
      <c r="I447">
        <v>2</v>
      </c>
      <c r="J447">
        <v>3.3250000000000002</v>
      </c>
      <c r="K447">
        <v>16</v>
      </c>
      <c r="L447">
        <v>0.17330858107436839</v>
      </c>
      <c r="M447">
        <v>10</v>
      </c>
      <c r="N447" t="s">
        <v>1875</v>
      </c>
      <c r="O447" t="b">
        <v>0</v>
      </c>
      <c r="S447" t="str">
        <f>VLOOKUP($B447,'Gemini RAW'!$A:$Q,2,FALSE)</f>
        <v>Ja, eine Anmeldung für Aktenrollwagen und Security-Boxen ist zwingend erforderlich bis Ende Juli 2025. Bitte sende eine E-Mail an das Umzugsteam unter NewHQ_Sellenthin@berenberg.de.</v>
      </c>
      <c r="T447" t="str">
        <f>VLOOKUP($B447,'Gemini RAW'!$A:$Q,3,FALSE)</f>
        <v>rag</v>
      </c>
      <c r="U447">
        <f>VLOOKUP($B447,'Gemini RAW'!$A:$Q,4,FALSE)</f>
        <v>2</v>
      </c>
      <c r="V447">
        <f>VLOOKUP($B447,'Gemini RAW'!$A:$Q,5,FALSE)</f>
        <v>2</v>
      </c>
      <c r="W447">
        <f>VLOOKUP($B447,'Gemini RAW'!$A:$Q,6,FALSE)</f>
        <v>1</v>
      </c>
      <c r="X447">
        <f>VLOOKUP($B447,'Gemini RAW'!$A:$Q,7,FALSE)</f>
        <v>4</v>
      </c>
      <c r="Y447">
        <f>VLOOKUP($B447,'Gemini RAW'!$A:$Q,8,FALSE)</f>
        <v>1</v>
      </c>
      <c r="Z447">
        <f>VLOOKUP($B447,'Gemini RAW'!$A:$Q,9,FALSE)</f>
        <v>2.6</v>
      </c>
      <c r="AA447">
        <f>VLOOKUP($B447,'Gemini RAW'!$A:$Q,10,FALSE)</f>
        <v>10</v>
      </c>
      <c r="AB447">
        <f>VLOOKUP($B447,'Gemini RAW'!$A:$Q,11,FALSE)</f>
        <v>0.30545422271677652</v>
      </c>
      <c r="AC447">
        <f>VLOOKUP($B447,'Gemini RAW'!$A:$Q,12,FALSE)</f>
        <v>9</v>
      </c>
      <c r="AD447" t="str">
        <f>VLOOKUP($B447,'Gemini RAW'!$A:$Q,13,FALSE)</f>
        <v>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v>
      </c>
      <c r="AE447" t="b">
        <f>VLOOKUP($B447,'Gemini RAW'!$A:$Q,14,FALSE)</f>
        <v>0</v>
      </c>
      <c r="AF447">
        <f>VLOOKUP($B447,'Gemini RAW'!$A:$Q,15,FALSE)</f>
        <v>0</v>
      </c>
      <c r="AG447">
        <f>VLOOKUP($B447,'Gemini RAW'!$A:$Q,16,FALSE)</f>
        <v>0</v>
      </c>
      <c r="AH447">
        <f>VLOOKUP($B447,'Gemini RAW'!$A:$Q,17,FALSE)</f>
        <v>0</v>
      </c>
    </row>
    <row r="448" spans="1:34" x14ac:dyDescent="0.45">
      <c r="A448">
        <v>447</v>
      </c>
      <c r="B448" t="s">
        <v>186</v>
      </c>
      <c r="C448" t="s">
        <v>667</v>
      </c>
      <c r="D448" t="s">
        <v>557</v>
      </c>
      <c r="E448">
        <v>5</v>
      </c>
      <c r="F448">
        <v>5</v>
      </c>
      <c r="G448">
        <v>4</v>
      </c>
      <c r="H448">
        <v>5</v>
      </c>
      <c r="I448">
        <v>4</v>
      </c>
      <c r="J448">
        <v>4.7249999999999996</v>
      </c>
      <c r="K448">
        <v>23</v>
      </c>
      <c r="L448">
        <v>0.34739200752690041</v>
      </c>
      <c r="M448">
        <v>12</v>
      </c>
      <c r="N448" t="s">
        <v>1876</v>
      </c>
      <c r="O448" t="b">
        <v>0</v>
      </c>
      <c r="S448" t="str">
        <f>VLOOKUP($B448,'Gemini RAW'!$A:$Q,2,FALSE)</f>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v>
      </c>
      <c r="T448" t="str">
        <f>VLOOKUP($B448,'Gemini RAW'!$A:$Q,3,FALSE)</f>
        <v>rag</v>
      </c>
      <c r="U448">
        <f>VLOOKUP($B448,'Gemini RAW'!$A:$Q,4,FALSE)</f>
        <v>4</v>
      </c>
      <c r="V448">
        <f>VLOOKUP($B448,'Gemini RAW'!$A:$Q,5,FALSE)</f>
        <v>5</v>
      </c>
      <c r="W448">
        <f>VLOOKUP($B448,'Gemini RAW'!$A:$Q,6,FALSE)</f>
        <v>3</v>
      </c>
      <c r="X448">
        <f>VLOOKUP($B448,'Gemini RAW'!$A:$Q,7,FALSE)</f>
        <v>5</v>
      </c>
      <c r="Y448">
        <f>VLOOKUP($B448,'Gemini RAW'!$A:$Q,8,FALSE)</f>
        <v>1</v>
      </c>
      <c r="Z448">
        <f>VLOOKUP($B448,'Gemini RAW'!$A:$Q,9,FALSE)</f>
        <v>3.98</v>
      </c>
      <c r="AA448">
        <f>VLOOKUP($B448,'Gemini RAW'!$A:$Q,10,FALSE)</f>
        <v>18</v>
      </c>
      <c r="AB448">
        <f>VLOOKUP($B448,'Gemini RAW'!$A:$Q,11,FALSE)</f>
        <v>0.10298553715229621</v>
      </c>
      <c r="AC448">
        <f>VLOOKUP($B448,'Gemini RAW'!$A:$Q,12,FALSE)</f>
        <v>11</v>
      </c>
      <c r="AD448" t="str">
        <f>VLOOKUP($B448,'Gemini RAW'!$A:$Q,13,FALSE)</f>
        <v>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v>
      </c>
      <c r="AE448" t="b">
        <f>VLOOKUP($B448,'Gemini RAW'!$A:$Q,14,FALSE)</f>
        <v>0</v>
      </c>
      <c r="AF448">
        <f>VLOOKUP($B448,'Gemini RAW'!$A:$Q,15,FALSE)</f>
        <v>0</v>
      </c>
      <c r="AG448">
        <f>VLOOKUP($B448,'Gemini RAW'!$A:$Q,16,FALSE)</f>
        <v>0</v>
      </c>
      <c r="AH448">
        <f>VLOOKUP($B448,'Gemini RAW'!$A:$Q,17,FALSE)</f>
        <v>0</v>
      </c>
    </row>
    <row r="449" spans="1:34" x14ac:dyDescent="0.45">
      <c r="A449">
        <v>448</v>
      </c>
      <c r="B449" t="s">
        <v>189</v>
      </c>
      <c r="C449" t="s">
        <v>669</v>
      </c>
      <c r="D449" t="s">
        <v>557</v>
      </c>
      <c r="E449">
        <v>4</v>
      </c>
      <c r="F449">
        <v>5</v>
      </c>
      <c r="G449">
        <v>4</v>
      </c>
      <c r="H449">
        <v>5</v>
      </c>
      <c r="I449">
        <v>3</v>
      </c>
      <c r="J449">
        <v>4.3249999999999993</v>
      </c>
      <c r="K449">
        <v>21</v>
      </c>
      <c r="L449">
        <v>0.16086772446687059</v>
      </c>
      <c r="M449">
        <v>10</v>
      </c>
      <c r="N449" t="s">
        <v>1877</v>
      </c>
      <c r="O449" t="b">
        <v>0</v>
      </c>
      <c r="S449" t="str">
        <f>VLOOKUP($B449,'Gemini RAW'!$A:$Q,2,FALSE)</f>
        <v>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v>
      </c>
      <c r="T449" t="str">
        <f>VLOOKUP($B449,'Gemini RAW'!$A:$Q,3,FALSE)</f>
        <v>rag</v>
      </c>
      <c r="U449">
        <f>VLOOKUP($B449,'Gemini RAW'!$A:$Q,4,FALSE)</f>
        <v>4</v>
      </c>
      <c r="V449">
        <f>VLOOKUP($B449,'Gemini RAW'!$A:$Q,5,FALSE)</f>
        <v>4</v>
      </c>
      <c r="W449">
        <f>VLOOKUP($B449,'Gemini RAW'!$A:$Q,6,FALSE)</f>
        <v>2</v>
      </c>
      <c r="X449">
        <f>VLOOKUP($B449,'Gemini RAW'!$A:$Q,7,FALSE)</f>
        <v>4</v>
      </c>
      <c r="Y449">
        <f>VLOOKUP($B449,'Gemini RAW'!$A:$Q,8,FALSE)</f>
        <v>2</v>
      </c>
      <c r="Z449">
        <f>VLOOKUP($B449,'Gemini RAW'!$A:$Q,9,FALSE)</f>
        <v>3.88</v>
      </c>
      <c r="AA449">
        <f>VLOOKUP($B449,'Gemini RAW'!$A:$Q,10,FALSE)</f>
        <v>16</v>
      </c>
      <c r="AB449">
        <f>VLOOKUP($B449,'Gemini RAW'!$A:$Q,11,FALSE)</f>
        <v>0.19645818491875069</v>
      </c>
      <c r="AC449">
        <f>VLOOKUP($B449,'Gemini RAW'!$A:$Q,12,FALSE)</f>
        <v>13</v>
      </c>
      <c r="AD449" t="str">
        <f>VLOOKUP($B449,'Gemini RAW'!$A:$Q,13,FALSE)</f>
        <v>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v>
      </c>
      <c r="AE449" t="b">
        <f>VLOOKUP($B449,'Gemini RAW'!$A:$Q,14,FALSE)</f>
        <v>0</v>
      </c>
      <c r="AF449">
        <f>VLOOKUP($B449,'Gemini RAW'!$A:$Q,15,FALSE)</f>
        <v>0</v>
      </c>
      <c r="AG449">
        <f>VLOOKUP($B449,'Gemini RAW'!$A:$Q,16,FALSE)</f>
        <v>0</v>
      </c>
      <c r="AH449">
        <f>VLOOKUP($B449,'Gemini RAW'!$A:$Q,17,FALSE)</f>
        <v>0</v>
      </c>
    </row>
    <row r="450" spans="1:34" x14ac:dyDescent="0.45">
      <c r="A450">
        <v>449</v>
      </c>
      <c r="B450" t="s">
        <v>192</v>
      </c>
      <c r="C450" t="s">
        <v>671</v>
      </c>
      <c r="D450" t="s">
        <v>557</v>
      </c>
      <c r="E450">
        <v>4</v>
      </c>
      <c r="F450">
        <v>5</v>
      </c>
      <c r="G450">
        <v>4</v>
      </c>
      <c r="H450">
        <v>5</v>
      </c>
      <c r="I450">
        <v>3</v>
      </c>
      <c r="J450">
        <v>4.3249999999999993</v>
      </c>
      <c r="K450">
        <v>21</v>
      </c>
      <c r="L450">
        <v>0.2109945070509486</v>
      </c>
      <c r="M450">
        <v>9</v>
      </c>
      <c r="N450" t="s">
        <v>1878</v>
      </c>
      <c r="O450" t="b">
        <v>0</v>
      </c>
      <c r="S450" t="str">
        <f>VLOOKUP($B450,'Gemini RAW'!$A:$Q,2,FALSE)</f>
        <v>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v>
      </c>
      <c r="T450" t="str">
        <f>VLOOKUP($B450,'Gemini RAW'!$A:$Q,3,FALSE)</f>
        <v>rag</v>
      </c>
      <c r="U450">
        <f>VLOOKUP($B450,'Gemini RAW'!$A:$Q,4,FALSE)</f>
        <v>4</v>
      </c>
      <c r="V450">
        <f>VLOOKUP($B450,'Gemini RAW'!$A:$Q,5,FALSE)</f>
        <v>5</v>
      </c>
      <c r="W450">
        <f>VLOOKUP($B450,'Gemini RAW'!$A:$Q,6,FALSE)</f>
        <v>4</v>
      </c>
      <c r="X450">
        <f>VLOOKUP($B450,'Gemini RAW'!$A:$Q,7,FALSE)</f>
        <v>5</v>
      </c>
      <c r="Y450">
        <f>VLOOKUP($B450,'Gemini RAW'!$A:$Q,8,FALSE)</f>
        <v>1</v>
      </c>
      <c r="Z450">
        <f>VLOOKUP($B450,'Gemini RAW'!$A:$Q,9,FALSE)</f>
        <v>4.3999999999999986</v>
      </c>
      <c r="AA450">
        <f>VLOOKUP($B450,'Gemini RAW'!$A:$Q,10,FALSE)</f>
        <v>19</v>
      </c>
      <c r="AB450">
        <f>VLOOKUP($B450,'Gemini RAW'!$A:$Q,11,FALSE)</f>
        <v>0.1744195192415309</v>
      </c>
      <c r="AC450">
        <f>VLOOKUP($B450,'Gemini RAW'!$A:$Q,12,FALSE)</f>
        <v>8</v>
      </c>
      <c r="AD450" t="str">
        <f>VLOOKUP($B450,'Gemini RAW'!$A:$Q,13,FALSE)</f>
        <v>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v>
      </c>
      <c r="AE450" t="b">
        <f>VLOOKUP($B450,'Gemini RAW'!$A:$Q,14,FALSE)</f>
        <v>0</v>
      </c>
      <c r="AF450">
        <f>VLOOKUP($B450,'Gemini RAW'!$A:$Q,15,FALSE)</f>
        <v>0</v>
      </c>
      <c r="AG450">
        <f>VLOOKUP($B450,'Gemini RAW'!$A:$Q,16,FALSE)</f>
        <v>0</v>
      </c>
      <c r="AH450">
        <f>VLOOKUP($B450,'Gemini RAW'!$A:$Q,17,FALSE)</f>
        <v>0</v>
      </c>
    </row>
    <row r="451" spans="1:34" x14ac:dyDescent="0.45">
      <c r="A451">
        <v>450</v>
      </c>
      <c r="B451" t="s">
        <v>195</v>
      </c>
      <c r="C451" t="s">
        <v>673</v>
      </c>
      <c r="D451" t="s">
        <v>557</v>
      </c>
      <c r="E451">
        <v>5</v>
      </c>
      <c r="F451">
        <v>5</v>
      </c>
      <c r="G451">
        <v>5</v>
      </c>
      <c r="H451">
        <v>5</v>
      </c>
      <c r="I451">
        <v>4</v>
      </c>
      <c r="J451">
        <v>4.9124999999999996</v>
      </c>
      <c r="K451">
        <v>24</v>
      </c>
      <c r="L451">
        <v>0.28667429544041378</v>
      </c>
      <c r="M451">
        <v>11</v>
      </c>
      <c r="N451" t="s">
        <v>1879</v>
      </c>
      <c r="O451" t="b">
        <v>0</v>
      </c>
      <c r="S451" t="str">
        <f>VLOOKUP($B451,'Gemini RAW'!$A:$Q,2,FALSE)</f>
        <v>Ja, während des Probearbeitens sind die Tiefgarage und der Fahrradkeller nutzbar. Der Zugang zur Tiefgarage erfolgt mit der Mitarbeiterkarte.</v>
      </c>
      <c r="T451" t="str">
        <f>VLOOKUP($B451,'Gemini RAW'!$A:$Q,3,FALSE)</f>
        <v>rag</v>
      </c>
      <c r="U451">
        <f>VLOOKUP($B451,'Gemini RAW'!$A:$Q,4,FALSE)</f>
        <v>4</v>
      </c>
      <c r="V451">
        <f>VLOOKUP($B451,'Gemini RAW'!$A:$Q,5,FALSE)</f>
        <v>5</v>
      </c>
      <c r="W451">
        <f>VLOOKUP($B451,'Gemini RAW'!$A:$Q,6,FALSE)</f>
        <v>4</v>
      </c>
      <c r="X451">
        <f>VLOOKUP($B451,'Gemini RAW'!$A:$Q,7,FALSE)</f>
        <v>5</v>
      </c>
      <c r="Y451">
        <f>VLOOKUP($B451,'Gemini RAW'!$A:$Q,8,FALSE)</f>
        <v>1</v>
      </c>
      <c r="Z451">
        <f>VLOOKUP($B451,'Gemini RAW'!$A:$Q,9,FALSE)</f>
        <v>4.12</v>
      </c>
      <c r="AA451">
        <f>VLOOKUP($B451,'Gemini RAW'!$A:$Q,10,FALSE)</f>
        <v>19</v>
      </c>
      <c r="AB451">
        <f>VLOOKUP($B451,'Gemini RAW'!$A:$Q,11,FALSE)</f>
        <v>0.13936035287889251</v>
      </c>
      <c r="AC451">
        <f>VLOOKUP($B451,'Gemini RAW'!$A:$Q,12,FALSE)</f>
        <v>12</v>
      </c>
      <c r="AD451" t="str">
        <f>VLOOKUP($B451,'Gemini RAW'!$A:$Q,13,FALSE)</f>
        <v>The response is relevant, clear, and mostly complete. The factual accuracy is high, although not fully supported by the snippets. The lack of citations is a significant weakness.</v>
      </c>
      <c r="AE451" t="b">
        <f>VLOOKUP($B451,'Gemini RAW'!$A:$Q,14,FALSE)</f>
        <v>0</v>
      </c>
      <c r="AF451">
        <f>VLOOKUP($B451,'Gemini RAW'!$A:$Q,15,FALSE)</f>
        <v>0</v>
      </c>
      <c r="AG451">
        <f>VLOOKUP($B451,'Gemini RAW'!$A:$Q,16,FALSE)</f>
        <v>0</v>
      </c>
      <c r="AH451">
        <f>VLOOKUP($B451,'Gemini RAW'!$A:$Q,17,FALSE)</f>
        <v>0</v>
      </c>
    </row>
    <row r="452" spans="1:34" x14ac:dyDescent="0.45">
      <c r="A452">
        <v>451</v>
      </c>
      <c r="B452" t="s">
        <v>198</v>
      </c>
      <c r="C452" t="s">
        <v>675</v>
      </c>
      <c r="D452" t="s">
        <v>557</v>
      </c>
      <c r="E452">
        <v>5</v>
      </c>
      <c r="F452">
        <v>5</v>
      </c>
      <c r="G452">
        <v>5</v>
      </c>
      <c r="H452">
        <v>5</v>
      </c>
      <c r="I452">
        <v>5</v>
      </c>
      <c r="J452">
        <v>5</v>
      </c>
      <c r="K452">
        <v>25</v>
      </c>
      <c r="L452">
        <v>0.40012877680271008</v>
      </c>
      <c r="M452">
        <v>6</v>
      </c>
      <c r="N452" t="s">
        <v>1880</v>
      </c>
      <c r="O452" t="b">
        <v>0</v>
      </c>
      <c r="S452" t="str">
        <f>VLOOKUP($B452,'Gemini RAW'!$A:$Q,2,FALSE)</f>
        <v>Ja, beim Probearbeiten im NewHQ wird gerne Feedback entgegengenommen. Floorwalker unterstützen an den Tagen und nehmen gern auch Feedback entgegen.</v>
      </c>
      <c r="T452" t="str">
        <f>VLOOKUP($B452,'Gemini RAW'!$A:$Q,3,FALSE)</f>
        <v>rag</v>
      </c>
      <c r="U452">
        <f>VLOOKUP($B452,'Gemini RAW'!$A:$Q,4,FALSE)</f>
        <v>4</v>
      </c>
      <c r="V452">
        <f>VLOOKUP($B452,'Gemini RAW'!$A:$Q,5,FALSE)</f>
        <v>5</v>
      </c>
      <c r="W452">
        <f>VLOOKUP($B452,'Gemini RAW'!$A:$Q,6,FALSE)</f>
        <v>3</v>
      </c>
      <c r="X452">
        <f>VLOOKUP($B452,'Gemini RAW'!$A:$Q,7,FALSE)</f>
        <v>4</v>
      </c>
      <c r="Y452">
        <f>VLOOKUP($B452,'Gemini RAW'!$A:$Q,8,FALSE)</f>
        <v>1</v>
      </c>
      <c r="Z452">
        <f>VLOOKUP($B452,'Gemini RAW'!$A:$Q,9,FALSE)</f>
        <v>3.44</v>
      </c>
      <c r="AA452">
        <f>VLOOKUP($B452,'Gemini RAW'!$A:$Q,10,FALSE)</f>
        <v>17</v>
      </c>
      <c r="AB452">
        <f>VLOOKUP($B452,'Gemini RAW'!$A:$Q,11,FALSE)</f>
        <v>0.1004341039707419</v>
      </c>
      <c r="AC452">
        <f>VLOOKUP($B452,'Gemini RAW'!$A:$Q,12,FALSE)</f>
        <v>5</v>
      </c>
      <c r="AD452" t="str">
        <f>VLOOKUP($B452,'Gemini RAW'!$A:$Q,13,FALSE)</f>
        <v>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v>
      </c>
      <c r="AE452" t="b">
        <f>VLOOKUP($B452,'Gemini RAW'!$A:$Q,14,FALSE)</f>
        <v>0</v>
      </c>
      <c r="AF452">
        <f>VLOOKUP($B452,'Gemini RAW'!$A:$Q,15,FALSE)</f>
        <v>0</v>
      </c>
      <c r="AG452">
        <f>VLOOKUP($B452,'Gemini RAW'!$A:$Q,16,FALSE)</f>
        <v>0</v>
      </c>
      <c r="AH452">
        <f>VLOOKUP($B452,'Gemini RAW'!$A:$Q,17,FALSE)</f>
        <v>0</v>
      </c>
    </row>
    <row r="453" spans="1:34" x14ac:dyDescent="0.45">
      <c r="A453">
        <v>452</v>
      </c>
      <c r="B453" t="s">
        <v>201</v>
      </c>
      <c r="C453" t="s">
        <v>677</v>
      </c>
      <c r="D453" t="s">
        <v>557</v>
      </c>
      <c r="E453">
        <v>5</v>
      </c>
      <c r="F453">
        <v>5</v>
      </c>
      <c r="G453">
        <v>5</v>
      </c>
      <c r="H453">
        <v>5</v>
      </c>
      <c r="I453">
        <v>5</v>
      </c>
      <c r="J453">
        <v>5</v>
      </c>
      <c r="K453">
        <v>25</v>
      </c>
      <c r="L453">
        <v>0.3018276265491906</v>
      </c>
      <c r="M453">
        <v>12</v>
      </c>
      <c r="N453" t="s">
        <v>1881</v>
      </c>
      <c r="O453" t="b">
        <v>0</v>
      </c>
      <c r="S453" t="str">
        <f>VLOOKUP($B453,'Gemini RAW'!$A:$Q,2,FALSE)</f>
        <v>Die Aufgabe des Umzugsbotschafters ist es, Ansprechpartner für Kollegen an den ersten Tagen zu sein und als Kontaktperson zum Umzugsteam zu fungieren.</v>
      </c>
      <c r="T453" t="str">
        <f>VLOOKUP($B453,'Gemini RAW'!$A:$Q,3,FALSE)</f>
        <v>rag</v>
      </c>
      <c r="U453">
        <f>VLOOKUP($B453,'Gemini RAW'!$A:$Q,4,FALSE)</f>
        <v>4</v>
      </c>
      <c r="V453">
        <f>VLOOKUP($B453,'Gemini RAW'!$A:$Q,5,FALSE)</f>
        <v>5</v>
      </c>
      <c r="W453">
        <f>VLOOKUP($B453,'Gemini RAW'!$A:$Q,6,FALSE)</f>
        <v>3</v>
      </c>
      <c r="X453">
        <f>VLOOKUP($B453,'Gemini RAW'!$A:$Q,7,FALSE)</f>
        <v>5</v>
      </c>
      <c r="Y453">
        <f>VLOOKUP($B453,'Gemini RAW'!$A:$Q,8,FALSE)</f>
        <v>1</v>
      </c>
      <c r="Z453">
        <f>VLOOKUP($B453,'Gemini RAW'!$A:$Q,9,FALSE)</f>
        <v>3.98</v>
      </c>
      <c r="AA453">
        <f>VLOOKUP($B453,'Gemini RAW'!$A:$Q,10,FALSE)</f>
        <v>18</v>
      </c>
      <c r="AB453">
        <f>VLOOKUP($B453,'Gemini RAW'!$A:$Q,11,FALSE)</f>
        <v>0.13659924001955759</v>
      </c>
      <c r="AC453">
        <f>VLOOKUP($B453,'Gemini RAW'!$A:$Q,12,FALSE)</f>
        <v>8</v>
      </c>
      <c r="AD453" t="str">
        <f>VLOOKUP($B453,'Gemini RAW'!$A:$Q,13,FALSE)</f>
        <v>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v>
      </c>
      <c r="AE453" t="b">
        <f>VLOOKUP($B453,'Gemini RAW'!$A:$Q,14,FALSE)</f>
        <v>0</v>
      </c>
      <c r="AF453">
        <f>VLOOKUP($B453,'Gemini RAW'!$A:$Q,15,FALSE)</f>
        <v>0</v>
      </c>
      <c r="AG453">
        <f>VLOOKUP($B453,'Gemini RAW'!$A:$Q,16,FALSE)</f>
        <v>0</v>
      </c>
      <c r="AH453">
        <f>VLOOKUP($B453,'Gemini RAW'!$A:$Q,17,FALSE)</f>
        <v>0</v>
      </c>
    </row>
    <row r="454" spans="1:34" x14ac:dyDescent="0.45">
      <c r="A454">
        <v>453</v>
      </c>
      <c r="B454" t="s">
        <v>204</v>
      </c>
      <c r="C454" t="s">
        <v>679</v>
      </c>
      <c r="D454" t="s">
        <v>557</v>
      </c>
      <c r="E454">
        <v>5</v>
      </c>
      <c r="F454">
        <v>5</v>
      </c>
      <c r="G454">
        <v>4</v>
      </c>
      <c r="H454">
        <v>5</v>
      </c>
      <c r="I454">
        <v>3</v>
      </c>
      <c r="J454">
        <v>4.6374999999999993</v>
      </c>
      <c r="K454">
        <v>22</v>
      </c>
      <c r="L454">
        <v>0.25271385910456767</v>
      </c>
      <c r="M454">
        <v>10</v>
      </c>
      <c r="N454" t="s">
        <v>1882</v>
      </c>
      <c r="O454" t="b">
        <v>0</v>
      </c>
      <c r="S454" t="str">
        <f>VLOOKUP($B454,'Gemini RAW'!$A:$Q,2,FALSE)</f>
        <v>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v>
      </c>
      <c r="T454" t="str">
        <f>VLOOKUP($B454,'Gemini RAW'!$A:$Q,3,FALSE)</f>
        <v>rag</v>
      </c>
      <c r="U454">
        <f>VLOOKUP($B454,'Gemini RAW'!$A:$Q,4,FALSE)</f>
        <v>4</v>
      </c>
      <c r="V454">
        <f>VLOOKUP($B454,'Gemini RAW'!$A:$Q,5,FALSE)</f>
        <v>5</v>
      </c>
      <c r="W454">
        <f>VLOOKUP($B454,'Gemini RAW'!$A:$Q,6,FALSE)</f>
        <v>4</v>
      </c>
      <c r="X454">
        <f>VLOOKUP($B454,'Gemini RAW'!$A:$Q,7,FALSE)</f>
        <v>5</v>
      </c>
      <c r="Y454">
        <f>VLOOKUP($B454,'Gemini RAW'!$A:$Q,8,FALSE)</f>
        <v>1</v>
      </c>
      <c r="Z454">
        <f>VLOOKUP($B454,'Gemini RAW'!$A:$Q,9,FALSE)</f>
        <v>4.12</v>
      </c>
      <c r="AA454">
        <f>VLOOKUP($B454,'Gemini RAW'!$A:$Q,10,FALSE)</f>
        <v>19</v>
      </c>
      <c r="AB454">
        <f>VLOOKUP($B454,'Gemini RAW'!$A:$Q,11,FALSE)</f>
        <v>0.1640366327008887</v>
      </c>
      <c r="AC454">
        <f>VLOOKUP($B454,'Gemini RAW'!$A:$Q,12,FALSE)</f>
        <v>11</v>
      </c>
      <c r="AD454" t="str">
        <f>VLOOKUP($B454,'Gemini RAW'!$A:$Q,13,FALSE)</f>
        <v>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v>
      </c>
      <c r="AE454" t="b">
        <f>VLOOKUP($B454,'Gemini RAW'!$A:$Q,14,FALSE)</f>
        <v>0</v>
      </c>
      <c r="AF454">
        <f>VLOOKUP($B454,'Gemini RAW'!$A:$Q,15,FALSE)</f>
        <v>0</v>
      </c>
      <c r="AG454">
        <f>VLOOKUP($B454,'Gemini RAW'!$A:$Q,16,FALSE)</f>
        <v>0</v>
      </c>
      <c r="AH454">
        <f>VLOOKUP($B454,'Gemini RAW'!$A:$Q,17,FALSE)</f>
        <v>0</v>
      </c>
    </row>
    <row r="455" spans="1:34" x14ac:dyDescent="0.45">
      <c r="A455">
        <v>454</v>
      </c>
      <c r="B455" t="s">
        <v>207</v>
      </c>
      <c r="C455" t="s">
        <v>681</v>
      </c>
      <c r="D455" t="s">
        <v>557</v>
      </c>
      <c r="E455">
        <v>5</v>
      </c>
      <c r="F455">
        <v>5</v>
      </c>
      <c r="G455">
        <v>4</v>
      </c>
      <c r="H455">
        <v>5</v>
      </c>
      <c r="I455">
        <v>4</v>
      </c>
      <c r="J455">
        <v>4.7249999999999996</v>
      </c>
      <c r="K455">
        <v>23</v>
      </c>
      <c r="L455">
        <v>0.27456612933656871</v>
      </c>
      <c r="M455">
        <v>10</v>
      </c>
      <c r="N455" t="s">
        <v>1883</v>
      </c>
      <c r="O455" t="b">
        <v>0</v>
      </c>
      <c r="S455" t="str">
        <f>VLOOKUP($B455,'Gemini RAW'!$A:$Q,2,FALSE)</f>
        <v>Für Ihre Suchanfrage konnte keine Zusammenfassung erstellt werden. Hier sind einige Suchergebnisse.</v>
      </c>
      <c r="T455" t="str">
        <f>VLOOKUP($B455,'Gemini RAW'!$A:$Q,3,FALSE)</f>
        <v>rag</v>
      </c>
      <c r="U455">
        <f>VLOOKUP($B455,'Gemini RAW'!$A:$Q,4,FALSE)</f>
        <v>1</v>
      </c>
      <c r="V455">
        <f>VLOOKUP($B455,'Gemini RAW'!$A:$Q,5,FALSE)</f>
        <v>1</v>
      </c>
      <c r="W455">
        <f>VLOOKUP($B455,'Gemini RAW'!$A:$Q,6,FALSE)</f>
        <v>1</v>
      </c>
      <c r="X455">
        <f>VLOOKUP($B455,'Gemini RAW'!$A:$Q,7,FALSE)</f>
        <v>1</v>
      </c>
      <c r="Y455">
        <f>VLOOKUP($B455,'Gemini RAW'!$A:$Q,8,FALSE)</f>
        <v>1</v>
      </c>
      <c r="Z455">
        <f>VLOOKUP($B455,'Gemini RAW'!$A:$Q,9,FALSE)</f>
        <v>1</v>
      </c>
      <c r="AA455">
        <f>VLOOKUP($B455,'Gemini RAW'!$A:$Q,10,FALSE)</f>
        <v>5</v>
      </c>
      <c r="AB455">
        <f>VLOOKUP($B455,'Gemini RAW'!$A:$Q,11,FALSE)</f>
        <v>2.4046769542219969E-2</v>
      </c>
      <c r="AC455">
        <f>VLOOKUP($B455,'Gemini RAW'!$A:$Q,12,FALSE)</f>
        <v>12</v>
      </c>
      <c r="AD455" t="str">
        <f>VLOOKUP($B455,'Gemini RAW'!$A:$Q,13,FALSE)</f>
        <v>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v>
      </c>
      <c r="AE455" t="b">
        <f>VLOOKUP($B455,'Gemini RAW'!$A:$Q,14,FALSE)</f>
        <v>0</v>
      </c>
      <c r="AF455">
        <f>VLOOKUP($B455,'Gemini RAW'!$A:$Q,15,FALSE)</f>
        <v>0</v>
      </c>
      <c r="AG455">
        <f>VLOOKUP($B455,'Gemini RAW'!$A:$Q,16,FALSE)</f>
        <v>0</v>
      </c>
      <c r="AH455">
        <f>VLOOKUP($B455,'Gemini RAW'!$A:$Q,17,FALSE)</f>
        <v>0</v>
      </c>
    </row>
    <row r="456" spans="1:34" x14ac:dyDescent="0.45">
      <c r="A456">
        <v>455</v>
      </c>
      <c r="B456" t="s">
        <v>210</v>
      </c>
      <c r="C456" t="s">
        <v>683</v>
      </c>
      <c r="D456" t="s">
        <v>557</v>
      </c>
      <c r="E456">
        <v>5</v>
      </c>
      <c r="F456">
        <v>5</v>
      </c>
      <c r="G456">
        <v>4</v>
      </c>
      <c r="H456">
        <v>4</v>
      </c>
      <c r="I456">
        <v>4</v>
      </c>
      <c r="J456">
        <v>4.5625</v>
      </c>
      <c r="K456">
        <v>22</v>
      </c>
      <c r="L456">
        <v>0.27085340585945678</v>
      </c>
      <c r="M456">
        <v>10</v>
      </c>
      <c r="N456" t="s">
        <v>1884</v>
      </c>
      <c r="O456" t="b">
        <v>0</v>
      </c>
      <c r="S456" t="str">
        <f>VLOOKUP($B456,'Gemini RAW'!$A:$Q,2,FALSE)</f>
        <v>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v>
      </c>
      <c r="T456" t="str">
        <f>VLOOKUP($B456,'Gemini RAW'!$A:$Q,3,FALSE)</f>
        <v>rag</v>
      </c>
      <c r="U456">
        <f>VLOOKUP($B456,'Gemini RAW'!$A:$Q,4,FALSE)</f>
        <v>5</v>
      </c>
      <c r="V456">
        <f>VLOOKUP($B456,'Gemini RAW'!$A:$Q,5,FALSE)</f>
        <v>5</v>
      </c>
      <c r="W456">
        <f>VLOOKUP($B456,'Gemini RAW'!$A:$Q,6,FALSE)</f>
        <v>5</v>
      </c>
      <c r="X456">
        <f>VLOOKUP($B456,'Gemini RAW'!$A:$Q,7,FALSE)</f>
        <v>5</v>
      </c>
      <c r="Y456">
        <f>VLOOKUP($B456,'Gemini RAW'!$A:$Q,8,FALSE)</f>
        <v>1</v>
      </c>
      <c r="Z456">
        <f>VLOOKUP($B456,'Gemini RAW'!$A:$Q,9,FALSE)</f>
        <v>4.4800000000000004</v>
      </c>
      <c r="AA456">
        <f>VLOOKUP($B456,'Gemini RAW'!$A:$Q,10,FALSE)</f>
        <v>21</v>
      </c>
      <c r="AB456">
        <f>VLOOKUP($B456,'Gemini RAW'!$A:$Q,11,FALSE)</f>
        <v>8.554162542649385E-2</v>
      </c>
      <c r="AC456">
        <f>VLOOKUP($B456,'Gemini RAW'!$A:$Q,12,FALSE)</f>
        <v>4</v>
      </c>
      <c r="AD456" t="str">
        <f>VLOOKUP($B456,'Gemini RAW'!$A:$Q,13,FALSE)</f>
        <v>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v>
      </c>
      <c r="AE456" t="b">
        <f>VLOOKUP($B456,'Gemini RAW'!$A:$Q,14,FALSE)</f>
        <v>0</v>
      </c>
      <c r="AF456">
        <f>VLOOKUP($B456,'Gemini RAW'!$A:$Q,15,FALSE)</f>
        <v>0</v>
      </c>
      <c r="AG456">
        <f>VLOOKUP($B456,'Gemini RAW'!$A:$Q,16,FALSE)</f>
        <v>0</v>
      </c>
      <c r="AH456">
        <f>VLOOKUP($B456,'Gemini RAW'!$A:$Q,17,FALSE)</f>
        <v>0</v>
      </c>
    </row>
    <row r="457" spans="1:34" x14ac:dyDescent="0.45">
      <c r="A457">
        <v>456</v>
      </c>
      <c r="B457" t="s">
        <v>213</v>
      </c>
      <c r="C457" t="s">
        <v>685</v>
      </c>
      <c r="D457" t="s">
        <v>557</v>
      </c>
      <c r="E457">
        <v>4</v>
      </c>
      <c r="F457">
        <v>5</v>
      </c>
      <c r="G457">
        <v>3</v>
      </c>
      <c r="H457">
        <v>4</v>
      </c>
      <c r="I457">
        <v>3</v>
      </c>
      <c r="J457">
        <v>3.9750000000000001</v>
      </c>
      <c r="K457">
        <v>19</v>
      </c>
      <c r="L457">
        <v>0.33126249606667568</v>
      </c>
      <c r="M457">
        <v>10</v>
      </c>
      <c r="N457" t="s">
        <v>1885</v>
      </c>
      <c r="O457" t="b">
        <v>0</v>
      </c>
      <c r="S457" t="str">
        <f>VLOOKUP($B457,'Gemini RAW'!$A:$Q,2,FALSE)</f>
        <v>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v>
      </c>
      <c r="T457" t="str">
        <f>VLOOKUP($B457,'Gemini RAW'!$A:$Q,3,FALSE)</f>
        <v>rag</v>
      </c>
      <c r="U457">
        <f>VLOOKUP($B457,'Gemini RAW'!$A:$Q,4,FALSE)</f>
        <v>4</v>
      </c>
      <c r="V457">
        <f>VLOOKUP($B457,'Gemini RAW'!$A:$Q,5,FALSE)</f>
        <v>4</v>
      </c>
      <c r="W457">
        <f>VLOOKUP($B457,'Gemini RAW'!$A:$Q,6,FALSE)</f>
        <v>3</v>
      </c>
      <c r="X457">
        <f>VLOOKUP($B457,'Gemini RAW'!$A:$Q,7,FALSE)</f>
        <v>5</v>
      </c>
      <c r="Y457">
        <f>VLOOKUP($B457,'Gemini RAW'!$A:$Q,8,FALSE)</f>
        <v>1</v>
      </c>
      <c r="Z457">
        <f>VLOOKUP($B457,'Gemini RAW'!$A:$Q,9,FALSE)</f>
        <v>3.8</v>
      </c>
      <c r="AA457">
        <f>VLOOKUP($B457,'Gemini RAW'!$A:$Q,10,FALSE)</f>
        <v>17</v>
      </c>
      <c r="AB457">
        <f>VLOOKUP($B457,'Gemini RAW'!$A:$Q,11,FALSE)</f>
        <v>0.13938682454493151</v>
      </c>
      <c r="AC457">
        <f>VLOOKUP($B457,'Gemini RAW'!$A:$Q,12,FALSE)</f>
        <v>14</v>
      </c>
      <c r="AD457" t="str">
        <f>VLOOKUP($B457,'Gemini RAW'!$A:$Q,13,FALSE)</f>
        <v>The response is generally good in terms of relevance and clarity. It provides a plausible solution to the user's query. However, it lacks completeness and doesn't effectively utilize the provided snippets. The absence of proper citations is a significant weakness.</v>
      </c>
      <c r="AE457" t="b">
        <f>VLOOKUP($B457,'Gemini RAW'!$A:$Q,14,FALSE)</f>
        <v>0</v>
      </c>
      <c r="AF457">
        <f>VLOOKUP($B457,'Gemini RAW'!$A:$Q,15,FALSE)</f>
        <v>0</v>
      </c>
      <c r="AG457">
        <f>VLOOKUP($B457,'Gemini RAW'!$A:$Q,16,FALSE)</f>
        <v>0</v>
      </c>
      <c r="AH457">
        <f>VLOOKUP($B457,'Gemini RAW'!$A:$Q,17,FALSE)</f>
        <v>0</v>
      </c>
    </row>
    <row r="458" spans="1:34" x14ac:dyDescent="0.45">
      <c r="A458">
        <v>457</v>
      </c>
      <c r="B458" t="s">
        <v>216</v>
      </c>
      <c r="C458" t="s">
        <v>687</v>
      </c>
      <c r="D458" t="s">
        <v>557</v>
      </c>
      <c r="E458">
        <v>5</v>
      </c>
      <c r="F458">
        <v>5</v>
      </c>
      <c r="G458">
        <v>4</v>
      </c>
      <c r="H458">
        <v>5</v>
      </c>
      <c r="I458">
        <v>4</v>
      </c>
      <c r="J458">
        <v>4.7249999999999996</v>
      </c>
      <c r="K458">
        <v>23</v>
      </c>
      <c r="L458">
        <v>0.30676769328001557</v>
      </c>
      <c r="M458">
        <v>10</v>
      </c>
      <c r="N458" t="s">
        <v>1886</v>
      </c>
      <c r="O458" t="b">
        <v>0</v>
      </c>
      <c r="S458" t="str">
        <f>VLOOKUP($B458,'Gemini RAW'!$A:$Q,2,FALSE)</f>
        <v>Für Ihre Suchanfrage konnte keine Zusammenfassung erstellt werden. Hier sind einige Suchergebnisse.</v>
      </c>
      <c r="T458" t="str">
        <f>VLOOKUP($B458,'Gemini RAW'!$A:$Q,3,FALSE)</f>
        <v>rag</v>
      </c>
      <c r="U458">
        <f>VLOOKUP($B458,'Gemini RAW'!$A:$Q,4,FALSE)</f>
        <v>3</v>
      </c>
      <c r="V458">
        <f>VLOOKUP($B458,'Gemini RAW'!$A:$Q,5,FALSE)</f>
        <v>1</v>
      </c>
      <c r="W458">
        <f>VLOOKUP($B458,'Gemini RAW'!$A:$Q,6,FALSE)</f>
        <v>1</v>
      </c>
      <c r="X458">
        <f>VLOOKUP($B458,'Gemini RAW'!$A:$Q,7,FALSE)</f>
        <v>1</v>
      </c>
      <c r="Y458">
        <f>VLOOKUP($B458,'Gemini RAW'!$A:$Q,8,FALSE)</f>
        <v>1</v>
      </c>
      <c r="Z458">
        <f>VLOOKUP($B458,'Gemini RAW'!$A:$Q,9,FALSE)</f>
        <v>2.56</v>
      </c>
      <c r="AA458">
        <f>VLOOKUP($B458,'Gemini RAW'!$A:$Q,10,FALSE)</f>
        <v>7</v>
      </c>
      <c r="AB458">
        <f>VLOOKUP($B458,'Gemini RAW'!$A:$Q,11,FALSE)</f>
        <v>4.0567161444016862E-2</v>
      </c>
      <c r="AC458">
        <f>VLOOKUP($B458,'Gemini RAW'!$A:$Q,12,FALSE)</f>
        <v>5</v>
      </c>
      <c r="AD458" t="str">
        <f>VLOOKUP($B458,'Gemini RAW'!$A:$Q,13,FALSE)</f>
        <v>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v>
      </c>
      <c r="AE458" t="b">
        <f>VLOOKUP($B458,'Gemini RAW'!$A:$Q,14,FALSE)</f>
        <v>0</v>
      </c>
      <c r="AF458">
        <f>VLOOKUP($B458,'Gemini RAW'!$A:$Q,15,FALSE)</f>
        <v>0</v>
      </c>
      <c r="AG458">
        <f>VLOOKUP($B458,'Gemini RAW'!$A:$Q,16,FALSE)</f>
        <v>0</v>
      </c>
      <c r="AH458">
        <f>VLOOKUP($B458,'Gemini RAW'!$A:$Q,17,FALSE)</f>
        <v>0</v>
      </c>
    </row>
    <row r="459" spans="1:34" x14ac:dyDescent="0.45">
      <c r="A459">
        <v>458</v>
      </c>
      <c r="B459" t="s">
        <v>219</v>
      </c>
      <c r="C459" t="s">
        <v>688</v>
      </c>
      <c r="D459" t="s">
        <v>557</v>
      </c>
      <c r="E459">
        <v>5</v>
      </c>
      <c r="F459">
        <v>5</v>
      </c>
      <c r="G459">
        <v>4</v>
      </c>
      <c r="H459">
        <v>5</v>
      </c>
      <c r="I459">
        <v>4</v>
      </c>
      <c r="J459">
        <v>4.7249999999999996</v>
      </c>
      <c r="K459">
        <v>23</v>
      </c>
      <c r="L459">
        <v>0.1232652538902539</v>
      </c>
      <c r="M459">
        <v>10</v>
      </c>
      <c r="N459" t="s">
        <v>1887</v>
      </c>
      <c r="O459" t="b">
        <v>0</v>
      </c>
      <c r="S459" t="str">
        <f>VLOOKUP($B459,'Gemini RAW'!$A:$Q,2,FALSE)</f>
        <v>Nein, iPads sind im Standard-Setup nicht vorgesehen. Das Yoga-Laptop kann die Funktionalitäten ähnlich abbilden.</v>
      </c>
      <c r="T459" t="str">
        <f>VLOOKUP($B459,'Gemini RAW'!$A:$Q,3,FALSE)</f>
        <v>rag</v>
      </c>
      <c r="U459">
        <f>VLOOKUP($B459,'Gemini RAW'!$A:$Q,4,FALSE)</f>
        <v>5</v>
      </c>
      <c r="V459">
        <f>VLOOKUP($B459,'Gemini RAW'!$A:$Q,5,FALSE)</f>
        <v>5</v>
      </c>
      <c r="W459">
        <f>VLOOKUP($B459,'Gemini RAW'!$A:$Q,6,FALSE)</f>
        <v>5</v>
      </c>
      <c r="X459">
        <f>VLOOKUP($B459,'Gemini RAW'!$A:$Q,7,FALSE)</f>
        <v>5</v>
      </c>
      <c r="Y459">
        <f>VLOOKUP($B459,'Gemini RAW'!$A:$Q,8,FALSE)</f>
        <v>1</v>
      </c>
      <c r="Z459">
        <f>VLOOKUP($B459,'Gemini RAW'!$A:$Q,9,FALSE)</f>
        <v>4.4800000000000004</v>
      </c>
      <c r="AA459">
        <f>VLOOKUP($B459,'Gemini RAW'!$A:$Q,10,FALSE)</f>
        <v>21</v>
      </c>
      <c r="AB459">
        <f>VLOOKUP($B459,'Gemini RAW'!$A:$Q,11,FALSE)</f>
        <v>0.13340835134011189</v>
      </c>
      <c r="AC459">
        <f>VLOOKUP($B459,'Gemini RAW'!$A:$Q,12,FALSE)</f>
        <v>10</v>
      </c>
      <c r="AD459" t="str">
        <f>VLOOKUP($B459,'Gemini RAW'!$A:$Q,13,FALSE)</f>
        <v>The response is factually accurate, relevant, complete, and clear. It effectively answers the user's question. However, the system lacks explicit citations and an audit trail, which are areas for improvement.</v>
      </c>
      <c r="AE459" t="b">
        <f>VLOOKUP($B459,'Gemini RAW'!$A:$Q,14,FALSE)</f>
        <v>0</v>
      </c>
      <c r="AF459">
        <f>VLOOKUP($B459,'Gemini RAW'!$A:$Q,15,FALSE)</f>
        <v>0</v>
      </c>
      <c r="AG459">
        <f>VLOOKUP($B459,'Gemini RAW'!$A:$Q,16,FALSE)</f>
        <v>0</v>
      </c>
      <c r="AH459">
        <f>VLOOKUP($B459,'Gemini RAW'!$A:$Q,17,FALSE)</f>
        <v>0</v>
      </c>
    </row>
    <row r="460" spans="1:34" x14ac:dyDescent="0.45">
      <c r="A460">
        <v>459</v>
      </c>
      <c r="B460" t="s">
        <v>222</v>
      </c>
      <c r="C460" t="s">
        <v>690</v>
      </c>
      <c r="D460" t="s">
        <v>557</v>
      </c>
      <c r="E460">
        <v>4</v>
      </c>
      <c r="F460">
        <v>5</v>
      </c>
      <c r="G460">
        <v>4</v>
      </c>
      <c r="H460">
        <v>4</v>
      </c>
      <c r="I460">
        <v>3</v>
      </c>
      <c r="J460">
        <v>4.1624999999999996</v>
      </c>
      <c r="K460">
        <v>20</v>
      </c>
      <c r="L460">
        <v>0.43133670718380002</v>
      </c>
      <c r="M460">
        <v>10</v>
      </c>
      <c r="N460" t="s">
        <v>1888</v>
      </c>
      <c r="O460" t="b">
        <v>0</v>
      </c>
      <c r="S460" t="str">
        <f>VLOOKUP($B460,'Gemini RAW'!$A:$Q,2,FALSE)</f>
        <v>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v>
      </c>
      <c r="T460" t="str">
        <f>VLOOKUP($B460,'Gemini RAW'!$A:$Q,3,FALSE)</f>
        <v>rag</v>
      </c>
      <c r="U460">
        <f>VLOOKUP($B460,'Gemini RAW'!$A:$Q,4,FALSE)</f>
        <v>5</v>
      </c>
      <c r="V460">
        <f>VLOOKUP($B460,'Gemini RAW'!$A:$Q,5,FALSE)</f>
        <v>5</v>
      </c>
      <c r="W460">
        <f>VLOOKUP($B460,'Gemini RAW'!$A:$Q,6,FALSE)</f>
        <v>4</v>
      </c>
      <c r="X460">
        <f>VLOOKUP($B460,'Gemini RAW'!$A:$Q,7,FALSE)</f>
        <v>5</v>
      </c>
      <c r="Y460">
        <f>VLOOKUP($B460,'Gemini RAW'!$A:$Q,8,FALSE)</f>
        <v>1</v>
      </c>
      <c r="Z460">
        <f>VLOOKUP($B460,'Gemini RAW'!$A:$Q,9,FALSE)</f>
        <v>4.3400000000000007</v>
      </c>
      <c r="AA460">
        <f>VLOOKUP($B460,'Gemini RAW'!$A:$Q,10,FALSE)</f>
        <v>20</v>
      </c>
      <c r="AB460">
        <f>VLOOKUP($B460,'Gemini RAW'!$A:$Q,11,FALSE)</f>
        <v>0.19967646503251779</v>
      </c>
      <c r="AC460">
        <f>VLOOKUP($B460,'Gemini RAW'!$A:$Q,12,FALSE)</f>
        <v>12</v>
      </c>
      <c r="AD460" t="str">
        <f>VLOOKUP($B460,'Gemini RAW'!$A:$Q,13,FALSE)</f>
        <v>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v>
      </c>
      <c r="AE460" t="b">
        <f>VLOOKUP($B460,'Gemini RAW'!$A:$Q,14,FALSE)</f>
        <v>0</v>
      </c>
      <c r="AF460">
        <f>VLOOKUP($B460,'Gemini RAW'!$A:$Q,15,FALSE)</f>
        <v>0</v>
      </c>
      <c r="AG460">
        <f>VLOOKUP($B460,'Gemini RAW'!$A:$Q,16,FALSE)</f>
        <v>0</v>
      </c>
      <c r="AH460">
        <f>VLOOKUP($B460,'Gemini RAW'!$A:$Q,17,FALSE)</f>
        <v>0</v>
      </c>
    </row>
    <row r="461" spans="1:34" x14ac:dyDescent="0.45">
      <c r="A461">
        <v>460</v>
      </c>
      <c r="B461" t="s">
        <v>225</v>
      </c>
      <c r="C461" t="s">
        <v>692</v>
      </c>
      <c r="D461" t="s">
        <v>557</v>
      </c>
      <c r="E461">
        <v>5</v>
      </c>
      <c r="F461">
        <v>5</v>
      </c>
      <c r="G461">
        <v>4</v>
      </c>
      <c r="H461">
        <v>5</v>
      </c>
      <c r="I461">
        <v>4</v>
      </c>
      <c r="J461">
        <v>4.7249999999999996</v>
      </c>
      <c r="K461">
        <v>23</v>
      </c>
      <c r="L461">
        <v>0.2882381110994931</v>
      </c>
      <c r="M461">
        <v>10</v>
      </c>
      <c r="N461" t="s">
        <v>1889</v>
      </c>
      <c r="O461" t="b">
        <v>0</v>
      </c>
      <c r="S461" t="str">
        <f>VLOOKUP($B461,'Gemini RAW'!$A:$Q,2,FALSE)</f>
        <v>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v>
      </c>
      <c r="T461" t="str">
        <f>VLOOKUP($B461,'Gemini RAW'!$A:$Q,3,FALSE)</f>
        <v>rag</v>
      </c>
      <c r="U461">
        <f>VLOOKUP($B461,'Gemini RAW'!$A:$Q,4,FALSE)</f>
        <v>5</v>
      </c>
      <c r="V461">
        <f>VLOOKUP($B461,'Gemini RAW'!$A:$Q,5,FALSE)</f>
        <v>5</v>
      </c>
      <c r="W461">
        <f>VLOOKUP($B461,'Gemini RAW'!$A:$Q,6,FALSE)</f>
        <v>4</v>
      </c>
      <c r="X461">
        <f>VLOOKUP($B461,'Gemini RAW'!$A:$Q,7,FALSE)</f>
        <v>5</v>
      </c>
      <c r="Y461">
        <f>VLOOKUP($B461,'Gemini RAW'!$A:$Q,8,FALSE)</f>
        <v>1</v>
      </c>
      <c r="Z461">
        <f>VLOOKUP($B461,'Gemini RAW'!$A:$Q,9,FALSE)</f>
        <v>4.3400000000000007</v>
      </c>
      <c r="AA461">
        <f>VLOOKUP($B461,'Gemini RAW'!$A:$Q,10,FALSE)</f>
        <v>20</v>
      </c>
      <c r="AB461">
        <f>VLOOKUP($B461,'Gemini RAW'!$A:$Q,11,FALSE)</f>
        <v>0.32855988834827388</v>
      </c>
      <c r="AC461">
        <f>VLOOKUP($B461,'Gemini RAW'!$A:$Q,12,FALSE)</f>
        <v>9</v>
      </c>
      <c r="AD461" t="str">
        <f>VLOOKUP($B461,'Gemini RAW'!$A:$Q,13,FALSE)</f>
        <v>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v>
      </c>
      <c r="AE461" t="b">
        <f>VLOOKUP($B461,'Gemini RAW'!$A:$Q,14,FALSE)</f>
        <v>0</v>
      </c>
      <c r="AF461">
        <f>VLOOKUP($B461,'Gemini RAW'!$A:$Q,15,FALSE)</f>
        <v>0</v>
      </c>
      <c r="AG461">
        <f>VLOOKUP($B461,'Gemini RAW'!$A:$Q,16,FALSE)</f>
        <v>0</v>
      </c>
      <c r="AH461">
        <f>VLOOKUP($B461,'Gemini RAW'!$A:$Q,17,FALSE)</f>
        <v>0</v>
      </c>
    </row>
    <row r="462" spans="1:34" x14ac:dyDescent="0.45">
      <c r="A462">
        <v>461</v>
      </c>
      <c r="B462" t="s">
        <v>228</v>
      </c>
      <c r="C462" t="s">
        <v>694</v>
      </c>
      <c r="D462" t="s">
        <v>557</v>
      </c>
      <c r="E462">
        <v>5</v>
      </c>
      <c r="F462">
        <v>5</v>
      </c>
      <c r="G462">
        <v>5</v>
      </c>
      <c r="H462">
        <v>5</v>
      </c>
      <c r="I462">
        <v>4</v>
      </c>
      <c r="J462">
        <v>4.9124999999999996</v>
      </c>
      <c r="K462">
        <v>24</v>
      </c>
      <c r="L462">
        <v>0.30748280660432359</v>
      </c>
      <c r="M462">
        <v>11</v>
      </c>
      <c r="N462" t="s">
        <v>1890</v>
      </c>
      <c r="O462" t="b">
        <v>0</v>
      </c>
      <c r="S462" t="str">
        <f>VLOOKUP($B462,'Gemini RAW'!$A:$Q,2,FALSE)</f>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v>
      </c>
      <c r="T462" t="str">
        <f>VLOOKUP($B462,'Gemini RAW'!$A:$Q,3,FALSE)</f>
        <v>rag</v>
      </c>
      <c r="U462">
        <f>VLOOKUP($B462,'Gemini RAW'!$A:$Q,4,FALSE)</f>
        <v>4</v>
      </c>
      <c r="V462">
        <f>VLOOKUP($B462,'Gemini RAW'!$A:$Q,5,FALSE)</f>
        <v>5</v>
      </c>
      <c r="W462">
        <f>VLOOKUP($B462,'Gemini RAW'!$A:$Q,6,FALSE)</f>
        <v>3</v>
      </c>
      <c r="X462">
        <f>VLOOKUP($B462,'Gemini RAW'!$A:$Q,7,FALSE)</f>
        <v>5</v>
      </c>
      <c r="Y462">
        <f>VLOOKUP($B462,'Gemini RAW'!$A:$Q,8,FALSE)</f>
        <v>1</v>
      </c>
      <c r="Z462">
        <f>VLOOKUP($B462,'Gemini RAW'!$A:$Q,9,FALSE)</f>
        <v>3.98</v>
      </c>
      <c r="AA462">
        <f>VLOOKUP($B462,'Gemini RAW'!$A:$Q,10,FALSE)</f>
        <v>18</v>
      </c>
      <c r="AB462">
        <f>VLOOKUP($B462,'Gemini RAW'!$A:$Q,11,FALSE)</f>
        <v>0.24356741766295451</v>
      </c>
      <c r="AC462">
        <f>VLOOKUP($B462,'Gemini RAW'!$A:$Q,12,FALSE)</f>
        <v>11</v>
      </c>
      <c r="AD462" t="str">
        <f>VLOOKUP($B462,'Gemini RAW'!$A:$Q,13,FALSE)</f>
        <v>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v>
      </c>
      <c r="AE462" t="b">
        <f>VLOOKUP($B462,'Gemini RAW'!$A:$Q,14,FALSE)</f>
        <v>0</v>
      </c>
      <c r="AF462">
        <f>VLOOKUP($B462,'Gemini RAW'!$A:$Q,15,FALSE)</f>
        <v>0</v>
      </c>
      <c r="AG462">
        <f>VLOOKUP($B462,'Gemini RAW'!$A:$Q,16,FALSE)</f>
        <v>0</v>
      </c>
      <c r="AH462">
        <f>VLOOKUP($B462,'Gemini RAW'!$A:$Q,17,FALSE)</f>
        <v>0</v>
      </c>
    </row>
    <row r="463" spans="1:34" x14ac:dyDescent="0.45">
      <c r="A463">
        <v>462</v>
      </c>
      <c r="B463" t="s">
        <v>231</v>
      </c>
      <c r="C463" t="s">
        <v>696</v>
      </c>
      <c r="D463" t="s">
        <v>557</v>
      </c>
      <c r="E463">
        <v>5</v>
      </c>
      <c r="F463">
        <v>5</v>
      </c>
      <c r="G463">
        <v>4</v>
      </c>
      <c r="H463">
        <v>5</v>
      </c>
      <c r="I463">
        <v>4</v>
      </c>
      <c r="J463">
        <v>4.7249999999999996</v>
      </c>
      <c r="K463">
        <v>23</v>
      </c>
      <c r="L463">
        <v>0.32951832506619949</v>
      </c>
      <c r="M463">
        <v>8</v>
      </c>
      <c r="N463" t="s">
        <v>1891</v>
      </c>
      <c r="O463" t="b">
        <v>0</v>
      </c>
      <c r="S463" t="str">
        <f>VLOOKUP($B463,'Gemini RAW'!$A:$Q,2,FALSE)</f>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v>
      </c>
      <c r="T463" t="str">
        <f>VLOOKUP($B463,'Gemini RAW'!$A:$Q,3,FALSE)</f>
        <v>rag</v>
      </c>
      <c r="U463">
        <f>VLOOKUP($B463,'Gemini RAW'!$A:$Q,4,FALSE)</f>
        <v>5</v>
      </c>
      <c r="V463">
        <f>VLOOKUP($B463,'Gemini RAW'!$A:$Q,5,FALSE)</f>
        <v>5</v>
      </c>
      <c r="W463">
        <f>VLOOKUP($B463,'Gemini RAW'!$A:$Q,6,FALSE)</f>
        <v>4</v>
      </c>
      <c r="X463">
        <f>VLOOKUP($B463,'Gemini RAW'!$A:$Q,7,FALSE)</f>
        <v>5</v>
      </c>
      <c r="Y463">
        <f>VLOOKUP($B463,'Gemini RAW'!$A:$Q,8,FALSE)</f>
        <v>1</v>
      </c>
      <c r="Z463">
        <f>VLOOKUP($B463,'Gemini RAW'!$A:$Q,9,FALSE)</f>
        <v>4.3400000000000007</v>
      </c>
      <c r="AA463">
        <f>VLOOKUP($B463,'Gemini RAW'!$A:$Q,10,FALSE)</f>
        <v>20</v>
      </c>
      <c r="AB463">
        <f>VLOOKUP($B463,'Gemini RAW'!$A:$Q,11,FALSE)</f>
        <v>0.17748072986212979</v>
      </c>
      <c r="AC463">
        <f>VLOOKUP($B463,'Gemini RAW'!$A:$Q,12,FALSE)</f>
        <v>7</v>
      </c>
      <c r="AD463" t="str">
        <f>VLOOKUP($B463,'Gemini RAW'!$A:$Q,13,FALSE)</f>
        <v>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v>
      </c>
      <c r="AE463" t="b">
        <f>VLOOKUP($B463,'Gemini RAW'!$A:$Q,14,FALSE)</f>
        <v>0</v>
      </c>
      <c r="AF463">
        <f>VLOOKUP($B463,'Gemini RAW'!$A:$Q,15,FALSE)</f>
        <v>0</v>
      </c>
      <c r="AG463">
        <f>VLOOKUP($B463,'Gemini RAW'!$A:$Q,16,FALSE)</f>
        <v>0</v>
      </c>
      <c r="AH463">
        <f>VLOOKUP($B463,'Gemini RAW'!$A:$Q,17,FALSE)</f>
        <v>0</v>
      </c>
    </row>
    <row r="464" spans="1:34" x14ac:dyDescent="0.45">
      <c r="A464">
        <v>463</v>
      </c>
      <c r="B464" t="s">
        <v>234</v>
      </c>
      <c r="C464" t="s">
        <v>698</v>
      </c>
      <c r="D464" t="s">
        <v>557</v>
      </c>
      <c r="E464">
        <v>1</v>
      </c>
      <c r="F464">
        <v>1</v>
      </c>
      <c r="G464">
        <v>1</v>
      </c>
      <c r="H464">
        <v>2</v>
      </c>
      <c r="I464">
        <v>1</v>
      </c>
      <c r="J464">
        <v>1.1625000000000001</v>
      </c>
      <c r="K464">
        <v>6</v>
      </c>
      <c r="L464">
        <v>4.1375536499872419E-2</v>
      </c>
      <c r="M464">
        <v>10</v>
      </c>
      <c r="N464" t="s">
        <v>1892</v>
      </c>
      <c r="O464" t="b">
        <v>0</v>
      </c>
      <c r="S464" t="str">
        <f>VLOOKUP($B464,'Gemini RAW'!$A:$Q,2,FALSE)</f>
        <v>Für Ihre Suchanfrage konnte keine Zusammenfassung erstellt werden. Hier sind einige Suchergebnisse.</v>
      </c>
      <c r="T464" t="str">
        <f>VLOOKUP($B464,'Gemini RAW'!$A:$Q,3,FALSE)</f>
        <v>rag</v>
      </c>
      <c r="U464">
        <f>VLOOKUP($B464,'Gemini RAW'!$A:$Q,4,FALSE)</f>
        <v>1</v>
      </c>
      <c r="V464">
        <f>VLOOKUP($B464,'Gemini RAW'!$A:$Q,5,FALSE)</f>
        <v>1</v>
      </c>
      <c r="W464">
        <f>VLOOKUP($B464,'Gemini RAW'!$A:$Q,6,FALSE)</f>
        <v>1</v>
      </c>
      <c r="X464">
        <f>VLOOKUP($B464,'Gemini RAW'!$A:$Q,7,FALSE)</f>
        <v>1</v>
      </c>
      <c r="Y464">
        <f>VLOOKUP($B464,'Gemini RAW'!$A:$Q,8,FALSE)</f>
        <v>1</v>
      </c>
      <c r="Z464">
        <f>VLOOKUP($B464,'Gemini RAW'!$A:$Q,9,FALSE)</f>
        <v>1</v>
      </c>
      <c r="AA464">
        <f>VLOOKUP($B464,'Gemini RAW'!$A:$Q,10,FALSE)</f>
        <v>5</v>
      </c>
      <c r="AB464">
        <f>VLOOKUP($B464,'Gemini RAW'!$A:$Q,11,FALSE)</f>
        <v>4.112431487016191E-2</v>
      </c>
      <c r="AC464">
        <f>VLOOKUP($B464,'Gemini RAW'!$A:$Q,12,FALSE)</f>
        <v>11</v>
      </c>
      <c r="AD464" t="str">
        <f>VLOOKUP($B464,'Gemini RAW'!$A:$Q,13,FALSE)</f>
        <v>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v>
      </c>
      <c r="AE464" t="b">
        <f>VLOOKUP($B464,'Gemini RAW'!$A:$Q,14,FALSE)</f>
        <v>0</v>
      </c>
      <c r="AF464">
        <f>VLOOKUP($B464,'Gemini RAW'!$A:$Q,15,FALSE)</f>
        <v>0</v>
      </c>
      <c r="AG464">
        <f>VLOOKUP($B464,'Gemini RAW'!$A:$Q,16,FALSE)</f>
        <v>0</v>
      </c>
      <c r="AH464">
        <f>VLOOKUP($B464,'Gemini RAW'!$A:$Q,17,FALSE)</f>
        <v>0</v>
      </c>
    </row>
    <row r="465" spans="1:34" x14ac:dyDescent="0.45">
      <c r="A465">
        <v>464</v>
      </c>
      <c r="B465" t="s">
        <v>237</v>
      </c>
      <c r="C465" t="s">
        <v>700</v>
      </c>
      <c r="D465" t="s">
        <v>557</v>
      </c>
      <c r="E465">
        <v>5</v>
      </c>
      <c r="F465">
        <v>5</v>
      </c>
      <c r="G465">
        <v>4</v>
      </c>
      <c r="H465">
        <v>5</v>
      </c>
      <c r="I465">
        <v>4</v>
      </c>
      <c r="J465">
        <v>4.7249999999999996</v>
      </c>
      <c r="K465">
        <v>23</v>
      </c>
      <c r="L465">
        <v>0.31120015756544511</v>
      </c>
      <c r="M465">
        <v>11</v>
      </c>
      <c r="N465" t="s">
        <v>1893</v>
      </c>
      <c r="O465" t="b">
        <v>0</v>
      </c>
      <c r="S465" t="str">
        <f>VLOOKUP($B465,'Gemini RAW'!$A:$Q,2,FALSE)</f>
        <v>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v>
      </c>
      <c r="T465" t="str">
        <f>VLOOKUP($B465,'Gemini RAW'!$A:$Q,3,FALSE)</f>
        <v>rag</v>
      </c>
      <c r="U465">
        <f>VLOOKUP($B465,'Gemini RAW'!$A:$Q,4,FALSE)</f>
        <v>5</v>
      </c>
      <c r="V465">
        <f>VLOOKUP($B465,'Gemini RAW'!$A:$Q,5,FALSE)</f>
        <v>5</v>
      </c>
      <c r="W465">
        <f>VLOOKUP($B465,'Gemini RAW'!$A:$Q,6,FALSE)</f>
        <v>4</v>
      </c>
      <c r="X465">
        <f>VLOOKUP($B465,'Gemini RAW'!$A:$Q,7,FALSE)</f>
        <v>5</v>
      </c>
      <c r="Y465">
        <f>VLOOKUP($B465,'Gemini RAW'!$A:$Q,8,FALSE)</f>
        <v>1</v>
      </c>
      <c r="Z465">
        <f>VLOOKUP($B465,'Gemini RAW'!$A:$Q,9,FALSE)</f>
        <v>4.3400000000000007</v>
      </c>
      <c r="AA465">
        <f>VLOOKUP($B465,'Gemini RAW'!$A:$Q,10,FALSE)</f>
        <v>20</v>
      </c>
      <c r="AB465">
        <f>VLOOKUP($B465,'Gemini RAW'!$A:$Q,11,FALSE)</f>
        <v>0.34096878322966379</v>
      </c>
      <c r="AC465">
        <f>VLOOKUP($B465,'Gemini RAW'!$A:$Q,12,FALSE)</f>
        <v>8</v>
      </c>
      <c r="AD465" t="str">
        <f>VLOOKUP($B465,'Gemini RAW'!$A:$Q,13,FALSE)</f>
        <v>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v>
      </c>
      <c r="AE465" t="b">
        <f>VLOOKUP($B465,'Gemini RAW'!$A:$Q,14,FALSE)</f>
        <v>0</v>
      </c>
      <c r="AF465">
        <f>VLOOKUP($B465,'Gemini RAW'!$A:$Q,15,FALSE)</f>
        <v>0</v>
      </c>
      <c r="AG465">
        <f>VLOOKUP($B465,'Gemini RAW'!$A:$Q,16,FALSE)</f>
        <v>0</v>
      </c>
      <c r="AH465">
        <f>VLOOKUP($B465,'Gemini RAW'!$A:$Q,17,FALSE)</f>
        <v>0</v>
      </c>
    </row>
    <row r="466" spans="1:34" x14ac:dyDescent="0.45">
      <c r="A466">
        <v>465</v>
      </c>
      <c r="B466" t="s">
        <v>240</v>
      </c>
      <c r="C466" t="s">
        <v>702</v>
      </c>
      <c r="D466" t="s">
        <v>557</v>
      </c>
      <c r="E466">
        <v>5</v>
      </c>
      <c r="F466">
        <v>5</v>
      </c>
      <c r="G466">
        <v>4</v>
      </c>
      <c r="H466">
        <v>5</v>
      </c>
      <c r="I466">
        <v>4</v>
      </c>
      <c r="J466">
        <v>4.7249999999999996</v>
      </c>
      <c r="K466">
        <v>23</v>
      </c>
      <c r="L466">
        <v>0.22429371178438801</v>
      </c>
      <c r="M466">
        <v>14</v>
      </c>
      <c r="N466" t="s">
        <v>1894</v>
      </c>
      <c r="O466" t="b">
        <v>0</v>
      </c>
      <c r="S466" t="str">
        <f>VLOOKUP($B466,'Gemini RAW'!$A:$Q,2,FALSE)</f>
        <v>Microsoft Teams ist auf den neuen Laptops integriert. Teams funktioniert jedoch nicht auf der Citrix-Umgebung. Teams ist noch nicht auf die anderen Standorte ausgerollt, der Rollout erfolgt sukzessive.</v>
      </c>
      <c r="T466" t="str">
        <f>VLOOKUP($B466,'Gemini RAW'!$A:$Q,3,FALSE)</f>
        <v>rag</v>
      </c>
      <c r="U466">
        <f>VLOOKUP($B466,'Gemini RAW'!$A:$Q,4,FALSE)</f>
        <v>4</v>
      </c>
      <c r="V466">
        <f>VLOOKUP($B466,'Gemini RAW'!$A:$Q,5,FALSE)</f>
        <v>5</v>
      </c>
      <c r="W466">
        <f>VLOOKUP($B466,'Gemini RAW'!$A:$Q,6,FALSE)</f>
        <v>4</v>
      </c>
      <c r="X466">
        <f>VLOOKUP($B466,'Gemini RAW'!$A:$Q,7,FALSE)</f>
        <v>5</v>
      </c>
      <c r="Y466">
        <f>VLOOKUP($B466,'Gemini RAW'!$A:$Q,8,FALSE)</f>
        <v>1</v>
      </c>
      <c r="Z466">
        <f>VLOOKUP($B466,'Gemini RAW'!$A:$Q,9,FALSE)</f>
        <v>3.28</v>
      </c>
      <c r="AA466">
        <f>VLOOKUP($B466,'Gemini RAW'!$A:$Q,10,FALSE)</f>
        <v>19</v>
      </c>
      <c r="AB466">
        <f>VLOOKUP($B466,'Gemini RAW'!$A:$Q,11,FALSE)</f>
        <v>0.35360210331469533</v>
      </c>
      <c r="AC466">
        <f>VLOOKUP($B466,'Gemini RAW'!$A:$Q,12,FALSE)</f>
        <v>16</v>
      </c>
      <c r="AD466" t="str">
        <f>VLOOKUP($B466,'Gemini RAW'!$A:$Q,13,FALSE)</f>
        <v>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v>
      </c>
      <c r="AE466" t="b">
        <f>VLOOKUP($B466,'Gemini RAW'!$A:$Q,14,FALSE)</f>
        <v>0</v>
      </c>
      <c r="AF466">
        <f>VLOOKUP($B466,'Gemini RAW'!$A:$Q,15,FALSE)</f>
        <v>0</v>
      </c>
      <c r="AG466">
        <f>VLOOKUP($B466,'Gemini RAW'!$A:$Q,16,FALSE)</f>
        <v>0</v>
      </c>
      <c r="AH466">
        <f>VLOOKUP($B466,'Gemini RAW'!$A:$Q,17,FALSE)</f>
        <v>0</v>
      </c>
    </row>
    <row r="467" spans="1:34" x14ac:dyDescent="0.45">
      <c r="A467">
        <v>466</v>
      </c>
      <c r="B467" t="s">
        <v>243</v>
      </c>
      <c r="C467" t="s">
        <v>703</v>
      </c>
      <c r="D467" t="s">
        <v>557</v>
      </c>
      <c r="E467">
        <v>5</v>
      </c>
      <c r="F467">
        <v>5</v>
      </c>
      <c r="G467">
        <v>5</v>
      </c>
      <c r="H467">
        <v>5</v>
      </c>
      <c r="I467">
        <v>5</v>
      </c>
      <c r="J467">
        <v>5</v>
      </c>
      <c r="K467">
        <v>25</v>
      </c>
      <c r="L467">
        <v>0.26894000299335669</v>
      </c>
      <c r="M467">
        <v>8</v>
      </c>
      <c r="N467" t="s">
        <v>1895</v>
      </c>
      <c r="O467" t="b">
        <v>0</v>
      </c>
      <c r="S467" t="str">
        <f>VLOOKUP($B467,'Gemini RAW'!$A:$Q,2,FALSE)</f>
        <v>Ja, Sie können problemlos über die Notebookumgebung an externen Teams-Meetings teilnehmen. Microsoft Teams ist auf den neuen Laptops integriert. Wenn Sie eine Teams-Einladung von extern erhalten, können Sie ohne Probleme über die Notebookumgebung an Teams teilnehmen.</v>
      </c>
      <c r="T467" t="str">
        <f>VLOOKUP($B467,'Gemini RAW'!$A:$Q,3,FALSE)</f>
        <v>rag</v>
      </c>
      <c r="U467">
        <f>VLOOKUP($B467,'Gemini RAW'!$A:$Q,4,FALSE)</f>
        <v>5</v>
      </c>
      <c r="V467">
        <f>VLOOKUP($B467,'Gemini RAW'!$A:$Q,5,FALSE)</f>
        <v>5</v>
      </c>
      <c r="W467">
        <f>VLOOKUP($B467,'Gemini RAW'!$A:$Q,6,FALSE)</f>
        <v>5</v>
      </c>
      <c r="X467">
        <f>VLOOKUP($B467,'Gemini RAW'!$A:$Q,7,FALSE)</f>
        <v>5</v>
      </c>
      <c r="Y467">
        <f>VLOOKUP($B467,'Gemini RAW'!$A:$Q,8,FALSE)</f>
        <v>1</v>
      </c>
      <c r="Z467">
        <f>VLOOKUP($B467,'Gemini RAW'!$A:$Q,9,FALSE)</f>
        <v>4.4800000000000004</v>
      </c>
      <c r="AA467">
        <f>VLOOKUP($B467,'Gemini RAW'!$A:$Q,10,FALSE)</f>
        <v>21</v>
      </c>
      <c r="AB467">
        <f>VLOOKUP($B467,'Gemini RAW'!$A:$Q,11,FALSE)</f>
        <v>0.24474641319942611</v>
      </c>
      <c r="AC467">
        <f>VLOOKUP($B467,'Gemini RAW'!$A:$Q,12,FALSE)</f>
        <v>5</v>
      </c>
      <c r="AD467" t="str">
        <f>VLOOKUP($B467,'Gemini RAW'!$A:$Q,13,FALSE)</f>
        <v>The response is factually accurate, relevant, complete, and clear. However, it lacks citations, even though the information is derived from the provided snippets. The response effectively answers the user's question but fails to properly attribute the source material.</v>
      </c>
      <c r="AE467" t="b">
        <f>VLOOKUP($B467,'Gemini RAW'!$A:$Q,14,FALSE)</f>
        <v>0</v>
      </c>
      <c r="AF467">
        <f>VLOOKUP($B467,'Gemini RAW'!$A:$Q,15,FALSE)</f>
        <v>0</v>
      </c>
      <c r="AG467">
        <f>VLOOKUP($B467,'Gemini RAW'!$A:$Q,16,FALSE)</f>
        <v>0</v>
      </c>
      <c r="AH467">
        <f>VLOOKUP($B467,'Gemini RAW'!$A:$Q,17,FALSE)</f>
        <v>0</v>
      </c>
    </row>
    <row r="468" spans="1:34" x14ac:dyDescent="0.45">
      <c r="A468">
        <v>467</v>
      </c>
      <c r="B468" t="s">
        <v>246</v>
      </c>
      <c r="C468" t="s">
        <v>705</v>
      </c>
      <c r="D468" t="s">
        <v>557</v>
      </c>
      <c r="E468">
        <v>5</v>
      </c>
      <c r="F468">
        <v>5</v>
      </c>
      <c r="G468">
        <v>5</v>
      </c>
      <c r="H468">
        <v>5</v>
      </c>
      <c r="I468">
        <v>5</v>
      </c>
      <c r="J468">
        <v>5</v>
      </c>
      <c r="K468">
        <v>25</v>
      </c>
      <c r="L468">
        <v>0.2778108663817932</v>
      </c>
      <c r="M468">
        <v>12</v>
      </c>
      <c r="N468" t="s">
        <v>1896</v>
      </c>
      <c r="O468" t="b">
        <v>0</v>
      </c>
      <c r="S468" t="str">
        <f>VLOOKUP($B468,'Gemini RAW'!$A:$Q,2,FALSE)</f>
        <v>Die Firma Datagroup leistet externe Unterstützung bei der Umsetzung der IT-Ausstattung. Um den Umzug und die Einweisung in das neue Arbeitsequipment so einfach wie möglich zu gestalten, wird der LocalService durch externes IT-Fachpersonal unterstützt.</v>
      </c>
      <c r="T468" t="str">
        <f>VLOOKUP($B468,'Gemini RAW'!$A:$Q,3,FALSE)</f>
        <v>rag</v>
      </c>
      <c r="U468">
        <f>VLOOKUP($B468,'Gemini RAW'!$A:$Q,4,FALSE)</f>
        <v>4</v>
      </c>
      <c r="V468">
        <f>VLOOKUP($B468,'Gemini RAW'!$A:$Q,5,FALSE)</f>
        <v>5</v>
      </c>
      <c r="W468">
        <f>VLOOKUP($B468,'Gemini RAW'!$A:$Q,6,FALSE)</f>
        <v>3</v>
      </c>
      <c r="X468">
        <f>VLOOKUP($B468,'Gemini RAW'!$A:$Q,7,FALSE)</f>
        <v>4</v>
      </c>
      <c r="Y468">
        <f>VLOOKUP($B468,'Gemini RAW'!$A:$Q,8,FALSE)</f>
        <v>2</v>
      </c>
      <c r="Z468">
        <f>VLOOKUP($B468,'Gemini RAW'!$A:$Q,9,FALSE)</f>
        <v>3.08</v>
      </c>
      <c r="AA468">
        <f>VLOOKUP($B468,'Gemini RAW'!$A:$Q,10,FALSE)</f>
        <v>18</v>
      </c>
      <c r="AB468">
        <f>VLOOKUP($B468,'Gemini RAW'!$A:$Q,11,FALSE)</f>
        <v>0.28020661696629717</v>
      </c>
      <c r="AC468">
        <f>VLOOKUP($B468,'Gemini RAW'!$A:$Q,12,FALSE)</f>
        <v>11</v>
      </c>
      <c r="AD468" t="str">
        <f>VLOOKUP($B468,'Gemini RAW'!$A:$Q,13,FALSE)</f>
        <v>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v>
      </c>
      <c r="AE468" t="b">
        <f>VLOOKUP($B468,'Gemini RAW'!$A:$Q,14,FALSE)</f>
        <v>0</v>
      </c>
      <c r="AF468">
        <f>VLOOKUP($B468,'Gemini RAW'!$A:$Q,15,FALSE)</f>
        <v>0</v>
      </c>
      <c r="AG468">
        <f>VLOOKUP($B468,'Gemini RAW'!$A:$Q,16,FALSE)</f>
        <v>0</v>
      </c>
      <c r="AH468">
        <f>VLOOKUP($B468,'Gemini RAW'!$A:$Q,17,FALSE)</f>
        <v>0</v>
      </c>
    </row>
    <row r="469" spans="1:34" x14ac:dyDescent="0.45">
      <c r="A469">
        <v>468</v>
      </c>
      <c r="B469" t="s">
        <v>249</v>
      </c>
      <c r="C469" t="s">
        <v>707</v>
      </c>
      <c r="D469" t="s">
        <v>557</v>
      </c>
      <c r="E469">
        <v>4</v>
      </c>
      <c r="F469">
        <v>5</v>
      </c>
      <c r="G469">
        <v>3</v>
      </c>
      <c r="H469">
        <v>4</v>
      </c>
      <c r="I469">
        <v>3</v>
      </c>
      <c r="J469">
        <v>3.9750000000000001</v>
      </c>
      <c r="K469">
        <v>19</v>
      </c>
      <c r="L469">
        <v>0.1610097750361747</v>
      </c>
      <c r="M469">
        <v>10</v>
      </c>
      <c r="N469" t="s">
        <v>1897</v>
      </c>
      <c r="O469" t="b">
        <v>0</v>
      </c>
      <c r="S469" t="str">
        <f>VLOOKUP($B469,'Gemini RAW'!$A:$Q,2,FALSE)</f>
        <v>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v>
      </c>
      <c r="T469" t="str">
        <f>VLOOKUP($B469,'Gemini RAW'!$A:$Q,3,FALSE)</f>
        <v>rag</v>
      </c>
      <c r="U469">
        <f>VLOOKUP($B469,'Gemini RAW'!$A:$Q,4,FALSE)</f>
        <v>4</v>
      </c>
      <c r="V469">
        <f>VLOOKUP($B469,'Gemini RAW'!$A:$Q,5,FALSE)</f>
        <v>5</v>
      </c>
      <c r="W469">
        <f>VLOOKUP($B469,'Gemini RAW'!$A:$Q,6,FALSE)</f>
        <v>4</v>
      </c>
      <c r="X469">
        <f>VLOOKUP($B469,'Gemini RAW'!$A:$Q,7,FALSE)</f>
        <v>5</v>
      </c>
      <c r="Y469">
        <f>VLOOKUP($B469,'Gemini RAW'!$A:$Q,8,FALSE)</f>
        <v>1</v>
      </c>
      <c r="Z469">
        <f>VLOOKUP($B469,'Gemini RAW'!$A:$Q,9,FALSE)</f>
        <v>3.28</v>
      </c>
      <c r="AA469">
        <f>VLOOKUP($B469,'Gemini RAW'!$A:$Q,10,FALSE)</f>
        <v>19</v>
      </c>
      <c r="AB469">
        <f>VLOOKUP($B469,'Gemini RAW'!$A:$Q,11,FALSE)</f>
        <v>0.22736269617448329</v>
      </c>
      <c r="AC469">
        <f>VLOOKUP($B469,'Gemini RAW'!$A:$Q,12,FALSE)</f>
        <v>11</v>
      </c>
      <c r="AD469" t="str">
        <f>VLOOKUP($B469,'Gemini RAW'!$A:$Q,13,FALSE)</f>
        <v>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v>
      </c>
      <c r="AE469" t="b">
        <f>VLOOKUP($B469,'Gemini RAW'!$A:$Q,14,FALSE)</f>
        <v>0</v>
      </c>
      <c r="AF469">
        <f>VLOOKUP($B469,'Gemini RAW'!$A:$Q,15,FALSE)</f>
        <v>0</v>
      </c>
      <c r="AG469">
        <f>VLOOKUP($B469,'Gemini RAW'!$A:$Q,16,FALSE)</f>
        <v>0</v>
      </c>
      <c r="AH469">
        <f>VLOOKUP($B469,'Gemini RAW'!$A:$Q,17,FALSE)</f>
        <v>0</v>
      </c>
    </row>
    <row r="470" spans="1:34" x14ac:dyDescent="0.45">
      <c r="A470">
        <v>469</v>
      </c>
      <c r="B470" t="s">
        <v>252</v>
      </c>
      <c r="C470" t="s">
        <v>709</v>
      </c>
      <c r="D470" t="s">
        <v>557</v>
      </c>
      <c r="E470">
        <v>5</v>
      </c>
      <c r="F470">
        <v>5</v>
      </c>
      <c r="G470">
        <v>4</v>
      </c>
      <c r="H470">
        <v>5</v>
      </c>
      <c r="I470">
        <v>4</v>
      </c>
      <c r="J470">
        <v>4.7249999999999996</v>
      </c>
      <c r="K470">
        <v>23</v>
      </c>
      <c r="L470">
        <v>0.43851762303674502</v>
      </c>
      <c r="M470">
        <v>10</v>
      </c>
      <c r="N470" t="s">
        <v>1898</v>
      </c>
      <c r="O470" t="b">
        <v>0</v>
      </c>
      <c r="S470" t="str">
        <f>VLOOKUP($B470,'Gemini RAW'!$A:$Q,2,FALSE)</f>
        <v>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v>
      </c>
      <c r="T470" t="str">
        <f>VLOOKUP($B470,'Gemini RAW'!$A:$Q,3,FALSE)</f>
        <v>rag</v>
      </c>
      <c r="U470">
        <f>VLOOKUP($B470,'Gemini RAW'!$A:$Q,4,FALSE)</f>
        <v>5</v>
      </c>
      <c r="V470">
        <f>VLOOKUP($B470,'Gemini RAW'!$A:$Q,5,FALSE)</f>
        <v>5</v>
      </c>
      <c r="W470">
        <f>VLOOKUP($B470,'Gemini RAW'!$A:$Q,6,FALSE)</f>
        <v>4</v>
      </c>
      <c r="X470">
        <f>VLOOKUP($B470,'Gemini RAW'!$A:$Q,7,FALSE)</f>
        <v>5</v>
      </c>
      <c r="Y470">
        <f>VLOOKUP($B470,'Gemini RAW'!$A:$Q,8,FALSE)</f>
        <v>1</v>
      </c>
      <c r="Z470">
        <f>VLOOKUP($B470,'Gemini RAW'!$A:$Q,9,FALSE)</f>
        <v>3.5</v>
      </c>
      <c r="AA470">
        <f>VLOOKUP($B470,'Gemini RAW'!$A:$Q,10,FALSE)</f>
        <v>20</v>
      </c>
      <c r="AB470">
        <f>VLOOKUP($B470,'Gemini RAW'!$A:$Q,11,FALSE)</f>
        <v>0.2261529413551934</v>
      </c>
      <c r="AC470">
        <f>VLOOKUP($B470,'Gemini RAW'!$A:$Q,12,FALSE)</f>
        <v>10</v>
      </c>
      <c r="AD470" t="str">
        <f>VLOOKUP($B470,'Gemini RAW'!$A:$Q,13,FALSE)</f>
        <v>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v>
      </c>
      <c r="AE470" t="b">
        <f>VLOOKUP($B470,'Gemini RAW'!$A:$Q,14,FALSE)</f>
        <v>0</v>
      </c>
      <c r="AF470">
        <f>VLOOKUP($B470,'Gemini RAW'!$A:$Q,15,FALSE)</f>
        <v>0</v>
      </c>
      <c r="AG470">
        <f>VLOOKUP($B470,'Gemini RAW'!$A:$Q,16,FALSE)</f>
        <v>0</v>
      </c>
      <c r="AH470">
        <f>VLOOKUP($B470,'Gemini RAW'!$A:$Q,17,FALSE)</f>
        <v>0</v>
      </c>
    </row>
    <row r="471" spans="1:34" x14ac:dyDescent="0.45">
      <c r="A471">
        <v>470</v>
      </c>
      <c r="B471" t="s">
        <v>255</v>
      </c>
      <c r="C471" t="s">
        <v>711</v>
      </c>
      <c r="D471" t="s">
        <v>557</v>
      </c>
      <c r="E471">
        <v>5</v>
      </c>
      <c r="F471">
        <v>5</v>
      </c>
      <c r="G471">
        <v>4</v>
      </c>
      <c r="H471">
        <v>5</v>
      </c>
      <c r="I471">
        <v>4</v>
      </c>
      <c r="J471">
        <v>4.7249999999999996</v>
      </c>
      <c r="K471">
        <v>23</v>
      </c>
      <c r="L471">
        <v>0.12144613243819841</v>
      </c>
      <c r="M471">
        <v>10</v>
      </c>
      <c r="N471" t="s">
        <v>1899</v>
      </c>
      <c r="O471" t="b">
        <v>0</v>
      </c>
      <c r="S471" t="str">
        <f>VLOOKUP($B471,'Gemini RAW'!$A:$Q,2,FALSE)</f>
        <v>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v>
      </c>
      <c r="T471" t="str">
        <f>VLOOKUP($B471,'Gemini RAW'!$A:$Q,3,FALSE)</f>
        <v>rag</v>
      </c>
      <c r="U471">
        <f>VLOOKUP($B471,'Gemini RAW'!$A:$Q,4,FALSE)</f>
        <v>4</v>
      </c>
      <c r="V471">
        <f>VLOOKUP($B471,'Gemini RAW'!$A:$Q,5,FALSE)</f>
        <v>5</v>
      </c>
      <c r="W471">
        <f>VLOOKUP($B471,'Gemini RAW'!$A:$Q,6,FALSE)</f>
        <v>4</v>
      </c>
      <c r="X471">
        <f>VLOOKUP($B471,'Gemini RAW'!$A:$Q,7,FALSE)</f>
        <v>5</v>
      </c>
      <c r="Y471">
        <f>VLOOKUP($B471,'Gemini RAW'!$A:$Q,8,FALSE)</f>
        <v>1</v>
      </c>
      <c r="Z471">
        <f>VLOOKUP($B471,'Gemini RAW'!$A:$Q,9,FALSE)</f>
        <v>4.12</v>
      </c>
      <c r="AA471">
        <f>VLOOKUP($B471,'Gemini RAW'!$A:$Q,10,FALSE)</f>
        <v>19</v>
      </c>
      <c r="AB471">
        <f>VLOOKUP($B471,'Gemini RAW'!$A:$Q,11,FALSE)</f>
        <v>0.38583425423601342</v>
      </c>
      <c r="AC471">
        <f>VLOOKUP($B471,'Gemini RAW'!$A:$Q,12,FALSE)</f>
        <v>10</v>
      </c>
      <c r="AD471" t="str">
        <f>VLOOKUP($B471,'Gemini RAW'!$A:$Q,13,FALSE)</f>
        <v>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v>
      </c>
      <c r="AE471" t="b">
        <f>VLOOKUP($B471,'Gemini RAW'!$A:$Q,14,FALSE)</f>
        <v>0</v>
      </c>
      <c r="AF471">
        <f>VLOOKUP($B471,'Gemini RAW'!$A:$Q,15,FALSE)</f>
        <v>0</v>
      </c>
      <c r="AG471">
        <f>VLOOKUP($B471,'Gemini RAW'!$A:$Q,16,FALSE)</f>
        <v>0</v>
      </c>
      <c r="AH471">
        <f>VLOOKUP($B471,'Gemini RAW'!$A:$Q,17,FALSE)</f>
        <v>0</v>
      </c>
    </row>
    <row r="472" spans="1:34" x14ac:dyDescent="0.45">
      <c r="A472">
        <v>471</v>
      </c>
      <c r="B472" t="s">
        <v>258</v>
      </c>
      <c r="C472" t="s">
        <v>713</v>
      </c>
      <c r="D472" t="s">
        <v>557</v>
      </c>
      <c r="E472">
        <v>5</v>
      </c>
      <c r="F472">
        <v>5</v>
      </c>
      <c r="G472">
        <v>5</v>
      </c>
      <c r="H472">
        <v>5</v>
      </c>
      <c r="I472">
        <v>4</v>
      </c>
      <c r="J472">
        <v>4.9124999999999996</v>
      </c>
      <c r="K472">
        <v>24</v>
      </c>
      <c r="L472">
        <v>0.41156449211147622</v>
      </c>
      <c r="M472">
        <v>10</v>
      </c>
      <c r="N472" t="s">
        <v>1900</v>
      </c>
      <c r="O472" t="b">
        <v>0</v>
      </c>
      <c r="S472" t="str">
        <f>VLOOKUP($B472,'Gemini RAW'!$A:$Q,2,FALSE)</f>
        <v>Ja, es wird persönliche Ablageplätze im NewHQ geben. Anstelle von Rollcontainern wird es 900 Schließfächer geben. Zusätzlich gibt es 300 Spinde in UG 2 als Ergänzung.</v>
      </c>
      <c r="T472" t="str">
        <f>VLOOKUP($B472,'Gemini RAW'!$A:$Q,3,FALSE)</f>
        <v>rag</v>
      </c>
      <c r="U472">
        <f>VLOOKUP($B472,'Gemini RAW'!$A:$Q,4,FALSE)</f>
        <v>5</v>
      </c>
      <c r="V472">
        <f>VLOOKUP($B472,'Gemini RAW'!$A:$Q,5,FALSE)</f>
        <v>5</v>
      </c>
      <c r="W472">
        <f>VLOOKUP($B472,'Gemini RAW'!$A:$Q,6,FALSE)</f>
        <v>5</v>
      </c>
      <c r="X472">
        <f>VLOOKUP($B472,'Gemini RAW'!$A:$Q,7,FALSE)</f>
        <v>5</v>
      </c>
      <c r="Y472">
        <f>VLOOKUP($B472,'Gemini RAW'!$A:$Q,8,FALSE)</f>
        <v>1</v>
      </c>
      <c r="Z472">
        <f>VLOOKUP($B472,'Gemini RAW'!$A:$Q,9,FALSE)</f>
        <v>4.76</v>
      </c>
      <c r="AA472">
        <f>VLOOKUP($B472,'Gemini RAW'!$A:$Q,10,FALSE)</f>
        <v>21</v>
      </c>
      <c r="AB472">
        <f>VLOOKUP($B472,'Gemini RAW'!$A:$Q,11,FALSE)</f>
        <v>8.0402444018390667E-2</v>
      </c>
      <c r="AC472">
        <f>VLOOKUP($B472,'Gemini RAW'!$A:$Q,12,FALSE)</f>
        <v>10</v>
      </c>
      <c r="AD472" t="str">
        <f>VLOOKUP($B472,'Gemini RAW'!$A:$Q,13,FALSE)</f>
        <v>The response is factually accurate, relevant, complete, and clear. It directly answers the user's question and provides specific details about the storage spaces available. The only area for improvement is the lack of explicit citations.</v>
      </c>
      <c r="AE472" t="b">
        <f>VLOOKUP($B472,'Gemini RAW'!$A:$Q,14,FALSE)</f>
        <v>0</v>
      </c>
      <c r="AF472">
        <f>VLOOKUP($B472,'Gemini RAW'!$A:$Q,15,FALSE)</f>
        <v>0</v>
      </c>
      <c r="AG472">
        <f>VLOOKUP($B472,'Gemini RAW'!$A:$Q,16,FALSE)</f>
        <v>0</v>
      </c>
      <c r="AH472">
        <f>VLOOKUP($B472,'Gemini RAW'!$A:$Q,17,FALSE)</f>
        <v>0</v>
      </c>
    </row>
    <row r="473" spans="1:34" x14ac:dyDescent="0.45">
      <c r="A473">
        <v>472</v>
      </c>
      <c r="B473" t="s">
        <v>261</v>
      </c>
      <c r="C473" t="s">
        <v>715</v>
      </c>
      <c r="D473" t="s">
        <v>557</v>
      </c>
      <c r="E473">
        <v>4</v>
      </c>
      <c r="F473">
        <v>5</v>
      </c>
      <c r="G473">
        <v>4</v>
      </c>
      <c r="H473">
        <v>5</v>
      </c>
      <c r="I473">
        <v>3</v>
      </c>
      <c r="J473">
        <v>4.3249999999999993</v>
      </c>
      <c r="K473">
        <v>21</v>
      </c>
      <c r="L473">
        <v>0.40587417055369379</v>
      </c>
      <c r="M473">
        <v>11</v>
      </c>
      <c r="N473" t="s">
        <v>1901</v>
      </c>
      <c r="O473" t="b">
        <v>0</v>
      </c>
      <c r="S473" t="str">
        <f>VLOOKUP($B473,'Gemini RAW'!$A:$Q,2,FALSE)</f>
        <v>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v>
      </c>
      <c r="T473" t="str">
        <f>VLOOKUP($B473,'Gemini RAW'!$A:$Q,3,FALSE)</f>
        <v>rag</v>
      </c>
      <c r="U473">
        <f>VLOOKUP($B473,'Gemini RAW'!$A:$Q,4,FALSE)</f>
        <v>5</v>
      </c>
      <c r="V473">
        <f>VLOOKUP($B473,'Gemini RAW'!$A:$Q,5,FALSE)</f>
        <v>5</v>
      </c>
      <c r="W473">
        <f>VLOOKUP($B473,'Gemini RAW'!$A:$Q,6,FALSE)</f>
        <v>5</v>
      </c>
      <c r="X473">
        <f>VLOOKUP($B473,'Gemini RAW'!$A:$Q,7,FALSE)</f>
        <v>5</v>
      </c>
      <c r="Y473">
        <f>VLOOKUP($B473,'Gemini RAW'!$A:$Q,8,FALSE)</f>
        <v>1</v>
      </c>
      <c r="Z473">
        <f>VLOOKUP($B473,'Gemini RAW'!$A:$Q,9,FALSE)</f>
        <v>4.4800000000000004</v>
      </c>
      <c r="AA473">
        <f>VLOOKUP($B473,'Gemini RAW'!$A:$Q,10,FALSE)</f>
        <v>21</v>
      </c>
      <c r="AB473">
        <f>VLOOKUP($B473,'Gemini RAW'!$A:$Q,11,FALSE)</f>
        <v>0.215657368546088</v>
      </c>
      <c r="AC473">
        <f>VLOOKUP($B473,'Gemini RAW'!$A:$Q,12,FALSE)</f>
        <v>6</v>
      </c>
      <c r="AD473" t="str">
        <f>VLOOKUP($B473,'Gemini RAW'!$A:$Q,13,FALSE)</f>
        <v>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v>
      </c>
      <c r="AE473" t="b">
        <f>VLOOKUP($B473,'Gemini RAW'!$A:$Q,14,FALSE)</f>
        <v>0</v>
      </c>
      <c r="AF473">
        <f>VLOOKUP($B473,'Gemini RAW'!$A:$Q,15,FALSE)</f>
        <v>0</v>
      </c>
      <c r="AG473">
        <f>VLOOKUP($B473,'Gemini RAW'!$A:$Q,16,FALSE)</f>
        <v>0</v>
      </c>
      <c r="AH473">
        <f>VLOOKUP($B473,'Gemini RAW'!$A:$Q,17,FALSE)</f>
        <v>0</v>
      </c>
    </row>
    <row r="474" spans="1:34" x14ac:dyDescent="0.45">
      <c r="A474">
        <v>473</v>
      </c>
      <c r="B474" t="s">
        <v>264</v>
      </c>
      <c r="C474" t="s">
        <v>717</v>
      </c>
      <c r="D474" t="s">
        <v>557</v>
      </c>
      <c r="E474">
        <v>5</v>
      </c>
      <c r="F474">
        <v>5</v>
      </c>
      <c r="G474">
        <v>4</v>
      </c>
      <c r="H474">
        <v>5</v>
      </c>
      <c r="I474">
        <v>4</v>
      </c>
      <c r="J474">
        <v>4.7249999999999996</v>
      </c>
      <c r="K474">
        <v>23</v>
      </c>
      <c r="L474">
        <v>0.2570174569815718</v>
      </c>
      <c r="M474">
        <v>11</v>
      </c>
      <c r="N474" t="s">
        <v>1902</v>
      </c>
      <c r="O474" t="b">
        <v>0</v>
      </c>
      <c r="S474" t="str">
        <f>VLOOKUP($B474,'Gemini RAW'!$A:$Q,2,FALSE)</f>
        <v>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v>
      </c>
      <c r="T474" t="str">
        <f>VLOOKUP($B474,'Gemini RAW'!$A:$Q,3,FALSE)</f>
        <v>rag</v>
      </c>
      <c r="U474">
        <f>VLOOKUP($B474,'Gemini RAW'!$A:$Q,4,FALSE)</f>
        <v>5</v>
      </c>
      <c r="V474">
        <f>VLOOKUP($B474,'Gemini RAW'!$A:$Q,5,FALSE)</f>
        <v>5</v>
      </c>
      <c r="W474">
        <f>VLOOKUP($B474,'Gemini RAW'!$A:$Q,6,FALSE)</f>
        <v>5</v>
      </c>
      <c r="X474">
        <f>VLOOKUP($B474,'Gemini RAW'!$A:$Q,7,FALSE)</f>
        <v>5</v>
      </c>
      <c r="Y474">
        <f>VLOOKUP($B474,'Gemini RAW'!$A:$Q,8,FALSE)</f>
        <v>1</v>
      </c>
      <c r="Z474">
        <f>VLOOKUP($B474,'Gemini RAW'!$A:$Q,9,FALSE)</f>
        <v>4.4800000000000004</v>
      </c>
      <c r="AA474">
        <f>VLOOKUP($B474,'Gemini RAW'!$A:$Q,10,FALSE)</f>
        <v>21</v>
      </c>
      <c r="AB474">
        <f>VLOOKUP($B474,'Gemini RAW'!$A:$Q,11,FALSE)</f>
        <v>0.13831581191291181</v>
      </c>
      <c r="AC474">
        <f>VLOOKUP($B474,'Gemini RAW'!$A:$Q,12,FALSE)</f>
        <v>10</v>
      </c>
      <c r="AD474" t="str">
        <f>VLOOKUP($B474,'Gemini RAW'!$A:$Q,13,FALSE)</f>
        <v>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v>
      </c>
      <c r="AE474" t="b">
        <f>VLOOKUP($B474,'Gemini RAW'!$A:$Q,14,FALSE)</f>
        <v>0</v>
      </c>
      <c r="AF474">
        <f>VLOOKUP($B474,'Gemini RAW'!$A:$Q,15,FALSE)</f>
        <v>0</v>
      </c>
      <c r="AG474">
        <f>VLOOKUP($B474,'Gemini RAW'!$A:$Q,16,FALSE)</f>
        <v>0</v>
      </c>
      <c r="AH474">
        <f>VLOOKUP($B474,'Gemini RAW'!$A:$Q,17,FALSE)</f>
        <v>0</v>
      </c>
    </row>
    <row r="475" spans="1:34" x14ac:dyDescent="0.45">
      <c r="A475">
        <v>474</v>
      </c>
      <c r="B475" t="s">
        <v>267</v>
      </c>
      <c r="C475" t="s">
        <v>719</v>
      </c>
      <c r="D475" t="s">
        <v>557</v>
      </c>
      <c r="E475">
        <v>5</v>
      </c>
      <c r="F475">
        <v>5</v>
      </c>
      <c r="G475">
        <v>4</v>
      </c>
      <c r="H475">
        <v>5</v>
      </c>
      <c r="I475">
        <v>5</v>
      </c>
      <c r="J475">
        <v>4.8125</v>
      </c>
      <c r="K475">
        <v>24</v>
      </c>
      <c r="L475">
        <v>0.30112088017316579</v>
      </c>
      <c r="M475">
        <v>10</v>
      </c>
      <c r="N475" t="s">
        <v>1903</v>
      </c>
      <c r="O475" t="b">
        <v>0</v>
      </c>
      <c r="S475" t="str">
        <f>VLOOKUP($B475,'Gemini RAW'!$A:$Q,2,FALSE)</f>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v>
      </c>
      <c r="T475" t="str">
        <f>VLOOKUP($B475,'Gemini RAW'!$A:$Q,3,FALSE)</f>
        <v>rag</v>
      </c>
      <c r="U475">
        <f>VLOOKUP($B475,'Gemini RAW'!$A:$Q,4,FALSE)</f>
        <v>1</v>
      </c>
      <c r="V475">
        <f>VLOOKUP($B475,'Gemini RAW'!$A:$Q,5,FALSE)</f>
        <v>1</v>
      </c>
      <c r="W475">
        <f>VLOOKUP($B475,'Gemini RAW'!$A:$Q,6,FALSE)</f>
        <v>1</v>
      </c>
      <c r="X475">
        <f>VLOOKUP($B475,'Gemini RAW'!$A:$Q,7,FALSE)</f>
        <v>3</v>
      </c>
      <c r="Y475">
        <f>VLOOKUP($B475,'Gemini RAW'!$A:$Q,8,FALSE)</f>
        <v>1</v>
      </c>
      <c r="Z475">
        <f>VLOOKUP($B475,'Gemini RAW'!$A:$Q,9,FALSE)</f>
        <v>1.24</v>
      </c>
      <c r="AA475">
        <f>VLOOKUP($B475,'Gemini RAW'!$A:$Q,10,FALSE)</f>
        <v>7</v>
      </c>
      <c r="AB475">
        <f>VLOOKUP($B475,'Gemini RAW'!$A:$Q,11,FALSE)</f>
        <v>0.134269213355004</v>
      </c>
      <c r="AC475">
        <f>VLOOKUP($B475,'Gemini RAW'!$A:$Q,12,FALSE)</f>
        <v>7</v>
      </c>
      <c r="AD475" t="str">
        <f>VLOOKUP($B475,'Gemini RAW'!$A:$Q,13,FALSE)</f>
        <v>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v>
      </c>
      <c r="AE475" t="b">
        <f>VLOOKUP($B475,'Gemini RAW'!$A:$Q,14,FALSE)</f>
        <v>0</v>
      </c>
      <c r="AF475">
        <f>VLOOKUP($B475,'Gemini RAW'!$A:$Q,15,FALSE)</f>
        <v>0</v>
      </c>
      <c r="AG475">
        <f>VLOOKUP($B475,'Gemini RAW'!$A:$Q,16,FALSE)</f>
        <v>0</v>
      </c>
      <c r="AH475">
        <f>VLOOKUP($B475,'Gemini RAW'!$A:$Q,17,FALSE)</f>
        <v>0</v>
      </c>
    </row>
    <row r="476" spans="1:34" x14ac:dyDescent="0.45">
      <c r="A476">
        <v>475</v>
      </c>
      <c r="B476" t="s">
        <v>270</v>
      </c>
      <c r="C476" t="s">
        <v>721</v>
      </c>
      <c r="D476" t="s">
        <v>557</v>
      </c>
      <c r="E476">
        <v>5</v>
      </c>
      <c r="F476">
        <v>5</v>
      </c>
      <c r="G476">
        <v>4</v>
      </c>
      <c r="H476">
        <v>5</v>
      </c>
      <c r="I476">
        <v>5</v>
      </c>
      <c r="J476">
        <v>4.8125</v>
      </c>
      <c r="K476">
        <v>24</v>
      </c>
      <c r="L476">
        <v>0.15872824946099001</v>
      </c>
      <c r="M476">
        <v>10</v>
      </c>
      <c r="N476" t="s">
        <v>1904</v>
      </c>
      <c r="O476" t="b">
        <v>0</v>
      </c>
      <c r="S476" t="str">
        <f>VLOOKUP($B476,'Gemini RAW'!$A:$Q,2,FALSE)</f>
        <v>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v>
      </c>
      <c r="T476" t="str">
        <f>VLOOKUP($B476,'Gemini RAW'!$A:$Q,3,FALSE)</f>
        <v>rag</v>
      </c>
      <c r="U476">
        <f>VLOOKUP($B476,'Gemini RAW'!$A:$Q,4,FALSE)</f>
        <v>5</v>
      </c>
      <c r="V476">
        <f>VLOOKUP($B476,'Gemini RAW'!$A:$Q,5,FALSE)</f>
        <v>2</v>
      </c>
      <c r="W476">
        <f>VLOOKUP($B476,'Gemini RAW'!$A:$Q,6,FALSE)</f>
        <v>1</v>
      </c>
      <c r="X476">
        <f>VLOOKUP($B476,'Gemini RAW'!$A:$Q,7,FALSE)</f>
        <v>5</v>
      </c>
      <c r="Y476">
        <f>VLOOKUP($B476,'Gemini RAW'!$A:$Q,8,FALSE)</f>
        <v>1</v>
      </c>
      <c r="Z476">
        <f>VLOOKUP($B476,'Gemini RAW'!$A:$Q,9,FALSE)</f>
        <v>3.38</v>
      </c>
      <c r="AA476">
        <f>VLOOKUP($B476,'Gemini RAW'!$A:$Q,10,FALSE)</f>
        <v>14</v>
      </c>
      <c r="AB476">
        <f>VLOOKUP($B476,'Gemini RAW'!$A:$Q,11,FALSE)</f>
        <v>8.4283799111416938E-2</v>
      </c>
      <c r="AC476">
        <f>VLOOKUP($B476,'Gemini RAW'!$A:$Q,12,FALSE)</f>
        <v>11</v>
      </c>
      <c r="AD476" t="str">
        <f>VLOOKUP($B476,'Gemini RAW'!$A:$Q,13,FALSE)</f>
        <v>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v>
      </c>
      <c r="AE476" t="b">
        <f>VLOOKUP($B476,'Gemini RAW'!$A:$Q,14,FALSE)</f>
        <v>0</v>
      </c>
      <c r="AF476">
        <f>VLOOKUP($B476,'Gemini RAW'!$A:$Q,15,FALSE)</f>
        <v>0</v>
      </c>
      <c r="AG476">
        <f>VLOOKUP($B476,'Gemini RAW'!$A:$Q,16,FALSE)</f>
        <v>0</v>
      </c>
      <c r="AH476">
        <f>VLOOKUP($B476,'Gemini RAW'!$A:$Q,17,FALSE)</f>
        <v>0</v>
      </c>
    </row>
    <row r="477" spans="1:34" x14ac:dyDescent="0.45">
      <c r="A477">
        <v>476</v>
      </c>
      <c r="B477" t="s">
        <v>273</v>
      </c>
      <c r="C477" t="s">
        <v>723</v>
      </c>
      <c r="D477" t="s">
        <v>557</v>
      </c>
      <c r="E477">
        <v>3</v>
      </c>
      <c r="F477">
        <v>4</v>
      </c>
      <c r="G477">
        <v>3</v>
      </c>
      <c r="H477">
        <v>4</v>
      </c>
      <c r="I477">
        <v>2</v>
      </c>
      <c r="J477">
        <v>3.3250000000000002</v>
      </c>
      <c r="K477">
        <v>16</v>
      </c>
      <c r="L477">
        <v>0.23361689277869441</v>
      </c>
      <c r="M477">
        <v>10</v>
      </c>
      <c r="N477" t="s">
        <v>1905</v>
      </c>
      <c r="O477" t="b">
        <v>0</v>
      </c>
      <c r="S477" t="str">
        <f>VLOOKUP($B477,'Gemini RAW'!$A:$Q,2,FALSE)</f>
        <v>Für Ihre Suchanfrage konnte keine Zusammenfassung erstellt werden. Hier sind einige Suchergebnisse.</v>
      </c>
      <c r="T477" t="str">
        <f>VLOOKUP($B477,'Gemini RAW'!$A:$Q,3,FALSE)</f>
        <v>rag</v>
      </c>
      <c r="U477">
        <f>VLOOKUP($B477,'Gemini RAW'!$A:$Q,4,FALSE)</f>
        <v>1</v>
      </c>
      <c r="V477">
        <f>VLOOKUP($B477,'Gemini RAW'!$A:$Q,5,FALSE)</f>
        <v>1</v>
      </c>
      <c r="W477">
        <f>VLOOKUP($B477,'Gemini RAW'!$A:$Q,6,FALSE)</f>
        <v>1</v>
      </c>
      <c r="X477">
        <f>VLOOKUP($B477,'Gemini RAW'!$A:$Q,7,FALSE)</f>
        <v>1</v>
      </c>
      <c r="Y477">
        <f>VLOOKUP($B477,'Gemini RAW'!$A:$Q,8,FALSE)</f>
        <v>1</v>
      </c>
      <c r="Z477">
        <f>VLOOKUP($B477,'Gemini RAW'!$A:$Q,9,FALSE)</f>
        <v>1.84</v>
      </c>
      <c r="AA477">
        <f>VLOOKUP($B477,'Gemini RAW'!$A:$Q,10,FALSE)</f>
        <v>5</v>
      </c>
      <c r="AB477">
        <f>VLOOKUP($B477,'Gemini RAW'!$A:$Q,11,FALSE)</f>
        <v>4.2304041700704079E-2</v>
      </c>
      <c r="AC477">
        <f>VLOOKUP($B477,'Gemini RAW'!$A:$Q,12,FALSE)</f>
        <v>9</v>
      </c>
      <c r="AD477" t="str">
        <f>VLOOKUP($B477,'Gemini RAW'!$A:$Q,13,FALSE)</f>
        <v>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v>
      </c>
      <c r="AE477" t="b">
        <f>VLOOKUP($B477,'Gemini RAW'!$A:$Q,14,FALSE)</f>
        <v>0</v>
      </c>
      <c r="AF477">
        <f>VLOOKUP($B477,'Gemini RAW'!$A:$Q,15,FALSE)</f>
        <v>0</v>
      </c>
      <c r="AG477">
        <f>VLOOKUP($B477,'Gemini RAW'!$A:$Q,16,FALSE)</f>
        <v>0</v>
      </c>
      <c r="AH477">
        <f>VLOOKUP($B477,'Gemini RAW'!$A:$Q,17,FALSE)</f>
        <v>0</v>
      </c>
    </row>
    <row r="478" spans="1:34" x14ac:dyDescent="0.45">
      <c r="A478">
        <v>477</v>
      </c>
      <c r="B478" t="s">
        <v>276</v>
      </c>
      <c r="C478" t="s">
        <v>725</v>
      </c>
      <c r="D478" t="s">
        <v>557</v>
      </c>
      <c r="E478">
        <v>5</v>
      </c>
      <c r="F478">
        <v>5</v>
      </c>
      <c r="G478">
        <v>4</v>
      </c>
      <c r="H478">
        <v>5</v>
      </c>
      <c r="I478">
        <v>3</v>
      </c>
      <c r="J478">
        <v>4.6374999999999993</v>
      </c>
      <c r="K478">
        <v>22</v>
      </c>
      <c r="L478">
        <v>0.17513732502034879</v>
      </c>
      <c r="M478">
        <v>9</v>
      </c>
      <c r="N478" t="s">
        <v>1906</v>
      </c>
      <c r="O478" t="b">
        <v>0</v>
      </c>
      <c r="S478" t="str">
        <f>VLOOKUP($B478,'Gemini RAW'!$A:$Q,2,FALSE)</f>
        <v>Für Ihre Suchanfrage konnte keine Zusammenfassung erstellt werden. Hier sind einige Suchergebnisse.</v>
      </c>
      <c r="T478" t="str">
        <f>VLOOKUP($B478,'Gemini RAW'!$A:$Q,3,FALSE)</f>
        <v>rag</v>
      </c>
      <c r="U478">
        <f>VLOOKUP($B478,'Gemini RAW'!$A:$Q,4,FALSE)</f>
        <v>1</v>
      </c>
      <c r="V478">
        <f>VLOOKUP($B478,'Gemini RAW'!$A:$Q,5,FALSE)</f>
        <v>1</v>
      </c>
      <c r="W478">
        <f>VLOOKUP($B478,'Gemini RAW'!$A:$Q,6,FALSE)</f>
        <v>1</v>
      </c>
      <c r="X478">
        <f>VLOOKUP($B478,'Gemini RAW'!$A:$Q,7,FALSE)</f>
        <v>1</v>
      </c>
      <c r="Y478">
        <f>VLOOKUP($B478,'Gemini RAW'!$A:$Q,8,FALSE)</f>
        <v>1</v>
      </c>
      <c r="Z478">
        <f>VLOOKUP($B478,'Gemini RAW'!$A:$Q,9,FALSE)</f>
        <v>1</v>
      </c>
      <c r="AA478">
        <f>VLOOKUP($B478,'Gemini RAW'!$A:$Q,10,FALSE)</f>
        <v>5</v>
      </c>
      <c r="AB478">
        <f>VLOOKUP($B478,'Gemini RAW'!$A:$Q,11,FALSE)</f>
        <v>2.657821560033485E-2</v>
      </c>
      <c r="AC478">
        <f>VLOOKUP($B478,'Gemini RAW'!$A:$Q,12,FALSE)</f>
        <v>10</v>
      </c>
      <c r="AD478" t="str">
        <f>VLOOKUP($B478,'Gemini RAW'!$A:$Q,13,FALSE)</f>
        <v>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v>
      </c>
      <c r="AE478" t="b">
        <f>VLOOKUP($B478,'Gemini RAW'!$A:$Q,14,FALSE)</f>
        <v>0</v>
      </c>
      <c r="AF478">
        <f>VLOOKUP($B478,'Gemini RAW'!$A:$Q,15,FALSE)</f>
        <v>0</v>
      </c>
      <c r="AG478">
        <f>VLOOKUP($B478,'Gemini RAW'!$A:$Q,16,FALSE)</f>
        <v>0</v>
      </c>
      <c r="AH478">
        <f>VLOOKUP($B478,'Gemini RAW'!$A:$Q,17,FALSE)</f>
        <v>0</v>
      </c>
    </row>
    <row r="479" spans="1:34" x14ac:dyDescent="0.45">
      <c r="A479">
        <v>478</v>
      </c>
      <c r="B479" t="s">
        <v>279</v>
      </c>
      <c r="C479" t="s">
        <v>727</v>
      </c>
      <c r="D479" t="s">
        <v>557</v>
      </c>
      <c r="E479">
        <v>5</v>
      </c>
      <c r="F479">
        <v>5</v>
      </c>
      <c r="G479">
        <v>4</v>
      </c>
      <c r="H479">
        <v>4</v>
      </c>
      <c r="I479">
        <v>5</v>
      </c>
      <c r="J479">
        <v>4.6500000000000004</v>
      </c>
      <c r="K479">
        <v>23</v>
      </c>
      <c r="L479">
        <v>0.36630837300924618</v>
      </c>
      <c r="M479">
        <v>10</v>
      </c>
      <c r="N479" t="s">
        <v>1907</v>
      </c>
      <c r="O479" t="b">
        <v>0</v>
      </c>
      <c r="S479" t="str">
        <f>VLOOKUP($B479,'Gemini RAW'!$A:$Q,2,FALSE)</f>
        <v>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v>
      </c>
      <c r="T479" t="str">
        <f>VLOOKUP($B479,'Gemini RAW'!$A:$Q,3,FALSE)</f>
        <v>rag</v>
      </c>
      <c r="U479">
        <f>VLOOKUP($B479,'Gemini RAW'!$A:$Q,4,FALSE)</f>
        <v>5</v>
      </c>
      <c r="V479">
        <f>VLOOKUP($B479,'Gemini RAW'!$A:$Q,5,FALSE)</f>
        <v>5</v>
      </c>
      <c r="W479">
        <f>VLOOKUP($B479,'Gemini RAW'!$A:$Q,6,FALSE)</f>
        <v>4</v>
      </c>
      <c r="X479">
        <f>VLOOKUP($B479,'Gemini RAW'!$A:$Q,7,FALSE)</f>
        <v>5</v>
      </c>
      <c r="Y479">
        <f>VLOOKUP($B479,'Gemini RAW'!$A:$Q,8,FALSE)</f>
        <v>1</v>
      </c>
      <c r="Z479">
        <f>VLOOKUP($B479,'Gemini RAW'!$A:$Q,9,FALSE)</f>
        <v>4.3400000000000007</v>
      </c>
      <c r="AA479">
        <f>VLOOKUP($B479,'Gemini RAW'!$A:$Q,10,FALSE)</f>
        <v>20</v>
      </c>
      <c r="AB479">
        <f>VLOOKUP($B479,'Gemini RAW'!$A:$Q,11,FALSE)</f>
        <v>0.1136218594961253</v>
      </c>
      <c r="AC479">
        <f>VLOOKUP($B479,'Gemini RAW'!$A:$Q,12,FALSE)</f>
        <v>9</v>
      </c>
      <c r="AD479" t="str">
        <f>VLOOKUP($B479,'Gemini RAW'!$A:$Q,13,FALSE)</f>
        <v>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v>
      </c>
      <c r="AE479" t="b">
        <f>VLOOKUP($B479,'Gemini RAW'!$A:$Q,14,FALSE)</f>
        <v>0</v>
      </c>
      <c r="AF479">
        <f>VLOOKUP($B479,'Gemini RAW'!$A:$Q,15,FALSE)</f>
        <v>0</v>
      </c>
      <c r="AG479">
        <f>VLOOKUP($B479,'Gemini RAW'!$A:$Q,16,FALSE)</f>
        <v>0</v>
      </c>
      <c r="AH479">
        <f>VLOOKUP($B479,'Gemini RAW'!$A:$Q,17,FALSE)</f>
        <v>0</v>
      </c>
    </row>
    <row r="480" spans="1:34" x14ac:dyDescent="0.45">
      <c r="A480">
        <v>479</v>
      </c>
      <c r="B480" t="s">
        <v>282</v>
      </c>
      <c r="C480" t="s">
        <v>729</v>
      </c>
      <c r="D480" t="s">
        <v>557</v>
      </c>
      <c r="E480">
        <v>3</v>
      </c>
      <c r="F480">
        <v>4</v>
      </c>
      <c r="G480">
        <v>3</v>
      </c>
      <c r="H480">
        <v>4</v>
      </c>
      <c r="I480">
        <v>2</v>
      </c>
      <c r="J480">
        <v>3.3250000000000002</v>
      </c>
      <c r="K480">
        <v>16</v>
      </c>
      <c r="L480">
        <v>0.25506679331134219</v>
      </c>
      <c r="M480">
        <v>11</v>
      </c>
      <c r="N480" t="s">
        <v>1908</v>
      </c>
      <c r="O480" t="b">
        <v>0</v>
      </c>
      <c r="S480" t="str">
        <f>VLOOKUP($B480,'Gemini RAW'!$A:$Q,2,FALSE)</f>
        <v>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v>
      </c>
      <c r="T480" t="str">
        <f>VLOOKUP($B480,'Gemini RAW'!$A:$Q,3,FALSE)</f>
        <v>rag</v>
      </c>
      <c r="U480">
        <f>VLOOKUP($B480,'Gemini RAW'!$A:$Q,4,FALSE)</f>
        <v>4</v>
      </c>
      <c r="V480">
        <f>VLOOKUP($B480,'Gemini RAW'!$A:$Q,5,FALSE)</f>
        <v>4</v>
      </c>
      <c r="W480">
        <f>VLOOKUP($B480,'Gemini RAW'!$A:$Q,6,FALSE)</f>
        <v>2</v>
      </c>
      <c r="X480">
        <f>VLOOKUP($B480,'Gemini RAW'!$A:$Q,7,FALSE)</f>
        <v>5</v>
      </c>
      <c r="Y480">
        <f>VLOOKUP($B480,'Gemini RAW'!$A:$Q,8,FALSE)</f>
        <v>1</v>
      </c>
      <c r="Z480">
        <f>VLOOKUP($B480,'Gemini RAW'!$A:$Q,9,FALSE)</f>
        <v>3.66</v>
      </c>
      <c r="AA480">
        <f>VLOOKUP($B480,'Gemini RAW'!$A:$Q,10,FALSE)</f>
        <v>16</v>
      </c>
      <c r="AB480">
        <f>VLOOKUP($B480,'Gemini RAW'!$A:$Q,11,FALSE)</f>
        <v>0.11441088828137019</v>
      </c>
      <c r="AC480">
        <f>VLOOKUP($B480,'Gemini RAW'!$A:$Q,12,FALSE)</f>
        <v>7</v>
      </c>
      <c r="AD480" t="str">
        <f>VLOOKUP($B480,'Gemini RAW'!$A:$Q,13,FALSE)</f>
        <v>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v>
      </c>
      <c r="AE480" t="b">
        <f>VLOOKUP($B480,'Gemini RAW'!$A:$Q,14,FALSE)</f>
        <v>0</v>
      </c>
      <c r="AF480">
        <f>VLOOKUP($B480,'Gemini RAW'!$A:$Q,15,FALSE)</f>
        <v>0</v>
      </c>
      <c r="AG480">
        <f>VLOOKUP($B480,'Gemini RAW'!$A:$Q,16,FALSE)</f>
        <v>0</v>
      </c>
      <c r="AH480">
        <f>VLOOKUP($B480,'Gemini RAW'!$A:$Q,17,FALSE)</f>
        <v>0</v>
      </c>
    </row>
    <row r="481" spans="1:34" x14ac:dyDescent="0.45">
      <c r="A481">
        <v>480</v>
      </c>
      <c r="B481" t="s">
        <v>285</v>
      </c>
      <c r="C481" t="s">
        <v>731</v>
      </c>
      <c r="D481" t="s">
        <v>557</v>
      </c>
      <c r="E481">
        <v>3</v>
      </c>
      <c r="F481">
        <v>4</v>
      </c>
      <c r="G481">
        <v>3</v>
      </c>
      <c r="H481">
        <v>4</v>
      </c>
      <c r="I481">
        <v>2</v>
      </c>
      <c r="J481">
        <v>3.3250000000000002</v>
      </c>
      <c r="K481">
        <v>16</v>
      </c>
      <c r="L481">
        <v>0.15908043405074249</v>
      </c>
      <c r="M481">
        <v>9</v>
      </c>
      <c r="N481" t="s">
        <v>1909</v>
      </c>
      <c r="O481" t="b">
        <v>0</v>
      </c>
      <c r="S481" t="str">
        <f>VLOOKUP($B481,'Gemini RAW'!$A:$Q,2,FALSE)</f>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v>
      </c>
      <c r="T481" t="str">
        <f>VLOOKUP($B481,'Gemini RAW'!$A:$Q,3,FALSE)</f>
        <v>rag</v>
      </c>
      <c r="U481">
        <f>VLOOKUP($B481,'Gemini RAW'!$A:$Q,4,FALSE)</f>
        <v>5</v>
      </c>
      <c r="V481">
        <f>VLOOKUP($B481,'Gemini RAW'!$A:$Q,5,FALSE)</f>
        <v>5</v>
      </c>
      <c r="W481">
        <f>VLOOKUP($B481,'Gemini RAW'!$A:$Q,6,FALSE)</f>
        <v>5</v>
      </c>
      <c r="X481">
        <f>VLOOKUP($B481,'Gemini RAW'!$A:$Q,7,FALSE)</f>
        <v>5</v>
      </c>
      <c r="Y481">
        <f>VLOOKUP($B481,'Gemini RAW'!$A:$Q,8,FALSE)</f>
        <v>1</v>
      </c>
      <c r="Z481">
        <f>VLOOKUP($B481,'Gemini RAW'!$A:$Q,9,FALSE)</f>
        <v>4.4800000000000004</v>
      </c>
      <c r="AA481">
        <f>VLOOKUP($B481,'Gemini RAW'!$A:$Q,10,FALSE)</f>
        <v>21</v>
      </c>
      <c r="AB481">
        <f>VLOOKUP($B481,'Gemini RAW'!$A:$Q,11,FALSE)</f>
        <v>0.40357480701353637</v>
      </c>
      <c r="AC481">
        <f>VLOOKUP($B481,'Gemini RAW'!$A:$Q,12,FALSE)</f>
        <v>4</v>
      </c>
      <c r="AD481" t="str">
        <f>VLOOKUP($B481,'Gemini RAW'!$A:$Q,13,FALSE)</f>
        <v>The response is factually accurate, relevant, complete, and clear. It effectively answers the user's query about who provides support for digitalization at Berenberg. However, it lacks explicit citations and audit trail information, which are areas for improvement.</v>
      </c>
      <c r="AE481" t="b">
        <f>VLOOKUP($B481,'Gemini RAW'!$A:$Q,14,FALSE)</f>
        <v>0</v>
      </c>
      <c r="AF481">
        <f>VLOOKUP($B481,'Gemini RAW'!$A:$Q,15,FALSE)</f>
        <v>0</v>
      </c>
      <c r="AG481">
        <f>VLOOKUP($B481,'Gemini RAW'!$A:$Q,16,FALSE)</f>
        <v>0</v>
      </c>
      <c r="AH481">
        <f>VLOOKUP($B481,'Gemini RAW'!$A:$Q,17,FALSE)</f>
        <v>0</v>
      </c>
    </row>
    <row r="482" spans="1:34" x14ac:dyDescent="0.45">
      <c r="A482">
        <v>481</v>
      </c>
      <c r="B482" t="s">
        <v>288</v>
      </c>
      <c r="C482" t="s">
        <v>733</v>
      </c>
      <c r="D482" t="s">
        <v>557</v>
      </c>
      <c r="E482">
        <v>5</v>
      </c>
      <c r="F482">
        <v>5</v>
      </c>
      <c r="G482">
        <v>5</v>
      </c>
      <c r="H482">
        <v>5</v>
      </c>
      <c r="I482">
        <v>5</v>
      </c>
      <c r="J482">
        <v>5</v>
      </c>
      <c r="K482">
        <v>25</v>
      </c>
      <c r="L482">
        <v>0.34443461945963599</v>
      </c>
      <c r="M482">
        <v>10</v>
      </c>
      <c r="N482" t="s">
        <v>1910</v>
      </c>
      <c r="O482" t="b">
        <v>0</v>
      </c>
      <c r="S482" t="str">
        <f>VLOOKUP($B482,'Gemini RAW'!$A:$Q,2,FALSE)</f>
        <v>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v>
      </c>
      <c r="T482" t="str">
        <f>VLOOKUP($B482,'Gemini RAW'!$A:$Q,3,FALSE)</f>
        <v>rag</v>
      </c>
      <c r="U482">
        <f>VLOOKUP($B482,'Gemini RAW'!$A:$Q,4,FALSE)</f>
        <v>5</v>
      </c>
      <c r="V482">
        <f>VLOOKUP($B482,'Gemini RAW'!$A:$Q,5,FALSE)</f>
        <v>1</v>
      </c>
      <c r="W482">
        <f>VLOOKUP($B482,'Gemini RAW'!$A:$Q,6,FALSE)</f>
        <v>1</v>
      </c>
      <c r="X482">
        <f>VLOOKUP($B482,'Gemini RAW'!$A:$Q,7,FALSE)</f>
        <v>5</v>
      </c>
      <c r="Y482">
        <f>VLOOKUP($B482,'Gemini RAW'!$A:$Q,8,FALSE)</f>
        <v>1</v>
      </c>
      <c r="Z482">
        <f>VLOOKUP($B482,'Gemini RAW'!$A:$Q,9,FALSE)</f>
        <v>3.48</v>
      </c>
      <c r="AA482">
        <f>VLOOKUP($B482,'Gemini RAW'!$A:$Q,10,FALSE)</f>
        <v>13</v>
      </c>
      <c r="AB482">
        <f>VLOOKUP($B482,'Gemini RAW'!$A:$Q,11,FALSE)</f>
        <v>0.14296076452322021</v>
      </c>
      <c r="AC482">
        <f>VLOOKUP($B482,'Gemini RAW'!$A:$Q,12,FALSE)</f>
        <v>12</v>
      </c>
      <c r="AD482" t="str">
        <f>VLOOKUP($B482,'Gemini RAW'!$A:$Q,13,FALSE)</f>
        <v>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v>
      </c>
      <c r="AE482" t="b">
        <f>VLOOKUP($B482,'Gemini RAW'!$A:$Q,14,FALSE)</f>
        <v>0</v>
      </c>
      <c r="AF482">
        <f>VLOOKUP($B482,'Gemini RAW'!$A:$Q,15,FALSE)</f>
        <v>0</v>
      </c>
      <c r="AG482">
        <f>VLOOKUP($B482,'Gemini RAW'!$A:$Q,16,FALSE)</f>
        <v>0</v>
      </c>
      <c r="AH482">
        <f>VLOOKUP($B482,'Gemini RAW'!$A:$Q,17,FALSE)</f>
        <v>0</v>
      </c>
    </row>
    <row r="483" spans="1:34" x14ac:dyDescent="0.45">
      <c r="A483">
        <v>482</v>
      </c>
      <c r="B483" t="s">
        <v>291</v>
      </c>
      <c r="C483" t="s">
        <v>735</v>
      </c>
      <c r="D483" t="s">
        <v>557</v>
      </c>
      <c r="E483">
        <v>5</v>
      </c>
      <c r="F483">
        <v>5</v>
      </c>
      <c r="G483">
        <v>4</v>
      </c>
      <c r="H483">
        <v>5</v>
      </c>
      <c r="I483">
        <v>5</v>
      </c>
      <c r="J483">
        <v>4.8125</v>
      </c>
      <c r="K483">
        <v>24</v>
      </c>
      <c r="L483">
        <v>0.17386577345278631</v>
      </c>
      <c r="M483">
        <v>10</v>
      </c>
      <c r="N483" t="s">
        <v>1911</v>
      </c>
      <c r="O483" t="b">
        <v>0</v>
      </c>
      <c r="S483" t="str">
        <f>VLOOKUP($B483,'Gemini RAW'!$A:$Q,2,FALSE)</f>
        <v>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v>
      </c>
      <c r="T483" t="str">
        <f>VLOOKUP($B483,'Gemini RAW'!$A:$Q,3,FALSE)</f>
        <v>rag</v>
      </c>
      <c r="U483">
        <f>VLOOKUP($B483,'Gemini RAW'!$A:$Q,4,FALSE)</f>
        <v>4</v>
      </c>
      <c r="V483">
        <f>VLOOKUP($B483,'Gemini RAW'!$A:$Q,5,FALSE)</f>
        <v>5</v>
      </c>
      <c r="W483">
        <f>VLOOKUP($B483,'Gemini RAW'!$A:$Q,6,FALSE)</f>
        <v>3</v>
      </c>
      <c r="X483">
        <f>VLOOKUP($B483,'Gemini RAW'!$A:$Q,7,FALSE)</f>
        <v>5</v>
      </c>
      <c r="Y483">
        <f>VLOOKUP($B483,'Gemini RAW'!$A:$Q,8,FALSE)</f>
        <v>1</v>
      </c>
      <c r="Z483">
        <f>VLOOKUP($B483,'Gemini RAW'!$A:$Q,9,FALSE)</f>
        <v>3.98</v>
      </c>
      <c r="AA483">
        <f>VLOOKUP($B483,'Gemini RAW'!$A:$Q,10,FALSE)</f>
        <v>18</v>
      </c>
      <c r="AB483">
        <f>VLOOKUP($B483,'Gemini RAW'!$A:$Q,11,FALSE)</f>
        <v>0.1291496445849466</v>
      </c>
      <c r="AC483">
        <f>VLOOKUP($B483,'Gemini RAW'!$A:$Q,12,FALSE)</f>
        <v>11</v>
      </c>
      <c r="AD483" t="str">
        <f>VLOOKUP($B483,'Gemini RAW'!$A:$Q,13,FALSE)</f>
        <v>The response is relevant and mostly accurate, providing a useful suggestion for the user's query. However, it lacks completeness and does not provide any explicit citations. The content quality is good, but the source utilization and citation practices need improvement.</v>
      </c>
      <c r="AE483" t="b">
        <f>VLOOKUP($B483,'Gemini RAW'!$A:$Q,14,FALSE)</f>
        <v>0</v>
      </c>
      <c r="AF483">
        <f>VLOOKUP($B483,'Gemini RAW'!$A:$Q,15,FALSE)</f>
        <v>0</v>
      </c>
      <c r="AG483">
        <f>VLOOKUP($B483,'Gemini RAW'!$A:$Q,16,FALSE)</f>
        <v>0</v>
      </c>
      <c r="AH483">
        <f>VLOOKUP($B483,'Gemini RAW'!$A:$Q,17,FALSE)</f>
        <v>0</v>
      </c>
    </row>
    <row r="484" spans="1:34" x14ac:dyDescent="0.45">
      <c r="A484">
        <v>483</v>
      </c>
      <c r="B484" t="s">
        <v>294</v>
      </c>
      <c r="C484" t="s">
        <v>737</v>
      </c>
      <c r="D484" t="s">
        <v>557</v>
      </c>
      <c r="E484">
        <v>5</v>
      </c>
      <c r="F484">
        <v>5</v>
      </c>
      <c r="G484">
        <v>4</v>
      </c>
      <c r="H484">
        <v>5</v>
      </c>
      <c r="I484">
        <v>4</v>
      </c>
      <c r="J484">
        <v>4.7249999999999996</v>
      </c>
      <c r="K484">
        <v>23</v>
      </c>
      <c r="L484">
        <v>0.27440668811712438</v>
      </c>
      <c r="M484">
        <v>10</v>
      </c>
      <c r="N484" t="s">
        <v>1912</v>
      </c>
      <c r="O484" t="b">
        <v>0</v>
      </c>
      <c r="S484" t="str">
        <f>VLOOKUP($B484,'Gemini RAW'!$A:$Q,2,FALSE)</f>
        <v>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v>
      </c>
      <c r="T484" t="str">
        <f>VLOOKUP($B484,'Gemini RAW'!$A:$Q,3,FALSE)</f>
        <v>rag</v>
      </c>
      <c r="U484">
        <f>VLOOKUP($B484,'Gemini RAW'!$A:$Q,4,FALSE)</f>
        <v>5</v>
      </c>
      <c r="V484">
        <f>VLOOKUP($B484,'Gemini RAW'!$A:$Q,5,FALSE)</f>
        <v>5</v>
      </c>
      <c r="W484">
        <f>VLOOKUP($B484,'Gemini RAW'!$A:$Q,6,FALSE)</f>
        <v>4</v>
      </c>
      <c r="X484">
        <f>VLOOKUP($B484,'Gemini RAW'!$A:$Q,7,FALSE)</f>
        <v>5</v>
      </c>
      <c r="Y484">
        <f>VLOOKUP($B484,'Gemini RAW'!$A:$Q,8,FALSE)</f>
        <v>1</v>
      </c>
      <c r="Z484">
        <f>VLOOKUP($B484,'Gemini RAW'!$A:$Q,9,FALSE)</f>
        <v>4.3400000000000007</v>
      </c>
      <c r="AA484">
        <f>VLOOKUP($B484,'Gemini RAW'!$A:$Q,10,FALSE)</f>
        <v>20</v>
      </c>
      <c r="AB484">
        <f>VLOOKUP($B484,'Gemini RAW'!$A:$Q,11,FALSE)</f>
        <v>0.30208910804313571</v>
      </c>
      <c r="AC484">
        <f>VLOOKUP($B484,'Gemini RAW'!$A:$Q,12,FALSE)</f>
        <v>11</v>
      </c>
      <c r="AD484" t="str">
        <f>VLOOKUP($B484,'Gemini RAW'!$A:$Q,13,FALSE)</f>
        <v>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v>
      </c>
      <c r="AE484" t="b">
        <f>VLOOKUP($B484,'Gemini RAW'!$A:$Q,14,FALSE)</f>
        <v>0</v>
      </c>
      <c r="AF484">
        <f>VLOOKUP($B484,'Gemini RAW'!$A:$Q,15,FALSE)</f>
        <v>0</v>
      </c>
      <c r="AG484">
        <f>VLOOKUP($B484,'Gemini RAW'!$A:$Q,16,FALSE)</f>
        <v>0</v>
      </c>
      <c r="AH484">
        <f>VLOOKUP($B484,'Gemini RAW'!$A:$Q,17,FALSE)</f>
        <v>0</v>
      </c>
    </row>
    <row r="485" spans="1:34" x14ac:dyDescent="0.45">
      <c r="A485">
        <v>484</v>
      </c>
      <c r="B485" t="s">
        <v>297</v>
      </c>
      <c r="C485" t="s">
        <v>739</v>
      </c>
      <c r="D485" t="s">
        <v>557</v>
      </c>
      <c r="E485">
        <v>5</v>
      </c>
      <c r="F485">
        <v>5</v>
      </c>
      <c r="G485">
        <v>4</v>
      </c>
      <c r="H485">
        <v>5</v>
      </c>
      <c r="I485">
        <v>4</v>
      </c>
      <c r="J485">
        <v>4.7249999999999996</v>
      </c>
      <c r="K485">
        <v>23</v>
      </c>
      <c r="L485">
        <v>0.15294083938269981</v>
      </c>
      <c r="M485">
        <v>10</v>
      </c>
      <c r="N485" t="s">
        <v>1913</v>
      </c>
      <c r="O485" t="b">
        <v>0</v>
      </c>
      <c r="S485" t="str">
        <f>VLOOKUP($B485,'Gemini RAW'!$A:$Q,2,FALSE)</f>
        <v>Den Multifunktionsraum im NewHQ können Sie über Outlook buchen. Die Koordination erfolgt durch HR.</v>
      </c>
      <c r="T485" t="str">
        <f>VLOOKUP($B485,'Gemini RAW'!$A:$Q,3,FALSE)</f>
        <v>rag</v>
      </c>
      <c r="U485">
        <f>VLOOKUP($B485,'Gemini RAW'!$A:$Q,4,FALSE)</f>
        <v>4</v>
      </c>
      <c r="V485">
        <f>VLOOKUP($B485,'Gemini RAW'!$A:$Q,5,FALSE)</f>
        <v>5</v>
      </c>
      <c r="W485">
        <f>VLOOKUP($B485,'Gemini RAW'!$A:$Q,6,FALSE)</f>
        <v>3</v>
      </c>
      <c r="X485">
        <f>VLOOKUP($B485,'Gemini RAW'!$A:$Q,7,FALSE)</f>
        <v>5</v>
      </c>
      <c r="Y485">
        <f>VLOOKUP($B485,'Gemini RAW'!$A:$Q,8,FALSE)</f>
        <v>1</v>
      </c>
      <c r="Z485">
        <f>VLOOKUP($B485,'Gemini RAW'!$A:$Q,9,FALSE)</f>
        <v>3.98</v>
      </c>
      <c r="AA485">
        <f>VLOOKUP($B485,'Gemini RAW'!$A:$Q,10,FALSE)</f>
        <v>18</v>
      </c>
      <c r="AB485">
        <f>VLOOKUP($B485,'Gemini RAW'!$A:$Q,11,FALSE)</f>
        <v>7.8720211679225688E-2</v>
      </c>
      <c r="AC485">
        <f>VLOOKUP($B485,'Gemini RAW'!$A:$Q,12,FALSE)</f>
        <v>10</v>
      </c>
      <c r="AD485" t="str">
        <f>VLOOKUP($B485,'Gemini RAW'!$A:$Q,13,FALSE)</f>
        <v>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v>
      </c>
      <c r="AE485" t="b">
        <f>VLOOKUP($B485,'Gemini RAW'!$A:$Q,14,FALSE)</f>
        <v>0</v>
      </c>
      <c r="AF485">
        <f>VLOOKUP($B485,'Gemini RAW'!$A:$Q,15,FALSE)</f>
        <v>0</v>
      </c>
      <c r="AG485">
        <f>VLOOKUP($B485,'Gemini RAW'!$A:$Q,16,FALSE)</f>
        <v>0</v>
      </c>
      <c r="AH485">
        <f>VLOOKUP($B485,'Gemini RAW'!$A:$Q,17,FALSE)</f>
        <v>0</v>
      </c>
    </row>
    <row r="486" spans="1:34" x14ac:dyDescent="0.45">
      <c r="A486">
        <v>485</v>
      </c>
      <c r="B486" t="s">
        <v>300</v>
      </c>
      <c r="C486" t="s">
        <v>741</v>
      </c>
      <c r="D486" t="s">
        <v>557</v>
      </c>
      <c r="E486">
        <v>5</v>
      </c>
      <c r="F486">
        <v>5</v>
      </c>
      <c r="G486">
        <v>5</v>
      </c>
      <c r="H486">
        <v>5</v>
      </c>
      <c r="I486">
        <v>5</v>
      </c>
      <c r="J486">
        <v>5</v>
      </c>
      <c r="K486">
        <v>25</v>
      </c>
      <c r="L486">
        <v>0.27209807006950482</v>
      </c>
      <c r="M486">
        <v>12</v>
      </c>
      <c r="N486" t="s">
        <v>1914</v>
      </c>
      <c r="O486" t="b">
        <v>0</v>
      </c>
      <c r="S486" t="str">
        <f>VLOOKUP($B486,'Gemini RAW'!$A:$Q,2,FALSE)</f>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v>
      </c>
      <c r="T486" t="str">
        <f>VLOOKUP($B486,'Gemini RAW'!$A:$Q,3,FALSE)</f>
        <v>rag</v>
      </c>
      <c r="U486">
        <f>VLOOKUP($B486,'Gemini RAW'!$A:$Q,4,FALSE)</f>
        <v>5</v>
      </c>
      <c r="V486">
        <f>VLOOKUP($B486,'Gemini RAW'!$A:$Q,5,FALSE)</f>
        <v>5</v>
      </c>
      <c r="W486">
        <f>VLOOKUP($B486,'Gemini RAW'!$A:$Q,6,FALSE)</f>
        <v>5</v>
      </c>
      <c r="X486">
        <f>VLOOKUP($B486,'Gemini RAW'!$A:$Q,7,FALSE)</f>
        <v>5</v>
      </c>
      <c r="Y486">
        <f>VLOOKUP($B486,'Gemini RAW'!$A:$Q,8,FALSE)</f>
        <v>1</v>
      </c>
      <c r="Z486">
        <f>VLOOKUP($B486,'Gemini RAW'!$A:$Q,9,FALSE)</f>
        <v>4.4800000000000004</v>
      </c>
      <c r="AA486">
        <f>VLOOKUP($B486,'Gemini RAW'!$A:$Q,10,FALSE)</f>
        <v>21</v>
      </c>
      <c r="AB486">
        <f>VLOOKUP($B486,'Gemini RAW'!$A:$Q,11,FALSE)</f>
        <v>0.17041535334594579</v>
      </c>
      <c r="AC486">
        <f>VLOOKUP($B486,'Gemini RAW'!$A:$Q,12,FALSE)</f>
        <v>10</v>
      </c>
      <c r="AD486" t="str">
        <f>VLOOKUP($B486,'Gemini RAW'!$A:$Q,13,FALSE)</f>
        <v>The response is factually accurate, relevant, complete, and clear. However, it lacks citations, which is a significant drawback. The response effectively answers the user's question based on the provided snippets, but the absence of explicit citations reduces its academic rigor.</v>
      </c>
      <c r="AE486" t="b">
        <f>VLOOKUP($B486,'Gemini RAW'!$A:$Q,14,FALSE)</f>
        <v>0</v>
      </c>
      <c r="AF486">
        <f>VLOOKUP($B486,'Gemini RAW'!$A:$Q,15,FALSE)</f>
        <v>0</v>
      </c>
      <c r="AG486">
        <f>VLOOKUP($B486,'Gemini RAW'!$A:$Q,16,FALSE)</f>
        <v>0</v>
      </c>
      <c r="AH486">
        <f>VLOOKUP($B486,'Gemini RAW'!$A:$Q,17,FALSE)</f>
        <v>0</v>
      </c>
    </row>
    <row r="487" spans="1:34" x14ac:dyDescent="0.45">
      <c r="A487">
        <v>486</v>
      </c>
      <c r="B487" t="s">
        <v>303</v>
      </c>
      <c r="C487" t="s">
        <v>743</v>
      </c>
      <c r="D487" t="s">
        <v>557</v>
      </c>
      <c r="E487">
        <v>4</v>
      </c>
      <c r="F487">
        <v>5</v>
      </c>
      <c r="G487">
        <v>4</v>
      </c>
      <c r="H487">
        <v>5</v>
      </c>
      <c r="I487">
        <v>3</v>
      </c>
      <c r="J487">
        <v>4.3249999999999993</v>
      </c>
      <c r="K487">
        <v>21</v>
      </c>
      <c r="L487">
        <v>7.7197684114582027E-2</v>
      </c>
      <c r="M487">
        <v>13</v>
      </c>
      <c r="N487" t="s">
        <v>1915</v>
      </c>
      <c r="O487" t="b">
        <v>0</v>
      </c>
      <c r="S487" t="str">
        <f>VLOOKUP($B487,'Gemini RAW'!$A:$Q,2,FALSE)</f>
        <v>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v>
      </c>
      <c r="T487" t="str">
        <f>VLOOKUP($B487,'Gemini RAW'!$A:$Q,3,FALSE)</f>
        <v>rag</v>
      </c>
      <c r="U487">
        <f>VLOOKUP($B487,'Gemini RAW'!$A:$Q,4,FALSE)</f>
        <v>5</v>
      </c>
      <c r="V487">
        <f>VLOOKUP($B487,'Gemini RAW'!$A:$Q,5,FALSE)</f>
        <v>5</v>
      </c>
      <c r="W487">
        <f>VLOOKUP($B487,'Gemini RAW'!$A:$Q,6,FALSE)</f>
        <v>5</v>
      </c>
      <c r="X487">
        <f>VLOOKUP($B487,'Gemini RAW'!$A:$Q,7,FALSE)</f>
        <v>5</v>
      </c>
      <c r="Y487">
        <f>VLOOKUP($B487,'Gemini RAW'!$A:$Q,8,FALSE)</f>
        <v>1</v>
      </c>
      <c r="Z487">
        <f>VLOOKUP($B487,'Gemini RAW'!$A:$Q,9,FALSE)</f>
        <v>4.4800000000000004</v>
      </c>
      <c r="AA487">
        <f>VLOOKUP($B487,'Gemini RAW'!$A:$Q,10,FALSE)</f>
        <v>21</v>
      </c>
      <c r="AB487">
        <f>VLOOKUP($B487,'Gemini RAW'!$A:$Q,11,FALSE)</f>
        <v>0.23423903327680859</v>
      </c>
      <c r="AC487">
        <f>VLOOKUP($B487,'Gemini RAW'!$A:$Q,12,FALSE)</f>
        <v>11</v>
      </c>
      <c r="AD487" t="str">
        <f>VLOOKUP($B487,'Gemini RAW'!$A:$Q,13,FALSE)</f>
        <v>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v>
      </c>
      <c r="AE487" t="b">
        <f>VLOOKUP($B487,'Gemini RAW'!$A:$Q,14,FALSE)</f>
        <v>0</v>
      </c>
      <c r="AF487">
        <f>VLOOKUP($B487,'Gemini RAW'!$A:$Q,15,FALSE)</f>
        <v>0</v>
      </c>
      <c r="AG487">
        <f>VLOOKUP($B487,'Gemini RAW'!$A:$Q,16,FALSE)</f>
        <v>0</v>
      </c>
      <c r="AH487">
        <f>VLOOKUP($B487,'Gemini RAW'!$A:$Q,17,FALSE)</f>
        <v>0</v>
      </c>
    </row>
    <row r="488" spans="1:34" x14ac:dyDescent="0.45">
      <c r="A488">
        <v>487</v>
      </c>
      <c r="B488" t="s">
        <v>306</v>
      </c>
      <c r="C488" t="s">
        <v>745</v>
      </c>
      <c r="D488" t="s">
        <v>557</v>
      </c>
      <c r="E488">
        <v>5</v>
      </c>
      <c r="F488">
        <v>5</v>
      </c>
      <c r="G488">
        <v>5</v>
      </c>
      <c r="H488">
        <v>5</v>
      </c>
      <c r="I488">
        <v>5</v>
      </c>
      <c r="J488">
        <v>5</v>
      </c>
      <c r="K488">
        <v>25</v>
      </c>
      <c r="L488">
        <v>0.1012045532498714</v>
      </c>
      <c r="M488">
        <v>12</v>
      </c>
      <c r="N488" t="s">
        <v>1916</v>
      </c>
      <c r="O488" t="b">
        <v>0</v>
      </c>
      <c r="S488" t="str">
        <f>VLOOKUP($B488,'Gemini RAW'!$A:$Q,2,FALSE)</f>
        <v>Im Mitarbeiterrestaurant stehen 199 Sitzplätze zur Verfügung. Über das Ampelsystem in der App ist ersichtlich, wie hoch die Auslastung ist.</v>
      </c>
      <c r="T488" t="str">
        <f>VLOOKUP($B488,'Gemini RAW'!$A:$Q,3,FALSE)</f>
        <v>rag</v>
      </c>
      <c r="U488">
        <f>VLOOKUP($B488,'Gemini RAW'!$A:$Q,4,FALSE)</f>
        <v>5</v>
      </c>
      <c r="V488">
        <f>VLOOKUP($B488,'Gemini RAW'!$A:$Q,5,FALSE)</f>
        <v>5</v>
      </c>
      <c r="W488">
        <f>VLOOKUP($B488,'Gemini RAW'!$A:$Q,6,FALSE)</f>
        <v>5</v>
      </c>
      <c r="X488">
        <f>VLOOKUP($B488,'Gemini RAW'!$A:$Q,7,FALSE)</f>
        <v>5</v>
      </c>
      <c r="Y488">
        <f>VLOOKUP($B488,'Gemini RAW'!$A:$Q,8,FALSE)</f>
        <v>4</v>
      </c>
      <c r="Z488">
        <f>VLOOKUP($B488,'Gemini RAW'!$A:$Q,9,FALSE)</f>
        <v>4.9400000000000004</v>
      </c>
      <c r="AA488">
        <f>VLOOKUP($B488,'Gemini RAW'!$A:$Q,10,FALSE)</f>
        <v>24</v>
      </c>
      <c r="AB488">
        <f>VLOOKUP($B488,'Gemini RAW'!$A:$Q,11,FALSE)</f>
        <v>0.37092215193967099</v>
      </c>
      <c r="AC488">
        <f>VLOOKUP($B488,'Gemini RAW'!$A:$Q,12,FALSE)</f>
        <v>13</v>
      </c>
      <c r="AD488" t="str">
        <f>VLOOKUP($B488,'Gemini RAW'!$A:$Q,13,FALSE)</f>
        <v>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v>
      </c>
      <c r="AE488" t="b">
        <f>VLOOKUP($B488,'Gemini RAW'!$A:$Q,14,FALSE)</f>
        <v>0</v>
      </c>
      <c r="AF488">
        <f>VLOOKUP($B488,'Gemini RAW'!$A:$Q,15,FALSE)</f>
        <v>0</v>
      </c>
      <c r="AG488">
        <f>VLOOKUP($B488,'Gemini RAW'!$A:$Q,16,FALSE)</f>
        <v>0</v>
      </c>
      <c r="AH488">
        <f>VLOOKUP($B488,'Gemini RAW'!$A:$Q,17,FALSE)</f>
        <v>0</v>
      </c>
    </row>
    <row r="489" spans="1:34" x14ac:dyDescent="0.45">
      <c r="A489">
        <v>488</v>
      </c>
      <c r="B489" t="s">
        <v>309</v>
      </c>
      <c r="C489" t="s">
        <v>747</v>
      </c>
      <c r="D489" t="s">
        <v>557</v>
      </c>
      <c r="E489">
        <v>5</v>
      </c>
      <c r="F489">
        <v>5</v>
      </c>
      <c r="G489">
        <v>4</v>
      </c>
      <c r="H489">
        <v>5</v>
      </c>
      <c r="I489">
        <v>4</v>
      </c>
      <c r="J489">
        <v>4.7249999999999996</v>
      </c>
      <c r="K489">
        <v>23</v>
      </c>
      <c r="L489">
        <v>0.16320698528624811</v>
      </c>
      <c r="M489">
        <v>13</v>
      </c>
      <c r="N489" t="s">
        <v>1917</v>
      </c>
      <c r="O489" t="b">
        <v>0</v>
      </c>
      <c r="S489" t="str">
        <f>VLOOKUP($B489,'Gemini RAW'!$A:$Q,2,FALSE)</f>
        <v>Im Mitarbeiterrestaurant im NewHQ können Sie über ein Ampelsystem in der Restaurant-App sehen, wie hoch die Auslastung gerade ist. Die App kann sowohl auf dem Firmen- als auch auf dem Privat-Handy genutzt werden.</v>
      </c>
      <c r="T489" t="str">
        <f>VLOOKUP($B489,'Gemini RAW'!$A:$Q,3,FALSE)</f>
        <v>rag</v>
      </c>
      <c r="U489">
        <f>VLOOKUP($B489,'Gemini RAW'!$A:$Q,4,FALSE)</f>
        <v>5</v>
      </c>
      <c r="V489">
        <f>VLOOKUP($B489,'Gemini RAW'!$A:$Q,5,FALSE)</f>
        <v>5</v>
      </c>
      <c r="W489">
        <f>VLOOKUP($B489,'Gemini RAW'!$A:$Q,6,FALSE)</f>
        <v>5</v>
      </c>
      <c r="X489">
        <f>VLOOKUP($B489,'Gemini RAW'!$A:$Q,7,FALSE)</f>
        <v>5</v>
      </c>
      <c r="Y489">
        <f>VLOOKUP($B489,'Gemini RAW'!$A:$Q,8,FALSE)</f>
        <v>1</v>
      </c>
      <c r="Z489">
        <f>VLOOKUP($B489,'Gemini RAW'!$A:$Q,9,FALSE)</f>
        <v>3.64</v>
      </c>
      <c r="AA489">
        <f>VLOOKUP($B489,'Gemini RAW'!$A:$Q,10,FALSE)</f>
        <v>21</v>
      </c>
      <c r="AB489">
        <f>VLOOKUP($B489,'Gemini RAW'!$A:$Q,11,FALSE)</f>
        <v>0.29922053800099191</v>
      </c>
      <c r="AC489">
        <f>VLOOKUP($B489,'Gemini RAW'!$A:$Q,12,FALSE)</f>
        <v>11</v>
      </c>
      <c r="AD489" t="str">
        <f>VLOOKUP($B489,'Gemini RAW'!$A:$Q,13,FALSE)</f>
        <v>The response is factually accurate, relevant, complete, and clear. However, it lacks citations and does not address GDPR compliance, EU AI Act alignment, or audit trail quality. The content quality is excellent, but the system needs improvement in terms of transparency and accountability.</v>
      </c>
      <c r="AE489" t="b">
        <f>VLOOKUP($B489,'Gemini RAW'!$A:$Q,14,FALSE)</f>
        <v>0</v>
      </c>
      <c r="AF489">
        <f>VLOOKUP($B489,'Gemini RAW'!$A:$Q,15,FALSE)</f>
        <v>0</v>
      </c>
      <c r="AG489">
        <f>VLOOKUP($B489,'Gemini RAW'!$A:$Q,16,FALSE)</f>
        <v>0</v>
      </c>
      <c r="AH489">
        <f>VLOOKUP($B489,'Gemini RAW'!$A:$Q,17,FALSE)</f>
        <v>0</v>
      </c>
    </row>
    <row r="490" spans="1:34" x14ac:dyDescent="0.45">
      <c r="A490">
        <v>489</v>
      </c>
      <c r="B490" t="s">
        <v>312</v>
      </c>
      <c r="C490" t="s">
        <v>749</v>
      </c>
      <c r="D490" t="s">
        <v>557</v>
      </c>
      <c r="E490">
        <v>5</v>
      </c>
      <c r="F490">
        <v>5</v>
      </c>
      <c r="G490">
        <v>4</v>
      </c>
      <c r="H490">
        <v>5</v>
      </c>
      <c r="I490">
        <v>4</v>
      </c>
      <c r="J490">
        <v>4.7249999999999996</v>
      </c>
      <c r="K490">
        <v>23</v>
      </c>
      <c r="L490">
        <v>0.29732980580715229</v>
      </c>
      <c r="M490">
        <v>10</v>
      </c>
      <c r="N490" t="s">
        <v>1918</v>
      </c>
      <c r="O490" t="b">
        <v>0</v>
      </c>
      <c r="S490" t="str">
        <f>VLOOKUP($B490,'Gemini RAW'!$A:$Q,2,FALSE)</f>
        <v>Ja, über die „Pre Order“-Funktion in der App können Sie Speisen bestellen, die Ihnen in einem Frische-Automat bereitgestellt werden. Dies ist auch zur Mitnahme nach Hause möglich.</v>
      </c>
      <c r="T490" t="str">
        <f>VLOOKUP($B490,'Gemini RAW'!$A:$Q,3,FALSE)</f>
        <v>rag</v>
      </c>
      <c r="U490">
        <f>VLOOKUP($B490,'Gemini RAW'!$A:$Q,4,FALSE)</f>
        <v>5</v>
      </c>
      <c r="V490">
        <f>VLOOKUP($B490,'Gemini RAW'!$A:$Q,5,FALSE)</f>
        <v>5</v>
      </c>
      <c r="W490">
        <f>VLOOKUP($B490,'Gemini RAW'!$A:$Q,6,FALSE)</f>
        <v>4</v>
      </c>
      <c r="X490">
        <f>VLOOKUP($B490,'Gemini RAW'!$A:$Q,7,FALSE)</f>
        <v>5</v>
      </c>
      <c r="Y490">
        <f>VLOOKUP($B490,'Gemini RAW'!$A:$Q,8,FALSE)</f>
        <v>1</v>
      </c>
      <c r="Z490">
        <f>VLOOKUP($B490,'Gemini RAW'!$A:$Q,9,FALSE)</f>
        <v>4.3400000000000007</v>
      </c>
      <c r="AA490">
        <f>VLOOKUP($B490,'Gemini RAW'!$A:$Q,10,FALSE)</f>
        <v>20</v>
      </c>
      <c r="AB490">
        <f>VLOOKUP($B490,'Gemini RAW'!$A:$Q,11,FALSE)</f>
        <v>0.19800701884573499</v>
      </c>
      <c r="AC490">
        <f>VLOOKUP($B490,'Gemini RAW'!$A:$Q,12,FALSE)</f>
        <v>6</v>
      </c>
      <c r="AD490" t="str">
        <f>VLOOKUP($B490,'Gemini RAW'!$A:$Q,13,FALSE)</f>
        <v>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v>
      </c>
      <c r="AE490" t="b">
        <f>VLOOKUP($B490,'Gemini RAW'!$A:$Q,14,FALSE)</f>
        <v>0</v>
      </c>
      <c r="AF490">
        <f>VLOOKUP($B490,'Gemini RAW'!$A:$Q,15,FALSE)</f>
        <v>0</v>
      </c>
      <c r="AG490">
        <f>VLOOKUP($B490,'Gemini RAW'!$A:$Q,16,FALSE)</f>
        <v>0</v>
      </c>
      <c r="AH490">
        <f>VLOOKUP($B490,'Gemini RAW'!$A:$Q,17,FALSE)</f>
        <v>0</v>
      </c>
    </row>
    <row r="491" spans="1:34" x14ac:dyDescent="0.45">
      <c r="A491">
        <v>490</v>
      </c>
      <c r="B491" t="s">
        <v>315</v>
      </c>
      <c r="C491" t="s">
        <v>751</v>
      </c>
      <c r="D491" t="s">
        <v>557</v>
      </c>
      <c r="E491">
        <v>4</v>
      </c>
      <c r="F491">
        <v>5</v>
      </c>
      <c r="G491">
        <v>4</v>
      </c>
      <c r="H491">
        <v>5</v>
      </c>
      <c r="I491">
        <v>3</v>
      </c>
      <c r="J491">
        <v>4.3249999999999993</v>
      </c>
      <c r="K491">
        <v>21</v>
      </c>
      <c r="L491">
        <v>0.17139618020961411</v>
      </c>
      <c r="M491">
        <v>13</v>
      </c>
      <c r="N491" t="s">
        <v>1919</v>
      </c>
      <c r="O491" t="b">
        <v>0</v>
      </c>
      <c r="S491" t="str">
        <f>VLOOKUP($B491,'Gemini RAW'!$A:$Q,2,FALSE)</f>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v>
      </c>
      <c r="T491" t="str">
        <f>VLOOKUP($B491,'Gemini RAW'!$A:$Q,3,FALSE)</f>
        <v>rag</v>
      </c>
      <c r="U491">
        <f>VLOOKUP($B491,'Gemini RAW'!$A:$Q,4,FALSE)</f>
        <v>4</v>
      </c>
      <c r="V491">
        <f>VLOOKUP($B491,'Gemini RAW'!$A:$Q,5,FALSE)</f>
        <v>5</v>
      </c>
      <c r="W491">
        <f>VLOOKUP($B491,'Gemini RAW'!$A:$Q,6,FALSE)</f>
        <v>4</v>
      </c>
      <c r="X491">
        <f>VLOOKUP($B491,'Gemini RAW'!$A:$Q,7,FALSE)</f>
        <v>5</v>
      </c>
      <c r="Y491">
        <f>VLOOKUP($B491,'Gemini RAW'!$A:$Q,8,FALSE)</f>
        <v>1</v>
      </c>
      <c r="Z491">
        <f>VLOOKUP($B491,'Gemini RAW'!$A:$Q,9,FALSE)</f>
        <v>4.12</v>
      </c>
      <c r="AA491">
        <f>VLOOKUP($B491,'Gemini RAW'!$A:$Q,10,FALSE)</f>
        <v>19</v>
      </c>
      <c r="AB491">
        <f>VLOOKUP($B491,'Gemini RAW'!$A:$Q,11,FALSE)</f>
        <v>0.13454618178572489</v>
      </c>
      <c r="AC491">
        <f>VLOOKUP($B491,'Gemini RAW'!$A:$Q,12,FALSE)</f>
        <v>9</v>
      </c>
      <c r="AD491" t="str">
        <f>VLOOKUP($B491,'Gemini RAW'!$A:$Q,13,FALSE)</f>
        <v>The response is relevant, clear, and mostly complete. The factual accuracy is good, although some details are not verifiable from the provided snippets. The major weakness is the lack of citations, which makes it difficult to assess the reliability of the information.</v>
      </c>
      <c r="AE491" t="b">
        <f>VLOOKUP($B491,'Gemini RAW'!$A:$Q,14,FALSE)</f>
        <v>0</v>
      </c>
      <c r="AF491">
        <f>VLOOKUP($B491,'Gemini RAW'!$A:$Q,15,FALSE)</f>
        <v>0</v>
      </c>
      <c r="AG491">
        <f>VLOOKUP($B491,'Gemini RAW'!$A:$Q,16,FALSE)</f>
        <v>0</v>
      </c>
      <c r="AH491">
        <f>VLOOKUP($B491,'Gemini RAW'!$A:$Q,17,FALSE)</f>
        <v>0</v>
      </c>
    </row>
    <row r="492" spans="1:34" x14ac:dyDescent="0.45">
      <c r="A492">
        <v>491</v>
      </c>
      <c r="B492" t="s">
        <v>318</v>
      </c>
      <c r="C492" t="s">
        <v>753</v>
      </c>
      <c r="D492" t="s">
        <v>557</v>
      </c>
      <c r="E492">
        <v>5</v>
      </c>
      <c r="F492">
        <v>5</v>
      </c>
      <c r="G492">
        <v>4</v>
      </c>
      <c r="H492">
        <v>5</v>
      </c>
      <c r="I492">
        <v>4</v>
      </c>
      <c r="J492">
        <v>4.7249999999999996</v>
      </c>
      <c r="K492">
        <v>23</v>
      </c>
      <c r="L492">
        <v>0.2024148993966072</v>
      </c>
      <c r="M492">
        <v>12</v>
      </c>
      <c r="N492" t="s">
        <v>1920</v>
      </c>
      <c r="O492" t="b">
        <v>0</v>
      </c>
      <c r="S492" t="str">
        <f>VLOOKUP($B492,'Gemini RAW'!$A:$Q,2,FALSE)</f>
        <v>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v>
      </c>
      <c r="T492" t="str">
        <f>VLOOKUP($B492,'Gemini RAW'!$A:$Q,3,FALSE)</f>
        <v>rag</v>
      </c>
      <c r="U492">
        <f>VLOOKUP($B492,'Gemini RAW'!$A:$Q,4,FALSE)</f>
        <v>5</v>
      </c>
      <c r="V492">
        <f>VLOOKUP($B492,'Gemini RAW'!$A:$Q,5,FALSE)</f>
        <v>5</v>
      </c>
      <c r="W492">
        <f>VLOOKUP($B492,'Gemini RAW'!$A:$Q,6,FALSE)</f>
        <v>5</v>
      </c>
      <c r="X492">
        <f>VLOOKUP($B492,'Gemini RAW'!$A:$Q,7,FALSE)</f>
        <v>5</v>
      </c>
      <c r="Y492">
        <f>VLOOKUP($B492,'Gemini RAW'!$A:$Q,8,FALSE)</f>
        <v>3</v>
      </c>
      <c r="Z492">
        <f>VLOOKUP($B492,'Gemini RAW'!$A:$Q,9,FALSE)</f>
        <v>4.88</v>
      </c>
      <c r="AA492">
        <f>VLOOKUP($B492,'Gemini RAW'!$A:$Q,10,FALSE)</f>
        <v>23</v>
      </c>
      <c r="AB492">
        <f>VLOOKUP($B492,'Gemini RAW'!$A:$Q,11,FALSE)</f>
        <v>0.19321796590935411</v>
      </c>
      <c r="AC492">
        <f>VLOOKUP($B492,'Gemini RAW'!$A:$Q,12,FALSE)</f>
        <v>10</v>
      </c>
      <c r="AD492" t="str">
        <f>VLOOKUP($B492,'Gemini RAW'!$A:$Q,13,FALSE)</f>
        <v>The response is excellent in terms of content quality. It is factually accurate, relevant, complete, and clear. The citation quality is acceptable, and the response demonstrates good compliance with GDPR and the EU AI Act. The audit trail quality is also good.</v>
      </c>
      <c r="AE492" t="b">
        <f>VLOOKUP($B492,'Gemini RAW'!$A:$Q,14,FALSE)</f>
        <v>0</v>
      </c>
      <c r="AF492">
        <f>VLOOKUP($B492,'Gemini RAW'!$A:$Q,15,FALSE)</f>
        <v>0</v>
      </c>
      <c r="AG492">
        <f>VLOOKUP($B492,'Gemini RAW'!$A:$Q,16,FALSE)</f>
        <v>0</v>
      </c>
      <c r="AH492">
        <f>VLOOKUP($B492,'Gemini RAW'!$A:$Q,17,FALSE)</f>
        <v>0</v>
      </c>
    </row>
    <row r="493" spans="1:34" x14ac:dyDescent="0.45">
      <c r="A493">
        <v>492</v>
      </c>
      <c r="B493" t="s">
        <v>321</v>
      </c>
      <c r="C493" t="s">
        <v>755</v>
      </c>
      <c r="D493" t="s">
        <v>557</v>
      </c>
      <c r="E493">
        <v>5</v>
      </c>
      <c r="F493">
        <v>5</v>
      </c>
      <c r="G493">
        <v>4</v>
      </c>
      <c r="H493">
        <v>5</v>
      </c>
      <c r="I493">
        <v>4</v>
      </c>
      <c r="J493">
        <v>4.7249999999999996</v>
      </c>
      <c r="K493">
        <v>23</v>
      </c>
      <c r="L493">
        <v>0.212436087030965</v>
      </c>
      <c r="M493">
        <v>10</v>
      </c>
      <c r="N493" t="s">
        <v>1921</v>
      </c>
      <c r="O493" t="b">
        <v>0</v>
      </c>
      <c r="S493" t="str">
        <f>VLOOKUP($B493,'Gemini RAW'!$A:$Q,2,FALSE)</f>
        <v>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v>
      </c>
      <c r="T493" t="str">
        <f>VLOOKUP($B493,'Gemini RAW'!$A:$Q,3,FALSE)</f>
        <v>rag</v>
      </c>
      <c r="U493">
        <f>VLOOKUP($B493,'Gemini RAW'!$A:$Q,4,FALSE)</f>
        <v>5</v>
      </c>
      <c r="V493">
        <f>VLOOKUP($B493,'Gemini RAW'!$A:$Q,5,FALSE)</f>
        <v>5</v>
      </c>
      <c r="W493">
        <f>VLOOKUP($B493,'Gemini RAW'!$A:$Q,6,FALSE)</f>
        <v>5</v>
      </c>
      <c r="X493">
        <f>VLOOKUP($B493,'Gemini RAW'!$A:$Q,7,FALSE)</f>
        <v>5</v>
      </c>
      <c r="Y493">
        <f>VLOOKUP($B493,'Gemini RAW'!$A:$Q,8,FALSE)</f>
        <v>1</v>
      </c>
      <c r="Z493">
        <f>VLOOKUP($B493,'Gemini RAW'!$A:$Q,9,FALSE)</f>
        <v>4.4800000000000004</v>
      </c>
      <c r="AA493">
        <f>VLOOKUP($B493,'Gemini RAW'!$A:$Q,10,FALSE)</f>
        <v>21</v>
      </c>
      <c r="AB493">
        <f>VLOOKUP($B493,'Gemini RAW'!$A:$Q,11,FALSE)</f>
        <v>0.27070131627162902</v>
      </c>
      <c r="AC493">
        <f>VLOOKUP($B493,'Gemini RAW'!$A:$Q,12,FALSE)</f>
        <v>11</v>
      </c>
      <c r="AD493" t="str">
        <f>VLOOKUP($B493,'Gemini RAW'!$A:$Q,13,FALSE)</f>
        <v>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v>
      </c>
      <c r="AE493" t="b">
        <f>VLOOKUP($B493,'Gemini RAW'!$A:$Q,14,FALSE)</f>
        <v>0</v>
      </c>
      <c r="AF493">
        <f>VLOOKUP($B493,'Gemini RAW'!$A:$Q,15,FALSE)</f>
        <v>0</v>
      </c>
      <c r="AG493">
        <f>VLOOKUP($B493,'Gemini RAW'!$A:$Q,16,FALSE)</f>
        <v>0</v>
      </c>
      <c r="AH493">
        <f>VLOOKUP($B493,'Gemini RAW'!$A:$Q,17,FALSE)</f>
        <v>0</v>
      </c>
    </row>
    <row r="494" spans="1:34" x14ac:dyDescent="0.45">
      <c r="A494">
        <v>493</v>
      </c>
      <c r="B494" t="s">
        <v>324</v>
      </c>
      <c r="C494" t="s">
        <v>757</v>
      </c>
      <c r="D494" t="s">
        <v>557</v>
      </c>
      <c r="E494">
        <v>5</v>
      </c>
      <c r="F494">
        <v>5</v>
      </c>
      <c r="G494">
        <v>5</v>
      </c>
      <c r="H494">
        <v>5</v>
      </c>
      <c r="I494">
        <v>5</v>
      </c>
      <c r="J494">
        <v>5</v>
      </c>
      <c r="K494">
        <v>25</v>
      </c>
      <c r="L494">
        <v>0.14028566498011141</v>
      </c>
      <c r="M494">
        <v>12</v>
      </c>
      <c r="N494" t="s">
        <v>1895</v>
      </c>
      <c r="O494" t="b">
        <v>0</v>
      </c>
      <c r="S494" t="str">
        <f>VLOOKUP($B494,'Gemini RAW'!$A:$Q,2,FALSE)</f>
        <v>Nein, im Mitarbeiterrestaurant wird es keine Außenbestuhlung geben.</v>
      </c>
      <c r="T494" t="str">
        <f>VLOOKUP($B494,'Gemini RAW'!$A:$Q,3,FALSE)</f>
        <v>rag</v>
      </c>
      <c r="U494">
        <f>VLOOKUP($B494,'Gemini RAW'!$A:$Q,4,FALSE)</f>
        <v>5</v>
      </c>
      <c r="V494">
        <f>VLOOKUP($B494,'Gemini RAW'!$A:$Q,5,FALSE)</f>
        <v>5</v>
      </c>
      <c r="W494">
        <f>VLOOKUP($B494,'Gemini RAW'!$A:$Q,6,FALSE)</f>
        <v>5</v>
      </c>
      <c r="X494">
        <f>VLOOKUP($B494,'Gemini RAW'!$A:$Q,7,FALSE)</f>
        <v>5</v>
      </c>
      <c r="Y494">
        <f>VLOOKUP($B494,'Gemini RAW'!$A:$Q,8,FALSE)</f>
        <v>1</v>
      </c>
      <c r="Z494">
        <f>VLOOKUP($B494,'Gemini RAW'!$A:$Q,9,FALSE)</f>
        <v>4.4800000000000004</v>
      </c>
      <c r="AA494">
        <f>VLOOKUP($B494,'Gemini RAW'!$A:$Q,10,FALSE)</f>
        <v>21</v>
      </c>
      <c r="AB494">
        <f>VLOOKUP($B494,'Gemini RAW'!$A:$Q,11,FALSE)</f>
        <v>3.7204033654939857E-2</v>
      </c>
      <c r="AC494">
        <f>VLOOKUP($B494,'Gemini RAW'!$A:$Q,12,FALSE)</f>
        <v>10</v>
      </c>
      <c r="AD494" t="str">
        <f>VLOOKUP($B494,'Gemini RAW'!$A:$Q,13,FALSE)</f>
        <v>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v>
      </c>
      <c r="AE494" t="b">
        <f>VLOOKUP($B494,'Gemini RAW'!$A:$Q,14,FALSE)</f>
        <v>0</v>
      </c>
      <c r="AF494">
        <f>VLOOKUP($B494,'Gemini RAW'!$A:$Q,15,FALSE)</f>
        <v>0</v>
      </c>
      <c r="AG494">
        <f>VLOOKUP($B494,'Gemini RAW'!$A:$Q,16,FALSE)</f>
        <v>0</v>
      </c>
      <c r="AH494">
        <f>VLOOKUP($B494,'Gemini RAW'!$A:$Q,17,FALSE)</f>
        <v>0</v>
      </c>
    </row>
    <row r="495" spans="1:34" x14ac:dyDescent="0.45">
      <c r="A495">
        <v>494</v>
      </c>
      <c r="B495" t="s">
        <v>327</v>
      </c>
      <c r="C495" t="s">
        <v>759</v>
      </c>
      <c r="D495" t="s">
        <v>557</v>
      </c>
      <c r="E495">
        <v>4</v>
      </c>
      <c r="F495">
        <v>5</v>
      </c>
      <c r="G495">
        <v>4</v>
      </c>
      <c r="H495">
        <v>5</v>
      </c>
      <c r="I495">
        <v>3</v>
      </c>
      <c r="J495">
        <v>4.3249999999999993</v>
      </c>
      <c r="K495">
        <v>21</v>
      </c>
      <c r="L495">
        <v>0.22585404290255681</v>
      </c>
      <c r="M495">
        <v>14</v>
      </c>
      <c r="N495" t="s">
        <v>1922</v>
      </c>
      <c r="O495" t="b">
        <v>0</v>
      </c>
      <c r="S495" t="str">
        <f>VLOOKUP($B495,'Gemini RAW'!$A:$Q,2,FALSE)</f>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v>
      </c>
      <c r="T495" t="str">
        <f>VLOOKUP($B495,'Gemini RAW'!$A:$Q,3,FALSE)</f>
        <v>rag</v>
      </c>
      <c r="U495">
        <f>VLOOKUP($B495,'Gemini RAW'!$A:$Q,4,FALSE)</f>
        <v>5</v>
      </c>
      <c r="V495">
        <f>VLOOKUP($B495,'Gemini RAW'!$A:$Q,5,FALSE)</f>
        <v>5</v>
      </c>
      <c r="W495">
        <f>VLOOKUP($B495,'Gemini RAW'!$A:$Q,6,FALSE)</f>
        <v>4</v>
      </c>
      <c r="X495">
        <f>VLOOKUP($B495,'Gemini RAW'!$A:$Q,7,FALSE)</f>
        <v>5</v>
      </c>
      <c r="Y495">
        <f>VLOOKUP($B495,'Gemini RAW'!$A:$Q,8,FALSE)</f>
        <v>1</v>
      </c>
      <c r="Z495">
        <f>VLOOKUP($B495,'Gemini RAW'!$A:$Q,9,FALSE)</f>
        <v>4.3400000000000007</v>
      </c>
      <c r="AA495">
        <f>VLOOKUP($B495,'Gemini RAW'!$A:$Q,10,FALSE)</f>
        <v>20</v>
      </c>
      <c r="AB495">
        <f>VLOOKUP($B495,'Gemini RAW'!$A:$Q,11,FALSE)</f>
        <v>0.25139534680906139</v>
      </c>
      <c r="AC495">
        <f>VLOOKUP($B495,'Gemini RAW'!$A:$Q,12,FALSE)</f>
        <v>13</v>
      </c>
      <c r="AD495" t="str">
        <f>VLOOKUP($B495,'Gemini RAW'!$A:$Q,13,FALSE)</f>
        <v>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v>
      </c>
      <c r="AE495" t="b">
        <f>VLOOKUP($B495,'Gemini RAW'!$A:$Q,14,FALSE)</f>
        <v>0</v>
      </c>
      <c r="AF495">
        <f>VLOOKUP($B495,'Gemini RAW'!$A:$Q,15,FALSE)</f>
        <v>0</v>
      </c>
      <c r="AG495">
        <f>VLOOKUP($B495,'Gemini RAW'!$A:$Q,16,FALSE)</f>
        <v>0</v>
      </c>
      <c r="AH495">
        <f>VLOOKUP($B495,'Gemini RAW'!$A:$Q,17,FALSE)</f>
        <v>0</v>
      </c>
    </row>
    <row r="496" spans="1:34" x14ac:dyDescent="0.45">
      <c r="A496">
        <v>495</v>
      </c>
      <c r="B496" t="s">
        <v>330</v>
      </c>
      <c r="C496" t="s">
        <v>761</v>
      </c>
      <c r="D496" t="s">
        <v>557</v>
      </c>
      <c r="E496">
        <v>5</v>
      </c>
      <c r="F496">
        <v>5</v>
      </c>
      <c r="G496">
        <v>4</v>
      </c>
      <c r="H496">
        <v>5</v>
      </c>
      <c r="I496">
        <v>4</v>
      </c>
      <c r="J496">
        <v>4.7249999999999996</v>
      </c>
      <c r="K496">
        <v>23</v>
      </c>
      <c r="L496">
        <v>9.1329225352112658E-2</v>
      </c>
      <c r="M496">
        <v>2</v>
      </c>
      <c r="N496" t="s">
        <v>1923</v>
      </c>
      <c r="O496" t="b">
        <v>0</v>
      </c>
      <c r="S496" t="str">
        <f>VLOOKUP($B496,'Gemini RAW'!$A:$Q,2,FALSE)</f>
        <v>Pre-Order-Essen wird im Marketplace zur Abholung bereitgestellt. Die Abholstation befindet sich dort. Der Marketplace befindet sich im 10. OG.</v>
      </c>
      <c r="T496" t="str">
        <f>VLOOKUP($B496,'Gemini RAW'!$A:$Q,3,FALSE)</f>
        <v>rag</v>
      </c>
      <c r="U496">
        <f>VLOOKUP($B496,'Gemini RAW'!$A:$Q,4,FALSE)</f>
        <v>5</v>
      </c>
      <c r="V496">
        <f>VLOOKUP($B496,'Gemini RAW'!$A:$Q,5,FALSE)</f>
        <v>5</v>
      </c>
      <c r="W496">
        <f>VLOOKUP($B496,'Gemini RAW'!$A:$Q,6,FALSE)</f>
        <v>5</v>
      </c>
      <c r="X496">
        <f>VLOOKUP($B496,'Gemini RAW'!$A:$Q,7,FALSE)</f>
        <v>5</v>
      </c>
      <c r="Y496">
        <f>VLOOKUP($B496,'Gemini RAW'!$A:$Q,8,FALSE)</f>
        <v>1</v>
      </c>
      <c r="Z496">
        <f>VLOOKUP($B496,'Gemini RAW'!$A:$Q,9,FALSE)</f>
        <v>4.4800000000000004</v>
      </c>
      <c r="AA496">
        <f>VLOOKUP($B496,'Gemini RAW'!$A:$Q,10,FALSE)</f>
        <v>21</v>
      </c>
      <c r="AB496">
        <f>VLOOKUP($B496,'Gemini RAW'!$A:$Q,11,FALSE)</f>
        <v>0.15250149494126691</v>
      </c>
      <c r="AC496">
        <f>VLOOKUP($B496,'Gemini RAW'!$A:$Q,12,FALSE)</f>
        <v>5</v>
      </c>
      <c r="AD496" t="str">
        <f>VLOOKUP($B496,'Gemini RAW'!$A:$Q,13,FALSE)</f>
        <v>The response is factually accurate, relevant, complete, and clear. It effectively answers the user's question. However, the system lacks explicit citations and audit trails.</v>
      </c>
      <c r="AE496" t="b">
        <f>VLOOKUP($B496,'Gemini RAW'!$A:$Q,14,FALSE)</f>
        <v>0</v>
      </c>
      <c r="AF496">
        <f>VLOOKUP($B496,'Gemini RAW'!$A:$Q,15,FALSE)</f>
        <v>0</v>
      </c>
      <c r="AG496">
        <f>VLOOKUP($B496,'Gemini RAW'!$A:$Q,16,FALSE)</f>
        <v>0</v>
      </c>
      <c r="AH496">
        <f>VLOOKUP($B496,'Gemini RAW'!$A:$Q,17,FALSE)</f>
        <v>0</v>
      </c>
    </row>
    <row r="497" spans="1:34" x14ac:dyDescent="0.45">
      <c r="A497">
        <v>496</v>
      </c>
      <c r="B497" t="s">
        <v>333</v>
      </c>
      <c r="C497" t="s">
        <v>763</v>
      </c>
      <c r="D497" t="s">
        <v>557</v>
      </c>
      <c r="E497">
        <v>5</v>
      </c>
      <c r="F497">
        <v>5</v>
      </c>
      <c r="G497">
        <v>4</v>
      </c>
      <c r="H497">
        <v>5</v>
      </c>
      <c r="I497">
        <v>4</v>
      </c>
      <c r="J497">
        <v>4.7249999999999996</v>
      </c>
      <c r="K497">
        <v>23</v>
      </c>
      <c r="L497">
        <v>0.2024937679101671</v>
      </c>
      <c r="M497">
        <v>12</v>
      </c>
      <c r="N497" t="s">
        <v>1924</v>
      </c>
      <c r="O497" t="b">
        <v>0</v>
      </c>
      <c r="S497" t="str">
        <f>VLOOKUP($B497,'Gemini RAW'!$A:$Q,2,FALSE)</f>
        <v>Am Snackautomaten im Market Place kann über die App bezahlt werden.</v>
      </c>
      <c r="T497" t="str">
        <f>VLOOKUP($B497,'Gemini RAW'!$A:$Q,3,FALSE)</f>
        <v>rag</v>
      </c>
      <c r="U497">
        <f>VLOOKUP($B497,'Gemini RAW'!$A:$Q,4,FALSE)</f>
        <v>5</v>
      </c>
      <c r="V497">
        <f>VLOOKUP($B497,'Gemini RAW'!$A:$Q,5,FALSE)</f>
        <v>5</v>
      </c>
      <c r="W497">
        <f>VLOOKUP($B497,'Gemini RAW'!$A:$Q,6,FALSE)</f>
        <v>4</v>
      </c>
      <c r="X497">
        <f>VLOOKUP($B497,'Gemini RAW'!$A:$Q,7,FALSE)</f>
        <v>5</v>
      </c>
      <c r="Y497">
        <f>VLOOKUP($B497,'Gemini RAW'!$A:$Q,8,FALSE)</f>
        <v>1</v>
      </c>
      <c r="Z497">
        <f>VLOOKUP($B497,'Gemini RAW'!$A:$Q,9,FALSE)</f>
        <v>4.3400000000000007</v>
      </c>
      <c r="AA497">
        <f>VLOOKUP($B497,'Gemini RAW'!$A:$Q,10,FALSE)</f>
        <v>20</v>
      </c>
      <c r="AB497">
        <f>VLOOKUP($B497,'Gemini RAW'!$A:$Q,11,FALSE)</f>
        <v>0.19957794341214</v>
      </c>
      <c r="AC497">
        <f>VLOOKUP($B497,'Gemini RAW'!$A:$Q,12,FALSE)</f>
        <v>8</v>
      </c>
      <c r="AD497" t="str">
        <f>VLOOKUP($B497,'Gemini RAW'!$A:$Q,13,FALSE)</f>
        <v>The response is factually accurate and relevant. It could be more complete by mentioning other payment options if available. The lack of citations is a drawback, but the information is readily available in the provided snippets.</v>
      </c>
      <c r="AE497" t="b">
        <f>VLOOKUP($B497,'Gemini RAW'!$A:$Q,14,FALSE)</f>
        <v>0</v>
      </c>
      <c r="AF497">
        <f>VLOOKUP($B497,'Gemini RAW'!$A:$Q,15,FALSE)</f>
        <v>0</v>
      </c>
      <c r="AG497">
        <f>VLOOKUP($B497,'Gemini RAW'!$A:$Q,16,FALSE)</f>
        <v>0</v>
      </c>
      <c r="AH497">
        <f>VLOOKUP($B497,'Gemini RAW'!$A:$Q,17,FALSE)</f>
        <v>0</v>
      </c>
    </row>
    <row r="498" spans="1:34" x14ac:dyDescent="0.45">
      <c r="A498">
        <v>497</v>
      </c>
      <c r="B498" t="s">
        <v>336</v>
      </c>
      <c r="C498" t="s">
        <v>765</v>
      </c>
      <c r="D498" t="s">
        <v>557</v>
      </c>
      <c r="E498">
        <v>3</v>
      </c>
      <c r="F498">
        <v>4</v>
      </c>
      <c r="G498">
        <v>3</v>
      </c>
      <c r="H498">
        <v>4</v>
      </c>
      <c r="I498">
        <v>2</v>
      </c>
      <c r="J498">
        <v>3.3250000000000002</v>
      </c>
      <c r="K498">
        <v>16</v>
      </c>
      <c r="L498">
        <v>0.17015606195695129</v>
      </c>
      <c r="M498">
        <v>11</v>
      </c>
      <c r="N498" t="s">
        <v>1925</v>
      </c>
      <c r="O498" t="b">
        <v>0</v>
      </c>
      <c r="S498" t="str">
        <f>VLOOKUP($B498,'Gemini RAW'!$A:$Q,2,FALSE)</f>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v>
      </c>
      <c r="T498" t="str">
        <f>VLOOKUP($B498,'Gemini RAW'!$A:$Q,3,FALSE)</f>
        <v>rag</v>
      </c>
      <c r="U498">
        <f>VLOOKUP($B498,'Gemini RAW'!$A:$Q,4,FALSE)</f>
        <v>5</v>
      </c>
      <c r="V498">
        <f>VLOOKUP($B498,'Gemini RAW'!$A:$Q,5,FALSE)</f>
        <v>5</v>
      </c>
      <c r="W498">
        <f>VLOOKUP($B498,'Gemini RAW'!$A:$Q,6,FALSE)</f>
        <v>4</v>
      </c>
      <c r="X498">
        <f>VLOOKUP($B498,'Gemini RAW'!$A:$Q,7,FALSE)</f>
        <v>5</v>
      </c>
      <c r="Y498">
        <f>VLOOKUP($B498,'Gemini RAW'!$A:$Q,8,FALSE)</f>
        <v>1</v>
      </c>
      <c r="Z498">
        <f>VLOOKUP($B498,'Gemini RAW'!$A:$Q,9,FALSE)</f>
        <v>4.3400000000000007</v>
      </c>
      <c r="AA498">
        <f>VLOOKUP($B498,'Gemini RAW'!$A:$Q,10,FALSE)</f>
        <v>20</v>
      </c>
      <c r="AB498">
        <f>VLOOKUP($B498,'Gemini RAW'!$A:$Q,11,FALSE)</f>
        <v>0.19081325028655799</v>
      </c>
      <c r="AC498">
        <f>VLOOKUP($B498,'Gemini RAW'!$A:$Q,12,FALSE)</f>
        <v>10</v>
      </c>
      <c r="AD498" t="str">
        <f>VLOOKUP($B498,'Gemini RAW'!$A:$Q,13,FALSE)</f>
        <v>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v>
      </c>
      <c r="AE498" t="b">
        <f>VLOOKUP($B498,'Gemini RAW'!$A:$Q,14,FALSE)</f>
        <v>0</v>
      </c>
      <c r="AF498">
        <f>VLOOKUP($B498,'Gemini RAW'!$A:$Q,15,FALSE)</f>
        <v>0</v>
      </c>
      <c r="AG498">
        <f>VLOOKUP($B498,'Gemini RAW'!$A:$Q,16,FALSE)</f>
        <v>0</v>
      </c>
      <c r="AH498">
        <f>VLOOKUP($B498,'Gemini RAW'!$A:$Q,17,FALSE)</f>
        <v>0</v>
      </c>
    </row>
    <row r="499" spans="1:34" x14ac:dyDescent="0.45">
      <c r="A499">
        <v>498</v>
      </c>
      <c r="B499" t="s">
        <v>339</v>
      </c>
      <c r="C499" t="s">
        <v>767</v>
      </c>
      <c r="D499" t="s">
        <v>557</v>
      </c>
      <c r="E499">
        <v>5</v>
      </c>
      <c r="F499">
        <v>5</v>
      </c>
      <c r="G499">
        <v>4</v>
      </c>
      <c r="H499">
        <v>5</v>
      </c>
      <c r="I499">
        <v>5</v>
      </c>
      <c r="J499">
        <v>4.8125</v>
      </c>
      <c r="K499">
        <v>24</v>
      </c>
      <c r="L499">
        <v>0.30512707331687261</v>
      </c>
      <c r="M499">
        <v>13</v>
      </c>
      <c r="N499" t="s">
        <v>1926</v>
      </c>
      <c r="O499" t="b">
        <v>0</v>
      </c>
      <c r="S499" t="str">
        <f>VLOOKUP($B499,'Gemini RAW'!$A:$Q,2,FALSE)</f>
        <v>Das Work Café ist immer zugänglich und liegt außerhalb der Vertraulichkeitsbereiche. Es bietet den gleichen Service wie in den Teeküchen, ist aber großzügiger ausgestattet und verfügt über mehr Sitzmöglichkeiten. Gefrierfächer sind nur hier zu finden.</v>
      </c>
      <c r="T499" t="str">
        <f>VLOOKUP($B499,'Gemini RAW'!$A:$Q,3,FALSE)</f>
        <v>rag</v>
      </c>
      <c r="U499">
        <f>VLOOKUP($B499,'Gemini RAW'!$A:$Q,4,FALSE)</f>
        <v>4</v>
      </c>
      <c r="V499">
        <f>VLOOKUP($B499,'Gemini RAW'!$A:$Q,5,FALSE)</f>
        <v>4</v>
      </c>
      <c r="W499">
        <f>VLOOKUP($B499,'Gemini RAW'!$A:$Q,6,FALSE)</f>
        <v>3</v>
      </c>
      <c r="X499">
        <f>VLOOKUP($B499,'Gemini RAW'!$A:$Q,7,FALSE)</f>
        <v>5</v>
      </c>
      <c r="Y499">
        <f>VLOOKUP($B499,'Gemini RAW'!$A:$Q,8,FALSE)</f>
        <v>1</v>
      </c>
      <c r="Z499">
        <f>VLOOKUP($B499,'Gemini RAW'!$A:$Q,9,FALSE)</f>
        <v>3.8</v>
      </c>
      <c r="AA499">
        <f>VLOOKUP($B499,'Gemini RAW'!$A:$Q,10,FALSE)</f>
        <v>17</v>
      </c>
      <c r="AB499">
        <f>VLOOKUP($B499,'Gemini RAW'!$A:$Q,11,FALSE)</f>
        <v>0.14550319025893321</v>
      </c>
      <c r="AC499">
        <f>VLOOKUP($B499,'Gemini RAW'!$A:$Q,12,FALSE)</f>
        <v>10</v>
      </c>
      <c r="AD499" t="str">
        <f>VLOOKUP($B499,'Gemini RAW'!$A:$Q,13,FALSE)</f>
        <v>The response is relevant and generally accurate, providing useful information about the Work Café. However, it lacks completeness and fails to provide any citations to the source snippets. The content quality is good, but the source utilization is poor.</v>
      </c>
      <c r="AE499" t="b">
        <f>VLOOKUP($B499,'Gemini RAW'!$A:$Q,14,FALSE)</f>
        <v>0</v>
      </c>
      <c r="AF499">
        <f>VLOOKUP($B499,'Gemini RAW'!$A:$Q,15,FALSE)</f>
        <v>0</v>
      </c>
      <c r="AG499">
        <f>VLOOKUP($B499,'Gemini RAW'!$A:$Q,16,FALSE)</f>
        <v>0</v>
      </c>
      <c r="AH499">
        <f>VLOOKUP($B499,'Gemini RAW'!$A:$Q,17,FALSE)</f>
        <v>0</v>
      </c>
    </row>
    <row r="500" spans="1:34" x14ac:dyDescent="0.45">
      <c r="A500">
        <v>499</v>
      </c>
      <c r="B500" t="s">
        <v>342</v>
      </c>
      <c r="C500" t="s">
        <v>769</v>
      </c>
      <c r="D500" t="s">
        <v>557</v>
      </c>
      <c r="E500">
        <v>5</v>
      </c>
      <c r="F500">
        <v>5</v>
      </c>
      <c r="G500">
        <v>4</v>
      </c>
      <c r="H500">
        <v>5</v>
      </c>
      <c r="I500">
        <v>3</v>
      </c>
      <c r="J500">
        <v>4.6374999999999993</v>
      </c>
      <c r="K500">
        <v>22</v>
      </c>
      <c r="L500">
        <v>0.26388509115410069</v>
      </c>
      <c r="M500">
        <v>11</v>
      </c>
      <c r="N500" t="s">
        <v>1927</v>
      </c>
      <c r="O500" t="b">
        <v>0</v>
      </c>
      <c r="S500" t="str">
        <f>VLOOKUP($B500,'Gemini RAW'!$A:$Q,2,FALSE)</f>
        <v>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v>
      </c>
      <c r="T500" t="str">
        <f>VLOOKUP($B500,'Gemini RAW'!$A:$Q,3,FALSE)</f>
        <v>rag</v>
      </c>
      <c r="U500">
        <f>VLOOKUP($B500,'Gemini RAW'!$A:$Q,4,FALSE)</f>
        <v>5</v>
      </c>
      <c r="V500">
        <f>VLOOKUP($B500,'Gemini RAW'!$A:$Q,5,FALSE)</f>
        <v>1</v>
      </c>
      <c r="W500">
        <f>VLOOKUP($B500,'Gemini RAW'!$A:$Q,6,FALSE)</f>
        <v>1</v>
      </c>
      <c r="X500">
        <f>VLOOKUP($B500,'Gemini RAW'!$A:$Q,7,FALSE)</f>
        <v>5</v>
      </c>
      <c r="Y500">
        <f>VLOOKUP($B500,'Gemini RAW'!$A:$Q,8,FALSE)</f>
        <v>1</v>
      </c>
      <c r="Z500">
        <f>VLOOKUP($B500,'Gemini RAW'!$A:$Q,9,FALSE)</f>
        <v>3.48</v>
      </c>
      <c r="AA500">
        <f>VLOOKUP($B500,'Gemini RAW'!$A:$Q,10,FALSE)</f>
        <v>13</v>
      </c>
      <c r="AB500">
        <f>VLOOKUP($B500,'Gemini RAW'!$A:$Q,11,FALSE)</f>
        <v>9.1770235145844661E-2</v>
      </c>
      <c r="AC500">
        <f>VLOOKUP($B500,'Gemini RAW'!$A:$Q,12,FALSE)</f>
        <v>12</v>
      </c>
      <c r="AD500" t="str">
        <f>VLOOKUP($B500,'Gemini RAW'!$A:$Q,13,FALSE)</f>
        <v>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v>
      </c>
      <c r="AE500" t="b">
        <f>VLOOKUP($B500,'Gemini RAW'!$A:$Q,14,FALSE)</f>
        <v>0</v>
      </c>
      <c r="AF500">
        <f>VLOOKUP($B500,'Gemini RAW'!$A:$Q,15,FALSE)</f>
        <v>0</v>
      </c>
      <c r="AG500">
        <f>VLOOKUP($B500,'Gemini RAW'!$A:$Q,16,FALSE)</f>
        <v>0</v>
      </c>
      <c r="AH500">
        <f>VLOOKUP($B500,'Gemini RAW'!$A:$Q,17,FALSE)</f>
        <v>0</v>
      </c>
    </row>
    <row r="501" spans="1:34" x14ac:dyDescent="0.45">
      <c r="A501">
        <v>500</v>
      </c>
      <c r="B501" t="s">
        <v>345</v>
      </c>
      <c r="C501" t="s">
        <v>771</v>
      </c>
      <c r="D501" t="s">
        <v>557</v>
      </c>
      <c r="E501">
        <v>5</v>
      </c>
      <c r="F501">
        <v>5</v>
      </c>
      <c r="G501">
        <v>5</v>
      </c>
      <c r="H501">
        <v>5</v>
      </c>
      <c r="I501">
        <v>4</v>
      </c>
      <c r="J501">
        <v>4.9124999999999996</v>
      </c>
      <c r="K501">
        <v>24</v>
      </c>
      <c r="L501">
        <v>0.37463977386446118</v>
      </c>
      <c r="M501">
        <v>11</v>
      </c>
      <c r="N501" t="s">
        <v>1928</v>
      </c>
      <c r="O501" t="b">
        <v>0</v>
      </c>
      <c r="S501" t="str">
        <f>VLOOKUP($B501,'Gemini RAW'!$A:$Q,2,FALSE)</f>
        <v>In den Teeküchen im NewHQ stehen Franke Kaffeemaschinen (wie im jetzigen Bistro). Die Maschinen sind mit Kaffee- und Espressobohnen ausgestattet. Es wird auch Hafermilch in den Kühlschränken geben. Die Kaffeemaschine gibt Kuhmilch aus, da es nur ein Milchfach gibt.</v>
      </c>
      <c r="T501" t="str">
        <f>VLOOKUP($B501,'Gemini RAW'!$A:$Q,3,FALSE)</f>
        <v>rag</v>
      </c>
      <c r="U501">
        <f>VLOOKUP($B501,'Gemini RAW'!$A:$Q,4,FALSE)</f>
        <v>5</v>
      </c>
      <c r="V501">
        <f>VLOOKUP($B501,'Gemini RAW'!$A:$Q,5,FALSE)</f>
        <v>5</v>
      </c>
      <c r="W501">
        <f>VLOOKUP($B501,'Gemini RAW'!$A:$Q,6,FALSE)</f>
        <v>4</v>
      </c>
      <c r="X501">
        <f>VLOOKUP($B501,'Gemini RAW'!$A:$Q,7,FALSE)</f>
        <v>5</v>
      </c>
      <c r="Y501">
        <f>VLOOKUP($B501,'Gemini RAW'!$A:$Q,8,FALSE)</f>
        <v>1</v>
      </c>
      <c r="Z501">
        <f>VLOOKUP($B501,'Gemini RAW'!$A:$Q,9,FALSE)</f>
        <v>4.3400000000000007</v>
      </c>
      <c r="AA501">
        <f>VLOOKUP($B501,'Gemini RAW'!$A:$Q,10,FALSE)</f>
        <v>20</v>
      </c>
      <c r="AB501">
        <f>VLOOKUP($B501,'Gemini RAW'!$A:$Q,11,FALSE)</f>
        <v>0.20985197148960219</v>
      </c>
      <c r="AC501">
        <f>VLOOKUP($B501,'Gemini RAW'!$A:$Q,12,FALSE)</f>
        <v>14</v>
      </c>
      <c r="AD501" t="str">
        <f>VLOOKUP($B501,'Gemini RAW'!$A:$Q,13,FALSE)</f>
        <v>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v>
      </c>
      <c r="AE501" t="b">
        <f>VLOOKUP($B501,'Gemini RAW'!$A:$Q,14,FALSE)</f>
        <v>0</v>
      </c>
      <c r="AF501">
        <f>VLOOKUP($B501,'Gemini RAW'!$A:$Q,15,FALSE)</f>
        <v>0</v>
      </c>
      <c r="AG501">
        <f>VLOOKUP($B501,'Gemini RAW'!$A:$Q,16,FALSE)</f>
        <v>0</v>
      </c>
      <c r="AH501">
        <f>VLOOKUP($B501,'Gemini RAW'!$A:$Q,17,FALSE)</f>
        <v>0</v>
      </c>
    </row>
    <row r="502" spans="1:34" x14ac:dyDescent="0.45">
      <c r="A502">
        <v>501</v>
      </c>
      <c r="B502" t="s">
        <v>348</v>
      </c>
      <c r="C502" t="s">
        <v>773</v>
      </c>
      <c r="D502" t="s">
        <v>557</v>
      </c>
      <c r="E502">
        <v>5</v>
      </c>
      <c r="F502">
        <v>5</v>
      </c>
      <c r="G502">
        <v>4</v>
      </c>
      <c r="H502">
        <v>5</v>
      </c>
      <c r="I502">
        <v>4</v>
      </c>
      <c r="J502">
        <v>4.7249999999999996</v>
      </c>
      <c r="K502">
        <v>23</v>
      </c>
      <c r="L502">
        <v>0.21654493593880089</v>
      </c>
      <c r="M502">
        <v>12</v>
      </c>
      <c r="N502" t="s">
        <v>1929</v>
      </c>
      <c r="O502" t="b">
        <v>0</v>
      </c>
      <c r="S502" t="str">
        <f>VLOOKUP($B502,'Gemini RAW'!$A:$Q,2,FALSE)</f>
        <v>In den Teeküchen im NewHQ wird es Hafermilch in den Kühlschränken geben. Aus der Kaffeemaschine kommt Kuhmilch, da es nur ein Milchfach gibt.</v>
      </c>
      <c r="T502" t="str">
        <f>VLOOKUP($B502,'Gemini RAW'!$A:$Q,3,FALSE)</f>
        <v>rag</v>
      </c>
      <c r="U502">
        <f>VLOOKUP($B502,'Gemini RAW'!$A:$Q,4,FALSE)</f>
        <v>4</v>
      </c>
      <c r="V502">
        <f>VLOOKUP($B502,'Gemini RAW'!$A:$Q,5,FALSE)</f>
        <v>4</v>
      </c>
      <c r="W502">
        <f>VLOOKUP($B502,'Gemini RAW'!$A:$Q,6,FALSE)</f>
        <v>3</v>
      </c>
      <c r="X502">
        <f>VLOOKUP($B502,'Gemini RAW'!$A:$Q,7,FALSE)</f>
        <v>5</v>
      </c>
      <c r="Y502">
        <f>VLOOKUP($B502,'Gemini RAW'!$A:$Q,8,FALSE)</f>
        <v>1</v>
      </c>
      <c r="Z502">
        <f>VLOOKUP($B502,'Gemini RAW'!$A:$Q,9,FALSE)</f>
        <v>3.8</v>
      </c>
      <c r="AA502">
        <f>VLOOKUP($B502,'Gemini RAW'!$A:$Q,10,FALSE)</f>
        <v>17</v>
      </c>
      <c r="AB502">
        <f>VLOOKUP($B502,'Gemini RAW'!$A:$Q,11,FALSE)</f>
        <v>0.13930778156864779</v>
      </c>
      <c r="AC502">
        <f>VLOOKUP($B502,'Gemini RAW'!$A:$Q,12,FALSE)</f>
        <v>11</v>
      </c>
      <c r="AD502" t="str">
        <f>VLOOKUP($B502,'Gemini RAW'!$A:$Q,13,FALSE)</f>
        <v>The response is relevant and clear. The factual accuracy is likely correct, but not verifiable from the provided snippets. The completeness could be improved by mentioning other possible milk alternatives. There are no citations provided.</v>
      </c>
      <c r="AE502" t="b">
        <f>VLOOKUP($B502,'Gemini RAW'!$A:$Q,14,FALSE)</f>
        <v>0</v>
      </c>
      <c r="AF502">
        <f>VLOOKUP($B502,'Gemini RAW'!$A:$Q,15,FALSE)</f>
        <v>0</v>
      </c>
      <c r="AG502">
        <f>VLOOKUP($B502,'Gemini RAW'!$A:$Q,16,FALSE)</f>
        <v>0</v>
      </c>
      <c r="AH502">
        <f>VLOOKUP($B502,'Gemini RAW'!$A:$Q,17,FALSE)</f>
        <v>0</v>
      </c>
    </row>
    <row r="503" spans="1:34" x14ac:dyDescent="0.45">
      <c r="A503">
        <v>502</v>
      </c>
      <c r="B503" t="s">
        <v>351</v>
      </c>
      <c r="C503" t="s">
        <v>775</v>
      </c>
      <c r="D503" t="s">
        <v>557</v>
      </c>
      <c r="E503">
        <v>5</v>
      </c>
      <c r="F503">
        <v>5</v>
      </c>
      <c r="G503">
        <v>4</v>
      </c>
      <c r="H503">
        <v>5</v>
      </c>
      <c r="I503">
        <v>4</v>
      </c>
      <c r="J503">
        <v>4.7249999999999996</v>
      </c>
      <c r="K503">
        <v>23</v>
      </c>
      <c r="L503">
        <v>0.21754637636393651</v>
      </c>
      <c r="M503">
        <v>13</v>
      </c>
      <c r="N503" t="s">
        <v>1930</v>
      </c>
      <c r="O503" t="b">
        <v>0</v>
      </c>
      <c r="S503" t="str">
        <f>VLOOKUP($B503,'Gemini RAW'!$A:$Q,2,FALSE)</f>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v>
      </c>
      <c r="T503" t="str">
        <f>VLOOKUP($B503,'Gemini RAW'!$A:$Q,3,FALSE)</f>
        <v>rag</v>
      </c>
      <c r="U503">
        <f>VLOOKUP($B503,'Gemini RAW'!$A:$Q,4,FALSE)</f>
        <v>4</v>
      </c>
      <c r="V503">
        <f>VLOOKUP($B503,'Gemini RAW'!$A:$Q,5,FALSE)</f>
        <v>5</v>
      </c>
      <c r="W503">
        <f>VLOOKUP($B503,'Gemini RAW'!$A:$Q,6,FALSE)</f>
        <v>4</v>
      </c>
      <c r="X503">
        <f>VLOOKUP($B503,'Gemini RAW'!$A:$Q,7,FALSE)</f>
        <v>5</v>
      </c>
      <c r="Y503">
        <f>VLOOKUP($B503,'Gemini RAW'!$A:$Q,8,FALSE)</f>
        <v>1</v>
      </c>
      <c r="Z503">
        <f>VLOOKUP($B503,'Gemini RAW'!$A:$Q,9,FALSE)</f>
        <v>3.28</v>
      </c>
      <c r="AA503">
        <f>VLOOKUP($B503,'Gemini RAW'!$A:$Q,10,FALSE)</f>
        <v>19</v>
      </c>
      <c r="AB503">
        <f>VLOOKUP($B503,'Gemini RAW'!$A:$Q,11,FALSE)</f>
        <v>0.26495548744676273</v>
      </c>
      <c r="AC503">
        <f>VLOOKUP($B503,'Gemini RAW'!$A:$Q,12,FALSE)</f>
        <v>13</v>
      </c>
      <c r="AD503" t="str">
        <f>VLOOKUP($B503,'Gemini RAW'!$A:$Q,13,FALSE)</f>
        <v>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v>
      </c>
      <c r="AE503" t="b">
        <f>VLOOKUP($B503,'Gemini RAW'!$A:$Q,14,FALSE)</f>
        <v>0</v>
      </c>
      <c r="AF503">
        <f>VLOOKUP($B503,'Gemini RAW'!$A:$Q,15,FALSE)</f>
        <v>0</v>
      </c>
      <c r="AG503">
        <f>VLOOKUP($B503,'Gemini RAW'!$A:$Q,16,FALSE)</f>
        <v>0</v>
      </c>
      <c r="AH503">
        <f>VLOOKUP($B503,'Gemini RAW'!$A:$Q,17,FALSE)</f>
        <v>0</v>
      </c>
    </row>
    <row r="504" spans="1:34" x14ac:dyDescent="0.45">
      <c r="A504">
        <v>503</v>
      </c>
      <c r="B504" t="s">
        <v>354</v>
      </c>
      <c r="C504" t="s">
        <v>777</v>
      </c>
      <c r="D504" t="s">
        <v>557</v>
      </c>
      <c r="E504">
        <v>5</v>
      </c>
      <c r="F504">
        <v>5</v>
      </c>
      <c r="G504">
        <v>5</v>
      </c>
      <c r="H504">
        <v>5</v>
      </c>
      <c r="I504">
        <v>5</v>
      </c>
      <c r="J504">
        <v>5</v>
      </c>
      <c r="K504">
        <v>25</v>
      </c>
      <c r="L504">
        <v>0.2294985887795957</v>
      </c>
      <c r="M504">
        <v>9</v>
      </c>
      <c r="N504" t="s">
        <v>1931</v>
      </c>
      <c r="O504" t="b">
        <v>0</v>
      </c>
      <c r="S504" t="str">
        <f>VLOOKUP($B504,'Gemini RAW'!$A:$Q,2,FALSE)</f>
        <v>Die Spülmaschine in den Teeküchen wird einmal täglich ausgeräumt. Die Teeküchen werden täglich gereinigt.</v>
      </c>
      <c r="T504" t="str">
        <f>VLOOKUP($B504,'Gemini RAW'!$A:$Q,3,FALSE)</f>
        <v>rag</v>
      </c>
      <c r="U504">
        <f>VLOOKUP($B504,'Gemini RAW'!$A:$Q,4,FALSE)</f>
        <v>5</v>
      </c>
      <c r="V504">
        <f>VLOOKUP($B504,'Gemini RAW'!$A:$Q,5,FALSE)</f>
        <v>5</v>
      </c>
      <c r="W504">
        <f>VLOOKUP($B504,'Gemini RAW'!$A:$Q,6,FALSE)</f>
        <v>5</v>
      </c>
      <c r="X504">
        <f>VLOOKUP($B504,'Gemini RAW'!$A:$Q,7,FALSE)</f>
        <v>5</v>
      </c>
      <c r="Y504">
        <f>VLOOKUP($B504,'Gemini RAW'!$A:$Q,8,FALSE)</f>
        <v>1</v>
      </c>
      <c r="Z504">
        <f>VLOOKUP($B504,'Gemini RAW'!$A:$Q,9,FALSE)</f>
        <v>4.4800000000000004</v>
      </c>
      <c r="AA504">
        <f>VLOOKUP($B504,'Gemini RAW'!$A:$Q,10,FALSE)</f>
        <v>21</v>
      </c>
      <c r="AB504">
        <f>VLOOKUP($B504,'Gemini RAW'!$A:$Q,11,FALSE)</f>
        <v>0.2130441292269519</v>
      </c>
      <c r="AC504">
        <f>VLOOKUP($B504,'Gemini RAW'!$A:$Q,12,FALSE)</f>
        <v>9</v>
      </c>
      <c r="AD504" t="str">
        <f>VLOOKUP($B504,'Gemini RAW'!$A:$Q,13,FALSE)</f>
        <v>The response is factually accurate, relevant, complete, and clear. However, it lacks explicit citations and an audit trail. The content quality is excellent, but the source utilization is basic.</v>
      </c>
      <c r="AE504" t="b">
        <f>VLOOKUP($B504,'Gemini RAW'!$A:$Q,14,FALSE)</f>
        <v>0</v>
      </c>
      <c r="AF504">
        <f>VLOOKUP($B504,'Gemini RAW'!$A:$Q,15,FALSE)</f>
        <v>0</v>
      </c>
      <c r="AG504">
        <f>VLOOKUP($B504,'Gemini RAW'!$A:$Q,16,FALSE)</f>
        <v>0</v>
      </c>
      <c r="AH504">
        <f>VLOOKUP($B504,'Gemini RAW'!$A:$Q,17,FALSE)</f>
        <v>0</v>
      </c>
    </row>
    <row r="505" spans="1:34" x14ac:dyDescent="0.45">
      <c r="A505">
        <v>504</v>
      </c>
      <c r="B505" t="s">
        <v>357</v>
      </c>
      <c r="C505" t="s">
        <v>779</v>
      </c>
      <c r="D505" t="s">
        <v>557</v>
      </c>
      <c r="E505">
        <v>5</v>
      </c>
      <c r="F505">
        <v>5</v>
      </c>
      <c r="G505">
        <v>4</v>
      </c>
      <c r="H505">
        <v>5</v>
      </c>
      <c r="I505">
        <v>4</v>
      </c>
      <c r="J505">
        <v>4.7249999999999996</v>
      </c>
      <c r="K505">
        <v>23</v>
      </c>
      <c r="L505">
        <v>0.28591987506092242</v>
      </c>
      <c r="M505">
        <v>11</v>
      </c>
      <c r="N505" t="s">
        <v>1932</v>
      </c>
      <c r="O505" t="b">
        <v>0</v>
      </c>
      <c r="S505" t="str">
        <f>VLOOKUP($B505,'Gemini RAW'!$A:$Q,2,FALSE)</f>
        <v>In den Teeküchen im NewHQ gibt es zwei Möglichkeiten für Heißwasser:
*   Aus dem Wasserspender
*   Über die Kaffeemaschine
Es gibt keine Wasserkocher in den Küchen.</v>
      </c>
      <c r="T505" t="str">
        <f>VLOOKUP($B505,'Gemini RAW'!$A:$Q,3,FALSE)</f>
        <v>rag</v>
      </c>
      <c r="U505">
        <f>VLOOKUP($B505,'Gemini RAW'!$A:$Q,4,FALSE)</f>
        <v>5</v>
      </c>
      <c r="V505">
        <f>VLOOKUP($B505,'Gemini RAW'!$A:$Q,5,FALSE)</f>
        <v>5</v>
      </c>
      <c r="W505">
        <f>VLOOKUP($B505,'Gemini RAW'!$A:$Q,6,FALSE)</f>
        <v>5</v>
      </c>
      <c r="X505">
        <f>VLOOKUP($B505,'Gemini RAW'!$A:$Q,7,FALSE)</f>
        <v>5</v>
      </c>
      <c r="Y505">
        <f>VLOOKUP($B505,'Gemini RAW'!$A:$Q,8,FALSE)</f>
        <v>1</v>
      </c>
      <c r="Z505">
        <f>VLOOKUP($B505,'Gemini RAW'!$A:$Q,9,FALSE)</f>
        <v>4.76</v>
      </c>
      <c r="AA505">
        <f>VLOOKUP($B505,'Gemini RAW'!$A:$Q,10,FALSE)</f>
        <v>21</v>
      </c>
      <c r="AB505">
        <f>VLOOKUP($B505,'Gemini RAW'!$A:$Q,11,FALSE)</f>
        <v>0.31857321863365018</v>
      </c>
      <c r="AC505">
        <f>VLOOKUP($B505,'Gemini RAW'!$A:$Q,12,FALSE)</f>
        <v>10</v>
      </c>
      <c r="AD505" t="str">
        <f>VLOOKUP($B505,'Gemini RAW'!$A:$Q,13,FALSE)</f>
        <v>The response is factually accurate, relevant, complete, and clear. It effectively answers the user's query based on the provided snippets. The lack of explicit citations is a limitation, but the content itself is strong.</v>
      </c>
      <c r="AE505" t="b">
        <f>VLOOKUP($B505,'Gemini RAW'!$A:$Q,14,FALSE)</f>
        <v>0</v>
      </c>
      <c r="AF505">
        <f>VLOOKUP($B505,'Gemini RAW'!$A:$Q,15,FALSE)</f>
        <v>0</v>
      </c>
      <c r="AG505">
        <f>VLOOKUP($B505,'Gemini RAW'!$A:$Q,16,FALSE)</f>
        <v>0</v>
      </c>
      <c r="AH505">
        <f>VLOOKUP($B505,'Gemini RAW'!$A:$Q,17,FALSE)</f>
        <v>0</v>
      </c>
    </row>
    <row r="506" spans="1:34" x14ac:dyDescent="0.45">
      <c r="A506">
        <v>505</v>
      </c>
      <c r="B506" t="s">
        <v>360</v>
      </c>
      <c r="C506" t="s">
        <v>781</v>
      </c>
      <c r="D506" t="s">
        <v>557</v>
      </c>
      <c r="E506">
        <v>5</v>
      </c>
      <c r="F506">
        <v>5</v>
      </c>
      <c r="G506">
        <v>4</v>
      </c>
      <c r="H506">
        <v>5</v>
      </c>
      <c r="I506">
        <v>3</v>
      </c>
      <c r="J506">
        <v>4.6374999999999993</v>
      </c>
      <c r="K506">
        <v>22</v>
      </c>
      <c r="L506">
        <v>0.13394868585732159</v>
      </c>
      <c r="M506">
        <v>2</v>
      </c>
      <c r="N506" t="s">
        <v>1933</v>
      </c>
      <c r="O506" t="b">
        <v>0</v>
      </c>
      <c r="S506" t="str">
        <f>VLOOKUP($B506,'Gemini RAW'!$A:$Q,2,FALSE)</f>
        <v>Ja, an den Wasserspendern in den Teeküchen gibt es sowohl stilles Wasser als auch Sprudelwasser (mit Kohlensäure).</v>
      </c>
      <c r="T506" t="str">
        <f>VLOOKUP($B506,'Gemini RAW'!$A:$Q,3,FALSE)</f>
        <v>rag</v>
      </c>
      <c r="U506">
        <f>VLOOKUP($B506,'Gemini RAW'!$A:$Q,4,FALSE)</f>
        <v>5</v>
      </c>
      <c r="V506">
        <f>VLOOKUP($B506,'Gemini RAW'!$A:$Q,5,FALSE)</f>
        <v>5</v>
      </c>
      <c r="W506">
        <f>VLOOKUP($B506,'Gemini RAW'!$A:$Q,6,FALSE)</f>
        <v>5</v>
      </c>
      <c r="X506">
        <f>VLOOKUP($B506,'Gemini RAW'!$A:$Q,7,FALSE)</f>
        <v>5</v>
      </c>
      <c r="Y506">
        <f>VLOOKUP($B506,'Gemini RAW'!$A:$Q,8,FALSE)</f>
        <v>1</v>
      </c>
      <c r="Z506">
        <f>VLOOKUP($B506,'Gemini RAW'!$A:$Q,9,FALSE)</f>
        <v>4.4800000000000004</v>
      </c>
      <c r="AA506">
        <f>VLOOKUP($B506,'Gemini RAW'!$A:$Q,10,FALSE)</f>
        <v>21</v>
      </c>
      <c r="AB506">
        <f>VLOOKUP($B506,'Gemini RAW'!$A:$Q,11,FALSE)</f>
        <v>8.9831968160650005E-2</v>
      </c>
      <c r="AC506">
        <f>VLOOKUP($B506,'Gemini RAW'!$A:$Q,12,FALSE)</f>
        <v>3</v>
      </c>
      <c r="AD506" t="str">
        <f>VLOOKUP($B506,'Gemini RAW'!$A:$Q,13,FALSE)</f>
        <v>The response is factually accurate, relevant, complete, and clear. However, it does not utilize the provided snippets and lacks citations. The response is based on common knowledge and makes a reasonable assumption about the availability of sparkling water in an office environment.</v>
      </c>
      <c r="AE506" t="b">
        <f>VLOOKUP($B506,'Gemini RAW'!$A:$Q,14,FALSE)</f>
        <v>0</v>
      </c>
      <c r="AF506">
        <f>VLOOKUP($B506,'Gemini RAW'!$A:$Q,15,FALSE)</f>
        <v>0</v>
      </c>
      <c r="AG506">
        <f>VLOOKUP($B506,'Gemini RAW'!$A:$Q,16,FALSE)</f>
        <v>0</v>
      </c>
      <c r="AH506">
        <f>VLOOKUP($B506,'Gemini RAW'!$A:$Q,17,FALSE)</f>
        <v>0</v>
      </c>
    </row>
    <row r="507" spans="1:34" x14ac:dyDescent="0.45">
      <c r="A507">
        <v>506</v>
      </c>
      <c r="B507" t="s">
        <v>363</v>
      </c>
      <c r="C507" t="s">
        <v>782</v>
      </c>
      <c r="D507" t="s">
        <v>557</v>
      </c>
      <c r="E507">
        <v>5</v>
      </c>
      <c r="F507">
        <v>5</v>
      </c>
      <c r="G507">
        <v>5</v>
      </c>
      <c r="H507">
        <v>5</v>
      </c>
      <c r="I507">
        <v>4</v>
      </c>
      <c r="J507">
        <v>4.9124999999999996</v>
      </c>
      <c r="K507">
        <v>24</v>
      </c>
      <c r="L507">
        <v>0.45454831355606812</v>
      </c>
      <c r="M507">
        <v>13</v>
      </c>
      <c r="N507" t="s">
        <v>1934</v>
      </c>
      <c r="O507" t="b">
        <v>0</v>
      </c>
      <c r="S507" t="str">
        <f>VLOOKUP($B507,'Gemini RAW'!$A:$Q,2,FALSE)</f>
        <v>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v>
      </c>
      <c r="T507" t="str">
        <f>VLOOKUP($B507,'Gemini RAW'!$A:$Q,3,FALSE)</f>
        <v>rag</v>
      </c>
      <c r="U507">
        <f>VLOOKUP($B507,'Gemini RAW'!$A:$Q,4,FALSE)</f>
        <v>5</v>
      </c>
      <c r="V507">
        <f>VLOOKUP($B507,'Gemini RAW'!$A:$Q,5,FALSE)</f>
        <v>5</v>
      </c>
      <c r="W507">
        <f>VLOOKUP($B507,'Gemini RAW'!$A:$Q,6,FALSE)</f>
        <v>4</v>
      </c>
      <c r="X507">
        <f>VLOOKUP($B507,'Gemini RAW'!$A:$Q,7,FALSE)</f>
        <v>5</v>
      </c>
      <c r="Y507">
        <f>VLOOKUP($B507,'Gemini RAW'!$A:$Q,8,FALSE)</f>
        <v>1</v>
      </c>
      <c r="Z507">
        <f>VLOOKUP($B507,'Gemini RAW'!$A:$Q,9,FALSE)</f>
        <v>4.3400000000000007</v>
      </c>
      <c r="AA507">
        <f>VLOOKUP($B507,'Gemini RAW'!$A:$Q,10,FALSE)</f>
        <v>20</v>
      </c>
      <c r="AB507">
        <f>VLOOKUP($B507,'Gemini RAW'!$A:$Q,11,FALSE)</f>
        <v>0.46563949238093127</v>
      </c>
      <c r="AC507">
        <f>VLOOKUP($B507,'Gemini RAW'!$A:$Q,12,FALSE)</f>
        <v>12</v>
      </c>
      <c r="AD507" t="str">
        <f>VLOOKUP($B507,'Gemini RAW'!$A:$Q,13,FALSE)</f>
        <v>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v>
      </c>
      <c r="AE507" t="b">
        <f>VLOOKUP($B507,'Gemini RAW'!$A:$Q,14,FALSE)</f>
        <v>0</v>
      </c>
      <c r="AF507">
        <f>VLOOKUP($B507,'Gemini RAW'!$A:$Q,15,FALSE)</f>
        <v>0</v>
      </c>
      <c r="AG507">
        <f>VLOOKUP($B507,'Gemini RAW'!$A:$Q,16,FALSE)</f>
        <v>0</v>
      </c>
      <c r="AH507">
        <f>VLOOKUP($B507,'Gemini RAW'!$A:$Q,17,FALSE)</f>
        <v>0</v>
      </c>
    </row>
    <row r="508" spans="1:34" x14ac:dyDescent="0.45">
      <c r="A508">
        <v>507</v>
      </c>
      <c r="B508" t="s">
        <v>366</v>
      </c>
      <c r="C508" t="s">
        <v>784</v>
      </c>
      <c r="D508" t="s">
        <v>557</v>
      </c>
      <c r="E508">
        <v>5</v>
      </c>
      <c r="F508">
        <v>5</v>
      </c>
      <c r="G508">
        <v>3</v>
      </c>
      <c r="H508">
        <v>5</v>
      </c>
      <c r="I508">
        <v>3</v>
      </c>
      <c r="J508">
        <v>4.45</v>
      </c>
      <c r="K508">
        <v>21</v>
      </c>
      <c r="L508">
        <v>0.1212222711210566</v>
      </c>
      <c r="M508">
        <v>9</v>
      </c>
      <c r="N508" t="s">
        <v>1935</v>
      </c>
      <c r="O508" t="b">
        <v>0</v>
      </c>
      <c r="S508" t="str">
        <f>VLOOKUP($B508,'Gemini RAW'!$A:$Q,2,FALSE)</f>
        <v>Privates Geschirr muss selbst abgewaschen und im Locker verwahrt werden. In den Teeküchen ist das Geschirr standardisiert.</v>
      </c>
      <c r="T508" t="str">
        <f>VLOOKUP($B508,'Gemini RAW'!$A:$Q,3,FALSE)</f>
        <v>rag</v>
      </c>
      <c r="U508">
        <f>VLOOKUP($B508,'Gemini RAW'!$A:$Q,4,FALSE)</f>
        <v>4</v>
      </c>
      <c r="V508">
        <f>VLOOKUP($B508,'Gemini RAW'!$A:$Q,5,FALSE)</f>
        <v>5</v>
      </c>
      <c r="W508">
        <f>VLOOKUP($B508,'Gemini RAW'!$A:$Q,6,FALSE)</f>
        <v>3</v>
      </c>
      <c r="X508">
        <f>VLOOKUP($B508,'Gemini RAW'!$A:$Q,7,FALSE)</f>
        <v>5</v>
      </c>
      <c r="Y508">
        <f>VLOOKUP($B508,'Gemini RAW'!$A:$Q,8,FALSE)</f>
        <v>1</v>
      </c>
      <c r="Z508">
        <f>VLOOKUP($B508,'Gemini RAW'!$A:$Q,9,FALSE)</f>
        <v>3.98</v>
      </c>
      <c r="AA508">
        <f>VLOOKUP($B508,'Gemini RAW'!$A:$Q,10,FALSE)</f>
        <v>18</v>
      </c>
      <c r="AB508">
        <f>VLOOKUP($B508,'Gemini RAW'!$A:$Q,11,FALSE)</f>
        <v>6.7398694335944212E-2</v>
      </c>
      <c r="AC508">
        <f>VLOOKUP($B508,'Gemini RAW'!$A:$Q,12,FALSE)</f>
        <v>5</v>
      </c>
      <c r="AD508" t="str">
        <f>VLOOKUP($B508,'Gemini RAW'!$A:$Q,13,FALSE)</f>
        <v>The response is relevant and mostly accurate, but lacks completeness and any form of citation. While the core information is correct, the absence of source grounding and the limited scope reduce its overall academic value. The response is clear and easy to understand.</v>
      </c>
      <c r="AE508" t="b">
        <f>VLOOKUP($B508,'Gemini RAW'!$A:$Q,14,FALSE)</f>
        <v>0</v>
      </c>
      <c r="AF508">
        <f>VLOOKUP($B508,'Gemini RAW'!$A:$Q,15,FALSE)</f>
        <v>0</v>
      </c>
      <c r="AG508">
        <f>VLOOKUP($B508,'Gemini RAW'!$A:$Q,16,FALSE)</f>
        <v>0</v>
      </c>
      <c r="AH508">
        <f>VLOOKUP($B508,'Gemini RAW'!$A:$Q,17,FALSE)</f>
        <v>0</v>
      </c>
    </row>
    <row r="509" spans="1:34" x14ac:dyDescent="0.45">
      <c r="A509">
        <v>508</v>
      </c>
      <c r="B509" t="s">
        <v>369</v>
      </c>
      <c r="C509" t="s">
        <v>786</v>
      </c>
      <c r="D509" t="s">
        <v>557</v>
      </c>
      <c r="E509">
        <v>5</v>
      </c>
      <c r="F509">
        <v>5</v>
      </c>
      <c r="G509">
        <v>4</v>
      </c>
      <c r="H509">
        <v>5</v>
      </c>
      <c r="I509">
        <v>4</v>
      </c>
      <c r="J509">
        <v>4.7249999999999996</v>
      </c>
      <c r="K509">
        <v>23</v>
      </c>
      <c r="L509">
        <v>0.39263607907785519</v>
      </c>
      <c r="M509">
        <v>13</v>
      </c>
      <c r="N509" t="s">
        <v>1936</v>
      </c>
      <c r="O509" t="b">
        <v>0</v>
      </c>
      <c r="S509" t="str">
        <f>VLOOKUP($B509,'Gemini RAW'!$A:$Q,2,FALSE)</f>
        <v>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v>
      </c>
      <c r="T509" t="str">
        <f>VLOOKUP($B509,'Gemini RAW'!$A:$Q,3,FALSE)</f>
        <v>rag</v>
      </c>
      <c r="U509">
        <f>VLOOKUP($B509,'Gemini RAW'!$A:$Q,4,FALSE)</f>
        <v>4</v>
      </c>
      <c r="V509">
        <f>VLOOKUP($B509,'Gemini RAW'!$A:$Q,5,FALSE)</f>
        <v>4</v>
      </c>
      <c r="W509">
        <f>VLOOKUP($B509,'Gemini RAW'!$A:$Q,6,FALSE)</f>
        <v>3</v>
      </c>
      <c r="X509">
        <f>VLOOKUP($B509,'Gemini RAW'!$A:$Q,7,FALSE)</f>
        <v>5</v>
      </c>
      <c r="Y509">
        <f>VLOOKUP($B509,'Gemini RAW'!$A:$Q,8,FALSE)</f>
        <v>1</v>
      </c>
      <c r="Z509">
        <f>VLOOKUP($B509,'Gemini RAW'!$A:$Q,9,FALSE)</f>
        <v>3.8</v>
      </c>
      <c r="AA509">
        <f>VLOOKUP($B509,'Gemini RAW'!$A:$Q,10,FALSE)</f>
        <v>17</v>
      </c>
      <c r="AB509">
        <f>VLOOKUP($B509,'Gemini RAW'!$A:$Q,11,FALSE)</f>
        <v>0.15102227534711041</v>
      </c>
      <c r="AC509">
        <f>VLOOKUP($B509,'Gemini RAW'!$A:$Q,12,FALSE)</f>
        <v>10</v>
      </c>
      <c r="AD509" t="str">
        <f>VLOOKUP($B509,'Gemini RAW'!$A:$Q,13,FALSE)</f>
        <v>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v>
      </c>
      <c r="AE509" t="b">
        <f>VLOOKUP($B509,'Gemini RAW'!$A:$Q,14,FALSE)</f>
        <v>0</v>
      </c>
      <c r="AF509">
        <f>VLOOKUP($B509,'Gemini RAW'!$A:$Q,15,FALSE)</f>
        <v>0</v>
      </c>
      <c r="AG509">
        <f>VLOOKUP($B509,'Gemini RAW'!$A:$Q,16,FALSE)</f>
        <v>0</v>
      </c>
      <c r="AH509">
        <f>VLOOKUP($B509,'Gemini RAW'!$A:$Q,17,FALSE)</f>
        <v>0</v>
      </c>
    </row>
    <row r="510" spans="1:34" x14ac:dyDescent="0.45">
      <c r="A510">
        <v>509</v>
      </c>
      <c r="B510" t="s">
        <v>372</v>
      </c>
      <c r="C510" t="s">
        <v>788</v>
      </c>
      <c r="D510" t="s">
        <v>557</v>
      </c>
      <c r="E510">
        <v>4</v>
      </c>
      <c r="F510">
        <v>5</v>
      </c>
      <c r="G510">
        <v>4</v>
      </c>
      <c r="H510">
        <v>5</v>
      </c>
      <c r="I510">
        <v>3</v>
      </c>
      <c r="J510">
        <v>4.3249999999999993</v>
      </c>
      <c r="K510">
        <v>21</v>
      </c>
      <c r="L510">
        <v>0.40327012253854788</v>
      </c>
      <c r="M510">
        <v>15</v>
      </c>
      <c r="N510" t="s">
        <v>1937</v>
      </c>
      <c r="O510" t="b">
        <v>0</v>
      </c>
      <c r="S510" t="str">
        <f>VLOOKUP($B510,'Gemini RAW'!$A:$Q,2,FALSE)</f>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v>
      </c>
      <c r="T510" t="str">
        <f>VLOOKUP($B510,'Gemini RAW'!$A:$Q,3,FALSE)</f>
        <v>rag</v>
      </c>
      <c r="U510">
        <f>VLOOKUP($B510,'Gemini RAW'!$A:$Q,4,FALSE)</f>
        <v>4</v>
      </c>
      <c r="V510">
        <f>VLOOKUP($B510,'Gemini RAW'!$A:$Q,5,FALSE)</f>
        <v>4</v>
      </c>
      <c r="W510">
        <f>VLOOKUP($B510,'Gemini RAW'!$A:$Q,6,FALSE)</f>
        <v>3</v>
      </c>
      <c r="X510">
        <f>VLOOKUP($B510,'Gemini RAW'!$A:$Q,7,FALSE)</f>
        <v>5</v>
      </c>
      <c r="Y510">
        <f>VLOOKUP($B510,'Gemini RAW'!$A:$Q,8,FALSE)</f>
        <v>1</v>
      </c>
      <c r="Z510">
        <f>VLOOKUP($B510,'Gemini RAW'!$A:$Q,9,FALSE)</f>
        <v>3.8</v>
      </c>
      <c r="AA510">
        <f>VLOOKUP($B510,'Gemini RAW'!$A:$Q,10,FALSE)</f>
        <v>17</v>
      </c>
      <c r="AB510">
        <f>VLOOKUP($B510,'Gemini RAW'!$A:$Q,11,FALSE)</f>
        <v>0.22846128499643881</v>
      </c>
      <c r="AC510">
        <f>VLOOKUP($B510,'Gemini RAW'!$A:$Q,12,FALSE)</f>
        <v>15</v>
      </c>
      <c r="AD510" t="str">
        <f>VLOOKUP($B510,'Gemini RAW'!$A:$Q,13,FALSE)</f>
        <v>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v>
      </c>
      <c r="AE510" t="b">
        <f>VLOOKUP($B510,'Gemini RAW'!$A:$Q,14,FALSE)</f>
        <v>0</v>
      </c>
      <c r="AF510">
        <f>VLOOKUP($B510,'Gemini RAW'!$A:$Q,15,FALSE)</f>
        <v>0</v>
      </c>
      <c r="AG510">
        <f>VLOOKUP($B510,'Gemini RAW'!$A:$Q,16,FALSE)</f>
        <v>0</v>
      </c>
      <c r="AH510">
        <f>VLOOKUP($B510,'Gemini RAW'!$A:$Q,17,FALSE)</f>
        <v>0</v>
      </c>
    </row>
    <row r="511" spans="1:34" x14ac:dyDescent="0.45">
      <c r="A511">
        <v>510</v>
      </c>
      <c r="B511" t="s">
        <v>375</v>
      </c>
      <c r="C511" t="s">
        <v>790</v>
      </c>
      <c r="D511" t="s">
        <v>557</v>
      </c>
      <c r="E511">
        <v>5</v>
      </c>
      <c r="F511">
        <v>5</v>
      </c>
      <c r="G511">
        <v>4</v>
      </c>
      <c r="H511">
        <v>5</v>
      </c>
      <c r="I511">
        <v>4</v>
      </c>
      <c r="J511">
        <v>4.7249999999999996</v>
      </c>
      <c r="K511">
        <v>23</v>
      </c>
      <c r="L511">
        <v>0.28668223873047238</v>
      </c>
      <c r="M511">
        <v>8</v>
      </c>
      <c r="N511" t="s">
        <v>1938</v>
      </c>
      <c r="O511" t="b">
        <v>0</v>
      </c>
      <c r="S511" t="str">
        <f>VLOOKUP($B511,'Gemini RAW'!$A:$Q,2,FALSE)</f>
        <v>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v>
      </c>
      <c r="T511" t="str">
        <f>VLOOKUP($B511,'Gemini RAW'!$A:$Q,3,FALSE)</f>
        <v>rag</v>
      </c>
      <c r="U511">
        <f>VLOOKUP($B511,'Gemini RAW'!$A:$Q,4,FALSE)</f>
        <v>5</v>
      </c>
      <c r="V511">
        <f>VLOOKUP($B511,'Gemini RAW'!$A:$Q,5,FALSE)</f>
        <v>5</v>
      </c>
      <c r="W511">
        <f>VLOOKUP($B511,'Gemini RAW'!$A:$Q,6,FALSE)</f>
        <v>4</v>
      </c>
      <c r="X511">
        <f>VLOOKUP($B511,'Gemini RAW'!$A:$Q,7,FALSE)</f>
        <v>5</v>
      </c>
      <c r="Y511">
        <f>VLOOKUP($B511,'Gemini RAW'!$A:$Q,8,FALSE)</f>
        <v>1</v>
      </c>
      <c r="Z511">
        <f>VLOOKUP($B511,'Gemini RAW'!$A:$Q,9,FALSE)</f>
        <v>3.5</v>
      </c>
      <c r="AA511">
        <f>VLOOKUP($B511,'Gemini RAW'!$A:$Q,10,FALSE)</f>
        <v>20</v>
      </c>
      <c r="AB511">
        <f>VLOOKUP($B511,'Gemini RAW'!$A:$Q,11,FALSE)</f>
        <v>0.29325603697377889</v>
      </c>
      <c r="AC511">
        <f>VLOOKUP($B511,'Gemini RAW'!$A:$Q,12,FALSE)</f>
        <v>5</v>
      </c>
      <c r="AD511" t="str">
        <f>VLOOKUP($B511,'Gemini RAW'!$A:$Q,13,FALSE)</f>
        <v>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v>
      </c>
      <c r="AE511" t="b">
        <f>VLOOKUP($B511,'Gemini RAW'!$A:$Q,14,FALSE)</f>
        <v>0</v>
      </c>
      <c r="AF511">
        <f>VLOOKUP($B511,'Gemini RAW'!$A:$Q,15,FALSE)</f>
        <v>0</v>
      </c>
      <c r="AG511">
        <f>VLOOKUP($B511,'Gemini RAW'!$A:$Q,16,FALSE)</f>
        <v>0</v>
      </c>
      <c r="AH511">
        <f>VLOOKUP($B511,'Gemini RAW'!$A:$Q,17,FALSE)</f>
        <v>0</v>
      </c>
    </row>
    <row r="512" spans="1:34" x14ac:dyDescent="0.45">
      <c r="A512">
        <v>511</v>
      </c>
      <c r="B512" t="s">
        <v>378</v>
      </c>
      <c r="C512" t="s">
        <v>792</v>
      </c>
      <c r="D512" t="s">
        <v>557</v>
      </c>
      <c r="E512">
        <v>4</v>
      </c>
      <c r="F512">
        <v>5</v>
      </c>
      <c r="G512">
        <v>3</v>
      </c>
      <c r="H512">
        <v>5</v>
      </c>
      <c r="I512">
        <v>3</v>
      </c>
      <c r="J512">
        <v>4.1375000000000002</v>
      </c>
      <c r="K512">
        <v>20</v>
      </c>
      <c r="L512">
        <v>0.22099898063200821</v>
      </c>
      <c r="M512">
        <v>3</v>
      </c>
      <c r="N512" t="s">
        <v>1939</v>
      </c>
      <c r="O512" t="b">
        <v>0</v>
      </c>
      <c r="S512" t="str">
        <f>VLOOKUP($B512,'Gemini RAW'!$A:$Q,2,FALSE)</f>
        <v>Die Bezahlung im Restaurant erfolgt über die Restaurant-App, die sowohl auf dem Firmen- als auch auf dem Privat-Handy genutzt werden kann. In der App wird Geld aufgeladen. Snack-Automaten können ebenfalls über die App bezahlt werden.</v>
      </c>
      <c r="T512" t="str">
        <f>VLOOKUP($B512,'Gemini RAW'!$A:$Q,3,FALSE)</f>
        <v>rag</v>
      </c>
      <c r="U512">
        <f>VLOOKUP($B512,'Gemini RAW'!$A:$Q,4,FALSE)</f>
        <v>4</v>
      </c>
      <c r="V512">
        <f>VLOOKUP($B512,'Gemini RAW'!$A:$Q,5,FALSE)</f>
        <v>5</v>
      </c>
      <c r="W512">
        <f>VLOOKUP($B512,'Gemini RAW'!$A:$Q,6,FALSE)</f>
        <v>4</v>
      </c>
      <c r="X512">
        <f>VLOOKUP($B512,'Gemini RAW'!$A:$Q,7,FALSE)</f>
        <v>5</v>
      </c>
      <c r="Y512">
        <f>VLOOKUP($B512,'Gemini RAW'!$A:$Q,8,FALSE)</f>
        <v>1</v>
      </c>
      <c r="Z512">
        <f>VLOOKUP($B512,'Gemini RAW'!$A:$Q,9,FALSE)</f>
        <v>3.7</v>
      </c>
      <c r="AA512">
        <f>VLOOKUP($B512,'Gemini RAW'!$A:$Q,10,FALSE)</f>
        <v>19</v>
      </c>
      <c r="AB512">
        <f>VLOOKUP($B512,'Gemini RAW'!$A:$Q,11,FALSE)</f>
        <v>0.33750000000000002</v>
      </c>
      <c r="AC512">
        <f>VLOOKUP($B512,'Gemini RAW'!$A:$Q,12,FALSE)</f>
        <v>1</v>
      </c>
      <c r="AD512" t="str">
        <f>VLOOKUP($B512,'Gemini RAW'!$A:$Q,13,FALSE)</f>
        <v>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v>
      </c>
      <c r="AE512" t="b">
        <f>VLOOKUP($B512,'Gemini RAW'!$A:$Q,14,FALSE)</f>
        <v>0</v>
      </c>
      <c r="AF512">
        <f>VLOOKUP($B512,'Gemini RAW'!$A:$Q,15,FALSE)</f>
        <v>0</v>
      </c>
      <c r="AG512">
        <f>VLOOKUP($B512,'Gemini RAW'!$A:$Q,16,FALSE)</f>
        <v>0</v>
      </c>
      <c r="AH512">
        <f>VLOOKUP($B512,'Gemini RAW'!$A:$Q,17,FALSE)</f>
        <v>0</v>
      </c>
    </row>
    <row r="513" spans="1:34" x14ac:dyDescent="0.45">
      <c r="A513">
        <v>512</v>
      </c>
      <c r="B513" t="s">
        <v>381</v>
      </c>
      <c r="C513" t="s">
        <v>794</v>
      </c>
      <c r="D513" t="s">
        <v>557</v>
      </c>
      <c r="E513">
        <v>4</v>
      </c>
      <c r="F513">
        <v>5</v>
      </c>
      <c r="G513">
        <v>3</v>
      </c>
      <c r="H513">
        <v>5</v>
      </c>
      <c r="I513">
        <v>2</v>
      </c>
      <c r="J513">
        <v>4.05</v>
      </c>
      <c r="K513">
        <v>19</v>
      </c>
      <c r="L513">
        <v>0.18277449192929571</v>
      </c>
      <c r="M513">
        <v>13</v>
      </c>
      <c r="N513" t="s">
        <v>1940</v>
      </c>
      <c r="O513" t="b">
        <v>0</v>
      </c>
      <c r="S513" t="str">
        <f>VLOOKUP($B513,'Gemini RAW'!$A:$Q,2,FALSE)</f>
        <v>Die Restaurant-App kann sowohl auf Ihrem Firmen- als auch auf Ihrem Privat-Handy genutzt werden. Sie benötigen die App, um im Restaurant zu essen und zu bezahlen.</v>
      </c>
      <c r="T513" t="str">
        <f>VLOOKUP($B513,'Gemini RAW'!$A:$Q,3,FALSE)</f>
        <v>rag</v>
      </c>
      <c r="U513">
        <f>VLOOKUP($B513,'Gemini RAW'!$A:$Q,4,FALSE)</f>
        <v>5</v>
      </c>
      <c r="V513">
        <f>VLOOKUP($B513,'Gemini RAW'!$A:$Q,5,FALSE)</f>
        <v>5</v>
      </c>
      <c r="W513">
        <f>VLOOKUP($B513,'Gemini RAW'!$A:$Q,6,FALSE)</f>
        <v>5</v>
      </c>
      <c r="X513">
        <f>VLOOKUP($B513,'Gemini RAW'!$A:$Q,7,FALSE)</f>
        <v>5</v>
      </c>
      <c r="Y513">
        <f>VLOOKUP($B513,'Gemini RAW'!$A:$Q,8,FALSE)</f>
        <v>1</v>
      </c>
      <c r="Z513">
        <f>VLOOKUP($B513,'Gemini RAW'!$A:$Q,9,FALSE)</f>
        <v>3.64</v>
      </c>
      <c r="AA513">
        <f>VLOOKUP($B513,'Gemini RAW'!$A:$Q,10,FALSE)</f>
        <v>21</v>
      </c>
      <c r="AB513">
        <f>VLOOKUP($B513,'Gemini RAW'!$A:$Q,11,FALSE)</f>
        <v>0.37335125856237111</v>
      </c>
      <c r="AC513">
        <f>VLOOKUP($B513,'Gemini RAW'!$A:$Q,12,FALSE)</f>
        <v>10</v>
      </c>
      <c r="AD513" t="str">
        <f>VLOOKUP($B513,'Gemini RAW'!$A:$Q,13,FALSE)</f>
        <v>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v>
      </c>
      <c r="AE513" t="b">
        <f>VLOOKUP($B513,'Gemini RAW'!$A:$Q,14,FALSE)</f>
        <v>0</v>
      </c>
      <c r="AF513">
        <f>VLOOKUP($B513,'Gemini RAW'!$A:$Q,15,FALSE)</f>
        <v>0</v>
      </c>
      <c r="AG513">
        <f>VLOOKUP($B513,'Gemini RAW'!$A:$Q,16,FALSE)</f>
        <v>0</v>
      </c>
      <c r="AH513">
        <f>VLOOKUP($B513,'Gemini RAW'!$A:$Q,17,FALSE)</f>
        <v>0</v>
      </c>
    </row>
    <row r="514" spans="1:34" x14ac:dyDescent="0.45">
      <c r="A514">
        <v>513</v>
      </c>
      <c r="B514" t="s">
        <v>384</v>
      </c>
      <c r="C514" t="s">
        <v>796</v>
      </c>
      <c r="D514" t="s">
        <v>557</v>
      </c>
      <c r="E514">
        <v>5</v>
      </c>
      <c r="F514">
        <v>5</v>
      </c>
      <c r="G514">
        <v>5</v>
      </c>
      <c r="H514">
        <v>5</v>
      </c>
      <c r="I514">
        <v>4</v>
      </c>
      <c r="J514">
        <v>4.9124999999999996</v>
      </c>
      <c r="K514">
        <v>24</v>
      </c>
      <c r="L514">
        <v>0.43473370280773083</v>
      </c>
      <c r="M514">
        <v>13</v>
      </c>
      <c r="N514" t="s">
        <v>1941</v>
      </c>
      <c r="O514" t="b">
        <v>0</v>
      </c>
      <c r="S514" t="str">
        <f>VLOOKUP($B514,'Gemini RAW'!$A:$Q,2,FALSE)</f>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v>
      </c>
      <c r="T514" t="str">
        <f>VLOOKUP($B514,'Gemini RAW'!$A:$Q,3,FALSE)</f>
        <v>rag</v>
      </c>
      <c r="U514">
        <f>VLOOKUP($B514,'Gemini RAW'!$A:$Q,4,FALSE)</f>
        <v>4</v>
      </c>
      <c r="V514">
        <f>VLOOKUP($B514,'Gemini RAW'!$A:$Q,5,FALSE)</f>
        <v>5</v>
      </c>
      <c r="W514">
        <f>VLOOKUP($B514,'Gemini RAW'!$A:$Q,6,FALSE)</f>
        <v>4</v>
      </c>
      <c r="X514">
        <f>VLOOKUP($B514,'Gemini RAW'!$A:$Q,7,FALSE)</f>
        <v>5</v>
      </c>
      <c r="Y514">
        <f>VLOOKUP($B514,'Gemini RAW'!$A:$Q,8,FALSE)</f>
        <v>1</v>
      </c>
      <c r="Z514">
        <f>VLOOKUP($B514,'Gemini RAW'!$A:$Q,9,FALSE)</f>
        <v>4.12</v>
      </c>
      <c r="AA514">
        <f>VLOOKUP($B514,'Gemini RAW'!$A:$Q,10,FALSE)</f>
        <v>19</v>
      </c>
      <c r="AB514">
        <f>VLOOKUP($B514,'Gemini RAW'!$A:$Q,11,FALSE)</f>
        <v>0.18618415515412029</v>
      </c>
      <c r="AC514">
        <f>VLOOKUP($B514,'Gemini RAW'!$A:$Q,12,FALSE)</f>
        <v>12</v>
      </c>
      <c r="AD514" t="str">
        <f>VLOOKUP($B514,'Gemini RAW'!$A:$Q,13,FALSE)</f>
        <v>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v>
      </c>
      <c r="AE514" t="b">
        <f>VLOOKUP($B514,'Gemini RAW'!$A:$Q,14,FALSE)</f>
        <v>0</v>
      </c>
      <c r="AF514">
        <f>VLOOKUP($B514,'Gemini RAW'!$A:$Q,15,FALSE)</f>
        <v>0</v>
      </c>
      <c r="AG514">
        <f>VLOOKUP($B514,'Gemini RAW'!$A:$Q,16,FALSE)</f>
        <v>0</v>
      </c>
      <c r="AH514">
        <f>VLOOKUP($B514,'Gemini RAW'!$A:$Q,17,FALSE)</f>
        <v>0</v>
      </c>
    </row>
    <row r="515" spans="1:34" x14ac:dyDescent="0.45">
      <c r="A515">
        <v>514</v>
      </c>
      <c r="B515" t="s">
        <v>387</v>
      </c>
      <c r="C515" t="s">
        <v>798</v>
      </c>
      <c r="D515" t="s">
        <v>557</v>
      </c>
      <c r="E515">
        <v>5</v>
      </c>
      <c r="F515">
        <v>5</v>
      </c>
      <c r="G515">
        <v>5</v>
      </c>
      <c r="H515">
        <v>5</v>
      </c>
      <c r="I515">
        <v>5</v>
      </c>
      <c r="J515">
        <v>5</v>
      </c>
      <c r="K515">
        <v>25</v>
      </c>
      <c r="L515">
        <v>0.16858080138848339</v>
      </c>
      <c r="M515">
        <v>8</v>
      </c>
      <c r="N515" t="s">
        <v>1942</v>
      </c>
      <c r="O515" t="b">
        <v>0</v>
      </c>
      <c r="S515" t="str">
        <f>VLOOKUP($B515,'Gemini RAW'!$A:$Q,2,FALSE)</f>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v>
      </c>
      <c r="T515" t="str">
        <f>VLOOKUP($B515,'Gemini RAW'!$A:$Q,3,FALSE)</f>
        <v>rag</v>
      </c>
      <c r="U515">
        <f>VLOOKUP($B515,'Gemini RAW'!$A:$Q,4,FALSE)</f>
        <v>5</v>
      </c>
      <c r="V515">
        <f>VLOOKUP($B515,'Gemini RAW'!$A:$Q,5,FALSE)</f>
        <v>5</v>
      </c>
      <c r="W515">
        <f>VLOOKUP($B515,'Gemini RAW'!$A:$Q,6,FALSE)</f>
        <v>5</v>
      </c>
      <c r="X515">
        <f>VLOOKUP($B515,'Gemini RAW'!$A:$Q,7,FALSE)</f>
        <v>5</v>
      </c>
      <c r="Y515">
        <f>VLOOKUP($B515,'Gemini RAW'!$A:$Q,8,FALSE)</f>
        <v>1</v>
      </c>
      <c r="Z515">
        <f>VLOOKUP($B515,'Gemini RAW'!$A:$Q,9,FALSE)</f>
        <v>4.4800000000000004</v>
      </c>
      <c r="AA515">
        <f>VLOOKUP($B515,'Gemini RAW'!$A:$Q,10,FALSE)</f>
        <v>21</v>
      </c>
      <c r="AB515">
        <f>VLOOKUP($B515,'Gemini RAW'!$A:$Q,11,FALSE)</f>
        <v>0.30144656958574728</v>
      </c>
      <c r="AC515">
        <f>VLOOKUP($B515,'Gemini RAW'!$A:$Q,12,FALSE)</f>
        <v>11</v>
      </c>
      <c r="AD515" t="str">
        <f>VLOOKUP($B515,'Gemini RAW'!$A:$Q,13,FALSE)</f>
        <v>The response is factually accurate, relevant, complete, and clear. It effectively answers the user's question about the number of customer parking spaces available. However, the system does not provide explicit citations or audit trail information.</v>
      </c>
      <c r="AE515" t="b">
        <f>VLOOKUP($B515,'Gemini RAW'!$A:$Q,14,FALSE)</f>
        <v>0</v>
      </c>
      <c r="AF515">
        <f>VLOOKUP($B515,'Gemini RAW'!$A:$Q,15,FALSE)</f>
        <v>0</v>
      </c>
      <c r="AG515">
        <f>VLOOKUP($B515,'Gemini RAW'!$A:$Q,16,FALSE)</f>
        <v>0</v>
      </c>
      <c r="AH515">
        <f>VLOOKUP($B515,'Gemini RAW'!$A:$Q,17,FALSE)</f>
        <v>0</v>
      </c>
    </row>
    <row r="516" spans="1:34" x14ac:dyDescent="0.45">
      <c r="A516">
        <v>515</v>
      </c>
      <c r="B516" t="s">
        <v>390</v>
      </c>
      <c r="C516" t="s">
        <v>800</v>
      </c>
      <c r="D516" t="s">
        <v>557</v>
      </c>
      <c r="E516">
        <v>5</v>
      </c>
      <c r="F516">
        <v>5</v>
      </c>
      <c r="G516">
        <v>4</v>
      </c>
      <c r="H516">
        <v>5</v>
      </c>
      <c r="I516">
        <v>4</v>
      </c>
      <c r="J516">
        <v>4.7249999999999996</v>
      </c>
      <c r="K516">
        <v>23</v>
      </c>
      <c r="L516">
        <v>0.22853656673090339</v>
      </c>
      <c r="M516">
        <v>12</v>
      </c>
      <c r="N516" t="s">
        <v>1943</v>
      </c>
      <c r="O516" t="b">
        <v>0</v>
      </c>
      <c r="S516" t="str">
        <f>VLOOKUP($B516,'Gemini RAW'!$A:$Q,2,FALSE)</f>
        <v>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v>
      </c>
      <c r="T516" t="str">
        <f>VLOOKUP($B516,'Gemini RAW'!$A:$Q,3,FALSE)</f>
        <v>rag</v>
      </c>
      <c r="U516">
        <f>VLOOKUP($B516,'Gemini RAW'!$A:$Q,4,FALSE)</f>
        <v>5</v>
      </c>
      <c r="V516">
        <f>VLOOKUP($B516,'Gemini RAW'!$A:$Q,5,FALSE)</f>
        <v>5</v>
      </c>
      <c r="W516">
        <f>VLOOKUP($B516,'Gemini RAW'!$A:$Q,6,FALSE)</f>
        <v>4</v>
      </c>
      <c r="X516">
        <f>VLOOKUP($B516,'Gemini RAW'!$A:$Q,7,FALSE)</f>
        <v>5</v>
      </c>
      <c r="Y516">
        <f>VLOOKUP($B516,'Gemini RAW'!$A:$Q,8,FALSE)</f>
        <v>1</v>
      </c>
      <c r="Z516">
        <f>VLOOKUP($B516,'Gemini RAW'!$A:$Q,9,FALSE)</f>
        <v>3.92</v>
      </c>
      <c r="AA516">
        <f>VLOOKUP($B516,'Gemini RAW'!$A:$Q,10,FALSE)</f>
        <v>20</v>
      </c>
      <c r="AB516">
        <f>VLOOKUP($B516,'Gemini RAW'!$A:$Q,11,FALSE)</f>
        <v>0.38423232720376937</v>
      </c>
      <c r="AC516">
        <f>VLOOKUP($B516,'Gemini RAW'!$A:$Q,12,FALSE)</f>
        <v>12</v>
      </c>
      <c r="AD516" t="str">
        <f>VLOOKUP($B516,'Gemini RAW'!$A:$Q,13,FALSE)</f>
        <v>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v>
      </c>
      <c r="AE516" t="b">
        <f>VLOOKUP($B516,'Gemini RAW'!$A:$Q,14,FALSE)</f>
        <v>0</v>
      </c>
      <c r="AF516">
        <f>VLOOKUP($B516,'Gemini RAW'!$A:$Q,15,FALSE)</f>
        <v>0</v>
      </c>
      <c r="AG516">
        <f>VLOOKUP($B516,'Gemini RAW'!$A:$Q,16,FALSE)</f>
        <v>0</v>
      </c>
      <c r="AH516">
        <f>VLOOKUP($B516,'Gemini RAW'!$A:$Q,17,FALSE)</f>
        <v>0</v>
      </c>
    </row>
    <row r="517" spans="1:34" x14ac:dyDescent="0.45">
      <c r="A517">
        <v>516</v>
      </c>
      <c r="B517" t="s">
        <v>393</v>
      </c>
      <c r="C517" t="s">
        <v>802</v>
      </c>
      <c r="D517" t="s">
        <v>557</v>
      </c>
      <c r="E517">
        <v>5</v>
      </c>
      <c r="F517">
        <v>5</v>
      </c>
      <c r="G517">
        <v>5</v>
      </c>
      <c r="H517">
        <v>5</v>
      </c>
      <c r="I517">
        <v>5</v>
      </c>
      <c r="J517">
        <v>5</v>
      </c>
      <c r="K517">
        <v>25</v>
      </c>
      <c r="L517">
        <v>0.30164001768198329</v>
      </c>
      <c r="M517">
        <v>13</v>
      </c>
      <c r="N517" t="s">
        <v>1944</v>
      </c>
      <c r="O517" t="b">
        <v>0</v>
      </c>
      <c r="S517" t="str">
        <f>VLOOKUP($B517,'Gemini RAW'!$A:$Q,2,FALSE)</f>
        <v>Für Ihre Suchanfrage konnte keine Zusammenfassung erstellt werden. Hier sind einige Suchergebnisse.</v>
      </c>
      <c r="T517" t="str">
        <f>VLOOKUP($B517,'Gemini RAW'!$A:$Q,3,FALSE)</f>
        <v>rag</v>
      </c>
      <c r="U517">
        <f>VLOOKUP($B517,'Gemini RAW'!$A:$Q,4,FALSE)</f>
        <v>5</v>
      </c>
      <c r="V517">
        <f>VLOOKUP($B517,'Gemini RAW'!$A:$Q,5,FALSE)</f>
        <v>1</v>
      </c>
      <c r="W517">
        <f>VLOOKUP($B517,'Gemini RAW'!$A:$Q,6,FALSE)</f>
        <v>1</v>
      </c>
      <c r="X517">
        <f>VLOOKUP($B517,'Gemini RAW'!$A:$Q,7,FALSE)</f>
        <v>1</v>
      </c>
      <c r="Y517">
        <f>VLOOKUP($B517,'Gemini RAW'!$A:$Q,8,FALSE)</f>
        <v>1</v>
      </c>
      <c r="Z517">
        <f>VLOOKUP($B517,'Gemini RAW'!$A:$Q,9,FALSE)</f>
        <v>1.88</v>
      </c>
      <c r="AA517">
        <f>VLOOKUP($B517,'Gemini RAW'!$A:$Q,10,FALSE)</f>
        <v>9</v>
      </c>
      <c r="AB517">
        <f>VLOOKUP($B517,'Gemini RAW'!$A:$Q,11,FALSE)</f>
        <v>1.342930742141646E-2</v>
      </c>
      <c r="AC517">
        <f>VLOOKUP($B517,'Gemini RAW'!$A:$Q,12,FALSE)</f>
        <v>4</v>
      </c>
      <c r="AD517" t="str">
        <f>VLOOKUP($B517,'Gemini RAW'!$A:$Q,13,FALSE)</f>
        <v>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v>
      </c>
      <c r="AE517" t="b">
        <f>VLOOKUP($B517,'Gemini RAW'!$A:$Q,14,FALSE)</f>
        <v>0</v>
      </c>
      <c r="AF517">
        <f>VLOOKUP($B517,'Gemini RAW'!$A:$Q,15,FALSE)</f>
        <v>0</v>
      </c>
      <c r="AG517">
        <f>VLOOKUP($B517,'Gemini RAW'!$A:$Q,16,FALSE)</f>
        <v>0</v>
      </c>
      <c r="AH517">
        <f>VLOOKUP($B517,'Gemini RAW'!$A:$Q,17,FALSE)</f>
        <v>0</v>
      </c>
    </row>
    <row r="518" spans="1:34" x14ac:dyDescent="0.45">
      <c r="A518">
        <v>517</v>
      </c>
      <c r="B518" t="s">
        <v>396</v>
      </c>
      <c r="C518" t="s">
        <v>804</v>
      </c>
      <c r="D518" t="s">
        <v>557</v>
      </c>
      <c r="E518">
        <v>4</v>
      </c>
      <c r="F518">
        <v>5</v>
      </c>
      <c r="G518">
        <v>4</v>
      </c>
      <c r="H518">
        <v>5</v>
      </c>
      <c r="I518">
        <v>3</v>
      </c>
      <c r="J518">
        <v>4.3249999999999993</v>
      </c>
      <c r="K518">
        <v>21</v>
      </c>
      <c r="L518">
        <v>0.31527780899527591</v>
      </c>
      <c r="M518">
        <v>11</v>
      </c>
      <c r="N518" t="s">
        <v>1945</v>
      </c>
      <c r="O518" t="b">
        <v>0</v>
      </c>
      <c r="S518" t="str">
        <f>VLOOKUP($B518,'Gemini RAW'!$A:$Q,2,FALSE)</f>
        <v>Für Ihre Suchanfrage konnte keine Zusammenfassung erstellt werden. Hier sind einige Suchergebnisse.</v>
      </c>
      <c r="T518" t="str">
        <f>VLOOKUP($B518,'Gemini RAW'!$A:$Q,3,FALSE)</f>
        <v>rag</v>
      </c>
      <c r="U518">
        <f>VLOOKUP($B518,'Gemini RAW'!$A:$Q,4,FALSE)</f>
        <v>1</v>
      </c>
      <c r="V518">
        <f>VLOOKUP($B518,'Gemini RAW'!$A:$Q,5,FALSE)</f>
        <v>1</v>
      </c>
      <c r="W518">
        <f>VLOOKUP($B518,'Gemini RAW'!$A:$Q,6,FALSE)</f>
        <v>1</v>
      </c>
      <c r="X518">
        <f>VLOOKUP($B518,'Gemini RAW'!$A:$Q,7,FALSE)</f>
        <v>1</v>
      </c>
      <c r="Y518">
        <f>VLOOKUP($B518,'Gemini RAW'!$A:$Q,8,FALSE)</f>
        <v>1</v>
      </c>
      <c r="Z518">
        <f>VLOOKUP($B518,'Gemini RAW'!$A:$Q,9,FALSE)</f>
        <v>1</v>
      </c>
      <c r="AA518">
        <f>VLOOKUP($B518,'Gemini RAW'!$A:$Q,10,FALSE)</f>
        <v>5</v>
      </c>
      <c r="AB518">
        <f>VLOOKUP($B518,'Gemini RAW'!$A:$Q,11,FALSE)</f>
        <v>2.4247406033120322E-2</v>
      </c>
      <c r="AC518">
        <f>VLOOKUP($B518,'Gemini RAW'!$A:$Q,12,FALSE)</f>
        <v>7</v>
      </c>
      <c r="AD518" t="str">
        <f>VLOOKUP($B518,'Gemini RAW'!$A:$Q,13,FALSE)</f>
        <v>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v>
      </c>
      <c r="AE518" t="b">
        <f>VLOOKUP($B518,'Gemini RAW'!$A:$Q,14,FALSE)</f>
        <v>0</v>
      </c>
      <c r="AF518">
        <f>VLOOKUP($B518,'Gemini RAW'!$A:$Q,15,FALSE)</f>
        <v>0</v>
      </c>
      <c r="AG518">
        <f>VLOOKUP($B518,'Gemini RAW'!$A:$Q,16,FALSE)</f>
        <v>0</v>
      </c>
      <c r="AH518">
        <f>VLOOKUP($B518,'Gemini RAW'!$A:$Q,17,FALSE)</f>
        <v>0</v>
      </c>
    </row>
    <row r="519" spans="1:34" x14ac:dyDescent="0.45">
      <c r="A519">
        <v>518</v>
      </c>
      <c r="B519" t="s">
        <v>399</v>
      </c>
      <c r="C519" t="s">
        <v>806</v>
      </c>
      <c r="D519" t="s">
        <v>557</v>
      </c>
      <c r="E519">
        <v>4</v>
      </c>
      <c r="F519">
        <v>5</v>
      </c>
      <c r="G519">
        <v>3</v>
      </c>
      <c r="H519">
        <v>4</v>
      </c>
      <c r="I519">
        <v>3</v>
      </c>
      <c r="J519">
        <v>3.9750000000000001</v>
      </c>
      <c r="K519">
        <v>19</v>
      </c>
      <c r="L519">
        <v>0.16935642454267841</v>
      </c>
      <c r="M519">
        <v>11</v>
      </c>
      <c r="N519" t="s">
        <v>1946</v>
      </c>
      <c r="O519" t="b">
        <v>0</v>
      </c>
      <c r="S519" t="str">
        <f>VLOOKUP($B519,'Gemini RAW'!$A:$Q,2,FALSE)</f>
        <v>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v>
      </c>
      <c r="T519" t="str">
        <f>VLOOKUP($B519,'Gemini RAW'!$A:$Q,3,FALSE)</f>
        <v>rag</v>
      </c>
      <c r="U519">
        <f>VLOOKUP($B519,'Gemini RAW'!$A:$Q,4,FALSE)</f>
        <v>5</v>
      </c>
      <c r="V519">
        <f>VLOOKUP($B519,'Gemini RAW'!$A:$Q,5,FALSE)</f>
        <v>5</v>
      </c>
      <c r="W519">
        <f>VLOOKUP($B519,'Gemini RAW'!$A:$Q,6,FALSE)</f>
        <v>4</v>
      </c>
      <c r="X519">
        <f>VLOOKUP($B519,'Gemini RAW'!$A:$Q,7,FALSE)</f>
        <v>5</v>
      </c>
      <c r="Y519">
        <f>VLOOKUP($B519,'Gemini RAW'!$A:$Q,8,FALSE)</f>
        <v>1</v>
      </c>
      <c r="Z519">
        <f>VLOOKUP($B519,'Gemini RAW'!$A:$Q,9,FALSE)</f>
        <v>3.5</v>
      </c>
      <c r="AA519">
        <f>VLOOKUP($B519,'Gemini RAW'!$A:$Q,10,FALSE)</f>
        <v>20</v>
      </c>
      <c r="AB519">
        <f>VLOOKUP($B519,'Gemini RAW'!$A:$Q,11,FALSE)</f>
        <v>0.27276730608627159</v>
      </c>
      <c r="AC519">
        <f>VLOOKUP($B519,'Gemini RAW'!$A:$Q,12,FALSE)</f>
        <v>12</v>
      </c>
      <c r="AD519" t="str">
        <f>VLOOKUP($B519,'Gemini RAW'!$A:$Q,13,FALSE)</f>
        <v>The response provides a factually accurate, relevant, and clear answer to the user's query. It is mostly complete, but could benefit from additional details. The main weakness is the lack of citations and any consideration of GDPR, EU AI Act, or audit trails.</v>
      </c>
      <c r="AE519" t="b">
        <f>VLOOKUP($B519,'Gemini RAW'!$A:$Q,14,FALSE)</f>
        <v>0</v>
      </c>
      <c r="AF519">
        <f>VLOOKUP($B519,'Gemini RAW'!$A:$Q,15,FALSE)</f>
        <v>0</v>
      </c>
      <c r="AG519">
        <f>VLOOKUP($B519,'Gemini RAW'!$A:$Q,16,FALSE)</f>
        <v>0</v>
      </c>
      <c r="AH519">
        <f>VLOOKUP($B519,'Gemini RAW'!$A:$Q,17,FALSE)</f>
        <v>0</v>
      </c>
    </row>
    <row r="520" spans="1:34" x14ac:dyDescent="0.45">
      <c r="A520">
        <v>519</v>
      </c>
      <c r="B520" t="s">
        <v>402</v>
      </c>
      <c r="C520" t="s">
        <v>808</v>
      </c>
      <c r="D520" t="s">
        <v>557</v>
      </c>
      <c r="E520">
        <v>5</v>
      </c>
      <c r="F520">
        <v>5</v>
      </c>
      <c r="G520">
        <v>4</v>
      </c>
      <c r="H520">
        <v>5</v>
      </c>
      <c r="I520">
        <v>3</v>
      </c>
      <c r="J520">
        <v>4.6374999999999993</v>
      </c>
      <c r="K520">
        <v>22</v>
      </c>
      <c r="L520">
        <v>0.33597734014218289</v>
      </c>
      <c r="M520">
        <v>11</v>
      </c>
      <c r="N520" t="s">
        <v>1947</v>
      </c>
      <c r="O520" t="b">
        <v>0</v>
      </c>
      <c r="S520" t="str">
        <f>VLOOKUP($B520,'Gemini RAW'!$A:$Q,2,FALSE)</f>
        <v>Für Ihre Suchanfrage konnte keine Zusammenfassung erstellt werden. Hier sind einige Suchergebnisse.</v>
      </c>
      <c r="T520" t="str">
        <f>VLOOKUP($B520,'Gemini RAW'!$A:$Q,3,FALSE)</f>
        <v>rag</v>
      </c>
      <c r="U520">
        <f>VLOOKUP($B520,'Gemini RAW'!$A:$Q,4,FALSE)</f>
        <v>1</v>
      </c>
      <c r="V520">
        <f>VLOOKUP($B520,'Gemini RAW'!$A:$Q,5,FALSE)</f>
        <v>1</v>
      </c>
      <c r="W520">
        <f>VLOOKUP($B520,'Gemini RAW'!$A:$Q,6,FALSE)</f>
        <v>1</v>
      </c>
      <c r="X520">
        <f>VLOOKUP($B520,'Gemini RAW'!$A:$Q,7,FALSE)</f>
        <v>1</v>
      </c>
      <c r="Y520">
        <f>VLOOKUP($B520,'Gemini RAW'!$A:$Q,8,FALSE)</f>
        <v>1</v>
      </c>
      <c r="Z520">
        <f>VLOOKUP($B520,'Gemini RAW'!$A:$Q,9,FALSE)</f>
        <v>1.84</v>
      </c>
      <c r="AA520">
        <f>VLOOKUP($B520,'Gemini RAW'!$A:$Q,10,FALSE)</f>
        <v>5</v>
      </c>
      <c r="AB520">
        <f>VLOOKUP($B520,'Gemini RAW'!$A:$Q,11,FALSE)</f>
        <v>1.7058697156376951E-2</v>
      </c>
      <c r="AC520">
        <f>VLOOKUP($B520,'Gemini RAW'!$A:$Q,12,FALSE)</f>
        <v>12</v>
      </c>
      <c r="AD520" t="str">
        <f>VLOOKUP($B520,'Gemini RAW'!$A:$Q,13,FALSE)</f>
        <v>The AI system completely fails to answer the user's query. It acknowledges the query but provides no relevant information. The response is essentially a failure in information retrieval and content generation.</v>
      </c>
      <c r="AE520" t="b">
        <f>VLOOKUP($B520,'Gemini RAW'!$A:$Q,14,FALSE)</f>
        <v>0</v>
      </c>
      <c r="AF520">
        <f>VLOOKUP($B520,'Gemini RAW'!$A:$Q,15,FALSE)</f>
        <v>0</v>
      </c>
      <c r="AG520">
        <f>VLOOKUP($B520,'Gemini RAW'!$A:$Q,16,FALSE)</f>
        <v>0</v>
      </c>
      <c r="AH520">
        <f>VLOOKUP($B520,'Gemini RAW'!$A:$Q,17,FALSE)</f>
        <v>0</v>
      </c>
    </row>
    <row r="521" spans="1:34" x14ac:dyDescent="0.45">
      <c r="A521">
        <v>520</v>
      </c>
      <c r="B521" t="s">
        <v>405</v>
      </c>
      <c r="C521" t="s">
        <v>810</v>
      </c>
      <c r="D521" t="s">
        <v>557</v>
      </c>
      <c r="E521">
        <v>5</v>
      </c>
      <c r="F521">
        <v>5</v>
      </c>
      <c r="G521">
        <v>5</v>
      </c>
      <c r="H521">
        <v>5</v>
      </c>
      <c r="I521">
        <v>4</v>
      </c>
      <c r="J521">
        <v>4.9124999999999996</v>
      </c>
      <c r="K521">
        <v>24</v>
      </c>
      <c r="L521">
        <v>0.31254722618434178</v>
      </c>
      <c r="M521">
        <v>14</v>
      </c>
      <c r="N521" t="s">
        <v>1948</v>
      </c>
      <c r="O521" t="b">
        <v>0</v>
      </c>
      <c r="S521" t="str">
        <f>VLOOKUP($B521,'Gemini RAW'!$A:$Q,2,FALSE)</f>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v>
      </c>
      <c r="T521" t="str">
        <f>VLOOKUP($B521,'Gemini RAW'!$A:$Q,3,FALSE)</f>
        <v>rag</v>
      </c>
      <c r="U521">
        <f>VLOOKUP($B521,'Gemini RAW'!$A:$Q,4,FALSE)</f>
        <v>5</v>
      </c>
      <c r="V521">
        <f>VLOOKUP($B521,'Gemini RAW'!$A:$Q,5,FALSE)</f>
        <v>5</v>
      </c>
      <c r="W521">
        <f>VLOOKUP($B521,'Gemini RAW'!$A:$Q,6,FALSE)</f>
        <v>4</v>
      </c>
      <c r="X521">
        <f>VLOOKUP($B521,'Gemini RAW'!$A:$Q,7,FALSE)</f>
        <v>5</v>
      </c>
      <c r="Y521">
        <f>VLOOKUP($B521,'Gemini RAW'!$A:$Q,8,FALSE)</f>
        <v>1</v>
      </c>
      <c r="Z521">
        <f>VLOOKUP($B521,'Gemini RAW'!$A:$Q,9,FALSE)</f>
        <v>4.3400000000000007</v>
      </c>
      <c r="AA521">
        <f>VLOOKUP($B521,'Gemini RAW'!$A:$Q,10,FALSE)</f>
        <v>20</v>
      </c>
      <c r="AB521">
        <f>VLOOKUP($B521,'Gemini RAW'!$A:$Q,11,FALSE)</f>
        <v>0.34647393976641039</v>
      </c>
      <c r="AC521">
        <f>VLOOKUP($B521,'Gemini RAW'!$A:$Q,12,FALSE)</f>
        <v>12</v>
      </c>
      <c r="AD521" t="str">
        <f>VLOOKUP($B521,'Gemini RAW'!$A:$Q,13,FALSE)</f>
        <v>The response is factually accurate, relevant, and clearly written. It provides a good overview of the waste separation system in the new building. The main weakness is the lack of explicit citations.</v>
      </c>
      <c r="AE521" t="b">
        <f>VLOOKUP($B521,'Gemini RAW'!$A:$Q,14,FALSE)</f>
        <v>0</v>
      </c>
      <c r="AF521">
        <f>VLOOKUP($B521,'Gemini RAW'!$A:$Q,15,FALSE)</f>
        <v>0</v>
      </c>
      <c r="AG521">
        <f>VLOOKUP($B521,'Gemini RAW'!$A:$Q,16,FALSE)</f>
        <v>0</v>
      </c>
      <c r="AH521">
        <f>VLOOKUP($B521,'Gemini RAW'!$A:$Q,17,FALSE)</f>
        <v>0</v>
      </c>
    </row>
    <row r="522" spans="1:34" x14ac:dyDescent="0.45">
      <c r="A522">
        <v>521</v>
      </c>
      <c r="B522" t="s">
        <v>408</v>
      </c>
      <c r="C522" t="s">
        <v>812</v>
      </c>
      <c r="D522" t="s">
        <v>557</v>
      </c>
      <c r="E522">
        <v>5</v>
      </c>
      <c r="F522">
        <v>5</v>
      </c>
      <c r="G522">
        <v>5</v>
      </c>
      <c r="H522">
        <v>5</v>
      </c>
      <c r="I522">
        <v>5</v>
      </c>
      <c r="J522">
        <v>5</v>
      </c>
      <c r="K522">
        <v>25</v>
      </c>
      <c r="L522">
        <v>0.2082102643594281</v>
      </c>
      <c r="M522">
        <v>11</v>
      </c>
      <c r="N522" t="s">
        <v>1949</v>
      </c>
      <c r="O522" t="b">
        <v>0</v>
      </c>
      <c r="S522" t="str">
        <f>VLOOKUP($B522,'Gemini RAW'!$A:$Q,2,FALSE)</f>
        <v>Die Tonnen für Nassmüll und Biomüll befinden sich in den Teeküchen. Mülltrennung ist zentralisiert auf den Etagen, diese werden beschriftet. Es gibt Müllstationen in den Quadranten mit 2-3 verschiedenen Sortierungen.</v>
      </c>
      <c r="T522" t="str">
        <f>VLOOKUP($B522,'Gemini RAW'!$A:$Q,3,FALSE)</f>
        <v>rag</v>
      </c>
      <c r="U522">
        <f>VLOOKUP($B522,'Gemini RAW'!$A:$Q,4,FALSE)</f>
        <v>5</v>
      </c>
      <c r="V522">
        <f>VLOOKUP($B522,'Gemini RAW'!$A:$Q,5,FALSE)</f>
        <v>5</v>
      </c>
      <c r="W522">
        <f>VLOOKUP($B522,'Gemini RAW'!$A:$Q,6,FALSE)</f>
        <v>4</v>
      </c>
      <c r="X522">
        <f>VLOOKUP($B522,'Gemini RAW'!$A:$Q,7,FALSE)</f>
        <v>5</v>
      </c>
      <c r="Y522">
        <f>VLOOKUP($B522,'Gemini RAW'!$A:$Q,8,FALSE)</f>
        <v>1</v>
      </c>
      <c r="Z522">
        <f>VLOOKUP($B522,'Gemini RAW'!$A:$Q,9,FALSE)</f>
        <v>4.3400000000000007</v>
      </c>
      <c r="AA522">
        <f>VLOOKUP($B522,'Gemini RAW'!$A:$Q,10,FALSE)</f>
        <v>20</v>
      </c>
      <c r="AB522">
        <f>VLOOKUP($B522,'Gemini RAW'!$A:$Q,11,FALSE)</f>
        <v>0.21534118104838501</v>
      </c>
      <c r="AC522">
        <f>VLOOKUP($B522,'Gemini RAW'!$A:$Q,12,FALSE)</f>
        <v>14</v>
      </c>
      <c r="AD522" t="str">
        <f>VLOOKUP($B522,'Gemini RAW'!$A:$Q,13,FALSE)</f>
        <v>The response is factually accurate, relevant, and clearly written. It effectively answers the user's question based on the provided snippets. The main weakness is the lack of citations.</v>
      </c>
      <c r="AE522" t="b">
        <f>VLOOKUP($B522,'Gemini RAW'!$A:$Q,14,FALSE)</f>
        <v>0</v>
      </c>
      <c r="AF522">
        <f>VLOOKUP($B522,'Gemini RAW'!$A:$Q,15,FALSE)</f>
        <v>0</v>
      </c>
      <c r="AG522">
        <f>VLOOKUP($B522,'Gemini RAW'!$A:$Q,16,FALSE)</f>
        <v>0</v>
      </c>
      <c r="AH522">
        <f>VLOOKUP($B522,'Gemini RAW'!$A:$Q,17,FALSE)</f>
        <v>0</v>
      </c>
    </row>
    <row r="523" spans="1:34" x14ac:dyDescent="0.45">
      <c r="A523">
        <v>522</v>
      </c>
      <c r="B523" t="s">
        <v>411</v>
      </c>
      <c r="C523" t="s">
        <v>814</v>
      </c>
      <c r="D523" t="s">
        <v>557</v>
      </c>
      <c r="E523">
        <v>5</v>
      </c>
      <c r="F523">
        <v>5</v>
      </c>
      <c r="G523">
        <v>4</v>
      </c>
      <c r="H523">
        <v>5</v>
      </c>
      <c r="I523">
        <v>4</v>
      </c>
      <c r="J523">
        <v>4.7249999999999996</v>
      </c>
      <c r="K523">
        <v>23</v>
      </c>
      <c r="L523">
        <v>0.33083025476111921</v>
      </c>
      <c r="M523">
        <v>10</v>
      </c>
      <c r="N523" t="s">
        <v>1950</v>
      </c>
      <c r="O523" t="b">
        <v>0</v>
      </c>
      <c r="S523" t="str">
        <f>VLOOKUP($B523,'Gemini RAW'!$A:$Q,2,FALSE)</f>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v>
      </c>
      <c r="T523" t="str">
        <f>VLOOKUP($B523,'Gemini RAW'!$A:$Q,3,FALSE)</f>
        <v>rag</v>
      </c>
      <c r="U523">
        <f>VLOOKUP($B523,'Gemini RAW'!$A:$Q,4,FALSE)</f>
        <v>5</v>
      </c>
      <c r="V523">
        <f>VLOOKUP($B523,'Gemini RAW'!$A:$Q,5,FALSE)</f>
        <v>5</v>
      </c>
      <c r="W523">
        <f>VLOOKUP($B523,'Gemini RAW'!$A:$Q,6,FALSE)</f>
        <v>5</v>
      </c>
      <c r="X523">
        <f>VLOOKUP($B523,'Gemini RAW'!$A:$Q,7,FALSE)</f>
        <v>5</v>
      </c>
      <c r="Y523">
        <f>VLOOKUP($B523,'Gemini RAW'!$A:$Q,8,FALSE)</f>
        <v>1</v>
      </c>
      <c r="Z523">
        <f>VLOOKUP($B523,'Gemini RAW'!$A:$Q,9,FALSE)</f>
        <v>4.4800000000000004</v>
      </c>
      <c r="AA523">
        <f>VLOOKUP($B523,'Gemini RAW'!$A:$Q,10,FALSE)</f>
        <v>21</v>
      </c>
      <c r="AB523">
        <f>VLOOKUP($B523,'Gemini RAW'!$A:$Q,11,FALSE)</f>
        <v>0.28126574303093838</v>
      </c>
      <c r="AC523">
        <f>VLOOKUP($B523,'Gemini RAW'!$A:$Q,12,FALSE)</f>
        <v>11</v>
      </c>
      <c r="AD523" t="str">
        <f>VLOOKUP($B523,'Gemini RAW'!$A:$Q,13,FALSE)</f>
        <v>The response is factually accurate, relevant, complete, and clear. It effectively answers the user's question based on the provided snippets. However, the system does not provide explicit citations or an audit trail.</v>
      </c>
      <c r="AE523" t="b">
        <f>VLOOKUP($B523,'Gemini RAW'!$A:$Q,14,FALSE)</f>
        <v>0</v>
      </c>
      <c r="AF523">
        <f>VLOOKUP($B523,'Gemini RAW'!$A:$Q,15,FALSE)</f>
        <v>0</v>
      </c>
      <c r="AG523">
        <f>VLOOKUP($B523,'Gemini RAW'!$A:$Q,16,FALSE)</f>
        <v>0</v>
      </c>
      <c r="AH523">
        <f>VLOOKUP($B523,'Gemini RAW'!$A:$Q,17,FALSE)</f>
        <v>0</v>
      </c>
    </row>
    <row r="524" spans="1:34" x14ac:dyDescent="0.45">
      <c r="A524">
        <v>523</v>
      </c>
      <c r="B524" t="s">
        <v>414</v>
      </c>
      <c r="C524" t="s">
        <v>816</v>
      </c>
      <c r="D524" t="s">
        <v>557</v>
      </c>
      <c r="E524">
        <v>5</v>
      </c>
      <c r="F524">
        <v>5</v>
      </c>
      <c r="G524">
        <v>5</v>
      </c>
      <c r="H524">
        <v>5</v>
      </c>
      <c r="I524">
        <v>5</v>
      </c>
      <c r="J524">
        <v>5</v>
      </c>
      <c r="K524">
        <v>25</v>
      </c>
      <c r="L524">
        <v>0.29618304966174552</v>
      </c>
      <c r="M524">
        <v>10</v>
      </c>
      <c r="N524" t="s">
        <v>1951</v>
      </c>
      <c r="O524" t="b">
        <v>0</v>
      </c>
      <c r="S524" t="str">
        <f>VLOOKUP($B524,'Gemini RAW'!$A:$Q,2,FALSE)</f>
        <v>Die Datentonnen für sensible Dokumente befinden sich in den Druckerräumen. Diese sind in jedem Quadranten zu finden.</v>
      </c>
      <c r="T524" t="str">
        <f>VLOOKUP($B524,'Gemini RAW'!$A:$Q,3,FALSE)</f>
        <v>rag</v>
      </c>
      <c r="U524">
        <f>VLOOKUP($B524,'Gemini RAW'!$A:$Q,4,FALSE)</f>
        <v>5</v>
      </c>
      <c r="V524">
        <f>VLOOKUP($B524,'Gemini RAW'!$A:$Q,5,FALSE)</f>
        <v>5</v>
      </c>
      <c r="W524">
        <f>VLOOKUP($B524,'Gemini RAW'!$A:$Q,6,FALSE)</f>
        <v>5</v>
      </c>
      <c r="X524">
        <f>VLOOKUP($B524,'Gemini RAW'!$A:$Q,7,FALSE)</f>
        <v>5</v>
      </c>
      <c r="Y524">
        <f>VLOOKUP($B524,'Gemini RAW'!$A:$Q,8,FALSE)</f>
        <v>1</v>
      </c>
      <c r="Z524">
        <f>VLOOKUP($B524,'Gemini RAW'!$A:$Q,9,FALSE)</f>
        <v>3.64</v>
      </c>
      <c r="AA524">
        <f>VLOOKUP($B524,'Gemini RAW'!$A:$Q,10,FALSE)</f>
        <v>21</v>
      </c>
      <c r="AB524">
        <f>VLOOKUP($B524,'Gemini RAW'!$A:$Q,11,FALSE)</f>
        <v>0.196760151289223</v>
      </c>
      <c r="AC524">
        <f>VLOOKUP($B524,'Gemini RAW'!$A:$Q,12,FALSE)</f>
        <v>11</v>
      </c>
      <c r="AD524" t="str">
        <f>VLOOKUP($B524,'Gemini RAW'!$A:$Q,13,FALSE)</f>
        <v>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v>
      </c>
      <c r="AE524" t="b">
        <f>VLOOKUP($B524,'Gemini RAW'!$A:$Q,14,FALSE)</f>
        <v>0</v>
      </c>
      <c r="AF524">
        <f>VLOOKUP($B524,'Gemini RAW'!$A:$Q,15,FALSE)</f>
        <v>0</v>
      </c>
      <c r="AG524">
        <f>VLOOKUP($B524,'Gemini RAW'!$A:$Q,16,FALSE)</f>
        <v>0</v>
      </c>
      <c r="AH524">
        <f>VLOOKUP($B524,'Gemini RAW'!$A:$Q,17,FALSE)</f>
        <v>0</v>
      </c>
    </row>
    <row r="525" spans="1:34" x14ac:dyDescent="0.45">
      <c r="A525">
        <v>524</v>
      </c>
      <c r="B525" t="s">
        <v>417</v>
      </c>
      <c r="C525" t="s">
        <v>818</v>
      </c>
      <c r="D525" t="s">
        <v>557</v>
      </c>
      <c r="E525">
        <v>5</v>
      </c>
      <c r="F525">
        <v>5</v>
      </c>
      <c r="G525">
        <v>5</v>
      </c>
      <c r="H525">
        <v>5</v>
      </c>
      <c r="I525">
        <v>5</v>
      </c>
      <c r="J525">
        <v>5</v>
      </c>
      <c r="K525">
        <v>25</v>
      </c>
      <c r="L525">
        <v>0.19440607882829239</v>
      </c>
      <c r="M525">
        <v>10</v>
      </c>
      <c r="N525" t="s">
        <v>1952</v>
      </c>
      <c r="O525" t="b">
        <v>0</v>
      </c>
      <c r="S525" t="str">
        <f>VLOOKUP($B525,'Gemini RAW'!$A:$Q,2,FALSE)</f>
        <v>Für Ihre Suchanfrage konnte keine Zusammenfassung erstellt werden. Hier sind einige Suchergebnisse.</v>
      </c>
      <c r="T525" t="str">
        <f>VLOOKUP($B525,'Gemini RAW'!$A:$Q,3,FALSE)</f>
        <v>rag</v>
      </c>
      <c r="U525">
        <f>VLOOKUP($B525,'Gemini RAW'!$A:$Q,4,FALSE)</f>
        <v>1</v>
      </c>
      <c r="V525">
        <f>VLOOKUP($B525,'Gemini RAW'!$A:$Q,5,FALSE)</f>
        <v>1</v>
      </c>
      <c r="W525">
        <f>VLOOKUP($B525,'Gemini RAW'!$A:$Q,6,FALSE)</f>
        <v>1</v>
      </c>
      <c r="X525">
        <f>VLOOKUP($B525,'Gemini RAW'!$A:$Q,7,FALSE)</f>
        <v>1</v>
      </c>
      <c r="Y525">
        <f>VLOOKUP($B525,'Gemini RAW'!$A:$Q,8,FALSE)</f>
        <v>1</v>
      </c>
      <c r="Z525">
        <f>VLOOKUP($B525,'Gemini RAW'!$A:$Q,9,FALSE)</f>
        <v>1</v>
      </c>
      <c r="AA525">
        <f>VLOOKUP($B525,'Gemini RAW'!$A:$Q,10,FALSE)</f>
        <v>5</v>
      </c>
      <c r="AB525">
        <f>VLOOKUP($B525,'Gemini RAW'!$A:$Q,11,FALSE)</f>
        <v>4.6962204462204463E-2</v>
      </c>
      <c r="AC525">
        <f>VLOOKUP($B525,'Gemini RAW'!$A:$Q,12,FALSE)</f>
        <v>11</v>
      </c>
      <c r="AD525" t="str">
        <f>VLOOKUP($B525,'Gemini RAW'!$A:$Q,13,FALSE)</f>
        <v>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v>
      </c>
      <c r="AE525" t="b">
        <f>VLOOKUP($B525,'Gemini RAW'!$A:$Q,14,FALSE)</f>
        <v>0</v>
      </c>
      <c r="AF525">
        <f>VLOOKUP($B525,'Gemini RAW'!$A:$Q,15,FALSE)</f>
        <v>0</v>
      </c>
      <c r="AG525">
        <f>VLOOKUP($B525,'Gemini RAW'!$A:$Q,16,FALSE)</f>
        <v>0</v>
      </c>
      <c r="AH525">
        <f>VLOOKUP($B525,'Gemini RAW'!$A:$Q,17,FALSE)</f>
        <v>0</v>
      </c>
    </row>
    <row r="526" spans="1:34" x14ac:dyDescent="0.45">
      <c r="A526">
        <v>525</v>
      </c>
      <c r="B526" t="s">
        <v>420</v>
      </c>
      <c r="C526" t="s">
        <v>820</v>
      </c>
      <c r="D526" t="s">
        <v>557</v>
      </c>
      <c r="E526">
        <v>5</v>
      </c>
      <c r="F526">
        <v>5</v>
      </c>
      <c r="G526">
        <v>4</v>
      </c>
      <c r="H526">
        <v>5</v>
      </c>
      <c r="I526">
        <v>4</v>
      </c>
      <c r="J526">
        <v>4.7249999999999996</v>
      </c>
      <c r="K526">
        <v>23</v>
      </c>
      <c r="L526">
        <v>0.37596080780006902</v>
      </c>
      <c r="M526">
        <v>14</v>
      </c>
      <c r="N526" t="s">
        <v>1953</v>
      </c>
      <c r="O526" t="b">
        <v>0</v>
      </c>
      <c r="S526" t="str">
        <f>VLOOKUP($B526,'Gemini RAW'!$A:$Q,2,FALSE)</f>
        <v>Für Ihre Suchanfrage konnte keine Zusammenfassung erstellt werden. Hier sind einige Suchergebnisse.</v>
      </c>
      <c r="T526" t="str">
        <f>VLOOKUP($B526,'Gemini RAW'!$A:$Q,3,FALSE)</f>
        <v>rag</v>
      </c>
      <c r="U526">
        <f>VLOOKUP($B526,'Gemini RAW'!$A:$Q,4,FALSE)</f>
        <v>1</v>
      </c>
      <c r="V526">
        <f>VLOOKUP($B526,'Gemini RAW'!$A:$Q,5,FALSE)</f>
        <v>1</v>
      </c>
      <c r="W526">
        <f>VLOOKUP($B526,'Gemini RAW'!$A:$Q,6,FALSE)</f>
        <v>1</v>
      </c>
      <c r="X526">
        <f>VLOOKUP($B526,'Gemini RAW'!$A:$Q,7,FALSE)</f>
        <v>1</v>
      </c>
      <c r="Y526">
        <f>VLOOKUP($B526,'Gemini RAW'!$A:$Q,8,FALSE)</f>
        <v>1</v>
      </c>
      <c r="Z526">
        <f>VLOOKUP($B526,'Gemini RAW'!$A:$Q,9,FALSE)</f>
        <v>1</v>
      </c>
      <c r="AA526">
        <f>VLOOKUP($B526,'Gemini RAW'!$A:$Q,10,FALSE)</f>
        <v>5</v>
      </c>
      <c r="AB526">
        <f>VLOOKUP($B526,'Gemini RAW'!$A:$Q,11,FALSE)</f>
        <v>2.1228070175438589E-2</v>
      </c>
      <c r="AC526">
        <f>VLOOKUP($B526,'Gemini RAW'!$A:$Q,12,FALSE)</f>
        <v>3</v>
      </c>
      <c r="AD526" t="str">
        <f>VLOOKUP($B526,'Gemini RAW'!$A:$Q,13,FALSE)</f>
        <v>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v>
      </c>
      <c r="AE526" t="b">
        <f>VLOOKUP($B526,'Gemini RAW'!$A:$Q,14,FALSE)</f>
        <v>0</v>
      </c>
      <c r="AF526">
        <f>VLOOKUP($B526,'Gemini RAW'!$A:$Q,15,FALSE)</f>
        <v>0</v>
      </c>
      <c r="AG526">
        <f>VLOOKUP($B526,'Gemini RAW'!$A:$Q,16,FALSE)</f>
        <v>0</v>
      </c>
      <c r="AH526">
        <f>VLOOKUP($B526,'Gemini RAW'!$A:$Q,17,FALSE)</f>
        <v>0</v>
      </c>
    </row>
    <row r="527" spans="1:34" x14ac:dyDescent="0.45">
      <c r="A527">
        <v>526</v>
      </c>
      <c r="B527" t="s">
        <v>423</v>
      </c>
      <c r="C527" t="s">
        <v>822</v>
      </c>
      <c r="D527" t="s">
        <v>557</v>
      </c>
      <c r="E527">
        <v>5</v>
      </c>
      <c r="F527">
        <v>5</v>
      </c>
      <c r="G527">
        <v>5</v>
      </c>
      <c r="H527">
        <v>5</v>
      </c>
      <c r="I527">
        <v>5</v>
      </c>
      <c r="J527">
        <v>5</v>
      </c>
      <c r="K527">
        <v>25</v>
      </c>
      <c r="L527">
        <v>8.2041410354442387E-2</v>
      </c>
      <c r="M527">
        <v>11</v>
      </c>
      <c r="N527" t="s">
        <v>1954</v>
      </c>
      <c r="O527" t="b">
        <v>0</v>
      </c>
      <c r="S527" t="str">
        <f>VLOOKUP($B527,'Gemini RAW'!$A:$Q,2,FALSE)</f>
        <v>Im Foyer des NewHQ gibt es 6 Vereinzelungsanlagen.</v>
      </c>
      <c r="T527" t="str">
        <f>VLOOKUP($B527,'Gemini RAW'!$A:$Q,3,FALSE)</f>
        <v>rag</v>
      </c>
      <c r="U527">
        <f>VLOOKUP($B527,'Gemini RAW'!$A:$Q,4,FALSE)</f>
        <v>5</v>
      </c>
      <c r="V527">
        <f>VLOOKUP($B527,'Gemini RAW'!$A:$Q,5,FALSE)</f>
        <v>5</v>
      </c>
      <c r="W527">
        <f>VLOOKUP($B527,'Gemini RAW'!$A:$Q,6,FALSE)</f>
        <v>5</v>
      </c>
      <c r="X527">
        <f>VLOOKUP($B527,'Gemini RAW'!$A:$Q,7,FALSE)</f>
        <v>5</v>
      </c>
      <c r="Y527">
        <f>VLOOKUP($B527,'Gemini RAW'!$A:$Q,8,FALSE)</f>
        <v>1</v>
      </c>
      <c r="Z527">
        <f>VLOOKUP($B527,'Gemini RAW'!$A:$Q,9,FALSE)</f>
        <v>3.64</v>
      </c>
      <c r="AA527">
        <f>VLOOKUP($B527,'Gemini RAW'!$A:$Q,10,FALSE)</f>
        <v>21</v>
      </c>
      <c r="AB527">
        <f>VLOOKUP($B527,'Gemini RAW'!$A:$Q,11,FALSE)</f>
        <v>6.5485007617114677E-2</v>
      </c>
      <c r="AC527">
        <f>VLOOKUP($B527,'Gemini RAW'!$A:$Q,12,FALSE)</f>
        <v>14</v>
      </c>
      <c r="AD527" t="str">
        <f>VLOOKUP($B527,'Gemini RAW'!$A:$Q,13,FALSE)</f>
        <v>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v>
      </c>
      <c r="AE527" t="b">
        <f>VLOOKUP($B527,'Gemini RAW'!$A:$Q,14,FALSE)</f>
        <v>0</v>
      </c>
      <c r="AF527">
        <f>VLOOKUP($B527,'Gemini RAW'!$A:$Q,15,FALSE)</f>
        <v>0</v>
      </c>
      <c r="AG527">
        <f>VLOOKUP($B527,'Gemini RAW'!$A:$Q,16,FALSE)</f>
        <v>0</v>
      </c>
      <c r="AH527">
        <f>VLOOKUP($B527,'Gemini RAW'!$A:$Q,17,FALSE)</f>
        <v>0</v>
      </c>
    </row>
    <row r="528" spans="1:34" x14ac:dyDescent="0.45">
      <c r="A528">
        <v>527</v>
      </c>
      <c r="B528" t="s">
        <v>426</v>
      </c>
      <c r="C528" t="s">
        <v>824</v>
      </c>
      <c r="D528" t="s">
        <v>557</v>
      </c>
      <c r="E528">
        <v>5</v>
      </c>
      <c r="F528">
        <v>5</v>
      </c>
      <c r="G528">
        <v>4</v>
      </c>
      <c r="H528">
        <v>5</v>
      </c>
      <c r="I528">
        <v>4</v>
      </c>
      <c r="J528">
        <v>4.7249999999999996</v>
      </c>
      <c r="K528">
        <v>23</v>
      </c>
      <c r="L528">
        <v>0.147484380325834</v>
      </c>
      <c r="M528">
        <v>11</v>
      </c>
      <c r="N528" t="s">
        <v>1955</v>
      </c>
      <c r="O528" t="b">
        <v>0</v>
      </c>
      <c r="S528" t="str">
        <f>VLOOKUP($B528,'Gemini RAW'!$A:$Q,2,FALSE)</f>
        <v>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v>
      </c>
      <c r="T528" t="str">
        <f>VLOOKUP($B528,'Gemini RAW'!$A:$Q,3,FALSE)</f>
        <v>rag</v>
      </c>
      <c r="U528">
        <f>VLOOKUP($B528,'Gemini RAW'!$A:$Q,4,FALSE)</f>
        <v>5</v>
      </c>
      <c r="V528">
        <f>VLOOKUP($B528,'Gemini RAW'!$A:$Q,5,FALSE)</f>
        <v>5</v>
      </c>
      <c r="W528">
        <f>VLOOKUP($B528,'Gemini RAW'!$A:$Q,6,FALSE)</f>
        <v>4</v>
      </c>
      <c r="X528">
        <f>VLOOKUP($B528,'Gemini RAW'!$A:$Q,7,FALSE)</f>
        <v>5</v>
      </c>
      <c r="Y528">
        <f>VLOOKUP($B528,'Gemini RAW'!$A:$Q,8,FALSE)</f>
        <v>1</v>
      </c>
      <c r="Z528">
        <f>VLOOKUP($B528,'Gemini RAW'!$A:$Q,9,FALSE)</f>
        <v>4.3400000000000007</v>
      </c>
      <c r="AA528">
        <f>VLOOKUP($B528,'Gemini RAW'!$A:$Q,10,FALSE)</f>
        <v>20</v>
      </c>
      <c r="AB528">
        <f>VLOOKUP($B528,'Gemini RAW'!$A:$Q,11,FALSE)</f>
        <v>0.25524851517187741</v>
      </c>
      <c r="AC528">
        <f>VLOOKUP($B528,'Gemini RAW'!$A:$Q,12,FALSE)</f>
        <v>9</v>
      </c>
      <c r="AD528" t="str">
        <f>VLOOKUP($B528,'Gemini RAW'!$A:$Q,13,FALSE)</f>
        <v>The response provides a factually accurate and relevant answer to the user's question. The clarity is excellent. Completeness is good but could be improved by elaborating on the 'detaillierte Prüfung'. The main weakness is the lack of explicit citations and audit trail information.</v>
      </c>
      <c r="AE528" t="b">
        <f>VLOOKUP($B528,'Gemini RAW'!$A:$Q,14,FALSE)</f>
        <v>0</v>
      </c>
      <c r="AF528">
        <f>VLOOKUP($B528,'Gemini RAW'!$A:$Q,15,FALSE)</f>
        <v>0</v>
      </c>
      <c r="AG528">
        <f>VLOOKUP($B528,'Gemini RAW'!$A:$Q,16,FALSE)</f>
        <v>0</v>
      </c>
      <c r="AH528">
        <f>VLOOKUP($B528,'Gemini RAW'!$A:$Q,17,FALSE)</f>
        <v>0</v>
      </c>
    </row>
    <row r="529" spans="1:34" x14ac:dyDescent="0.45">
      <c r="A529">
        <v>528</v>
      </c>
      <c r="B529" t="s">
        <v>429</v>
      </c>
      <c r="C529" t="s">
        <v>826</v>
      </c>
      <c r="D529" t="s">
        <v>557</v>
      </c>
      <c r="E529">
        <v>5</v>
      </c>
      <c r="F529">
        <v>5</v>
      </c>
      <c r="G529">
        <v>5</v>
      </c>
      <c r="H529">
        <v>5</v>
      </c>
      <c r="I529">
        <v>5</v>
      </c>
      <c r="J529">
        <v>5</v>
      </c>
      <c r="K529">
        <v>25</v>
      </c>
      <c r="L529">
        <v>0.4391632074280899</v>
      </c>
      <c r="M529">
        <v>12</v>
      </c>
      <c r="N529" t="s">
        <v>1956</v>
      </c>
      <c r="O529" t="b">
        <v>0</v>
      </c>
      <c r="S529" t="str">
        <f>VLOOKUP($B529,'Gemini RAW'!$A:$Q,2,FALSE)</f>
        <v>Der Zutritt zum Gebäude ist grundsätzlich zwischen 6 und 19 Uhr möglich. Das Verlassen des Gebäudes nach 19 Uhr ist ebenfalls erlaubt, wobei die vorgegebenen Wege genutzt werden sollten.</v>
      </c>
      <c r="T529" t="str">
        <f>VLOOKUP($B529,'Gemini RAW'!$A:$Q,3,FALSE)</f>
        <v>rag</v>
      </c>
      <c r="U529">
        <f>VLOOKUP($B529,'Gemini RAW'!$A:$Q,4,FALSE)</f>
        <v>5</v>
      </c>
      <c r="V529">
        <f>VLOOKUP($B529,'Gemini RAW'!$A:$Q,5,FALSE)</f>
        <v>5</v>
      </c>
      <c r="W529">
        <f>VLOOKUP($B529,'Gemini RAW'!$A:$Q,6,FALSE)</f>
        <v>5</v>
      </c>
      <c r="X529">
        <f>VLOOKUP($B529,'Gemini RAW'!$A:$Q,7,FALSE)</f>
        <v>5</v>
      </c>
      <c r="Y529">
        <f>VLOOKUP($B529,'Gemini RAW'!$A:$Q,8,FALSE)</f>
        <v>1</v>
      </c>
      <c r="Z529">
        <f>VLOOKUP($B529,'Gemini RAW'!$A:$Q,9,FALSE)</f>
        <v>4.4800000000000004</v>
      </c>
      <c r="AA529">
        <f>VLOOKUP($B529,'Gemini RAW'!$A:$Q,10,FALSE)</f>
        <v>21</v>
      </c>
      <c r="AB529">
        <f>VLOOKUP($B529,'Gemini RAW'!$A:$Q,11,FALSE)</f>
        <v>0.44154746350564011</v>
      </c>
      <c r="AC529">
        <f>VLOOKUP($B529,'Gemini RAW'!$A:$Q,12,FALSE)</f>
        <v>12</v>
      </c>
      <c r="AD529" t="str">
        <f>VLOOKUP($B529,'Gemini RAW'!$A:$Q,13,FALSE)</f>
        <v>The response is factually accurate, relevant, complete, and clear. It directly answers the user's question. However, it lacks explicit citations and an audit trail.</v>
      </c>
      <c r="AE529" t="b">
        <f>VLOOKUP($B529,'Gemini RAW'!$A:$Q,14,FALSE)</f>
        <v>0</v>
      </c>
      <c r="AF529">
        <f>VLOOKUP($B529,'Gemini RAW'!$A:$Q,15,FALSE)</f>
        <v>0</v>
      </c>
      <c r="AG529">
        <f>VLOOKUP($B529,'Gemini RAW'!$A:$Q,16,FALSE)</f>
        <v>0</v>
      </c>
      <c r="AH529">
        <f>VLOOKUP($B529,'Gemini RAW'!$A:$Q,17,FALSE)</f>
        <v>0</v>
      </c>
    </row>
    <row r="530" spans="1:34" x14ac:dyDescent="0.45">
      <c r="A530">
        <v>529</v>
      </c>
      <c r="B530" t="s">
        <v>432</v>
      </c>
      <c r="C530" t="s">
        <v>828</v>
      </c>
      <c r="D530" t="s">
        <v>557</v>
      </c>
      <c r="E530">
        <v>5</v>
      </c>
      <c r="F530">
        <v>5</v>
      </c>
      <c r="G530">
        <v>5</v>
      </c>
      <c r="H530">
        <v>5</v>
      </c>
      <c r="I530">
        <v>4</v>
      </c>
      <c r="J530">
        <v>4.9124999999999996</v>
      </c>
      <c r="K530">
        <v>24</v>
      </c>
      <c r="L530">
        <v>0.36913640034819378</v>
      </c>
      <c r="M530">
        <v>11</v>
      </c>
      <c r="N530" t="s">
        <v>1957</v>
      </c>
      <c r="O530" t="b">
        <v>0</v>
      </c>
      <c r="S530" t="str">
        <f>VLOOKUP($B530,'Gemini RAW'!$A:$Q,2,FALSE)</f>
        <v>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v>
      </c>
      <c r="T530" t="str">
        <f>VLOOKUP($B530,'Gemini RAW'!$A:$Q,3,FALSE)</f>
        <v>rag</v>
      </c>
      <c r="U530">
        <f>VLOOKUP($B530,'Gemini RAW'!$A:$Q,4,FALSE)</f>
        <v>5</v>
      </c>
      <c r="V530">
        <f>VLOOKUP($B530,'Gemini RAW'!$A:$Q,5,FALSE)</f>
        <v>5</v>
      </c>
      <c r="W530">
        <f>VLOOKUP($B530,'Gemini RAW'!$A:$Q,6,FALSE)</f>
        <v>5</v>
      </c>
      <c r="X530">
        <f>VLOOKUP($B530,'Gemini RAW'!$A:$Q,7,FALSE)</f>
        <v>5</v>
      </c>
      <c r="Y530">
        <f>VLOOKUP($B530,'Gemini RAW'!$A:$Q,8,FALSE)</f>
        <v>1</v>
      </c>
      <c r="Z530">
        <f>VLOOKUP($B530,'Gemini RAW'!$A:$Q,9,FALSE)</f>
        <v>4.4800000000000004</v>
      </c>
      <c r="AA530">
        <f>VLOOKUP($B530,'Gemini RAW'!$A:$Q,10,FALSE)</f>
        <v>21</v>
      </c>
      <c r="AB530">
        <f>VLOOKUP($B530,'Gemini RAW'!$A:$Q,11,FALSE)</f>
        <v>0.42252089822389821</v>
      </c>
      <c r="AC530">
        <f>VLOOKUP($B530,'Gemini RAW'!$A:$Q,12,FALSE)</f>
        <v>13</v>
      </c>
      <c r="AD530" t="str">
        <f>VLOOKUP($B530,'Gemini RAW'!$A:$Q,13,FALSE)</f>
        <v>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v>
      </c>
      <c r="AE530" t="b">
        <f>VLOOKUP($B530,'Gemini RAW'!$A:$Q,14,FALSE)</f>
        <v>0</v>
      </c>
      <c r="AF530">
        <f>VLOOKUP($B530,'Gemini RAW'!$A:$Q,15,FALSE)</f>
        <v>0</v>
      </c>
      <c r="AG530">
        <f>VLOOKUP($B530,'Gemini RAW'!$A:$Q,16,FALSE)</f>
        <v>0</v>
      </c>
      <c r="AH530">
        <f>VLOOKUP($B530,'Gemini RAW'!$A:$Q,17,FALSE)</f>
        <v>0</v>
      </c>
    </row>
    <row r="531" spans="1:34" x14ac:dyDescent="0.45">
      <c r="A531">
        <v>530</v>
      </c>
      <c r="B531" t="s">
        <v>435</v>
      </c>
      <c r="C531" t="s">
        <v>830</v>
      </c>
      <c r="D531" t="s">
        <v>557</v>
      </c>
      <c r="E531">
        <v>5</v>
      </c>
      <c r="F531">
        <v>5</v>
      </c>
      <c r="G531">
        <v>4</v>
      </c>
      <c r="H531">
        <v>5</v>
      </c>
      <c r="I531">
        <v>4</v>
      </c>
      <c r="J531">
        <v>4.7249999999999996</v>
      </c>
      <c r="K531">
        <v>23</v>
      </c>
      <c r="L531">
        <v>0.29245293686040091</v>
      </c>
      <c r="M531">
        <v>8</v>
      </c>
      <c r="N531" t="s">
        <v>1958</v>
      </c>
      <c r="O531" t="b">
        <v>0</v>
      </c>
      <c r="S531" t="str">
        <f>VLOOKUP($B531,'Gemini RAW'!$A:$Q,2,FALSE)</f>
        <v>In Vertraulichkeitsbereichen sind spezielle Wege einzuhalten und diese Bereiche sind zutrittsgesichert.</v>
      </c>
      <c r="T531" t="str">
        <f>VLOOKUP($B531,'Gemini RAW'!$A:$Q,3,FALSE)</f>
        <v>rag</v>
      </c>
      <c r="U531">
        <f>VLOOKUP($B531,'Gemini RAW'!$A:$Q,4,FALSE)</f>
        <v>4</v>
      </c>
      <c r="V531">
        <f>VLOOKUP($B531,'Gemini RAW'!$A:$Q,5,FALSE)</f>
        <v>4</v>
      </c>
      <c r="W531">
        <f>VLOOKUP($B531,'Gemini RAW'!$A:$Q,6,FALSE)</f>
        <v>2</v>
      </c>
      <c r="X531">
        <f>VLOOKUP($B531,'Gemini RAW'!$A:$Q,7,FALSE)</f>
        <v>5</v>
      </c>
      <c r="Y531">
        <f>VLOOKUP($B531,'Gemini RAW'!$A:$Q,8,FALSE)</f>
        <v>1</v>
      </c>
      <c r="Z531">
        <f>VLOOKUP($B531,'Gemini RAW'!$A:$Q,9,FALSE)</f>
        <v>3.66</v>
      </c>
      <c r="AA531">
        <f>VLOOKUP($B531,'Gemini RAW'!$A:$Q,10,FALSE)</f>
        <v>16</v>
      </c>
      <c r="AB531">
        <f>VLOOKUP($B531,'Gemini RAW'!$A:$Q,11,FALSE)</f>
        <v>0</v>
      </c>
      <c r="AC531">
        <f>VLOOKUP($B531,'Gemini RAW'!$A:$Q,12,FALSE)</f>
        <v>3</v>
      </c>
      <c r="AD531" t="str">
        <f>VLOOKUP($B531,'Gemini RAW'!$A:$Q,13,FALSE)</f>
        <v>The response is factually accurate and relevant but incomplete. It lacks specific details about what to consider in confidentiality areas. The response does not utilize the provided snippets and lacks citations.</v>
      </c>
      <c r="AE531" t="b">
        <f>VLOOKUP($B531,'Gemini RAW'!$A:$Q,14,FALSE)</f>
        <v>0</v>
      </c>
      <c r="AF531">
        <f>VLOOKUP($B531,'Gemini RAW'!$A:$Q,15,FALSE)</f>
        <v>0</v>
      </c>
      <c r="AG531">
        <f>VLOOKUP($B531,'Gemini RAW'!$A:$Q,16,FALSE)</f>
        <v>0</v>
      </c>
      <c r="AH531">
        <f>VLOOKUP($B531,'Gemini RAW'!$A:$Q,17,FALSE)</f>
        <v>0</v>
      </c>
    </row>
    <row r="532" spans="1:34" x14ac:dyDescent="0.45">
      <c r="A532">
        <v>531</v>
      </c>
      <c r="B532" t="s">
        <v>438</v>
      </c>
      <c r="C532" t="s">
        <v>832</v>
      </c>
      <c r="D532" t="s">
        <v>557</v>
      </c>
      <c r="E532">
        <v>5</v>
      </c>
      <c r="F532">
        <v>5</v>
      </c>
      <c r="G532">
        <v>3</v>
      </c>
      <c r="H532">
        <v>5</v>
      </c>
      <c r="I532">
        <v>2</v>
      </c>
      <c r="J532">
        <v>4.3624999999999998</v>
      </c>
      <c r="K532">
        <v>20</v>
      </c>
      <c r="L532">
        <v>0.2183809772528813</v>
      </c>
      <c r="M532">
        <v>11</v>
      </c>
      <c r="N532" t="s">
        <v>1959</v>
      </c>
      <c r="O532" t="b">
        <v>0</v>
      </c>
      <c r="S532" t="str">
        <f>VLOOKUP($B532,'Gemini RAW'!$A:$Q,2,FALSE)</f>
        <v>Für Ihre Suchanfrage konnte keine Zusammenfassung erstellt werden. Hier sind einige Suchergebnisse.</v>
      </c>
      <c r="T532" t="str">
        <f>VLOOKUP($B532,'Gemini RAW'!$A:$Q,3,FALSE)</f>
        <v>rag</v>
      </c>
      <c r="U532">
        <f>VLOOKUP($B532,'Gemini RAW'!$A:$Q,4,FALSE)</f>
        <v>1</v>
      </c>
      <c r="V532">
        <f>VLOOKUP($B532,'Gemini RAW'!$A:$Q,5,FALSE)</f>
        <v>1</v>
      </c>
      <c r="W532">
        <f>VLOOKUP($B532,'Gemini RAW'!$A:$Q,6,FALSE)</f>
        <v>1</v>
      </c>
      <c r="X532">
        <f>VLOOKUP($B532,'Gemini RAW'!$A:$Q,7,FALSE)</f>
        <v>1</v>
      </c>
      <c r="Y532">
        <f>VLOOKUP($B532,'Gemini RAW'!$A:$Q,8,FALSE)</f>
        <v>1</v>
      </c>
      <c r="Z532">
        <f>VLOOKUP($B532,'Gemini RAW'!$A:$Q,9,FALSE)</f>
        <v>1</v>
      </c>
      <c r="AA532">
        <f>VLOOKUP($B532,'Gemini RAW'!$A:$Q,10,FALSE)</f>
        <v>5</v>
      </c>
      <c r="AB532">
        <f>VLOOKUP($B532,'Gemini RAW'!$A:$Q,11,FALSE)</f>
        <v>3.8622284238381217E-2</v>
      </c>
      <c r="AC532">
        <f>VLOOKUP($B532,'Gemini RAW'!$A:$Q,12,FALSE)</f>
        <v>11</v>
      </c>
      <c r="AD532" t="str">
        <f>VLOOKUP($B532,'Gemini RAW'!$A:$Q,13,FALSE)</f>
        <v>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v>
      </c>
      <c r="AE532" t="b">
        <f>VLOOKUP($B532,'Gemini RAW'!$A:$Q,14,FALSE)</f>
        <v>0</v>
      </c>
      <c r="AF532">
        <f>VLOOKUP($B532,'Gemini RAW'!$A:$Q,15,FALSE)</f>
        <v>0</v>
      </c>
      <c r="AG532">
        <f>VLOOKUP($B532,'Gemini RAW'!$A:$Q,16,FALSE)</f>
        <v>0</v>
      </c>
      <c r="AH532">
        <f>VLOOKUP($B532,'Gemini RAW'!$A:$Q,17,FALSE)</f>
        <v>0</v>
      </c>
    </row>
    <row r="533" spans="1:34" x14ac:dyDescent="0.45">
      <c r="A533">
        <v>532</v>
      </c>
      <c r="B533" t="s">
        <v>441</v>
      </c>
      <c r="C533" t="s">
        <v>834</v>
      </c>
      <c r="D533" t="s">
        <v>557</v>
      </c>
      <c r="E533">
        <v>5</v>
      </c>
      <c r="F533">
        <v>5</v>
      </c>
      <c r="G533">
        <v>4</v>
      </c>
      <c r="H533">
        <v>5</v>
      </c>
      <c r="I533">
        <v>5</v>
      </c>
      <c r="J533">
        <v>4.8125</v>
      </c>
      <c r="K533">
        <v>24</v>
      </c>
      <c r="L533">
        <v>0.2758327722370858</v>
      </c>
      <c r="M533">
        <v>10</v>
      </c>
      <c r="N533" t="s">
        <v>1960</v>
      </c>
      <c r="O533" t="b">
        <v>0</v>
      </c>
      <c r="S533" t="str">
        <f>VLOOKUP($B533,'Gemini RAW'!$A:$Q,2,FALSE)</f>
        <v>Eine mehrfache Nutzung der Mitarbeiterkarte beim Zutritt ist nicht mehr möglich, da sie nach einer Nutzung am Hauseingang für mehrere Minuten gesperrt ist.</v>
      </c>
      <c r="T533" t="str">
        <f>VLOOKUP($B533,'Gemini RAW'!$A:$Q,3,FALSE)</f>
        <v>rag</v>
      </c>
      <c r="U533">
        <f>VLOOKUP($B533,'Gemini RAW'!$A:$Q,4,FALSE)</f>
        <v>5</v>
      </c>
      <c r="V533">
        <f>VLOOKUP($B533,'Gemini RAW'!$A:$Q,5,FALSE)</f>
        <v>5</v>
      </c>
      <c r="W533">
        <f>VLOOKUP($B533,'Gemini RAW'!$A:$Q,6,FALSE)</f>
        <v>5</v>
      </c>
      <c r="X533">
        <f>VLOOKUP($B533,'Gemini RAW'!$A:$Q,7,FALSE)</f>
        <v>5</v>
      </c>
      <c r="Y533">
        <f>VLOOKUP($B533,'Gemini RAW'!$A:$Q,8,FALSE)</f>
        <v>1</v>
      </c>
      <c r="Z533">
        <f>VLOOKUP($B533,'Gemini RAW'!$A:$Q,9,FALSE)</f>
        <v>4.76</v>
      </c>
      <c r="AA533">
        <f>VLOOKUP($B533,'Gemini RAW'!$A:$Q,10,FALSE)</f>
        <v>21</v>
      </c>
      <c r="AB533">
        <f>VLOOKUP($B533,'Gemini RAW'!$A:$Q,11,FALSE)</f>
        <v>0.14466495910104929</v>
      </c>
      <c r="AC533">
        <f>VLOOKUP($B533,'Gemini RAW'!$A:$Q,12,FALSE)</f>
        <v>7</v>
      </c>
      <c r="AD533" t="str">
        <f>VLOOKUP($B533,'Gemini RAW'!$A:$Q,13,FALSE)</f>
        <v>The response is factually accurate, relevant, complete, and clear. It effectively answers the user's question. The lack of explicit citations is noted, but the content itself is strong. The response also demonstrates compliance with GDPR and the EU AI Act in this specific context.</v>
      </c>
      <c r="AE533" t="b">
        <f>VLOOKUP($B533,'Gemini RAW'!$A:$Q,14,FALSE)</f>
        <v>0</v>
      </c>
      <c r="AF533">
        <f>VLOOKUP($B533,'Gemini RAW'!$A:$Q,15,FALSE)</f>
        <v>0</v>
      </c>
      <c r="AG533">
        <f>VLOOKUP($B533,'Gemini RAW'!$A:$Q,16,FALSE)</f>
        <v>0</v>
      </c>
      <c r="AH533">
        <f>VLOOKUP($B533,'Gemini RAW'!$A:$Q,17,FALSE)</f>
        <v>0</v>
      </c>
    </row>
    <row r="534" spans="1:34" x14ac:dyDescent="0.45">
      <c r="A534">
        <v>533</v>
      </c>
      <c r="B534" t="s">
        <v>444</v>
      </c>
      <c r="C534" t="s">
        <v>698</v>
      </c>
      <c r="D534" t="s">
        <v>557</v>
      </c>
      <c r="E534">
        <v>1</v>
      </c>
      <c r="F534">
        <v>1</v>
      </c>
      <c r="G534">
        <v>1</v>
      </c>
      <c r="H534">
        <v>2</v>
      </c>
      <c r="I534">
        <v>1</v>
      </c>
      <c r="J534">
        <v>1.1625000000000001</v>
      </c>
      <c r="K534">
        <v>6</v>
      </c>
      <c r="L534">
        <v>3.3227328227328233E-2</v>
      </c>
      <c r="M534">
        <v>10</v>
      </c>
      <c r="N534" t="s">
        <v>1961</v>
      </c>
      <c r="O534" t="b">
        <v>0</v>
      </c>
      <c r="S534" t="str">
        <f>VLOOKUP($B534,'Gemini RAW'!$A:$Q,2,FALSE)</f>
        <v>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v>
      </c>
      <c r="T534" t="str">
        <f>VLOOKUP($B534,'Gemini RAW'!$A:$Q,3,FALSE)</f>
        <v>rag</v>
      </c>
      <c r="U534">
        <f>VLOOKUP($B534,'Gemini RAW'!$A:$Q,4,FALSE)</f>
        <v>4</v>
      </c>
      <c r="V534">
        <f>VLOOKUP($B534,'Gemini RAW'!$A:$Q,5,FALSE)</f>
        <v>5</v>
      </c>
      <c r="W534">
        <f>VLOOKUP($B534,'Gemini RAW'!$A:$Q,6,FALSE)</f>
        <v>4</v>
      </c>
      <c r="X534">
        <f>VLOOKUP($B534,'Gemini RAW'!$A:$Q,7,FALSE)</f>
        <v>5</v>
      </c>
      <c r="Y534">
        <f>VLOOKUP($B534,'Gemini RAW'!$A:$Q,8,FALSE)</f>
        <v>1</v>
      </c>
      <c r="Z534">
        <f>VLOOKUP($B534,'Gemini RAW'!$A:$Q,9,FALSE)</f>
        <v>3.28</v>
      </c>
      <c r="AA534">
        <f>VLOOKUP($B534,'Gemini RAW'!$A:$Q,10,FALSE)</f>
        <v>19</v>
      </c>
      <c r="AB534">
        <f>VLOOKUP($B534,'Gemini RAW'!$A:$Q,11,FALSE)</f>
        <v>0.15731098835375151</v>
      </c>
      <c r="AC534">
        <f>VLOOKUP($B534,'Gemini RAW'!$A:$Q,12,FALSE)</f>
        <v>10</v>
      </c>
      <c r="AD534" t="str">
        <f>VLOOKUP($B534,'Gemini RAW'!$A:$Q,13,FALSE)</f>
        <v>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v>
      </c>
      <c r="AE534" t="b">
        <f>VLOOKUP($B534,'Gemini RAW'!$A:$Q,14,FALSE)</f>
        <v>0</v>
      </c>
      <c r="AF534">
        <f>VLOOKUP($B534,'Gemini RAW'!$A:$Q,15,FALSE)</f>
        <v>0</v>
      </c>
      <c r="AG534">
        <f>VLOOKUP($B534,'Gemini RAW'!$A:$Q,16,FALSE)</f>
        <v>0</v>
      </c>
      <c r="AH534">
        <f>VLOOKUP($B534,'Gemini RAW'!$A:$Q,17,FALSE)</f>
        <v>0</v>
      </c>
    </row>
    <row r="535" spans="1:34" x14ac:dyDescent="0.45">
      <c r="A535">
        <v>534</v>
      </c>
      <c r="B535" t="s">
        <v>435</v>
      </c>
      <c r="C535" t="s">
        <v>837</v>
      </c>
      <c r="D535" t="s">
        <v>557</v>
      </c>
      <c r="E535">
        <v>5</v>
      </c>
      <c r="F535">
        <v>5</v>
      </c>
      <c r="G535">
        <v>4</v>
      </c>
      <c r="H535">
        <v>4</v>
      </c>
      <c r="I535">
        <v>3</v>
      </c>
      <c r="J535">
        <v>4.4749999999999996</v>
      </c>
      <c r="K535">
        <v>21</v>
      </c>
      <c r="L535">
        <v>0.29140441501499609</v>
      </c>
      <c r="M535">
        <v>8</v>
      </c>
      <c r="N535" t="s">
        <v>1962</v>
      </c>
      <c r="O535" t="b">
        <v>0</v>
      </c>
      <c r="S535" t="str">
        <f>VLOOKUP($B535,'Gemini RAW'!$A:$Q,2,FALSE)</f>
        <v>In Vertraulichkeitsbereichen sind spezielle Wege einzuhalten und diese Bereiche sind zutrittsgesichert.</v>
      </c>
      <c r="T535" t="str">
        <f>VLOOKUP($B535,'Gemini RAW'!$A:$Q,3,FALSE)</f>
        <v>rag</v>
      </c>
      <c r="U535">
        <f>VLOOKUP($B535,'Gemini RAW'!$A:$Q,4,FALSE)</f>
        <v>4</v>
      </c>
      <c r="V535">
        <f>VLOOKUP($B535,'Gemini RAW'!$A:$Q,5,FALSE)</f>
        <v>4</v>
      </c>
      <c r="W535">
        <f>VLOOKUP($B535,'Gemini RAW'!$A:$Q,6,FALSE)</f>
        <v>2</v>
      </c>
      <c r="X535">
        <f>VLOOKUP($B535,'Gemini RAW'!$A:$Q,7,FALSE)</f>
        <v>5</v>
      </c>
      <c r="Y535">
        <f>VLOOKUP($B535,'Gemini RAW'!$A:$Q,8,FALSE)</f>
        <v>1</v>
      </c>
      <c r="Z535">
        <f>VLOOKUP($B535,'Gemini RAW'!$A:$Q,9,FALSE)</f>
        <v>3.66</v>
      </c>
      <c r="AA535">
        <f>VLOOKUP($B535,'Gemini RAW'!$A:$Q,10,FALSE)</f>
        <v>16</v>
      </c>
      <c r="AB535">
        <f>VLOOKUP($B535,'Gemini RAW'!$A:$Q,11,FALSE)</f>
        <v>0</v>
      </c>
      <c r="AC535">
        <f>VLOOKUP($B535,'Gemini RAW'!$A:$Q,12,FALSE)</f>
        <v>3</v>
      </c>
      <c r="AD535" t="str">
        <f>VLOOKUP($B535,'Gemini RAW'!$A:$Q,13,FALSE)</f>
        <v>The response is factually accurate and relevant but incomplete. It lacks specific details about what to consider in confidentiality areas. The response does not utilize the provided snippets and lacks citations.</v>
      </c>
      <c r="AE535" t="b">
        <f>VLOOKUP($B535,'Gemini RAW'!$A:$Q,14,FALSE)</f>
        <v>0</v>
      </c>
      <c r="AF535">
        <f>VLOOKUP($B535,'Gemini RAW'!$A:$Q,15,FALSE)</f>
        <v>0</v>
      </c>
      <c r="AG535">
        <f>VLOOKUP($B535,'Gemini RAW'!$A:$Q,16,FALSE)</f>
        <v>0</v>
      </c>
      <c r="AH535">
        <f>VLOOKUP($B535,'Gemini RAW'!$A:$Q,17,FALSE)</f>
        <v>0</v>
      </c>
    </row>
    <row r="536" spans="1:34" x14ac:dyDescent="0.45">
      <c r="A536">
        <v>535</v>
      </c>
      <c r="B536" t="s">
        <v>449</v>
      </c>
      <c r="C536" t="s">
        <v>839</v>
      </c>
      <c r="D536" t="s">
        <v>557</v>
      </c>
      <c r="E536">
        <v>5</v>
      </c>
      <c r="F536">
        <v>5</v>
      </c>
      <c r="G536">
        <v>4</v>
      </c>
      <c r="H536">
        <v>5</v>
      </c>
      <c r="I536">
        <v>4</v>
      </c>
      <c r="J536">
        <v>4.7249999999999996</v>
      </c>
      <c r="K536">
        <v>23</v>
      </c>
      <c r="L536">
        <v>0.19677600300854309</v>
      </c>
      <c r="M536">
        <v>10</v>
      </c>
      <c r="N536" t="s">
        <v>1963</v>
      </c>
      <c r="O536" t="b">
        <v>0</v>
      </c>
      <c r="S536" t="str">
        <f>VLOOKUP($B536,'Gemini RAW'!$A:$Q,2,FALSE)</f>
        <v>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v>
      </c>
      <c r="T536" t="str">
        <f>VLOOKUP($B536,'Gemini RAW'!$A:$Q,3,FALSE)</f>
        <v>rag</v>
      </c>
      <c r="U536">
        <f>VLOOKUP($B536,'Gemini RAW'!$A:$Q,4,FALSE)</f>
        <v>5</v>
      </c>
      <c r="V536">
        <f>VLOOKUP($B536,'Gemini RAW'!$A:$Q,5,FALSE)</f>
        <v>5</v>
      </c>
      <c r="W536">
        <f>VLOOKUP($B536,'Gemini RAW'!$A:$Q,6,FALSE)</f>
        <v>4</v>
      </c>
      <c r="X536">
        <f>VLOOKUP($B536,'Gemini RAW'!$A:$Q,7,FALSE)</f>
        <v>5</v>
      </c>
      <c r="Y536">
        <f>VLOOKUP($B536,'Gemini RAW'!$A:$Q,8,FALSE)</f>
        <v>1</v>
      </c>
      <c r="Z536">
        <f>VLOOKUP($B536,'Gemini RAW'!$A:$Q,9,FALSE)</f>
        <v>4.3400000000000007</v>
      </c>
      <c r="AA536">
        <f>VLOOKUP($B536,'Gemini RAW'!$A:$Q,10,FALSE)</f>
        <v>20</v>
      </c>
      <c r="AB536">
        <f>VLOOKUP($B536,'Gemini RAW'!$A:$Q,11,FALSE)</f>
        <v>0.1840646782325788</v>
      </c>
      <c r="AC536">
        <f>VLOOKUP($B536,'Gemini RAW'!$A:$Q,12,FALSE)</f>
        <v>10</v>
      </c>
      <c r="AD536" t="str">
        <f>VLOOKUP($B536,'Gemini RAW'!$A:$Q,13,FALSE)</f>
        <v>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v>
      </c>
      <c r="AE536" t="b">
        <f>VLOOKUP($B536,'Gemini RAW'!$A:$Q,14,FALSE)</f>
        <v>0</v>
      </c>
      <c r="AF536">
        <f>VLOOKUP($B536,'Gemini RAW'!$A:$Q,15,FALSE)</f>
        <v>0</v>
      </c>
      <c r="AG536">
        <f>VLOOKUP($B536,'Gemini RAW'!$A:$Q,16,FALSE)</f>
        <v>0</v>
      </c>
      <c r="AH536">
        <f>VLOOKUP($B536,'Gemini RAW'!$A:$Q,17,FALSE)</f>
        <v>0</v>
      </c>
    </row>
    <row r="537" spans="1:34" x14ac:dyDescent="0.45">
      <c r="A537">
        <v>536</v>
      </c>
      <c r="B537" t="s">
        <v>452</v>
      </c>
      <c r="C537" t="s">
        <v>698</v>
      </c>
      <c r="D537" t="s">
        <v>557</v>
      </c>
      <c r="E537">
        <v>1</v>
      </c>
      <c r="F537">
        <v>1</v>
      </c>
      <c r="G537">
        <v>1</v>
      </c>
      <c r="H537">
        <v>2</v>
      </c>
      <c r="I537">
        <v>1</v>
      </c>
      <c r="J537">
        <v>1.1625000000000001</v>
      </c>
      <c r="K537">
        <v>6</v>
      </c>
      <c r="L537">
        <v>3.7791710080495922E-2</v>
      </c>
      <c r="M537">
        <v>13</v>
      </c>
      <c r="N537" t="s">
        <v>1964</v>
      </c>
      <c r="O537" t="b">
        <v>0</v>
      </c>
      <c r="S537" t="str">
        <f>VLOOKUP($B537,'Gemini RAW'!$A:$Q,2,FALSE)</f>
        <v>Die DHL-Packstation befindet sich außen am Gebäude, am Seiteneingang.</v>
      </c>
      <c r="T537" t="str">
        <f>VLOOKUP($B537,'Gemini RAW'!$A:$Q,3,FALSE)</f>
        <v>rag</v>
      </c>
      <c r="U537">
        <f>VLOOKUP($B537,'Gemini RAW'!$A:$Q,4,FALSE)</f>
        <v>3</v>
      </c>
      <c r="V537">
        <f>VLOOKUP($B537,'Gemini RAW'!$A:$Q,5,FALSE)</f>
        <v>4</v>
      </c>
      <c r="W537">
        <f>VLOOKUP($B537,'Gemini RAW'!$A:$Q,6,FALSE)</f>
        <v>2</v>
      </c>
      <c r="X537">
        <f>VLOOKUP($B537,'Gemini RAW'!$A:$Q,7,FALSE)</f>
        <v>4</v>
      </c>
      <c r="Y537">
        <f>VLOOKUP($B537,'Gemini RAW'!$A:$Q,8,FALSE)</f>
        <v>1</v>
      </c>
      <c r="Z537">
        <f>VLOOKUP($B537,'Gemini RAW'!$A:$Q,9,FALSE)</f>
        <v>3.6</v>
      </c>
      <c r="AA537">
        <f>VLOOKUP($B537,'Gemini RAW'!$A:$Q,10,FALSE)</f>
        <v>14</v>
      </c>
      <c r="AB537">
        <f>VLOOKUP($B537,'Gemini RAW'!$A:$Q,11,FALSE)</f>
        <v>9.9695340212981806E-2</v>
      </c>
      <c r="AC537">
        <f>VLOOKUP($B537,'Gemini RAW'!$A:$Q,12,FALSE)</f>
        <v>15</v>
      </c>
      <c r="AD537" t="str">
        <f>VLOOKUP($B537,'Gemini RAW'!$A:$Q,13,FALSE)</f>
        <v>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v>
      </c>
      <c r="AE537" t="b">
        <f>VLOOKUP($B537,'Gemini RAW'!$A:$Q,14,FALSE)</f>
        <v>0</v>
      </c>
      <c r="AF537">
        <f>VLOOKUP($B537,'Gemini RAW'!$A:$Q,15,FALSE)</f>
        <v>0</v>
      </c>
      <c r="AG537">
        <f>VLOOKUP($B537,'Gemini RAW'!$A:$Q,16,FALSE)</f>
        <v>0</v>
      </c>
      <c r="AH537">
        <f>VLOOKUP($B537,'Gemini RAW'!$A:$Q,17,FALSE)</f>
        <v>0</v>
      </c>
    </row>
    <row r="538" spans="1:34" x14ac:dyDescent="0.45">
      <c r="A538">
        <v>537</v>
      </c>
      <c r="B538" t="s">
        <v>455</v>
      </c>
      <c r="C538" t="s">
        <v>842</v>
      </c>
      <c r="D538" t="s">
        <v>557</v>
      </c>
      <c r="E538">
        <v>3</v>
      </c>
      <c r="F538">
        <v>4</v>
      </c>
      <c r="G538">
        <v>3</v>
      </c>
      <c r="H538">
        <v>4</v>
      </c>
      <c r="I538">
        <v>2</v>
      </c>
      <c r="J538">
        <v>3.3250000000000002</v>
      </c>
      <c r="K538">
        <v>16</v>
      </c>
      <c r="L538">
        <v>0.14043155231303739</v>
      </c>
      <c r="M538">
        <v>10</v>
      </c>
      <c r="N538" t="s">
        <v>1965</v>
      </c>
      <c r="O538" t="b">
        <v>0</v>
      </c>
      <c r="S538" t="str">
        <f>VLOOKUP($B538,'Gemini RAW'!$A:$Q,2,FALSE)</f>
        <v>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v>
      </c>
      <c r="T538" t="str">
        <f>VLOOKUP($B538,'Gemini RAW'!$A:$Q,3,FALSE)</f>
        <v>rag</v>
      </c>
      <c r="U538">
        <f>VLOOKUP($B538,'Gemini RAW'!$A:$Q,4,FALSE)</f>
        <v>3</v>
      </c>
      <c r="V538">
        <f>VLOOKUP($B538,'Gemini RAW'!$A:$Q,5,FALSE)</f>
        <v>3</v>
      </c>
      <c r="W538">
        <f>VLOOKUP($B538,'Gemini RAW'!$A:$Q,6,FALSE)</f>
        <v>2</v>
      </c>
      <c r="X538">
        <f>VLOOKUP($B538,'Gemini RAW'!$A:$Q,7,FALSE)</f>
        <v>4</v>
      </c>
      <c r="Y538">
        <f>VLOOKUP($B538,'Gemini RAW'!$A:$Q,8,FALSE)</f>
        <v>1</v>
      </c>
      <c r="Z538">
        <f>VLOOKUP($B538,'Gemini RAW'!$A:$Q,9,FALSE)</f>
        <v>2.2999999999999998</v>
      </c>
      <c r="AA538">
        <f>VLOOKUP($B538,'Gemini RAW'!$A:$Q,10,FALSE)</f>
        <v>13</v>
      </c>
      <c r="AB538">
        <f>VLOOKUP($B538,'Gemini RAW'!$A:$Q,11,FALSE)</f>
        <v>0.19565742108850381</v>
      </c>
      <c r="AC538">
        <f>VLOOKUP($B538,'Gemini RAW'!$A:$Q,12,FALSE)</f>
        <v>13</v>
      </c>
      <c r="AD538" t="str">
        <f>VLOOKUP($B538,'Gemini RAW'!$A:$Q,13,FALSE)</f>
        <v>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v>
      </c>
      <c r="AE538" t="b">
        <f>VLOOKUP($B538,'Gemini RAW'!$A:$Q,14,FALSE)</f>
        <v>0</v>
      </c>
      <c r="AF538">
        <f>VLOOKUP($B538,'Gemini RAW'!$A:$Q,15,FALSE)</f>
        <v>0</v>
      </c>
      <c r="AG538">
        <f>VLOOKUP($B538,'Gemini RAW'!$A:$Q,16,FALSE)</f>
        <v>0</v>
      </c>
      <c r="AH538">
        <f>VLOOKUP($B538,'Gemini RAW'!$A:$Q,17,FALSE)</f>
        <v>0</v>
      </c>
    </row>
    <row r="539" spans="1:34" x14ac:dyDescent="0.45">
      <c r="A539">
        <v>538</v>
      </c>
      <c r="B539" t="s">
        <v>458</v>
      </c>
      <c r="C539" t="s">
        <v>844</v>
      </c>
      <c r="D539" t="s">
        <v>557</v>
      </c>
      <c r="E539">
        <v>5</v>
      </c>
      <c r="F539">
        <v>5</v>
      </c>
      <c r="G539">
        <v>5</v>
      </c>
      <c r="H539">
        <v>5</v>
      </c>
      <c r="I539">
        <v>5</v>
      </c>
      <c r="J539">
        <v>5</v>
      </c>
      <c r="K539">
        <v>25</v>
      </c>
      <c r="L539">
        <v>0.29649287482102987</v>
      </c>
      <c r="M539">
        <v>10</v>
      </c>
      <c r="N539" t="s">
        <v>1966</v>
      </c>
      <c r="O539" t="b">
        <v>0</v>
      </c>
      <c r="S539" t="str">
        <f>VLOOKUP($B539,'Gemini RAW'!$A:$Q,2,FALSE)</f>
        <v>Ja, die Treppenhäuser können alternativ zu den Aufzügen genutzt werden.</v>
      </c>
      <c r="T539" t="str">
        <f>VLOOKUP($B539,'Gemini RAW'!$A:$Q,3,FALSE)</f>
        <v>rag</v>
      </c>
      <c r="U539">
        <f>VLOOKUP($B539,'Gemini RAW'!$A:$Q,4,FALSE)</f>
        <v>5</v>
      </c>
      <c r="V539">
        <f>VLOOKUP($B539,'Gemini RAW'!$A:$Q,5,FALSE)</f>
        <v>5</v>
      </c>
      <c r="W539">
        <f>VLOOKUP($B539,'Gemini RAW'!$A:$Q,6,FALSE)</f>
        <v>5</v>
      </c>
      <c r="X539">
        <f>VLOOKUP($B539,'Gemini RAW'!$A:$Q,7,FALSE)</f>
        <v>5</v>
      </c>
      <c r="Y539">
        <f>VLOOKUP($B539,'Gemini RAW'!$A:$Q,8,FALSE)</f>
        <v>5</v>
      </c>
      <c r="Z539">
        <f>VLOOKUP($B539,'Gemini RAW'!$A:$Q,9,FALSE)</f>
        <v>5</v>
      </c>
      <c r="AA539">
        <f>VLOOKUP($B539,'Gemini RAW'!$A:$Q,10,FALSE)</f>
        <v>25</v>
      </c>
      <c r="AB539">
        <f>VLOOKUP($B539,'Gemini RAW'!$A:$Q,11,FALSE)</f>
        <v>0.17171344851021569</v>
      </c>
      <c r="AC539">
        <f>VLOOKUP($B539,'Gemini RAW'!$A:$Q,12,FALSE)</f>
        <v>11</v>
      </c>
      <c r="AD539" t="str">
        <f>VLOOKUP($B539,'Gemini RAW'!$A:$Q,13,FALSE)</f>
        <v>The response is excellent. It is factually accurate, relevant, complete, and clear. It is also well-supported by the provided snippet.</v>
      </c>
      <c r="AE539" t="b">
        <f>VLOOKUP($B539,'Gemini RAW'!$A:$Q,14,FALSE)</f>
        <v>0</v>
      </c>
      <c r="AF539">
        <f>VLOOKUP($B539,'Gemini RAW'!$A:$Q,15,FALSE)</f>
        <v>0</v>
      </c>
      <c r="AG539">
        <f>VLOOKUP($B539,'Gemini RAW'!$A:$Q,16,FALSE)</f>
        <v>0</v>
      </c>
      <c r="AH539">
        <f>VLOOKUP($B539,'Gemini RAW'!$A:$Q,17,FALSE)</f>
        <v>0</v>
      </c>
    </row>
    <row r="540" spans="1:34" x14ac:dyDescent="0.45">
      <c r="A540">
        <v>539</v>
      </c>
      <c r="B540" t="s">
        <v>461</v>
      </c>
      <c r="C540" t="s">
        <v>846</v>
      </c>
      <c r="D540" t="s">
        <v>557</v>
      </c>
      <c r="E540">
        <v>5</v>
      </c>
      <c r="F540">
        <v>5</v>
      </c>
      <c r="G540">
        <v>5</v>
      </c>
      <c r="H540">
        <v>5</v>
      </c>
      <c r="I540">
        <v>4</v>
      </c>
      <c r="J540">
        <v>4.9124999999999996</v>
      </c>
      <c r="K540">
        <v>24</v>
      </c>
      <c r="L540">
        <v>0.2306758236498147</v>
      </c>
      <c r="M540">
        <v>12</v>
      </c>
      <c r="N540" t="s">
        <v>1967</v>
      </c>
      <c r="O540" t="b">
        <v>0</v>
      </c>
      <c r="S540" t="str">
        <f>VLOOKUP($B540,'Gemini RAW'!$A:$Q,2,FALSE)</f>
        <v>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v>
      </c>
      <c r="T540" t="str">
        <f>VLOOKUP($B540,'Gemini RAW'!$A:$Q,3,FALSE)</f>
        <v>rag</v>
      </c>
      <c r="U540">
        <f>VLOOKUP($B540,'Gemini RAW'!$A:$Q,4,FALSE)</f>
        <v>4</v>
      </c>
      <c r="V540">
        <f>VLOOKUP($B540,'Gemini RAW'!$A:$Q,5,FALSE)</f>
        <v>4</v>
      </c>
      <c r="W540">
        <f>VLOOKUP($B540,'Gemini RAW'!$A:$Q,6,FALSE)</f>
        <v>3</v>
      </c>
      <c r="X540">
        <f>VLOOKUP($B540,'Gemini RAW'!$A:$Q,7,FALSE)</f>
        <v>5</v>
      </c>
      <c r="Y540">
        <f>VLOOKUP($B540,'Gemini RAW'!$A:$Q,8,FALSE)</f>
        <v>1</v>
      </c>
      <c r="Z540">
        <f>VLOOKUP($B540,'Gemini RAW'!$A:$Q,9,FALSE)</f>
        <v>3.8</v>
      </c>
      <c r="AA540">
        <f>VLOOKUP($B540,'Gemini RAW'!$A:$Q,10,FALSE)</f>
        <v>17</v>
      </c>
      <c r="AB540">
        <f>VLOOKUP($B540,'Gemini RAW'!$A:$Q,11,FALSE)</f>
        <v>0.21840708830840411</v>
      </c>
      <c r="AC540">
        <f>VLOOKUP($B540,'Gemini RAW'!$A:$Q,12,FALSE)</f>
        <v>12</v>
      </c>
      <c r="AD540" t="str">
        <f>VLOOKUP($B540,'Gemini RAW'!$A:$Q,13,FALSE)</f>
        <v>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v>
      </c>
      <c r="AE540" t="b">
        <f>VLOOKUP($B540,'Gemini RAW'!$A:$Q,14,FALSE)</f>
        <v>0</v>
      </c>
      <c r="AF540">
        <f>VLOOKUP($B540,'Gemini RAW'!$A:$Q,15,FALSE)</f>
        <v>0</v>
      </c>
      <c r="AG540">
        <f>VLOOKUP($B540,'Gemini RAW'!$A:$Q,16,FALSE)</f>
        <v>0</v>
      </c>
      <c r="AH540">
        <f>VLOOKUP($B540,'Gemini RAW'!$A:$Q,17,FALSE)</f>
        <v>0</v>
      </c>
    </row>
    <row r="541" spans="1:34" x14ac:dyDescent="0.45">
      <c r="A541">
        <v>540</v>
      </c>
      <c r="B541" t="s">
        <v>464</v>
      </c>
      <c r="C541" t="s">
        <v>848</v>
      </c>
      <c r="D541" t="s">
        <v>557</v>
      </c>
      <c r="E541">
        <v>5</v>
      </c>
      <c r="F541">
        <v>5</v>
      </c>
      <c r="G541">
        <v>5</v>
      </c>
      <c r="H541">
        <v>5</v>
      </c>
      <c r="I541">
        <v>4</v>
      </c>
      <c r="J541">
        <v>4.9124999999999996</v>
      </c>
      <c r="K541">
        <v>24</v>
      </c>
      <c r="L541">
        <v>0.29930959105881699</v>
      </c>
      <c r="M541">
        <v>10</v>
      </c>
      <c r="N541" t="s">
        <v>1968</v>
      </c>
      <c r="O541" t="b">
        <v>0</v>
      </c>
      <c r="S541" t="str">
        <f>VLOOKUP($B541,'Gemini RAW'!$A:$Q,2,FALSE)</f>
        <v>Die Spinde im 2. UG sind für Mitarbeiter gedacht, die einen permanenten Spind z.B. für Anzüge, Kleidung etc. benötigen. Die Zuteilung erfolgt durch OS HH, und die Schlüssel werden zusammen mit den Zutrittskarten ausgegeben. Es ist maximal 1 Spind pro Person vorgesehen.</v>
      </c>
      <c r="T541" t="str">
        <f>VLOOKUP($B541,'Gemini RAW'!$A:$Q,3,FALSE)</f>
        <v>rag</v>
      </c>
      <c r="U541">
        <f>VLOOKUP($B541,'Gemini RAW'!$A:$Q,4,FALSE)</f>
        <v>5</v>
      </c>
      <c r="V541">
        <f>VLOOKUP($B541,'Gemini RAW'!$A:$Q,5,FALSE)</f>
        <v>5</v>
      </c>
      <c r="W541">
        <f>VLOOKUP($B541,'Gemini RAW'!$A:$Q,6,FALSE)</f>
        <v>5</v>
      </c>
      <c r="X541">
        <f>VLOOKUP($B541,'Gemini RAW'!$A:$Q,7,FALSE)</f>
        <v>5</v>
      </c>
      <c r="Y541">
        <f>VLOOKUP($B541,'Gemini RAW'!$A:$Q,8,FALSE)</f>
        <v>1</v>
      </c>
      <c r="Z541">
        <f>VLOOKUP($B541,'Gemini RAW'!$A:$Q,9,FALSE)</f>
        <v>4.4800000000000004</v>
      </c>
      <c r="AA541">
        <f>VLOOKUP($B541,'Gemini RAW'!$A:$Q,10,FALSE)</f>
        <v>21</v>
      </c>
      <c r="AB541">
        <f>VLOOKUP($B541,'Gemini RAW'!$A:$Q,11,FALSE)</f>
        <v>0.12578553590921951</v>
      </c>
      <c r="AC541">
        <f>VLOOKUP($B541,'Gemini RAW'!$A:$Q,12,FALSE)</f>
        <v>13</v>
      </c>
      <c r="AD541" t="str">
        <f>VLOOKUP($B541,'Gemini RAW'!$A:$Q,13,FALSE)</f>
        <v>The response is excellent in terms of content quality. It is factually accurate, relevant, complete, and clear. However, the system does not provide any citations, which is a significant drawback. The response accurately answers the question, but the lack of source grounding is a concern.</v>
      </c>
      <c r="AE541" t="b">
        <f>VLOOKUP($B541,'Gemini RAW'!$A:$Q,14,FALSE)</f>
        <v>0</v>
      </c>
      <c r="AF541">
        <f>VLOOKUP($B541,'Gemini RAW'!$A:$Q,15,FALSE)</f>
        <v>0</v>
      </c>
      <c r="AG541">
        <f>VLOOKUP($B541,'Gemini RAW'!$A:$Q,16,FALSE)</f>
        <v>0</v>
      </c>
      <c r="AH541">
        <f>VLOOKUP($B541,'Gemini RAW'!$A:$Q,17,FALSE)</f>
        <v>0</v>
      </c>
    </row>
    <row r="542" spans="1:34" x14ac:dyDescent="0.45">
      <c r="A542">
        <v>541</v>
      </c>
      <c r="B542" t="s">
        <v>467</v>
      </c>
      <c r="C542" t="s">
        <v>850</v>
      </c>
      <c r="D542" t="s">
        <v>557</v>
      </c>
      <c r="E542">
        <v>5</v>
      </c>
      <c r="F542">
        <v>5</v>
      </c>
      <c r="G542">
        <v>4</v>
      </c>
      <c r="H542">
        <v>5</v>
      </c>
      <c r="I542">
        <v>3</v>
      </c>
      <c r="J542">
        <v>4.6374999999999993</v>
      </c>
      <c r="K542">
        <v>22</v>
      </c>
      <c r="L542">
        <v>4.6531595379040711E-2</v>
      </c>
      <c r="M542">
        <v>9</v>
      </c>
      <c r="N542" t="s">
        <v>1969</v>
      </c>
      <c r="O542" t="b">
        <v>0</v>
      </c>
      <c r="S542" t="str">
        <f>VLOOKUP($B542,'Gemini RAW'!$A:$Q,2,FALSE)</f>
        <v>Für Ihre Suchanfrage konnte keine Zusammenfassung erstellt werden. Hier sind einige Suchergebnisse.</v>
      </c>
      <c r="T542" t="str">
        <f>VLOOKUP($B542,'Gemini RAW'!$A:$Q,3,FALSE)</f>
        <v>rag</v>
      </c>
      <c r="U542">
        <f>VLOOKUP($B542,'Gemini RAW'!$A:$Q,4,FALSE)</f>
        <v>1</v>
      </c>
      <c r="V542">
        <f>VLOOKUP($B542,'Gemini RAW'!$A:$Q,5,FALSE)</f>
        <v>1</v>
      </c>
      <c r="W542">
        <f>VLOOKUP($B542,'Gemini RAW'!$A:$Q,6,FALSE)</f>
        <v>1</v>
      </c>
      <c r="X542">
        <f>VLOOKUP($B542,'Gemini RAW'!$A:$Q,7,FALSE)</f>
        <v>1</v>
      </c>
      <c r="Y542">
        <f>VLOOKUP($B542,'Gemini RAW'!$A:$Q,8,FALSE)</f>
        <v>1</v>
      </c>
      <c r="Z542">
        <f>VLOOKUP($B542,'Gemini RAW'!$A:$Q,9,FALSE)</f>
        <v>2.12</v>
      </c>
      <c r="AA542">
        <f>VLOOKUP($B542,'Gemini RAW'!$A:$Q,10,FALSE)</f>
        <v>5</v>
      </c>
      <c r="AB542">
        <f>VLOOKUP($B542,'Gemini RAW'!$A:$Q,11,FALSE)</f>
        <v>5.7171893147502907E-2</v>
      </c>
      <c r="AC542">
        <f>VLOOKUP($B542,'Gemini RAW'!$A:$Q,12,FALSE)</f>
        <v>3</v>
      </c>
      <c r="AD542" t="str">
        <f>VLOOKUP($B542,'Gemini RAW'!$A:$Q,13,FALSE)</f>
        <v>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v>
      </c>
      <c r="AE542" t="b">
        <f>VLOOKUP($B542,'Gemini RAW'!$A:$Q,14,FALSE)</f>
        <v>0</v>
      </c>
      <c r="AF542">
        <f>VLOOKUP($B542,'Gemini RAW'!$A:$Q,15,FALSE)</f>
        <v>0</v>
      </c>
      <c r="AG542">
        <f>VLOOKUP($B542,'Gemini RAW'!$A:$Q,16,FALSE)</f>
        <v>0</v>
      </c>
      <c r="AH542">
        <f>VLOOKUP($B542,'Gemini RAW'!$A:$Q,17,FALSE)</f>
        <v>0</v>
      </c>
    </row>
    <row r="543" spans="1:34" x14ac:dyDescent="0.45">
      <c r="A543">
        <v>542</v>
      </c>
      <c r="B543" t="s">
        <v>470</v>
      </c>
      <c r="C543" t="s">
        <v>852</v>
      </c>
      <c r="D543" t="s">
        <v>557</v>
      </c>
      <c r="E543">
        <v>5</v>
      </c>
      <c r="F543">
        <v>5</v>
      </c>
      <c r="G543">
        <v>5</v>
      </c>
      <c r="H543">
        <v>5</v>
      </c>
      <c r="I543">
        <v>5</v>
      </c>
      <c r="J543">
        <v>5</v>
      </c>
      <c r="K543">
        <v>25</v>
      </c>
      <c r="L543">
        <v>0.3796774145926658</v>
      </c>
      <c r="M543">
        <v>11</v>
      </c>
      <c r="N543" t="s">
        <v>1970</v>
      </c>
      <c r="O543" t="b">
        <v>0</v>
      </c>
      <c r="S543" t="str">
        <f>VLOOKUP($B543,'Gemini RAW'!$A:$Q,2,FALSE)</f>
        <v>Für Ihre Suchanfrage konnte keine Zusammenfassung erstellt werden. Hier sind einige Suchergebnisse.</v>
      </c>
      <c r="T543" t="str">
        <f>VLOOKUP($B543,'Gemini RAW'!$A:$Q,3,FALSE)</f>
        <v>rag</v>
      </c>
      <c r="U543">
        <f>VLOOKUP($B543,'Gemini RAW'!$A:$Q,4,FALSE)</f>
        <v>5</v>
      </c>
      <c r="V543">
        <f>VLOOKUP($B543,'Gemini RAW'!$A:$Q,5,FALSE)</f>
        <v>1</v>
      </c>
      <c r="W543">
        <f>VLOOKUP($B543,'Gemini RAW'!$A:$Q,6,FALSE)</f>
        <v>1</v>
      </c>
      <c r="X543">
        <f>VLOOKUP($B543,'Gemini RAW'!$A:$Q,7,FALSE)</f>
        <v>1</v>
      </c>
      <c r="Y543">
        <f>VLOOKUP($B543,'Gemini RAW'!$A:$Q,8,FALSE)</f>
        <v>1</v>
      </c>
      <c r="Z543">
        <f>VLOOKUP($B543,'Gemini RAW'!$A:$Q,9,FALSE)</f>
        <v>1.88</v>
      </c>
      <c r="AA543">
        <f>VLOOKUP($B543,'Gemini RAW'!$A:$Q,10,FALSE)</f>
        <v>9</v>
      </c>
      <c r="AB543">
        <f>VLOOKUP($B543,'Gemini RAW'!$A:$Q,11,FALSE)</f>
        <v>6.5557947677763351E-2</v>
      </c>
      <c r="AC543">
        <f>VLOOKUP($B543,'Gemini RAW'!$A:$Q,12,FALSE)</f>
        <v>7</v>
      </c>
      <c r="AD543" t="str">
        <f>VLOOKUP($B543,'Gemini RAW'!$A:$Q,13,FALSE)</f>
        <v>The response fails to answer the user's question and therefore receives low scores across most dimensions. While not factually incorrect, it is not helpful or relevant.</v>
      </c>
      <c r="AE543" t="b">
        <f>VLOOKUP($B543,'Gemini RAW'!$A:$Q,14,FALSE)</f>
        <v>0</v>
      </c>
      <c r="AF543">
        <f>VLOOKUP($B543,'Gemini RAW'!$A:$Q,15,FALSE)</f>
        <v>0</v>
      </c>
      <c r="AG543">
        <f>VLOOKUP($B543,'Gemini RAW'!$A:$Q,16,FALSE)</f>
        <v>0</v>
      </c>
      <c r="AH543">
        <f>VLOOKUP($B543,'Gemini RAW'!$A:$Q,17,FALSE)</f>
        <v>0</v>
      </c>
    </row>
    <row r="544" spans="1:34" x14ac:dyDescent="0.45">
      <c r="A544">
        <v>543</v>
      </c>
      <c r="B544" t="s">
        <v>473</v>
      </c>
      <c r="C544" t="s">
        <v>854</v>
      </c>
      <c r="D544" t="s">
        <v>557</v>
      </c>
      <c r="E544">
        <v>5</v>
      </c>
      <c r="F544">
        <v>5</v>
      </c>
      <c r="G544">
        <v>5</v>
      </c>
      <c r="H544">
        <v>5</v>
      </c>
      <c r="I544">
        <v>5</v>
      </c>
      <c r="J544">
        <v>5</v>
      </c>
      <c r="K544">
        <v>25</v>
      </c>
      <c r="L544">
        <v>0.32077863094891651</v>
      </c>
      <c r="M544">
        <v>11</v>
      </c>
      <c r="N544" t="s">
        <v>1971</v>
      </c>
      <c r="O544" t="b">
        <v>0</v>
      </c>
      <c r="S544" t="str">
        <f>VLOOKUP($B544,'Gemini RAW'!$A:$Q,2,FALSE)</f>
        <v>Für Ihre Suchanfrage konnte keine Zusammenfassung erstellt werden. Hier sind einige Suchergebnisse.</v>
      </c>
      <c r="T544" t="str">
        <f>VLOOKUP($B544,'Gemini RAW'!$A:$Q,3,FALSE)</f>
        <v>rag</v>
      </c>
      <c r="U544">
        <f>VLOOKUP($B544,'Gemini RAW'!$A:$Q,4,FALSE)</f>
        <v>3</v>
      </c>
      <c r="V544">
        <f>VLOOKUP($B544,'Gemini RAW'!$A:$Q,5,FALSE)</f>
        <v>1</v>
      </c>
      <c r="W544">
        <f>VLOOKUP($B544,'Gemini RAW'!$A:$Q,6,FALSE)</f>
        <v>1</v>
      </c>
      <c r="X544">
        <f>VLOOKUP($B544,'Gemini RAW'!$A:$Q,7,FALSE)</f>
        <v>1</v>
      </c>
      <c r="Y544">
        <f>VLOOKUP($B544,'Gemini RAW'!$A:$Q,8,FALSE)</f>
        <v>1</v>
      </c>
      <c r="Z544">
        <f>VLOOKUP($B544,'Gemini RAW'!$A:$Q,9,FALSE)</f>
        <v>1.44</v>
      </c>
      <c r="AA544">
        <f>VLOOKUP($B544,'Gemini RAW'!$A:$Q,10,FALSE)</f>
        <v>7</v>
      </c>
      <c r="AB544">
        <f>VLOOKUP($B544,'Gemini RAW'!$A:$Q,11,FALSE)</f>
        <v>7.2222167876758975E-2</v>
      </c>
      <c r="AC544">
        <f>VLOOKUP($B544,'Gemini RAW'!$A:$Q,12,FALSE)</f>
        <v>4</v>
      </c>
      <c r="AD544" t="str">
        <f>VLOOKUP($B544,'Gemini RAW'!$A:$Q,13,FALSE)</f>
        <v>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v>
      </c>
      <c r="AE544" t="b">
        <f>VLOOKUP($B544,'Gemini RAW'!$A:$Q,14,FALSE)</f>
        <v>0</v>
      </c>
      <c r="AF544">
        <f>VLOOKUP($B544,'Gemini RAW'!$A:$Q,15,FALSE)</f>
        <v>0</v>
      </c>
      <c r="AG544">
        <f>VLOOKUP($B544,'Gemini RAW'!$A:$Q,16,FALSE)</f>
        <v>0</v>
      </c>
      <c r="AH544">
        <f>VLOOKUP($B544,'Gemini RAW'!$A:$Q,17,FALSE)</f>
        <v>0</v>
      </c>
    </row>
    <row r="545" spans="1:34" x14ac:dyDescent="0.45">
      <c r="A545">
        <v>544</v>
      </c>
      <c r="B545" t="s">
        <v>476</v>
      </c>
      <c r="C545" t="s">
        <v>856</v>
      </c>
      <c r="D545" t="s">
        <v>557</v>
      </c>
      <c r="E545">
        <v>5</v>
      </c>
      <c r="F545">
        <v>5</v>
      </c>
      <c r="G545">
        <v>4</v>
      </c>
      <c r="H545">
        <v>5</v>
      </c>
      <c r="I545">
        <v>3</v>
      </c>
      <c r="J545">
        <v>4.6374999999999993</v>
      </c>
      <c r="K545">
        <v>22</v>
      </c>
      <c r="L545">
        <v>0.1918432030407122</v>
      </c>
      <c r="M545">
        <v>8</v>
      </c>
      <c r="N545" t="s">
        <v>1972</v>
      </c>
      <c r="O545" t="b">
        <v>0</v>
      </c>
      <c r="S545" t="str">
        <f>VLOOKUP($B545,'Gemini RAW'!$A:$Q,2,FALSE)</f>
        <v>Im NewHQ gibt es 11 Duschen mit geräumigen Umkleiden im Erdgeschoss. Persönliche Gegenstände wie Handtücher sind in den Spinden aufzubewahren.</v>
      </c>
      <c r="T545" t="str">
        <f>VLOOKUP($B545,'Gemini RAW'!$A:$Q,3,FALSE)</f>
        <v>rag</v>
      </c>
      <c r="U545">
        <f>VLOOKUP($B545,'Gemini RAW'!$A:$Q,4,FALSE)</f>
        <v>4</v>
      </c>
      <c r="V545">
        <f>VLOOKUP($B545,'Gemini RAW'!$A:$Q,5,FALSE)</f>
        <v>5</v>
      </c>
      <c r="W545">
        <f>VLOOKUP($B545,'Gemini RAW'!$A:$Q,6,FALSE)</f>
        <v>4</v>
      </c>
      <c r="X545">
        <f>VLOOKUP($B545,'Gemini RAW'!$A:$Q,7,FALSE)</f>
        <v>5</v>
      </c>
      <c r="Y545">
        <f>VLOOKUP($B545,'Gemini RAW'!$A:$Q,8,FALSE)</f>
        <v>1</v>
      </c>
      <c r="Z545">
        <f>VLOOKUP($B545,'Gemini RAW'!$A:$Q,9,FALSE)</f>
        <v>4.12</v>
      </c>
      <c r="AA545">
        <f>VLOOKUP($B545,'Gemini RAW'!$A:$Q,10,FALSE)</f>
        <v>19</v>
      </c>
      <c r="AB545">
        <f>VLOOKUP($B545,'Gemini RAW'!$A:$Q,11,FALSE)</f>
        <v>5.7340660933962367E-2</v>
      </c>
      <c r="AC545">
        <f>VLOOKUP($B545,'Gemini RAW'!$A:$Q,12,FALSE)</f>
        <v>11</v>
      </c>
      <c r="AD545" t="str">
        <f>VLOOKUP($B545,'Gemini RAW'!$A:$Q,13,FALSE)</f>
        <v>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v>
      </c>
      <c r="AE545" t="b">
        <f>VLOOKUP($B545,'Gemini RAW'!$A:$Q,14,FALSE)</f>
        <v>0</v>
      </c>
      <c r="AF545">
        <f>VLOOKUP($B545,'Gemini RAW'!$A:$Q,15,FALSE)</f>
        <v>0</v>
      </c>
      <c r="AG545">
        <f>VLOOKUP($B545,'Gemini RAW'!$A:$Q,16,FALSE)</f>
        <v>0</v>
      </c>
      <c r="AH545">
        <f>VLOOKUP($B545,'Gemini RAW'!$A:$Q,17,FALSE)</f>
        <v>0</v>
      </c>
    </row>
    <row r="546" spans="1:34" x14ac:dyDescent="0.45">
      <c r="A546">
        <v>545</v>
      </c>
      <c r="B546" t="s">
        <v>479</v>
      </c>
      <c r="C546" t="s">
        <v>858</v>
      </c>
      <c r="D546" t="s">
        <v>557</v>
      </c>
      <c r="E546">
        <v>5</v>
      </c>
      <c r="F546">
        <v>5</v>
      </c>
      <c r="G546">
        <v>5</v>
      </c>
      <c r="H546">
        <v>5</v>
      </c>
      <c r="I546">
        <v>5</v>
      </c>
      <c r="J546">
        <v>5</v>
      </c>
      <c r="K546">
        <v>25</v>
      </c>
      <c r="L546">
        <v>0.28930618660414448</v>
      </c>
      <c r="M546">
        <v>11</v>
      </c>
      <c r="N546" t="s">
        <v>1973</v>
      </c>
      <c r="O546" t="b">
        <v>0</v>
      </c>
      <c r="S546" t="str">
        <f>VLOOKUP($B546,'Gemini RAW'!$A:$Q,2,FALSE)</f>
        <v>Der Raucherbereich befindet sich außerhalb des Gebäudes gegenüber des Seiteneingangs, neben der DHL-Station. Der Bereich ist überdacht und beleuchtet.</v>
      </c>
      <c r="T546" t="str">
        <f>VLOOKUP($B546,'Gemini RAW'!$A:$Q,3,FALSE)</f>
        <v>rag</v>
      </c>
      <c r="U546">
        <f>VLOOKUP($B546,'Gemini RAW'!$A:$Q,4,FALSE)</f>
        <v>5</v>
      </c>
      <c r="V546">
        <f>VLOOKUP($B546,'Gemini RAW'!$A:$Q,5,FALSE)</f>
        <v>5</v>
      </c>
      <c r="W546">
        <f>VLOOKUP($B546,'Gemini RAW'!$A:$Q,6,FALSE)</f>
        <v>5</v>
      </c>
      <c r="X546">
        <f>VLOOKUP($B546,'Gemini RAW'!$A:$Q,7,FALSE)</f>
        <v>5</v>
      </c>
      <c r="Y546">
        <f>VLOOKUP($B546,'Gemini RAW'!$A:$Q,8,FALSE)</f>
        <v>1</v>
      </c>
      <c r="Z546">
        <f>VLOOKUP($B546,'Gemini RAW'!$A:$Q,9,FALSE)</f>
        <v>4.4800000000000004</v>
      </c>
      <c r="AA546">
        <f>VLOOKUP($B546,'Gemini RAW'!$A:$Q,10,FALSE)</f>
        <v>21</v>
      </c>
      <c r="AB546">
        <f>VLOOKUP($B546,'Gemini RAW'!$A:$Q,11,FALSE)</f>
        <v>0.28923379495318691</v>
      </c>
      <c r="AC546">
        <f>VLOOKUP($B546,'Gemini RAW'!$A:$Q,12,FALSE)</f>
        <v>10</v>
      </c>
      <c r="AD546" t="str">
        <f>VLOOKUP($B546,'Gemini RAW'!$A:$Q,13,FALSE)</f>
        <v>The response is factually accurate, relevant, complete, and clear. However, it lacks explicit citations and an audit trail. The content quality is excellent, but the source utilization is limited by the absence of citations.</v>
      </c>
      <c r="AE546" t="b">
        <f>VLOOKUP($B546,'Gemini RAW'!$A:$Q,14,FALSE)</f>
        <v>0</v>
      </c>
      <c r="AF546">
        <f>VLOOKUP($B546,'Gemini RAW'!$A:$Q,15,FALSE)</f>
        <v>0</v>
      </c>
      <c r="AG546">
        <f>VLOOKUP($B546,'Gemini RAW'!$A:$Q,16,FALSE)</f>
        <v>0</v>
      </c>
      <c r="AH546">
        <f>VLOOKUP($B546,'Gemini RAW'!$A:$Q,17,FALSE)</f>
        <v>0</v>
      </c>
    </row>
    <row r="547" spans="1:34" x14ac:dyDescent="0.45">
      <c r="A547">
        <v>546</v>
      </c>
      <c r="B547" t="s">
        <v>17</v>
      </c>
      <c r="C547" t="s">
        <v>556</v>
      </c>
      <c r="D547" t="s">
        <v>557</v>
      </c>
      <c r="E547">
        <v>5</v>
      </c>
      <c r="F547">
        <v>5</v>
      </c>
      <c r="G547">
        <v>5</v>
      </c>
      <c r="H547">
        <v>4</v>
      </c>
      <c r="I547">
        <v>4</v>
      </c>
      <c r="J547">
        <v>4.7499999999999991</v>
      </c>
      <c r="K547">
        <v>23</v>
      </c>
      <c r="L547">
        <v>0.4495100402349067</v>
      </c>
      <c r="M547">
        <v>6</v>
      </c>
      <c r="N547" t="s">
        <v>1819</v>
      </c>
      <c r="O547" t="b">
        <v>0</v>
      </c>
      <c r="S547" t="str">
        <f>VLOOKUP($B547,'Gemini RAW'!$A:$Q,2,FALSE)</f>
        <v>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
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
The procedure for data backups should be described, including the scope, methods, period, duration, and location of data backups.
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
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
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
Backup data must be protected with access controls to prevent unauthorized access. Regularly test the restoration process to ensure that backups can be reliably restored when needed.</v>
      </c>
      <c r="T547" t="str">
        <f>VLOOKUP($B547,'Gemini RAW'!$A:$Q,3,FALSE)</f>
        <v>rag</v>
      </c>
      <c r="U547">
        <f>VLOOKUP($B547,'Gemini RAW'!$A:$Q,4,FALSE)</f>
        <v>4</v>
      </c>
      <c r="V547">
        <f>VLOOKUP($B547,'Gemini RAW'!$A:$Q,5,FALSE)</f>
        <v>5</v>
      </c>
      <c r="W547">
        <f>VLOOKUP($B547,'Gemini RAW'!$A:$Q,6,FALSE)</f>
        <v>4</v>
      </c>
      <c r="X547">
        <f>VLOOKUP($B547,'Gemini RAW'!$A:$Q,7,FALSE)</f>
        <v>4</v>
      </c>
      <c r="Y547">
        <f>VLOOKUP($B547,'Gemini RAW'!$A:$Q,8,FALSE)</f>
        <v>2</v>
      </c>
      <c r="Z547">
        <f>VLOOKUP($B547,'Gemini RAW'!$A:$Q,9,FALSE)</f>
        <v>3.78</v>
      </c>
      <c r="AA547">
        <f>VLOOKUP($B547,'Gemini RAW'!$A:$Q,10,FALSE)</f>
        <v>19</v>
      </c>
      <c r="AB547">
        <f>VLOOKUP($B547,'Gemini RAW'!$A:$Q,11,FALSE)</f>
        <v>0.4495100402349067</v>
      </c>
      <c r="AC547">
        <f>VLOOKUP($B547,'Gemini RAW'!$A:$Q,12,FALSE)</f>
        <v>6</v>
      </c>
      <c r="AD547" t="str">
        <f>VLOOKUP($B547,'Gemini RAW'!$A:$Q,13,FALSE)</f>
        <v>The response provides a relevant and generally accurate overview of data backup procedures. It effectively synthesizes information from the provided snippets, although it lacks explicit citations. The content quality is good, but the citation quality needs improvement. The response also touches on GDPR and EU AI Act considerations, but could benefit from more explicit coverage of these topics.</v>
      </c>
      <c r="AE547" t="b">
        <f>VLOOKUP($B547,'Gemini RAW'!$A:$Q,14,FALSE)</f>
        <v>0</v>
      </c>
      <c r="AF547">
        <f>VLOOKUP($B547,'Gemini RAW'!$A:$Q,15,FALSE)</f>
        <v>0</v>
      </c>
      <c r="AG547">
        <f>VLOOKUP($B547,'Gemini RAW'!$A:$Q,16,FALSE)</f>
        <v>0</v>
      </c>
      <c r="AH547">
        <f>VLOOKUP($B547,'Gemini RAW'!$A:$Q,17,FALSE)</f>
        <v>0</v>
      </c>
    </row>
    <row r="548" spans="1:34" x14ac:dyDescent="0.45">
      <c r="A548">
        <v>547</v>
      </c>
      <c r="B548" t="s">
        <v>21</v>
      </c>
      <c r="C548" t="s">
        <v>559</v>
      </c>
      <c r="D548" t="s">
        <v>557</v>
      </c>
      <c r="E548">
        <v>4</v>
      </c>
      <c r="F548">
        <v>5</v>
      </c>
      <c r="G548">
        <v>4</v>
      </c>
      <c r="H548">
        <v>4</v>
      </c>
      <c r="I548">
        <v>2</v>
      </c>
      <c r="J548">
        <v>4.0750000000000002</v>
      </c>
      <c r="K548">
        <v>19</v>
      </c>
      <c r="L548">
        <v>0.2327153069383133</v>
      </c>
      <c r="M548">
        <v>8</v>
      </c>
      <c r="N548" t="s">
        <v>1820</v>
      </c>
      <c r="O548" t="b">
        <v>0</v>
      </c>
      <c r="S548" t="str">
        <f>VLOOKUP($B548,'Gemini RAW'!$A:$Q,2,FALSE)</f>
        <v>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
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"offsite" to the primary backup.
The storage media and backed-up data are protected against unauthorised access and against malicious, technical and natural threats. The standard retention period at Berenberg Bank is one month. Different retention periods must be requested when setting up the data backup.</v>
      </c>
      <c r="T548" t="str">
        <f>VLOOKUP($B548,'Gemini RAW'!$A:$Q,3,FALSE)</f>
        <v>rag</v>
      </c>
      <c r="U548">
        <f>VLOOKUP($B548,'Gemini RAW'!$A:$Q,4,FALSE)</f>
        <v>4</v>
      </c>
      <c r="V548">
        <f>VLOOKUP($B548,'Gemini RAW'!$A:$Q,5,FALSE)</f>
        <v>4</v>
      </c>
      <c r="W548">
        <f>VLOOKUP($B548,'Gemini RAW'!$A:$Q,6,FALSE)</f>
        <v>3</v>
      </c>
      <c r="X548">
        <f>VLOOKUP($B548,'Gemini RAW'!$A:$Q,7,FALSE)</f>
        <v>4</v>
      </c>
      <c r="Y548">
        <f>VLOOKUP($B548,'Gemini RAW'!$A:$Q,8,FALSE)</f>
        <v>1</v>
      </c>
      <c r="Z548">
        <f>VLOOKUP($B548,'Gemini RAW'!$A:$Q,9,FALSE)</f>
        <v>3.4</v>
      </c>
      <c r="AA548">
        <f>VLOOKUP($B548,'Gemini RAW'!$A:$Q,10,FALSE)</f>
        <v>16</v>
      </c>
      <c r="AB548">
        <f>VLOOKUP($B548,'Gemini RAW'!$A:$Q,11,FALSE)</f>
        <v>0.2327153069383133</v>
      </c>
      <c r="AC548">
        <f>VLOOKUP($B548,'Gemini RAW'!$A:$Q,12,FALSE)</f>
        <v>8</v>
      </c>
      <c r="AD548" t="str">
        <f>VLOOKUP($B548,'Gemini RAW'!$A:$Q,13,FALSE)</f>
        <v>The response provides a reasonably accurate and relevant answer to the user's query, but it lacks completeness and does not provide any citations to the source snippets. The content is generally clear and well-organized. The response touches on GDPR compliance and EU AI Act alignment, but it lacks specific details in these areas. The absence of citations is a significant weakness.</v>
      </c>
      <c r="AE548" t="b">
        <f>VLOOKUP($B548,'Gemini RAW'!$A:$Q,14,FALSE)</f>
        <v>0</v>
      </c>
      <c r="AF548">
        <f>VLOOKUP($B548,'Gemini RAW'!$A:$Q,15,FALSE)</f>
        <v>0</v>
      </c>
      <c r="AG548">
        <f>VLOOKUP($B548,'Gemini RAW'!$A:$Q,16,FALSE)</f>
        <v>0</v>
      </c>
      <c r="AH548">
        <f>VLOOKUP($B548,'Gemini RAW'!$A:$Q,17,FALSE)</f>
        <v>0</v>
      </c>
    </row>
    <row r="549" spans="1:34" x14ac:dyDescent="0.45">
      <c r="A549">
        <v>548</v>
      </c>
      <c r="B549" t="s">
        <v>24</v>
      </c>
      <c r="C549" t="s">
        <v>561</v>
      </c>
      <c r="D549" t="s">
        <v>557</v>
      </c>
      <c r="E549">
        <v>3</v>
      </c>
      <c r="F549">
        <v>3</v>
      </c>
      <c r="G549">
        <v>2</v>
      </c>
      <c r="H549">
        <v>4</v>
      </c>
      <c r="I549">
        <v>3</v>
      </c>
      <c r="J549">
        <v>2.9750000000000001</v>
      </c>
      <c r="K549">
        <v>15</v>
      </c>
      <c r="L549">
        <v>0.45840872762148338</v>
      </c>
      <c r="M549">
        <v>2</v>
      </c>
      <c r="N549" t="s">
        <v>1821</v>
      </c>
      <c r="O549" t="b">
        <v>0</v>
      </c>
      <c r="S549" t="str">
        <f>VLOOKUP($B549,'Gemini RAW'!$A:$Q,2,FALSE)</f>
        <v>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v>
      </c>
      <c r="T549" t="str">
        <f>VLOOKUP($B549,'Gemini RAW'!$A:$Q,3,FALSE)</f>
        <v>rag</v>
      </c>
      <c r="U549">
        <f>VLOOKUP($B549,'Gemini RAW'!$A:$Q,4,FALSE)</f>
        <v>2</v>
      </c>
      <c r="V549">
        <f>VLOOKUP($B549,'Gemini RAW'!$A:$Q,5,FALSE)</f>
        <v>1</v>
      </c>
      <c r="W549">
        <f>VLOOKUP($B549,'Gemini RAW'!$A:$Q,6,FALSE)</f>
        <v>1</v>
      </c>
      <c r="X549">
        <f>VLOOKUP($B549,'Gemini RAW'!$A:$Q,7,FALSE)</f>
        <v>3</v>
      </c>
      <c r="Y549">
        <f>VLOOKUP($B549,'Gemini RAW'!$A:$Q,8,FALSE)</f>
        <v>1</v>
      </c>
      <c r="Z549">
        <f>VLOOKUP($B549,'Gemini RAW'!$A:$Q,9,FALSE)</f>
        <v>1.46</v>
      </c>
      <c r="AA549">
        <f>VLOOKUP($B549,'Gemini RAW'!$A:$Q,10,FALSE)</f>
        <v>8</v>
      </c>
      <c r="AB549">
        <f>VLOOKUP($B549,'Gemini RAW'!$A:$Q,11,FALSE)</f>
        <v>0.45840872762148338</v>
      </c>
      <c r="AC549">
        <f>VLOOKUP($B549,'Gemini RAW'!$A:$Q,12,FALSE)</f>
        <v>2</v>
      </c>
      <c r="AD549" t="str">
        <f>VLOOKUP($B549,'Gemini RAW'!$A:$Q,13,FALSE)</f>
        <v>The response is not helpful in answering the user's query. It provides information about recovery tests and responsibilities within an ITSCM policy, but it does not provide the steps required to recover a lost or corrupted file. The response is factually related to data recovery but not directly answering the question. The source utilization is poor, and the citation quality is inadequate.</v>
      </c>
      <c r="AE549" t="b">
        <f>VLOOKUP($B549,'Gemini RAW'!$A:$Q,14,FALSE)</f>
        <v>0</v>
      </c>
      <c r="AF549">
        <f>VLOOKUP($B549,'Gemini RAW'!$A:$Q,15,FALSE)</f>
        <v>0</v>
      </c>
      <c r="AG549">
        <f>VLOOKUP($B549,'Gemini RAW'!$A:$Q,16,FALSE)</f>
        <v>0</v>
      </c>
      <c r="AH549">
        <f>VLOOKUP($B549,'Gemini RAW'!$A:$Q,17,FALSE)</f>
        <v>0</v>
      </c>
    </row>
    <row r="550" spans="1:34" x14ac:dyDescent="0.45">
      <c r="A550">
        <v>549</v>
      </c>
      <c r="B550" t="s">
        <v>27</v>
      </c>
      <c r="C550" t="s">
        <v>563</v>
      </c>
      <c r="D550" t="s">
        <v>557</v>
      </c>
      <c r="E550">
        <v>4</v>
      </c>
      <c r="F550">
        <v>5</v>
      </c>
      <c r="G550">
        <v>4</v>
      </c>
      <c r="H550">
        <v>5</v>
      </c>
      <c r="I550">
        <v>3</v>
      </c>
      <c r="J550">
        <v>4.3249999999999993</v>
      </c>
      <c r="K550">
        <v>21</v>
      </c>
      <c r="L550">
        <v>0.46343695644098087</v>
      </c>
      <c r="M550">
        <v>5</v>
      </c>
      <c r="N550" t="s">
        <v>1822</v>
      </c>
      <c r="O550" t="b">
        <v>0</v>
      </c>
      <c r="S550" t="str">
        <f>VLOOKUP($B550,'Gemini RAW'!$A:$Q,2,FALSE)</f>
        <v>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v>
      </c>
      <c r="T550" t="str">
        <f>VLOOKUP($B550,'Gemini RAW'!$A:$Q,3,FALSE)</f>
        <v>rag</v>
      </c>
      <c r="U550">
        <f>VLOOKUP($B550,'Gemini RAW'!$A:$Q,4,FALSE)</f>
        <v>4</v>
      </c>
      <c r="V550">
        <f>VLOOKUP($B550,'Gemini RAW'!$A:$Q,5,FALSE)</f>
        <v>5</v>
      </c>
      <c r="W550">
        <f>VLOOKUP($B550,'Gemini RAW'!$A:$Q,6,FALSE)</f>
        <v>3</v>
      </c>
      <c r="X550">
        <f>VLOOKUP($B550,'Gemini RAW'!$A:$Q,7,FALSE)</f>
        <v>4</v>
      </c>
      <c r="Y550">
        <f>VLOOKUP($B550,'Gemini RAW'!$A:$Q,8,FALSE)</f>
        <v>2</v>
      </c>
      <c r="Z550">
        <f>VLOOKUP($B550,'Gemini RAW'!$A:$Q,9,FALSE)</f>
        <v>3.08</v>
      </c>
      <c r="AA550">
        <f>VLOOKUP($B550,'Gemini RAW'!$A:$Q,10,FALSE)</f>
        <v>18</v>
      </c>
      <c r="AB550">
        <f>VLOOKUP($B550,'Gemini RAW'!$A:$Q,11,FALSE)</f>
        <v>0.46343695644098087</v>
      </c>
      <c r="AC550">
        <f>VLOOKUP($B550,'Gemini RAW'!$A:$Q,12,FALSE)</f>
        <v>5</v>
      </c>
      <c r="AD550" t="str">
        <f>VLOOKUP($B550,'Gemini RAW'!$A:$Q,13,FALSE)</f>
        <v>The response is relevant and mostly accurate, but it lacks completeness due to the absence of specific contact information and instructions. The citation quality is poor as there are no explicit citations, even though the response is grounded in snippet 1. The response does not address GDPR, EU AI Act, or audit trail considerations, which are important for a comprehensive system evaluation but not directly related to the user's query.</v>
      </c>
      <c r="AE550" t="b">
        <f>VLOOKUP($B550,'Gemini RAW'!$A:$Q,14,FALSE)</f>
        <v>0</v>
      </c>
      <c r="AF550">
        <f>VLOOKUP($B550,'Gemini RAW'!$A:$Q,15,FALSE)</f>
        <v>0</v>
      </c>
      <c r="AG550">
        <f>VLOOKUP($B550,'Gemini RAW'!$A:$Q,16,FALSE)</f>
        <v>0</v>
      </c>
      <c r="AH550">
        <f>VLOOKUP($B550,'Gemini RAW'!$A:$Q,17,FALSE)</f>
        <v>0</v>
      </c>
    </row>
    <row r="551" spans="1:34" x14ac:dyDescent="0.45">
      <c r="A551">
        <v>550</v>
      </c>
      <c r="B551" t="s">
        <v>30</v>
      </c>
      <c r="C551" t="s">
        <v>565</v>
      </c>
      <c r="D551" t="s">
        <v>557</v>
      </c>
      <c r="E551">
        <v>5</v>
      </c>
      <c r="F551">
        <v>5</v>
      </c>
      <c r="G551">
        <v>4</v>
      </c>
      <c r="H551">
        <v>4</v>
      </c>
      <c r="I551">
        <v>3</v>
      </c>
      <c r="J551">
        <v>4.4749999999999996</v>
      </c>
      <c r="K551">
        <v>21</v>
      </c>
      <c r="L551">
        <v>0.42910322050240779</v>
      </c>
      <c r="M551">
        <v>7</v>
      </c>
      <c r="N551" t="s">
        <v>1823</v>
      </c>
      <c r="O551" t="b">
        <v>0</v>
      </c>
      <c r="S551" t="str">
        <f>VLOOKUP($B551,'Gemini RAW'!$A:$Q,2,FALSE)</f>
        <v>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
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
Berenberg applies the "3-2-1 policy".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"offsite" to the primary backup.
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v>
      </c>
      <c r="T551" t="str">
        <f>VLOOKUP($B551,'Gemini RAW'!$A:$Q,3,FALSE)</f>
        <v>rag</v>
      </c>
      <c r="U551">
        <f>VLOOKUP($B551,'Gemini RAW'!$A:$Q,4,FALSE)</f>
        <v>4</v>
      </c>
      <c r="V551">
        <f>VLOOKUP($B551,'Gemini RAW'!$A:$Q,5,FALSE)</f>
        <v>5</v>
      </c>
      <c r="W551">
        <f>VLOOKUP($B551,'Gemini RAW'!$A:$Q,6,FALSE)</f>
        <v>4</v>
      </c>
      <c r="X551">
        <f>VLOOKUP($B551,'Gemini RAW'!$A:$Q,7,FALSE)</f>
        <v>4</v>
      </c>
      <c r="Y551">
        <f>VLOOKUP($B551,'Gemini RAW'!$A:$Q,8,FALSE)</f>
        <v>2</v>
      </c>
      <c r="Z551">
        <f>VLOOKUP($B551,'Gemini RAW'!$A:$Q,9,FALSE)</f>
        <v>3.78</v>
      </c>
      <c r="AA551">
        <f>VLOOKUP($B551,'Gemini RAW'!$A:$Q,10,FALSE)</f>
        <v>19</v>
      </c>
      <c r="AB551">
        <f>VLOOKUP($B551,'Gemini RAW'!$A:$Q,11,FALSE)</f>
        <v>0.42910322050240779</v>
      </c>
      <c r="AC551">
        <f>VLOOKUP($B551,'Gemini RAW'!$A:$Q,12,FALSE)</f>
        <v>7</v>
      </c>
      <c r="AD551" t="str">
        <f>VLOOKUP($B551,'Gemini RAW'!$A:$Q,13,FALSE)</f>
        <v>The response is generally good in terms of content quality, providing relevant and mostly accurate information about data retention periods at Berenberg Bank. However, the lack of explicit citations is a significant weakness. The response could also be more complete by providing more details on legal requirements and GDPR compliance. The response effectively uses the provided snippets to ground its claims, but the absence of citations makes it difficult to verify the source of each statement.</v>
      </c>
      <c r="AE551" t="b">
        <f>VLOOKUP($B551,'Gemini RAW'!$A:$Q,14,FALSE)</f>
        <v>0</v>
      </c>
      <c r="AF551">
        <f>VLOOKUP($B551,'Gemini RAW'!$A:$Q,15,FALSE)</f>
        <v>0</v>
      </c>
      <c r="AG551">
        <f>VLOOKUP($B551,'Gemini RAW'!$A:$Q,16,FALSE)</f>
        <v>0</v>
      </c>
      <c r="AH551">
        <f>VLOOKUP($B551,'Gemini RAW'!$A:$Q,17,FALSE)</f>
        <v>0</v>
      </c>
    </row>
    <row r="552" spans="1:34" x14ac:dyDescent="0.45">
      <c r="A552">
        <v>551</v>
      </c>
      <c r="B552" t="s">
        <v>33</v>
      </c>
      <c r="C552" t="s">
        <v>567</v>
      </c>
      <c r="D552" t="s">
        <v>557</v>
      </c>
      <c r="E552">
        <v>5</v>
      </c>
      <c r="F552">
        <v>5</v>
      </c>
      <c r="G552">
        <v>5</v>
      </c>
      <c r="H552">
        <v>5</v>
      </c>
      <c r="I552">
        <v>4</v>
      </c>
      <c r="J552">
        <v>4.9124999999999996</v>
      </c>
      <c r="K552">
        <v>24</v>
      </c>
      <c r="L552">
        <v>0.24898798228968999</v>
      </c>
      <c r="M552">
        <v>2</v>
      </c>
      <c r="N552" t="s">
        <v>1824</v>
      </c>
      <c r="O552" t="b">
        <v>0</v>
      </c>
      <c r="S552" t="str">
        <f>VLOOKUP($B552,'Gemini RAW'!$A:$Q,2,FALSE)</f>
        <v>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
Consider whether the email has meaningful content. Be cautious of subjects like "Invoice" or "Last reminder,"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
Check the sender to see if you recognize them and if it is plausible. Pay attention to discrepancies in the domain used (everything after the @ sign).</v>
      </c>
      <c r="T552" t="str">
        <f>VLOOKUP($B552,'Gemini RAW'!$A:$Q,3,FALSE)</f>
        <v>rag</v>
      </c>
      <c r="U552">
        <f>VLOOKUP($B552,'Gemini RAW'!$A:$Q,4,FALSE)</f>
        <v>5</v>
      </c>
      <c r="V552">
        <f>VLOOKUP($B552,'Gemini RAW'!$A:$Q,5,FALSE)</f>
        <v>5</v>
      </c>
      <c r="W552">
        <f>VLOOKUP($B552,'Gemini RAW'!$A:$Q,6,FALSE)</f>
        <v>4</v>
      </c>
      <c r="X552">
        <f>VLOOKUP($B552,'Gemini RAW'!$A:$Q,7,FALSE)</f>
        <v>5</v>
      </c>
      <c r="Y552">
        <f>VLOOKUP($B552,'Gemini RAW'!$A:$Q,8,FALSE)</f>
        <v>1</v>
      </c>
      <c r="Z552">
        <f>VLOOKUP($B552,'Gemini RAW'!$A:$Q,9,FALSE)</f>
        <v>4.3400000000000007</v>
      </c>
      <c r="AA552">
        <f>VLOOKUP($B552,'Gemini RAW'!$A:$Q,10,FALSE)</f>
        <v>20</v>
      </c>
      <c r="AB552">
        <f>VLOOKUP($B552,'Gemini RAW'!$A:$Q,11,FALSE)</f>
        <v>0.24898798228968999</v>
      </c>
      <c r="AC552">
        <f>VLOOKUP($B552,'Gemini RAW'!$A:$Q,12,FALSE)</f>
        <v>2</v>
      </c>
      <c r="AD552" t="str">
        <f>VLOOKUP($B552,'Gemini RAW'!$A:$Q,13,FALSE)</f>
        <v>The response provides accurate, relevant, and clear advice on handling suspicious emails. While the content quality is high, the lack of explicit citations is a significant drawback. The response effectively addresses the user's query but could benefit from a more comprehensive approach by including information about reporting mechanisms. The response is factually sound and well-written, but the absence of citations impacts its academic rigor.</v>
      </c>
      <c r="AE552" t="b">
        <f>VLOOKUP($B552,'Gemini RAW'!$A:$Q,14,FALSE)</f>
        <v>0</v>
      </c>
      <c r="AF552">
        <f>VLOOKUP($B552,'Gemini RAW'!$A:$Q,15,FALSE)</f>
        <v>0</v>
      </c>
      <c r="AG552">
        <f>VLOOKUP($B552,'Gemini RAW'!$A:$Q,16,FALSE)</f>
        <v>0</v>
      </c>
      <c r="AH552">
        <f>VLOOKUP($B552,'Gemini RAW'!$A:$Q,17,FALSE)</f>
        <v>0</v>
      </c>
    </row>
    <row r="553" spans="1:34" x14ac:dyDescent="0.45">
      <c r="A553">
        <v>552</v>
      </c>
      <c r="B553" t="s">
        <v>36</v>
      </c>
      <c r="C553" t="s">
        <v>569</v>
      </c>
      <c r="D553" t="s">
        <v>557</v>
      </c>
      <c r="E553">
        <v>4</v>
      </c>
      <c r="F553">
        <v>5</v>
      </c>
      <c r="G553">
        <v>4</v>
      </c>
      <c r="H553">
        <v>4</v>
      </c>
      <c r="I553">
        <v>3</v>
      </c>
      <c r="J553">
        <v>4.1624999999999996</v>
      </c>
      <c r="K553">
        <v>20</v>
      </c>
      <c r="L553">
        <v>0.14441792114836341</v>
      </c>
      <c r="M553">
        <v>3</v>
      </c>
      <c r="N553" t="s">
        <v>1825</v>
      </c>
      <c r="O553" t="b">
        <v>0</v>
      </c>
      <c r="S553" t="str">
        <f>VLOOKUP($B553,'Gemini RAW'!$A:$Q,2,FALSE)</f>
        <v>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
When providing information, reverse the information channel. Ask the caller for their name and call them back via known channels. Even seemingly useless information should not be disclosed to unknown persons.
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v>
      </c>
      <c r="T553" t="str">
        <f>VLOOKUP($B553,'Gemini RAW'!$A:$Q,3,FALSE)</f>
        <v>rag</v>
      </c>
      <c r="U553">
        <f>VLOOKUP($B553,'Gemini RAW'!$A:$Q,4,FALSE)</f>
        <v>4</v>
      </c>
      <c r="V553">
        <f>VLOOKUP($B553,'Gemini RAW'!$A:$Q,5,FALSE)</f>
        <v>5</v>
      </c>
      <c r="W553">
        <f>VLOOKUP($B553,'Gemini RAW'!$A:$Q,6,FALSE)</f>
        <v>4</v>
      </c>
      <c r="X553">
        <f>VLOOKUP($B553,'Gemini RAW'!$A:$Q,7,FALSE)</f>
        <v>5</v>
      </c>
      <c r="Y553">
        <f>VLOOKUP($B553,'Gemini RAW'!$A:$Q,8,FALSE)</f>
        <v>2</v>
      </c>
      <c r="Z553">
        <f>VLOOKUP($B553,'Gemini RAW'!$A:$Q,9,FALSE)</f>
        <v>4.46</v>
      </c>
      <c r="AA553">
        <f>VLOOKUP($B553,'Gemini RAW'!$A:$Q,10,FALSE)</f>
        <v>20</v>
      </c>
      <c r="AB553">
        <f>VLOOKUP($B553,'Gemini RAW'!$A:$Q,11,FALSE)</f>
        <v>0.14441792114836341</v>
      </c>
      <c r="AC553">
        <f>VLOOKUP($B553,'Gemini RAW'!$A:$Q,12,FALSE)</f>
        <v>3</v>
      </c>
      <c r="AD553" t="str">
        <f>VLOOKUP($B553,'Gemini RAW'!$A:$Q,13,FALSE)</f>
        <v>The response provides a relevant and generally accurate overview of social engineering attacks. The clarity and organization are excellent. However, the lack of explicit citations is a significant weakness. While the content appears to be grounded in the provided snippets to some extent, the absence of clear attribution detracts from the overall academic quality.</v>
      </c>
      <c r="AE553" t="b">
        <f>VLOOKUP($B553,'Gemini RAW'!$A:$Q,14,FALSE)</f>
        <v>0</v>
      </c>
      <c r="AF553">
        <f>VLOOKUP($B553,'Gemini RAW'!$A:$Q,15,FALSE)</f>
        <v>0</v>
      </c>
      <c r="AG553">
        <f>VLOOKUP($B553,'Gemini RAW'!$A:$Q,16,FALSE)</f>
        <v>0</v>
      </c>
      <c r="AH553">
        <f>VLOOKUP($B553,'Gemini RAW'!$A:$Q,17,FALSE)</f>
        <v>0</v>
      </c>
    </row>
    <row r="554" spans="1:34" x14ac:dyDescent="0.45">
      <c r="A554">
        <v>553</v>
      </c>
      <c r="B554" t="s">
        <v>39</v>
      </c>
      <c r="C554" t="s">
        <v>571</v>
      </c>
      <c r="D554" t="s">
        <v>557</v>
      </c>
      <c r="E554">
        <v>4</v>
      </c>
      <c r="F554">
        <v>5</v>
      </c>
      <c r="G554">
        <v>4</v>
      </c>
      <c r="H554">
        <v>4</v>
      </c>
      <c r="I554">
        <v>3</v>
      </c>
      <c r="J554">
        <v>4.1624999999999996</v>
      </c>
      <c r="K554">
        <v>20</v>
      </c>
      <c r="L554">
        <v>0.1503938669832271</v>
      </c>
      <c r="M554">
        <v>2</v>
      </c>
      <c r="N554" t="s">
        <v>1826</v>
      </c>
      <c r="O554" t="b">
        <v>0</v>
      </c>
      <c r="S554" t="str">
        <f>VLOOKUP($B554,'Gemini RAW'!$A:$Q,2,FALSE)</f>
        <v>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v>
      </c>
      <c r="T554" t="str">
        <f>VLOOKUP($B554,'Gemini RAW'!$A:$Q,3,FALSE)</f>
        <v>rag</v>
      </c>
      <c r="U554">
        <f>VLOOKUP($B554,'Gemini RAW'!$A:$Q,4,FALSE)</f>
        <v>5</v>
      </c>
      <c r="V554">
        <f>VLOOKUP($B554,'Gemini RAW'!$A:$Q,5,FALSE)</f>
        <v>5</v>
      </c>
      <c r="W554">
        <f>VLOOKUP($B554,'Gemini RAW'!$A:$Q,6,FALSE)</f>
        <v>4</v>
      </c>
      <c r="X554">
        <f>VLOOKUP($B554,'Gemini RAW'!$A:$Q,7,FALSE)</f>
        <v>5</v>
      </c>
      <c r="Y554">
        <f>VLOOKUP($B554,'Gemini RAW'!$A:$Q,8,FALSE)</f>
        <v>1</v>
      </c>
      <c r="Z554">
        <f>VLOOKUP($B554,'Gemini RAW'!$A:$Q,9,FALSE)</f>
        <v>3.5</v>
      </c>
      <c r="AA554">
        <f>VLOOKUP($B554,'Gemini RAW'!$A:$Q,10,FALSE)</f>
        <v>20</v>
      </c>
      <c r="AB554">
        <f>VLOOKUP($B554,'Gemini RAW'!$A:$Q,11,FALSE)</f>
        <v>0.1503938669832271</v>
      </c>
      <c r="AC554">
        <f>VLOOKUP($B554,'Gemini RAW'!$A:$Q,12,FALSE)</f>
        <v>2</v>
      </c>
      <c r="AD554" t="str">
        <f>VLOOKUP($B554,'Gemini RAW'!$A:$Q,13,FALSE)</f>
        <v>The response provides factually accurate and relevant advice, but it lacks proper citation and does not address GDPR or EU AI Act compliance. The content is clear and well-organized. The main weakness is the absence of citations and the lack of awareness of regulatory requirements.</v>
      </c>
      <c r="AE554" t="b">
        <f>VLOOKUP($B554,'Gemini RAW'!$A:$Q,14,FALSE)</f>
        <v>0</v>
      </c>
      <c r="AF554">
        <f>VLOOKUP($B554,'Gemini RAW'!$A:$Q,15,FALSE)</f>
        <v>0</v>
      </c>
      <c r="AG554">
        <f>VLOOKUP($B554,'Gemini RAW'!$A:$Q,16,FALSE)</f>
        <v>0</v>
      </c>
      <c r="AH554">
        <f>VLOOKUP($B554,'Gemini RAW'!$A:$Q,17,FALSE)</f>
        <v>0</v>
      </c>
    </row>
    <row r="555" spans="1:34" x14ac:dyDescent="0.45">
      <c r="A555">
        <v>554</v>
      </c>
      <c r="B555" t="s">
        <v>42</v>
      </c>
      <c r="C555" t="s">
        <v>573</v>
      </c>
      <c r="D555" t="s">
        <v>557</v>
      </c>
      <c r="E555">
        <v>5</v>
      </c>
      <c r="F555">
        <v>5</v>
      </c>
      <c r="G555">
        <v>5</v>
      </c>
      <c r="H555">
        <v>5</v>
      </c>
      <c r="I555">
        <v>4</v>
      </c>
      <c r="J555">
        <v>4.9124999999999996</v>
      </c>
      <c r="K555">
        <v>24</v>
      </c>
      <c r="L555">
        <v>0.30176323470626831</v>
      </c>
      <c r="M555">
        <v>5</v>
      </c>
      <c r="N555" t="s">
        <v>1827</v>
      </c>
      <c r="O555" t="b">
        <v>0</v>
      </c>
      <c r="S555" t="str">
        <f>VLOOKUP($B555,'Gemini RAW'!$A:$Q,2,FALSE)</f>
        <v>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
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
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
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
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
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v>
      </c>
      <c r="T555" t="str">
        <f>VLOOKUP($B555,'Gemini RAW'!$A:$Q,3,FALSE)</f>
        <v>rag</v>
      </c>
      <c r="U555">
        <f>VLOOKUP($B555,'Gemini RAW'!$A:$Q,4,FALSE)</f>
        <v>5</v>
      </c>
      <c r="V555">
        <f>VLOOKUP($B555,'Gemini RAW'!$A:$Q,5,FALSE)</f>
        <v>5</v>
      </c>
      <c r="W555">
        <f>VLOOKUP($B555,'Gemini RAW'!$A:$Q,6,FALSE)</f>
        <v>5</v>
      </c>
      <c r="X555">
        <f>VLOOKUP($B555,'Gemini RAW'!$A:$Q,7,FALSE)</f>
        <v>5</v>
      </c>
      <c r="Y555">
        <f>VLOOKUP($B555,'Gemini RAW'!$A:$Q,8,FALSE)</f>
        <v>1</v>
      </c>
      <c r="Z555">
        <f>VLOOKUP($B555,'Gemini RAW'!$A:$Q,9,FALSE)</f>
        <v>4.2699999999999996</v>
      </c>
      <c r="AA555">
        <f>VLOOKUP($B555,'Gemini RAW'!$A:$Q,10,FALSE)</f>
        <v>21</v>
      </c>
      <c r="AB555">
        <f>VLOOKUP($B555,'Gemini RAW'!$A:$Q,11,FALSE)</f>
        <v>0.30176323470626831</v>
      </c>
      <c r="AC555">
        <f>VLOOKUP($B555,'Gemini RAW'!$A:$Q,12,FALSE)</f>
        <v>5</v>
      </c>
      <c r="AD555" t="str">
        <f>VLOOKUP($B555,'Gemini RAW'!$A:$Q,13,FALSE)</f>
        <v>The response provides a comprehensive and accurate answer to the user's query about mandatory security trainings for employees at Berenberg. The content is well-organized, clear, and complete. However, the response lacks explicit citations to the source snippets. The response also only implicitly touches on GDPR and EU AI Act compliance.</v>
      </c>
      <c r="AE555" t="b">
        <f>VLOOKUP($B555,'Gemini RAW'!$A:$Q,14,FALSE)</f>
        <v>0</v>
      </c>
      <c r="AF555">
        <f>VLOOKUP($B555,'Gemini RAW'!$A:$Q,15,FALSE)</f>
        <v>0</v>
      </c>
      <c r="AG555">
        <f>VLOOKUP($B555,'Gemini RAW'!$A:$Q,16,FALSE)</f>
        <v>0</v>
      </c>
      <c r="AH555">
        <f>VLOOKUP($B555,'Gemini RAW'!$A:$Q,17,FALSE)</f>
        <v>0</v>
      </c>
    </row>
    <row r="556" spans="1:34" x14ac:dyDescent="0.45">
      <c r="A556">
        <v>555</v>
      </c>
      <c r="B556" t="s">
        <v>45</v>
      </c>
      <c r="C556" t="s">
        <v>575</v>
      </c>
      <c r="D556" t="s">
        <v>557</v>
      </c>
      <c r="E556">
        <v>5</v>
      </c>
      <c r="F556">
        <v>5</v>
      </c>
      <c r="G556">
        <v>5</v>
      </c>
      <c r="H556">
        <v>4</v>
      </c>
      <c r="I556">
        <v>4</v>
      </c>
      <c r="J556">
        <v>4.7499999999999991</v>
      </c>
      <c r="K556">
        <v>23</v>
      </c>
      <c r="L556">
        <v>0.46851891420389868</v>
      </c>
      <c r="M556">
        <v>6</v>
      </c>
      <c r="N556" t="s">
        <v>1828</v>
      </c>
      <c r="O556" t="b">
        <v>0</v>
      </c>
      <c r="S556" t="str">
        <f>VLOOKUP($B556,'Gemini RAW'!$A:$Q,2,FALSE)</f>
        <v>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
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
The theft of documents and data carriers by insiders is one of the most frequent causes of security incidents in companies. All confidential information (sensitive personal data, bank secrets, credit card information or similar) as well as access cards or keys must be locked away.
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
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
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
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
Encryption protocols must be applied to all sensitive data, both in transit and at rest.</v>
      </c>
      <c r="T556" t="str">
        <f>VLOOKUP($B556,'Gemini RAW'!$A:$Q,3,FALSE)</f>
        <v>rag</v>
      </c>
      <c r="U556">
        <f>VLOOKUP($B556,'Gemini RAW'!$A:$Q,4,FALSE)</f>
        <v>4</v>
      </c>
      <c r="V556">
        <f>VLOOKUP($B556,'Gemini RAW'!$A:$Q,5,FALSE)</f>
        <v>5</v>
      </c>
      <c r="W556">
        <f>VLOOKUP($B556,'Gemini RAW'!$A:$Q,6,FALSE)</f>
        <v>4</v>
      </c>
      <c r="X556">
        <f>VLOOKUP($B556,'Gemini RAW'!$A:$Q,7,FALSE)</f>
        <v>4</v>
      </c>
      <c r="Y556">
        <f>VLOOKUP($B556,'Gemini RAW'!$A:$Q,8,FALSE)</f>
        <v>2</v>
      </c>
      <c r="Z556">
        <f>VLOOKUP($B556,'Gemini RAW'!$A:$Q,9,FALSE)</f>
        <v>3.89</v>
      </c>
      <c r="AA556">
        <f>VLOOKUP($B556,'Gemini RAW'!$A:$Q,10,FALSE)</f>
        <v>19</v>
      </c>
      <c r="AB556">
        <f>VLOOKUP($B556,'Gemini RAW'!$A:$Q,11,FALSE)</f>
        <v>0.46851891420389868</v>
      </c>
      <c r="AC556">
        <f>VLOOKUP($B556,'Gemini RAW'!$A:$Q,12,FALSE)</f>
        <v>6</v>
      </c>
      <c r="AD556" t="str">
        <f>VLOOKUP($B556,'Gemini RAW'!$A:$Q,13,FALSE)</f>
        <v>The response provides a generally accurate and relevant overview of secure data sharing practices. However, it lacks explicit citations to the source snippets and could be more complete by addressing additional relevant topics. The response demonstrates some awareness of GDPR and EU AI Act requirements, but further elaboration is needed. The absence of explicit citations is a significant weakness.</v>
      </c>
      <c r="AE556" t="b">
        <f>VLOOKUP($B556,'Gemini RAW'!$A:$Q,14,FALSE)</f>
        <v>0</v>
      </c>
      <c r="AF556">
        <f>VLOOKUP($B556,'Gemini RAW'!$A:$Q,15,FALSE)</f>
        <v>0</v>
      </c>
      <c r="AG556">
        <f>VLOOKUP($B556,'Gemini RAW'!$A:$Q,16,FALSE)</f>
        <v>0</v>
      </c>
      <c r="AH556">
        <f>VLOOKUP($B556,'Gemini RAW'!$A:$Q,17,FALSE)</f>
        <v>0</v>
      </c>
    </row>
    <row r="557" spans="1:34" x14ac:dyDescent="0.45">
      <c r="A557">
        <v>556</v>
      </c>
      <c r="B557" t="s">
        <v>48</v>
      </c>
      <c r="C557" t="s">
        <v>577</v>
      </c>
      <c r="D557" t="s">
        <v>557</v>
      </c>
      <c r="E557">
        <v>3</v>
      </c>
      <c r="F557">
        <v>4</v>
      </c>
      <c r="G557">
        <v>4</v>
      </c>
      <c r="H557">
        <v>4</v>
      </c>
      <c r="I557">
        <v>2</v>
      </c>
      <c r="J557">
        <v>3.5125000000000002</v>
      </c>
      <c r="K557">
        <v>17</v>
      </c>
      <c r="L557">
        <v>0.26266655663457988</v>
      </c>
      <c r="M557">
        <v>9</v>
      </c>
      <c r="N557" t="s">
        <v>1829</v>
      </c>
      <c r="O557" t="b">
        <v>0</v>
      </c>
      <c r="S557" t="str">
        <f>VLOOKUP($B557,'Gemini RAW'!$A:$Q,2,FALSE)</f>
        <v>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
Specific emergency communication channels include:
*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
*   **Office Hours Escalation**: Available Monday to Friday, 18:00/19:00 to 07:00, and all day on Saturdays and Sundays for power outages and failure of urgently needed ICT assets.
*   **Berenberg IT-Hotline (040-35060-369)**: Available Monday to Friday, 07:00 to 19:00 for IT problems at the workplace and failure of ICT services/systems.
*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
Other communication methods include press releases, press conferences, the company website, a "dark site," the intranet (ServiceBank), WAM-Newsfeed, e-mail, landline, smartphone, video conference, and social media. The ServiceBank is a centralized information medium for internal communication. Initial internal information may be sent via e-mail from the crisis management team to all employees.
In the event of an emergency, employees should immediately apply the rules stored in the Service Bank under "Emergency information". External emergency calls should be made immediately if necessary (e.g., telephone 110/112).</v>
      </c>
      <c r="T557" t="str">
        <f>VLOOKUP($B557,'Gemini RAW'!$A:$Q,3,FALSE)</f>
        <v>rag</v>
      </c>
      <c r="U557">
        <f>VLOOKUP($B557,'Gemini RAW'!$A:$Q,4,FALSE)</f>
        <v>5</v>
      </c>
      <c r="V557">
        <f>VLOOKUP($B557,'Gemini RAW'!$A:$Q,5,FALSE)</f>
        <v>5</v>
      </c>
      <c r="W557">
        <f>VLOOKUP($B557,'Gemini RAW'!$A:$Q,6,FALSE)</f>
        <v>5</v>
      </c>
      <c r="X557">
        <f>VLOOKUP($B557,'Gemini RAW'!$A:$Q,7,FALSE)</f>
        <v>5</v>
      </c>
      <c r="Y557">
        <f>VLOOKUP($B557,'Gemini RAW'!$A:$Q,8,FALSE)</f>
        <v>1</v>
      </c>
      <c r="Z557">
        <f>VLOOKUP($B557,'Gemini RAW'!$A:$Q,9,FALSE)</f>
        <v>3.64</v>
      </c>
      <c r="AA557">
        <f>VLOOKUP($B557,'Gemini RAW'!$A:$Q,10,FALSE)</f>
        <v>21</v>
      </c>
      <c r="AB557">
        <f>VLOOKUP($B557,'Gemini RAW'!$A:$Q,11,FALSE)</f>
        <v>0.26266655663457988</v>
      </c>
      <c r="AC557">
        <f>VLOOKUP($B557,'Gemini RAW'!$A:$Q,12,FALSE)</f>
        <v>9</v>
      </c>
      <c r="AD557" t="str">
        <f>VLOOKUP($B557,'Gemini RAW'!$A:$Q,13,FALSE)</f>
        <v>The response provides a detailed and relevant answer to the user's query about emergency communication channels at Berenberg. The content is factually accurate, complete, and clearly presented. However, the response lacks proper citations and does not address GDPR compliance, EU AI Act alignment, or audit trail quality. The primary weakness is the absence of source attribution.</v>
      </c>
      <c r="AE557" t="b">
        <f>VLOOKUP($B557,'Gemini RAW'!$A:$Q,14,FALSE)</f>
        <v>0</v>
      </c>
      <c r="AF557">
        <f>VLOOKUP($B557,'Gemini RAW'!$A:$Q,15,FALSE)</f>
        <v>0</v>
      </c>
      <c r="AG557">
        <f>VLOOKUP($B557,'Gemini RAW'!$A:$Q,16,FALSE)</f>
        <v>0</v>
      </c>
      <c r="AH557">
        <f>VLOOKUP($B557,'Gemini RAW'!$A:$Q,17,FALSE)</f>
        <v>0</v>
      </c>
    </row>
    <row r="558" spans="1:34" x14ac:dyDescent="0.45">
      <c r="A558">
        <v>557</v>
      </c>
      <c r="B558" t="s">
        <v>51</v>
      </c>
      <c r="C558" t="s">
        <v>579</v>
      </c>
      <c r="D558" t="s">
        <v>557</v>
      </c>
      <c r="E558">
        <v>4</v>
      </c>
      <c r="F558">
        <v>5</v>
      </c>
      <c r="G558">
        <v>3</v>
      </c>
      <c r="H558">
        <v>4</v>
      </c>
      <c r="I558">
        <v>2</v>
      </c>
      <c r="J558">
        <v>3.8875000000000002</v>
      </c>
      <c r="K558">
        <v>18</v>
      </c>
      <c r="L558">
        <v>0.14469857679914069</v>
      </c>
      <c r="M558">
        <v>7</v>
      </c>
      <c r="N558" t="s">
        <v>1830</v>
      </c>
      <c r="O558" t="b">
        <v>0</v>
      </c>
      <c r="S558" t="str">
        <f>VLOOKUP($B558,'Gemini RAW'!$A:$Q,2,FALSE)</f>
        <v>In the event of an IT outage, Facility Management and the IT hotline communicate any necessary information directly to the employees concerned. IT malfunctions are transmitted to the responsible colleagues from Global Technology (GT).</v>
      </c>
      <c r="T558" t="str">
        <f>VLOOKUP($B558,'Gemini RAW'!$A:$Q,3,FALSE)</f>
        <v>rag</v>
      </c>
      <c r="U558">
        <f>VLOOKUP($B558,'Gemini RAW'!$A:$Q,4,FALSE)</f>
        <v>3</v>
      </c>
      <c r="V558">
        <f>VLOOKUP($B558,'Gemini RAW'!$A:$Q,5,FALSE)</f>
        <v>4</v>
      </c>
      <c r="W558">
        <f>VLOOKUP($B558,'Gemini RAW'!$A:$Q,6,FALSE)</f>
        <v>2</v>
      </c>
      <c r="X558">
        <f>VLOOKUP($B558,'Gemini RAW'!$A:$Q,7,FALSE)</f>
        <v>4</v>
      </c>
      <c r="Y558">
        <f>VLOOKUP($B558,'Gemini RAW'!$A:$Q,8,FALSE)</f>
        <v>1</v>
      </c>
      <c r="Z558">
        <f>VLOOKUP($B558,'Gemini RAW'!$A:$Q,9,FALSE)</f>
        <v>2.48</v>
      </c>
      <c r="AA558">
        <f>VLOOKUP($B558,'Gemini RAW'!$A:$Q,10,FALSE)</f>
        <v>14</v>
      </c>
      <c r="AB558">
        <f>VLOOKUP($B558,'Gemini RAW'!$A:$Q,11,FALSE)</f>
        <v>0.14469857679914069</v>
      </c>
      <c r="AC558">
        <f>VLOOKUP($B558,'Gemini RAW'!$A:$Q,12,FALSE)</f>
        <v>7</v>
      </c>
      <c r="AD558" t="str">
        <f>VLOOKUP($B558,'Gemini RAW'!$A:$Q,13,FALSE)</f>
        <v>The response is relevant and clearly written but lacks completeness and strong factual grounding in the provided snippets. The absence of citations is a significant weakness. While the identified communicators are plausible, the response would benefit from more comprehensive information and explicit source support.</v>
      </c>
      <c r="AE558" t="b">
        <f>VLOOKUP($B558,'Gemini RAW'!$A:$Q,14,FALSE)</f>
        <v>0</v>
      </c>
      <c r="AF558">
        <f>VLOOKUP($B558,'Gemini RAW'!$A:$Q,15,FALSE)</f>
        <v>0</v>
      </c>
      <c r="AG558">
        <f>VLOOKUP($B558,'Gemini RAW'!$A:$Q,16,FALSE)</f>
        <v>0</v>
      </c>
      <c r="AH558">
        <f>VLOOKUP($B558,'Gemini RAW'!$A:$Q,17,FALSE)</f>
        <v>0</v>
      </c>
    </row>
    <row r="559" spans="1:34" x14ac:dyDescent="0.45">
      <c r="A559">
        <v>558</v>
      </c>
      <c r="B559" t="s">
        <v>54</v>
      </c>
      <c r="C559" t="s">
        <v>581</v>
      </c>
      <c r="D559" t="s">
        <v>557</v>
      </c>
      <c r="E559">
        <v>5</v>
      </c>
      <c r="F559">
        <v>5</v>
      </c>
      <c r="G559">
        <v>5</v>
      </c>
      <c r="H559">
        <v>5</v>
      </c>
      <c r="I559">
        <v>4</v>
      </c>
      <c r="J559">
        <v>4.9124999999999996</v>
      </c>
      <c r="K559">
        <v>24</v>
      </c>
      <c r="L559">
        <v>0.37659444739859171</v>
      </c>
      <c r="M559">
        <v>7</v>
      </c>
      <c r="N559" t="s">
        <v>1831</v>
      </c>
      <c r="O559" t="b">
        <v>0</v>
      </c>
      <c r="S559" t="str">
        <f>VLOOKUP($B559,'Gemini RAW'!$A:$Q,2,FALSE)</f>
        <v>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
The Major Incident Manager indicates possible emergencies or IT emergencies to the Head of Global Technology (or their deputy), who then consults with members of the central crisis management team (emergency) or IT Emergency Staff (IT emergency) on the declaration of an (IT) emergency.
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
Anyone involved in the Incident Management process can initiate escalation of an incident to a high-priority incident by involving the Major Incident Manager, who is authorized to officially declare a high-priority incident and initiate the related processes.
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
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v>
      </c>
      <c r="T559" t="str">
        <f>VLOOKUP($B559,'Gemini RAW'!$A:$Q,3,FALSE)</f>
        <v>rag</v>
      </c>
      <c r="U559">
        <f>VLOOKUP($B559,'Gemini RAW'!$A:$Q,4,FALSE)</f>
        <v>4</v>
      </c>
      <c r="V559">
        <f>VLOOKUP($B559,'Gemini RAW'!$A:$Q,5,FALSE)</f>
        <v>5</v>
      </c>
      <c r="W559">
        <f>VLOOKUP($B559,'Gemini RAW'!$A:$Q,6,FALSE)</f>
        <v>4</v>
      </c>
      <c r="X559">
        <f>VLOOKUP($B559,'Gemini RAW'!$A:$Q,7,FALSE)</f>
        <v>4</v>
      </c>
      <c r="Y559">
        <f>VLOOKUP($B559,'Gemini RAW'!$A:$Q,8,FALSE)</f>
        <v>2</v>
      </c>
      <c r="Z559">
        <f>VLOOKUP($B559,'Gemini RAW'!$A:$Q,9,FALSE)</f>
        <v>3.78</v>
      </c>
      <c r="AA559">
        <f>VLOOKUP($B559,'Gemini RAW'!$A:$Q,10,FALSE)</f>
        <v>19</v>
      </c>
      <c r="AB559">
        <f>VLOOKUP($B559,'Gemini RAW'!$A:$Q,11,FALSE)</f>
        <v>0.37659444739859171</v>
      </c>
      <c r="AC559">
        <f>VLOOKUP($B559,'Gemini RAW'!$A:$Q,12,FALSE)</f>
        <v>7</v>
      </c>
      <c r="AD559" t="str">
        <f>VLOOKUP($B559,'Gemini RAW'!$A:$Q,13,FALSE)</f>
        <v>The response provides a relevant and generally accurate overview of the escalation process during a major cyber incident. However, it lacks explicit citations and could be more complete by including specific examples and addressing GDPR compliance, EU AI Act alignment, and audit trail quality. The content quality is good, but the source utilization and citation mechanics are weak.</v>
      </c>
      <c r="AE559" t="b">
        <f>VLOOKUP($B559,'Gemini RAW'!$A:$Q,14,FALSE)</f>
        <v>0</v>
      </c>
      <c r="AF559">
        <f>VLOOKUP($B559,'Gemini RAW'!$A:$Q,15,FALSE)</f>
        <v>0</v>
      </c>
      <c r="AG559">
        <f>VLOOKUP($B559,'Gemini RAW'!$A:$Q,16,FALSE)</f>
        <v>0</v>
      </c>
      <c r="AH559">
        <f>VLOOKUP($B559,'Gemini RAW'!$A:$Q,17,FALSE)</f>
        <v>0</v>
      </c>
    </row>
    <row r="560" spans="1:34" x14ac:dyDescent="0.45">
      <c r="A560">
        <v>559</v>
      </c>
      <c r="B560" t="s">
        <v>57</v>
      </c>
      <c r="C560" t="s">
        <v>583</v>
      </c>
      <c r="D560" t="s">
        <v>557</v>
      </c>
      <c r="E560">
        <v>4</v>
      </c>
      <c r="F560">
        <v>5</v>
      </c>
      <c r="G560">
        <v>4</v>
      </c>
      <c r="H560">
        <v>5</v>
      </c>
      <c r="I560">
        <v>3</v>
      </c>
      <c r="J560">
        <v>4.3249999999999993</v>
      </c>
      <c r="K560">
        <v>21</v>
      </c>
      <c r="L560">
        <v>0.43470263357332323</v>
      </c>
      <c r="M560">
        <v>5</v>
      </c>
      <c r="N560" t="s">
        <v>1832</v>
      </c>
      <c r="O560" t="b">
        <v>0</v>
      </c>
      <c r="S560" t="str">
        <f>VLOOKUP($B560,'Gemini RAW'!$A:$Q,2,FALSE)</f>
        <v>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
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
Berenberg is introducing the principle of "need-to-have" access, where users request access to an account only when needed, rather than having permanent access. The introduction of a PAM solution aims to achieve a higher level of security and reduce the risks associated with the use of privileged authorizations.</v>
      </c>
      <c r="T560" t="str">
        <f>VLOOKUP($B560,'Gemini RAW'!$A:$Q,3,FALSE)</f>
        <v>rag</v>
      </c>
      <c r="U560">
        <f>VLOOKUP($B560,'Gemini RAW'!$A:$Q,4,FALSE)</f>
        <v>5</v>
      </c>
      <c r="V560">
        <f>VLOOKUP($B560,'Gemini RAW'!$A:$Q,5,FALSE)</f>
        <v>5</v>
      </c>
      <c r="W560">
        <f>VLOOKUP($B560,'Gemini RAW'!$A:$Q,6,FALSE)</f>
        <v>4</v>
      </c>
      <c r="X560">
        <f>VLOOKUP($B560,'Gemini RAW'!$A:$Q,7,FALSE)</f>
        <v>5</v>
      </c>
      <c r="Y560">
        <f>VLOOKUP($B560,'Gemini RAW'!$A:$Q,8,FALSE)</f>
        <v>2</v>
      </c>
      <c r="Z560">
        <f>VLOOKUP($B560,'Gemini RAW'!$A:$Q,9,FALSE)</f>
        <v>4.12</v>
      </c>
      <c r="AA560">
        <f>VLOOKUP($B560,'Gemini RAW'!$A:$Q,10,FALSE)</f>
        <v>21</v>
      </c>
      <c r="AB560">
        <f>VLOOKUP($B560,'Gemini RAW'!$A:$Q,11,FALSE)</f>
        <v>0.43470263357332323</v>
      </c>
      <c r="AC560">
        <f>VLOOKUP($B560,'Gemini RAW'!$A:$Q,12,FALSE)</f>
        <v>5</v>
      </c>
      <c r="AD560" t="str">
        <f>VLOOKUP($B560,'Gemini RAW'!$A:$Q,13,FALSE)</f>
        <v>The response provides a good overview of Privileged Access Management (PAM) and its importance. The content is factually accurate, relevant, and clearly written. However, the response lacks explicit citations and could be more complete by discussing specific PAM solutions and compliance aspects. The grounding in the provided snippets is present but not explicitly indicated.</v>
      </c>
      <c r="AE560" t="b">
        <f>VLOOKUP($B560,'Gemini RAW'!$A:$Q,14,FALSE)</f>
        <v>0</v>
      </c>
      <c r="AF560">
        <f>VLOOKUP($B560,'Gemini RAW'!$A:$Q,15,FALSE)</f>
        <v>0</v>
      </c>
      <c r="AG560">
        <f>VLOOKUP($B560,'Gemini RAW'!$A:$Q,16,FALSE)</f>
        <v>0</v>
      </c>
      <c r="AH560">
        <f>VLOOKUP($B560,'Gemini RAW'!$A:$Q,17,FALSE)</f>
        <v>0</v>
      </c>
    </row>
    <row r="561" spans="1:34" x14ac:dyDescent="0.45">
      <c r="A561">
        <v>560</v>
      </c>
      <c r="B561" t="s">
        <v>60</v>
      </c>
      <c r="C561" t="s">
        <v>585</v>
      </c>
      <c r="D561" t="s">
        <v>557</v>
      </c>
      <c r="E561">
        <v>4</v>
      </c>
      <c r="F561">
        <v>5</v>
      </c>
      <c r="G561">
        <v>4</v>
      </c>
      <c r="H561">
        <v>4</v>
      </c>
      <c r="I561">
        <v>4</v>
      </c>
      <c r="J561">
        <v>4.25</v>
      </c>
      <c r="K561">
        <v>21</v>
      </c>
      <c r="L561">
        <v>0.38552838212552659</v>
      </c>
      <c r="M561">
        <v>5</v>
      </c>
      <c r="N561" t="s">
        <v>1833</v>
      </c>
      <c r="O561" t="b">
        <v>0</v>
      </c>
      <c r="S561" t="str">
        <f>VLOOKUP($B561,'Gemini RAW'!$A:$Q,2,FALSE)</f>
        <v>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
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v>
      </c>
      <c r="T561" t="str">
        <f>VLOOKUP($B561,'Gemini RAW'!$A:$Q,3,FALSE)</f>
        <v>rag</v>
      </c>
      <c r="U561">
        <f>VLOOKUP($B561,'Gemini RAW'!$A:$Q,4,FALSE)</f>
        <v>4</v>
      </c>
      <c r="V561">
        <f>VLOOKUP($B561,'Gemini RAW'!$A:$Q,5,FALSE)</f>
        <v>5</v>
      </c>
      <c r="W561">
        <f>VLOOKUP($B561,'Gemini RAW'!$A:$Q,6,FALSE)</f>
        <v>4</v>
      </c>
      <c r="X561">
        <f>VLOOKUP($B561,'Gemini RAW'!$A:$Q,7,FALSE)</f>
        <v>4</v>
      </c>
      <c r="Y561">
        <f>VLOOKUP($B561,'Gemini RAW'!$A:$Q,8,FALSE)</f>
        <v>1</v>
      </c>
      <c r="Z561">
        <f>VLOOKUP($B561,'Gemini RAW'!$A:$Q,9,FALSE)</f>
        <v>3.16</v>
      </c>
      <c r="AA561">
        <f>VLOOKUP($B561,'Gemini RAW'!$A:$Q,10,FALSE)</f>
        <v>18</v>
      </c>
      <c r="AB561">
        <f>VLOOKUP($B561,'Gemini RAW'!$A:$Q,11,FALSE)</f>
        <v>0.38552838212552659</v>
      </c>
      <c r="AC561">
        <f>VLOOKUP($B561,'Gemini RAW'!$A:$Q,12,FALSE)</f>
        <v>5</v>
      </c>
      <c r="AD561" t="str">
        <f>VLOOKUP($B561,'Gemini RAW'!$A:$Q,13,FALSE)</f>
        <v>The response provides a relevant and generally accurate answer to the user's query. However, it lacks citations and does not address GDPR compliance, EU AI Act alignment, or audit trail quality. The content is well-organized and easy to understand, but could be more complete by including additional details about emergency access procedures and specific tools used for access management.</v>
      </c>
      <c r="AE561" t="b">
        <f>VLOOKUP($B561,'Gemini RAW'!$A:$Q,14,FALSE)</f>
        <v>0</v>
      </c>
      <c r="AF561">
        <f>VLOOKUP($B561,'Gemini RAW'!$A:$Q,15,FALSE)</f>
        <v>0</v>
      </c>
      <c r="AG561">
        <f>VLOOKUP($B561,'Gemini RAW'!$A:$Q,16,FALSE)</f>
        <v>0</v>
      </c>
      <c r="AH561">
        <f>VLOOKUP($B561,'Gemini RAW'!$A:$Q,17,FALSE)</f>
        <v>0</v>
      </c>
    </row>
    <row r="562" spans="1:34" x14ac:dyDescent="0.45">
      <c r="A562">
        <v>561</v>
      </c>
      <c r="B562" t="s">
        <v>63</v>
      </c>
      <c r="C562" t="s">
        <v>587</v>
      </c>
      <c r="D562" t="s">
        <v>557</v>
      </c>
      <c r="E562">
        <v>4</v>
      </c>
      <c r="F562">
        <v>5</v>
      </c>
      <c r="G562">
        <v>4</v>
      </c>
      <c r="H562">
        <v>4</v>
      </c>
      <c r="I562">
        <v>3</v>
      </c>
      <c r="J562">
        <v>4.1624999999999996</v>
      </c>
      <c r="K562">
        <v>20</v>
      </c>
      <c r="L562">
        <v>0.2493992541712933</v>
      </c>
      <c r="M562">
        <v>6</v>
      </c>
      <c r="N562" t="s">
        <v>1834</v>
      </c>
      <c r="O562" t="b">
        <v>0</v>
      </c>
      <c r="S562" t="str">
        <f>VLOOKUP($B562,'Gemini RAW'!$A:$Q,2,FALSE)</f>
        <v>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"the process consisting of all activities (static as well as dynamic) in the life cycle of a software that deals with the planning, preparation and evaluation of a software product (and the work products related to this product)"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v>
      </c>
      <c r="T562" t="str">
        <f>VLOOKUP($B562,'Gemini RAW'!$A:$Q,3,FALSE)</f>
        <v>rag</v>
      </c>
      <c r="U562">
        <f>VLOOKUP($B562,'Gemini RAW'!$A:$Q,4,FALSE)</f>
        <v>4</v>
      </c>
      <c r="V562">
        <f>VLOOKUP($B562,'Gemini RAW'!$A:$Q,5,FALSE)</f>
        <v>5</v>
      </c>
      <c r="W562">
        <f>VLOOKUP($B562,'Gemini RAW'!$A:$Q,6,FALSE)</f>
        <v>4</v>
      </c>
      <c r="X562">
        <f>VLOOKUP($B562,'Gemini RAW'!$A:$Q,7,FALSE)</f>
        <v>4</v>
      </c>
      <c r="Y562">
        <f>VLOOKUP($B562,'Gemini RAW'!$A:$Q,8,FALSE)</f>
        <v>2</v>
      </c>
      <c r="Z562">
        <f>VLOOKUP($B562,'Gemini RAW'!$A:$Q,9,FALSE)</f>
        <v>4.34</v>
      </c>
      <c r="AA562">
        <f>VLOOKUP($B562,'Gemini RAW'!$A:$Q,10,FALSE)</f>
        <v>19</v>
      </c>
      <c r="AB562">
        <f>VLOOKUP($B562,'Gemini RAW'!$A:$Q,11,FALSE)</f>
        <v>0.2493992541712933</v>
      </c>
      <c r="AC562">
        <f>VLOOKUP($B562,'Gemini RAW'!$A:$Q,12,FALSE)</f>
        <v>6</v>
      </c>
      <c r="AD562" t="str">
        <f>VLOOKUP($B562,'Gemini RAW'!$A:$Q,13,FALSE)</f>
        <v>The response provides a relevant and generally accurate description of the purpose of the general test guideline. The content is well-organized and easy to understand. However, the response could be more complete by providing more specific examples and streamlining the information. The main weakness is the lack of explicit citations to the source snippets, which reduces the credibility and transparency of the response.</v>
      </c>
      <c r="AE562" t="b">
        <f>VLOOKUP($B562,'Gemini RAW'!$A:$Q,14,FALSE)</f>
        <v>0</v>
      </c>
      <c r="AF562">
        <f>VLOOKUP($B562,'Gemini RAW'!$A:$Q,15,FALSE)</f>
        <v>0</v>
      </c>
      <c r="AG562">
        <f>VLOOKUP($B562,'Gemini RAW'!$A:$Q,16,FALSE)</f>
        <v>0</v>
      </c>
      <c r="AH562">
        <f>VLOOKUP($B562,'Gemini RAW'!$A:$Q,17,FALSE)</f>
        <v>0</v>
      </c>
    </row>
    <row r="563" spans="1:34" x14ac:dyDescent="0.45">
      <c r="A563">
        <v>562</v>
      </c>
      <c r="B563" t="s">
        <v>66</v>
      </c>
      <c r="C563" t="s">
        <v>589</v>
      </c>
      <c r="D563" t="s">
        <v>557</v>
      </c>
      <c r="E563">
        <v>4</v>
      </c>
      <c r="F563">
        <v>5</v>
      </c>
      <c r="G563">
        <v>4</v>
      </c>
      <c r="H563">
        <v>5</v>
      </c>
      <c r="I563">
        <v>3</v>
      </c>
      <c r="J563">
        <v>4.3249999999999993</v>
      </c>
      <c r="K563">
        <v>21</v>
      </c>
      <c r="L563">
        <v>0.42582965067340067</v>
      </c>
      <c r="M563">
        <v>6</v>
      </c>
      <c r="N563" t="s">
        <v>1835</v>
      </c>
      <c r="O563" t="b">
        <v>0</v>
      </c>
      <c r="S563" t="str">
        <f>VLOOKUP($B563,'Gemini RAW'!$A:$Q,2,FALSE)</f>
        <v>IT security tests at Berenberg are conducted in accordance with predefined test types and scenarios that align with regulatory requirements. The responsibilities of the involved teams and departments are precisely delineated to ensure the seamless execution of the tests.
Here's a breakdown of how IT security tests are defined and conducted:
*   **Test Planning and Setup:**
    *   Defining exact test objectives is essential to determine the scope and focus of test activities.
    *   Tests are conducted in strict accordance with predefined test types and scenarios that align with regulatory requirements.
    *   The responsibilities of the involved teams and departments are precisely delineated to ensure the seamless execution of the tests.
*   **Security Controls:**
    *   Security controls are technical and organizational measures that ensure the confidentiality, integrity, and availability of Berenberg's data, IT systems, and operations.
    *   They are based on security requirements defined by the OU Information Security within the 2nd line of defense and are a concretization of these requirements.
    *   Security Controls should generally be based on established industry standards, best practices, or vendor recommendations and adapted to the specific conditions at Berenberg.
    *   Security controls are a subpart of configuration management.
    *   Security controls are documented in a central system such as ServiceNow.
*   **Penetration Testing:**
    *   Applications reachable from public networks and operated by Berenberg must be assessed through penetration tests performed by an independent third-party.
    *   These tests are performed on certain occasions and regularly.
    *   The Application Owner is responsible for planning and executing penetration tests in accordance with requirements.
    *   The IT Security Manager centrally supports in planning and coordinating penetration tests and will hire the service provider.
    *   The Application Owner must announce penetration tests to the Change Advisory Board.
    *   A test matrix systematically represents assets, their potential threats, and corresponding testing methods.
    *   Penetration testing simulates an attack on a system to identify vulnerabilities.
    *   Requirements include annual tests for internal infrastructure and bi-annual tests for exposed assets, with additional tests after significant changes.
    *   Penetration tests are required before significant changes are put into production and before initially commencing productive operations.
    *   Regular penetration tests are conducted annually for very high protection requirements, every 3 years for high protection requirements, and every 5 years for normal protection requirements.
    *   If development and operations are outsourced to cloud providers, the execution of penetration tests can be delegated to the service provider.
*   **Independent Security Inspections:**
    *   A process is in place for independent security inspections that include at least the scoping and initiation of inspections, the documentation and reporting of results as well as process- integrated quality controls.
    *   Security inspections are conducted by the second line of defense (Information Security).
    *   Security inspections are scoped to cover requirements from the Guideline by chapter for a defined subset of the assets, based on the overall threat analysis.
    *   Security inspections are either conducted ad hoc, based on current events, or planned as part of the inspection planning.
    *   The inspection plan is defined so that each chapter from the Guideline is covered between every year and every three years, based on the overall threat analysis.
    *   Results from security inspections are handled in the IT Risk Management.
*   **Threat Analysis:**
    *   A process for an annual threat analysis is defined within the second line of defense (Information Security).
    *   The threat analysis process covers general information security threats and institute-specific threats.
    *   The scope for the threat landscape must include evaluating the current threat landscape and prioritizing tests accordingly.
    *   The process owner should regularly review and assess threats identified through threat monitoring and decide on appropriate actions.
*   **Types of Security Tests:**
    *   Manual security tests by independent third parties (penetration tests) and automatic vulnerability scans.
*   **Combination of Questionnaire and Gap-Analysis:**
    *   Questionnaires are used to analyze the protection requirements (PRA) for all applications.
    *   The results from the questionnaires are then used to conduct a Gap-Analysis, which identifies discrepancies between the current security posture and the defined security standards.
*   **Infrastructure Testing:**
    *   The test requirements to ensure technical IT security are governed by the Berenberg IT security guideline and must also be taken into account.
    *   During the development of IT processes or in the event of adjustments /changes of IT processes, all components need to be tested which are required for execution, administration and operation.
    *   The scope of the tests must be adequately aligned with the degree of the change to the respective IT process and documented.</v>
      </c>
      <c r="T563" t="str">
        <f>VLOOKUP($B563,'Gemini RAW'!$A:$Q,3,FALSE)</f>
        <v>rag</v>
      </c>
      <c r="U563">
        <f>VLOOKUP($B563,'Gemini RAW'!$A:$Q,4,FALSE)</f>
        <v>4</v>
      </c>
      <c r="V563">
        <f>VLOOKUP($B563,'Gemini RAW'!$A:$Q,5,FALSE)</f>
        <v>5</v>
      </c>
      <c r="W563">
        <f>VLOOKUP($B563,'Gemini RAW'!$A:$Q,6,FALSE)</f>
        <v>4</v>
      </c>
      <c r="X563">
        <f>VLOOKUP($B563,'Gemini RAW'!$A:$Q,7,FALSE)</f>
        <v>4</v>
      </c>
      <c r="Y563">
        <f>VLOOKUP($B563,'Gemini RAW'!$A:$Q,8,FALSE)</f>
        <v>1</v>
      </c>
      <c r="Z563">
        <f>VLOOKUP($B563,'Gemini RAW'!$A:$Q,9,FALSE)</f>
        <v>3.16</v>
      </c>
      <c r="AA563">
        <f>VLOOKUP($B563,'Gemini RAW'!$A:$Q,10,FALSE)</f>
        <v>18</v>
      </c>
      <c r="AB563">
        <f>VLOOKUP($B563,'Gemini RAW'!$A:$Q,11,FALSE)</f>
        <v>0.42582965067340067</v>
      </c>
      <c r="AC563">
        <f>VLOOKUP($B563,'Gemini RAW'!$A:$Q,12,FALSE)</f>
        <v>6</v>
      </c>
      <c r="AD563" t="str">
        <f>VLOOKUP($B563,'Gemini RAW'!$A:$Q,13,FALSE)</f>
        <v>The response provides a relevant and generally accurate overview of IT security testing at Berenberg. However, it lacks explicit citations, making it difficult to verify the source of the information. Furthermore, it fails to address GDPR compliance, EU AI Act alignment, and audit trail quality, which are important considerations for AI system assessment.</v>
      </c>
      <c r="AE563" t="b">
        <f>VLOOKUP($B563,'Gemini RAW'!$A:$Q,14,FALSE)</f>
        <v>0</v>
      </c>
      <c r="AF563">
        <f>VLOOKUP($B563,'Gemini RAW'!$A:$Q,15,FALSE)</f>
        <v>0</v>
      </c>
      <c r="AG563">
        <f>VLOOKUP($B563,'Gemini RAW'!$A:$Q,16,FALSE)</f>
        <v>0</v>
      </c>
      <c r="AH563">
        <f>VLOOKUP($B563,'Gemini RAW'!$A:$Q,17,FALSE)</f>
        <v>0</v>
      </c>
    </row>
    <row r="564" spans="1:34" x14ac:dyDescent="0.45">
      <c r="A564">
        <v>563</v>
      </c>
      <c r="B564" t="s">
        <v>69</v>
      </c>
      <c r="C564" t="s">
        <v>591</v>
      </c>
      <c r="D564" t="s">
        <v>557</v>
      </c>
      <c r="E564">
        <v>4</v>
      </c>
      <c r="F564">
        <v>5</v>
      </c>
      <c r="G564">
        <v>4</v>
      </c>
      <c r="H564">
        <v>4</v>
      </c>
      <c r="I564">
        <v>3</v>
      </c>
      <c r="J564">
        <v>4.1624999999999996</v>
      </c>
      <c r="K564">
        <v>20</v>
      </c>
      <c r="L564">
        <v>0.28089392059553348</v>
      </c>
      <c r="M564">
        <v>5</v>
      </c>
      <c r="N564" t="s">
        <v>1836</v>
      </c>
      <c r="O564" t="b">
        <v>0</v>
      </c>
      <c r="S564" t="str">
        <f>VLOOKUP($B564,'Gemini RAW'!$A:$Q,2,FALSE)</f>
        <v>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
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
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v>
      </c>
      <c r="T564" t="str">
        <f>VLOOKUP($B564,'Gemini RAW'!$A:$Q,3,FALSE)</f>
        <v>rag</v>
      </c>
      <c r="U564">
        <f>VLOOKUP($B564,'Gemini RAW'!$A:$Q,4,FALSE)</f>
        <v>4</v>
      </c>
      <c r="V564">
        <f>VLOOKUP($B564,'Gemini RAW'!$A:$Q,5,FALSE)</f>
        <v>4</v>
      </c>
      <c r="W564">
        <f>VLOOKUP($B564,'Gemini RAW'!$A:$Q,6,FALSE)</f>
        <v>3</v>
      </c>
      <c r="X564">
        <f>VLOOKUP($B564,'Gemini RAW'!$A:$Q,7,FALSE)</f>
        <v>4</v>
      </c>
      <c r="Y564">
        <f>VLOOKUP($B564,'Gemini RAW'!$A:$Q,8,FALSE)</f>
        <v>2</v>
      </c>
      <c r="Z564">
        <f>VLOOKUP($B564,'Gemini RAW'!$A:$Q,9,FALSE)</f>
        <v>2.9</v>
      </c>
      <c r="AA564">
        <f>VLOOKUP($B564,'Gemini RAW'!$A:$Q,10,FALSE)</f>
        <v>17</v>
      </c>
      <c r="AB564">
        <f>VLOOKUP($B564,'Gemini RAW'!$A:$Q,11,FALSE)</f>
        <v>0.28089392059553348</v>
      </c>
      <c r="AC564">
        <f>VLOOKUP($B564,'Gemini RAW'!$A:$Q,12,FALSE)</f>
        <v>5</v>
      </c>
      <c r="AD564" t="str">
        <f>VLOOKUP($B564,'Gemini RAW'!$A:$Q,13,FALSE)</f>
        <v>The response provides a reasonably accurate and relevant overview of the types of tests covered in the Digital Operational Resilience (DOR) Testing Policy. However, it lacks completeness and proper citation practices. It also fails to address crucial aspects like GDPR compliance and the EU AI Act. The content is generally clear and well-organized, but the lack of proper citations and the omission of key regulatory considerations significantly detract from its overall quality.</v>
      </c>
      <c r="AE564" t="b">
        <f>VLOOKUP($B564,'Gemini RAW'!$A:$Q,14,FALSE)</f>
        <v>0</v>
      </c>
      <c r="AF564">
        <f>VLOOKUP($B564,'Gemini RAW'!$A:$Q,15,FALSE)</f>
        <v>0</v>
      </c>
      <c r="AG564">
        <f>VLOOKUP($B564,'Gemini RAW'!$A:$Q,16,FALSE)</f>
        <v>0</v>
      </c>
      <c r="AH564">
        <f>VLOOKUP($B564,'Gemini RAW'!$A:$Q,17,FALSE)</f>
        <v>0</v>
      </c>
    </row>
    <row r="565" spans="1:34" x14ac:dyDescent="0.45">
      <c r="A565">
        <v>564</v>
      </c>
      <c r="B565" t="s">
        <v>72</v>
      </c>
      <c r="C565" t="s">
        <v>593</v>
      </c>
      <c r="D565" t="s">
        <v>557</v>
      </c>
      <c r="E565">
        <v>4</v>
      </c>
      <c r="F565">
        <v>5</v>
      </c>
      <c r="G565">
        <v>4</v>
      </c>
      <c r="H565">
        <v>4</v>
      </c>
      <c r="I565">
        <v>3</v>
      </c>
      <c r="J565">
        <v>4.1624999999999996</v>
      </c>
      <c r="K565">
        <v>20</v>
      </c>
      <c r="L565">
        <v>0.35805196317774929</v>
      </c>
      <c r="M565">
        <v>9</v>
      </c>
      <c r="N565" t="s">
        <v>1837</v>
      </c>
      <c r="O565" t="b">
        <v>0</v>
      </c>
      <c r="S565" t="str">
        <f>VLOOKUP($B565,'Gemini RAW'!$A:$Q,2,FALSE)</f>
        <v>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
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v>
      </c>
      <c r="T565" t="str">
        <f>VLOOKUP($B565,'Gemini RAW'!$A:$Q,3,FALSE)</f>
        <v>rag</v>
      </c>
      <c r="U565">
        <f>VLOOKUP($B565,'Gemini RAW'!$A:$Q,4,FALSE)</f>
        <v>4</v>
      </c>
      <c r="V565">
        <f>VLOOKUP($B565,'Gemini RAW'!$A:$Q,5,FALSE)</f>
        <v>5</v>
      </c>
      <c r="W565">
        <f>VLOOKUP($B565,'Gemini RAW'!$A:$Q,6,FALSE)</f>
        <v>4</v>
      </c>
      <c r="X565">
        <f>VLOOKUP($B565,'Gemini RAW'!$A:$Q,7,FALSE)</f>
        <v>4</v>
      </c>
      <c r="Y565">
        <f>VLOOKUP($B565,'Gemini RAW'!$A:$Q,8,FALSE)</f>
        <v>2</v>
      </c>
      <c r="Z565">
        <f>VLOOKUP($B565,'Gemini RAW'!$A:$Q,9,FALSE)</f>
        <v>3.78</v>
      </c>
      <c r="AA565">
        <f>VLOOKUP($B565,'Gemini RAW'!$A:$Q,10,FALSE)</f>
        <v>19</v>
      </c>
      <c r="AB565">
        <f>VLOOKUP($B565,'Gemini RAW'!$A:$Q,11,FALSE)</f>
        <v>0.35805196317774929</v>
      </c>
      <c r="AC565">
        <f>VLOOKUP($B565,'Gemini RAW'!$A:$Q,12,FALSE)</f>
        <v>9</v>
      </c>
      <c r="AD565" t="str">
        <f>VLOOKUP($B565,'Gemini RAW'!$A:$Q,13,FALSE)</f>
        <v>The response provides a relevant and generally accurate overview of the BCM test and exercise concept. The content is well-organized and easy to understand. However, the lack of explicit citations and the limited discussion of GDPR compliance, EU AI Act alignment, and audit trail quality are areas for improvement. The response demonstrates a good understanding of BCM principles but could benefit from more rigorous academic grounding.</v>
      </c>
      <c r="AE565" t="b">
        <f>VLOOKUP($B565,'Gemini RAW'!$A:$Q,14,FALSE)</f>
        <v>0</v>
      </c>
      <c r="AF565">
        <f>VLOOKUP($B565,'Gemini RAW'!$A:$Q,15,FALSE)</f>
        <v>0</v>
      </c>
      <c r="AG565">
        <f>VLOOKUP($B565,'Gemini RAW'!$A:$Q,16,FALSE)</f>
        <v>0</v>
      </c>
      <c r="AH565">
        <f>VLOOKUP($B565,'Gemini RAW'!$A:$Q,17,FALSE)</f>
        <v>0</v>
      </c>
    </row>
    <row r="566" spans="1:34" x14ac:dyDescent="0.45">
      <c r="A566">
        <v>565</v>
      </c>
      <c r="B566" t="s">
        <v>75</v>
      </c>
      <c r="C566" t="s">
        <v>595</v>
      </c>
      <c r="D566" t="s">
        <v>557</v>
      </c>
      <c r="E566">
        <v>5</v>
      </c>
      <c r="F566">
        <v>5</v>
      </c>
      <c r="G566">
        <v>4</v>
      </c>
      <c r="H566">
        <v>5</v>
      </c>
      <c r="I566">
        <v>3</v>
      </c>
      <c r="J566">
        <v>4.6374999999999993</v>
      </c>
      <c r="K566">
        <v>22</v>
      </c>
      <c r="L566">
        <v>0.37490040461231838</v>
      </c>
      <c r="M566">
        <v>7</v>
      </c>
      <c r="N566" t="s">
        <v>1838</v>
      </c>
      <c r="O566" t="b">
        <v>0</v>
      </c>
      <c r="S566" t="str">
        <f>VLOOKUP($B566,'Gemini RAW'!$A:$Q,2,FALSE)</f>
        <v>When developing and operating robotics processes with UiPath, several test variants are required. These include:
*   **Unit Tests:** After each component is built, a unit test should be carried out to ensure thorough testing, which makes integration smoother and reduces debugging. The REFramework includes a "Test\_Framework" folder for test files, and "RunAllTests.xaml"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
*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
*   **GUI Tests:** Testing is provided by interacting with a component or a system on the respective graphical user interface.
*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v>
      </c>
      <c r="T566" t="str">
        <f>VLOOKUP($B566,'Gemini RAW'!$A:$Q,3,FALSE)</f>
        <v>rag</v>
      </c>
      <c r="U566">
        <f>VLOOKUP($B566,'Gemini RAW'!$A:$Q,4,FALSE)</f>
        <v>4</v>
      </c>
      <c r="V566">
        <f>VLOOKUP($B566,'Gemini RAW'!$A:$Q,5,FALSE)</f>
        <v>5</v>
      </c>
      <c r="W566">
        <f>VLOOKUP($B566,'Gemini RAW'!$A:$Q,6,FALSE)</f>
        <v>4</v>
      </c>
      <c r="X566">
        <f>VLOOKUP($B566,'Gemini RAW'!$A:$Q,7,FALSE)</f>
        <v>4</v>
      </c>
      <c r="Y566">
        <f>VLOOKUP($B566,'Gemini RAW'!$A:$Q,8,FALSE)</f>
        <v>2</v>
      </c>
      <c r="Z566">
        <f>VLOOKUP($B566,'Gemini RAW'!$A:$Q,9,FALSE)</f>
        <v>3.22</v>
      </c>
      <c r="AA566">
        <f>VLOOKUP($B566,'Gemini RAW'!$A:$Q,10,FALSE)</f>
        <v>19</v>
      </c>
      <c r="AB566">
        <f>VLOOKUP($B566,'Gemini RAW'!$A:$Q,11,FALSE)</f>
        <v>0.37490040461231838</v>
      </c>
      <c r="AC566">
        <f>VLOOKUP($B566,'Gemini RAW'!$A:$Q,12,FALSE)</f>
        <v>7</v>
      </c>
      <c r="AD566" t="str">
        <f>VLOOKUP($B566,'Gemini RAW'!$A:$Q,13,FALSE)</f>
        <v>The response provides a relevant and generally accurate overview of test variants used in UiPath development. However, it lacks explicit citations and could be more complete by including additional relevant test types. The absence of citations is a significant weakness. The response is strong in content but weak in source utilization and citation mechanics.</v>
      </c>
      <c r="AE566" t="b">
        <f>VLOOKUP($B566,'Gemini RAW'!$A:$Q,14,FALSE)</f>
        <v>0</v>
      </c>
      <c r="AF566">
        <f>VLOOKUP($B566,'Gemini RAW'!$A:$Q,15,FALSE)</f>
        <v>0</v>
      </c>
      <c r="AG566">
        <f>VLOOKUP($B566,'Gemini RAW'!$A:$Q,16,FALSE)</f>
        <v>0</v>
      </c>
      <c r="AH566">
        <f>VLOOKUP($B566,'Gemini RAW'!$A:$Q,17,FALSE)</f>
        <v>0</v>
      </c>
    </row>
    <row r="567" spans="1:34" x14ac:dyDescent="0.45">
      <c r="A567">
        <v>566</v>
      </c>
      <c r="B567" t="s">
        <v>78</v>
      </c>
      <c r="C567" t="s">
        <v>597</v>
      </c>
      <c r="D567" t="s">
        <v>557</v>
      </c>
      <c r="E567">
        <v>5</v>
      </c>
      <c r="F567">
        <v>5</v>
      </c>
      <c r="G567">
        <v>5</v>
      </c>
      <c r="H567">
        <v>5</v>
      </c>
      <c r="I567">
        <v>4</v>
      </c>
      <c r="J567">
        <v>4.9124999999999996</v>
      </c>
      <c r="K567">
        <v>24</v>
      </c>
      <c r="L567">
        <v>0.36653674403518421</v>
      </c>
      <c r="M567">
        <v>11</v>
      </c>
      <c r="N567" t="s">
        <v>1839</v>
      </c>
      <c r="O567" t="b">
        <v>0</v>
      </c>
      <c r="S567" t="str">
        <f>VLOOKUP($B567,'Gemini RAW'!$A:$Q,2,FALSE)</f>
        <v>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
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
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
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v>
      </c>
      <c r="T567" t="str">
        <f>VLOOKUP($B567,'Gemini RAW'!$A:$Q,3,FALSE)</f>
        <v>rag</v>
      </c>
      <c r="U567">
        <f>VLOOKUP($B567,'Gemini RAW'!$A:$Q,4,FALSE)</f>
        <v>5</v>
      </c>
      <c r="V567">
        <f>VLOOKUP($B567,'Gemini RAW'!$A:$Q,5,FALSE)</f>
        <v>5</v>
      </c>
      <c r="W567">
        <f>VLOOKUP($B567,'Gemini RAW'!$A:$Q,6,FALSE)</f>
        <v>4</v>
      </c>
      <c r="X567">
        <f>VLOOKUP($B567,'Gemini RAW'!$A:$Q,7,FALSE)</f>
        <v>5</v>
      </c>
      <c r="Y567">
        <f>VLOOKUP($B567,'Gemini RAW'!$A:$Q,8,FALSE)</f>
        <v>1</v>
      </c>
      <c r="Z567">
        <f>VLOOKUP($B567,'Gemini RAW'!$A:$Q,9,FALSE)</f>
        <v>3.5</v>
      </c>
      <c r="AA567">
        <f>VLOOKUP($B567,'Gemini RAW'!$A:$Q,10,FALSE)</f>
        <v>20</v>
      </c>
      <c r="AB567">
        <f>VLOOKUP($B567,'Gemini RAW'!$A:$Q,11,FALSE)</f>
        <v>0.36653674403518421</v>
      </c>
      <c r="AC567">
        <f>VLOOKUP($B567,'Gemini RAW'!$A:$Q,12,FALSE)</f>
        <v>11</v>
      </c>
      <c r="AD567" t="str">
        <f>VLOOKUP($B567,'Gemini RAW'!$A:$Q,13,FALSE)</f>
        <v>The response provides a factually accurate, relevant, and clear description of the Robotic Centre of Competence (RCC) at Berenberg. While the content is well-written and informative, the lack of explicit citations is a significant weakness. The response could be improved by providing more specific examples and addressing GDPR compliance and EU AI Act alignment, although these are not directly relevant to the query.</v>
      </c>
      <c r="AE567" t="b">
        <f>VLOOKUP($B567,'Gemini RAW'!$A:$Q,14,FALSE)</f>
        <v>0</v>
      </c>
      <c r="AF567">
        <f>VLOOKUP($B567,'Gemini RAW'!$A:$Q,15,FALSE)</f>
        <v>0</v>
      </c>
      <c r="AG567">
        <f>VLOOKUP($B567,'Gemini RAW'!$A:$Q,16,FALSE)</f>
        <v>0</v>
      </c>
      <c r="AH567">
        <f>VLOOKUP($B567,'Gemini RAW'!$A:$Q,17,FALSE)</f>
        <v>0</v>
      </c>
    </row>
    <row r="568" spans="1:34" x14ac:dyDescent="0.45">
      <c r="A568">
        <v>567</v>
      </c>
      <c r="B568" t="s">
        <v>81</v>
      </c>
      <c r="C568" t="s">
        <v>599</v>
      </c>
      <c r="D568" t="s">
        <v>557</v>
      </c>
      <c r="E568">
        <v>4</v>
      </c>
      <c r="F568">
        <v>5</v>
      </c>
      <c r="G568">
        <v>4</v>
      </c>
      <c r="H568">
        <v>4</v>
      </c>
      <c r="I568">
        <v>3</v>
      </c>
      <c r="J568">
        <v>4.1624999999999996</v>
      </c>
      <c r="K568">
        <v>20</v>
      </c>
      <c r="L568">
        <v>0.29688225044793348</v>
      </c>
      <c r="M568">
        <v>4</v>
      </c>
      <c r="N568" t="s">
        <v>1840</v>
      </c>
      <c r="O568" t="b">
        <v>0</v>
      </c>
      <c r="S568" t="str">
        <f>VLOOKUP($B568,'Gemini RAW'!$A:$Q,2,FALSE)</f>
        <v>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v>
      </c>
      <c r="T568" t="str">
        <f>VLOOKUP($B568,'Gemini RAW'!$A:$Q,3,FALSE)</f>
        <v>rag</v>
      </c>
      <c r="U568">
        <f>VLOOKUP($B568,'Gemini RAW'!$A:$Q,4,FALSE)</f>
        <v>5</v>
      </c>
      <c r="V568">
        <f>VLOOKUP($B568,'Gemini RAW'!$A:$Q,5,FALSE)</f>
        <v>5</v>
      </c>
      <c r="W568">
        <f>VLOOKUP($B568,'Gemini RAW'!$A:$Q,6,FALSE)</f>
        <v>4</v>
      </c>
      <c r="X568">
        <f>VLOOKUP($B568,'Gemini RAW'!$A:$Q,7,FALSE)</f>
        <v>5</v>
      </c>
      <c r="Y568">
        <f>VLOOKUP($B568,'Gemini RAW'!$A:$Q,8,FALSE)</f>
        <v>2</v>
      </c>
      <c r="Z568">
        <f>VLOOKUP($B568,'Gemini RAW'!$A:$Q,9,FALSE)</f>
        <v>4.12</v>
      </c>
      <c r="AA568">
        <f>VLOOKUP($B568,'Gemini RAW'!$A:$Q,10,FALSE)</f>
        <v>21</v>
      </c>
      <c r="AB568">
        <f>VLOOKUP($B568,'Gemini RAW'!$A:$Q,11,FALSE)</f>
        <v>0.29688225044793348</v>
      </c>
      <c r="AC568">
        <f>VLOOKUP($B568,'Gemini RAW'!$A:$Q,12,FALSE)</f>
        <v>4</v>
      </c>
      <c r="AD568" t="str">
        <f>VLOOKUP($B568,'Gemini RAW'!$A:$Q,13,FALSE)</f>
        <v>The response provides a factually accurate and relevant overview of how the RCC supports employees in developing RPA processes with UiPath. The clarity of the response is excellent. However, the lack of explicit citations and the limited discussion of GDPR compliance, EU AI Act alignment, and audit trail quality detract from the overall academic rigor. The response is well-grounded in the provided snippets, but the absence of citations is a significant weakness.</v>
      </c>
      <c r="AE568" t="b">
        <f>VLOOKUP($B568,'Gemini RAW'!$A:$Q,14,FALSE)</f>
        <v>0</v>
      </c>
      <c r="AF568">
        <f>VLOOKUP($B568,'Gemini RAW'!$A:$Q,15,FALSE)</f>
        <v>0</v>
      </c>
      <c r="AG568">
        <f>VLOOKUP($B568,'Gemini RAW'!$A:$Q,16,FALSE)</f>
        <v>0</v>
      </c>
      <c r="AH568">
        <f>VLOOKUP($B568,'Gemini RAW'!$A:$Q,17,FALSE)</f>
        <v>0</v>
      </c>
    </row>
    <row r="569" spans="1:34" x14ac:dyDescent="0.45">
      <c r="A569">
        <v>568</v>
      </c>
      <c r="B569" t="s">
        <v>84</v>
      </c>
      <c r="C569" t="s">
        <v>601</v>
      </c>
      <c r="D569" t="s">
        <v>557</v>
      </c>
      <c r="E569">
        <v>4</v>
      </c>
      <c r="F569">
        <v>5</v>
      </c>
      <c r="G569">
        <v>4</v>
      </c>
      <c r="H569">
        <v>5</v>
      </c>
      <c r="I569">
        <v>3</v>
      </c>
      <c r="J569">
        <v>4.3249999999999993</v>
      </c>
      <c r="K569">
        <v>21</v>
      </c>
      <c r="L569">
        <v>0.42576423576423578</v>
      </c>
      <c r="M569">
        <v>8</v>
      </c>
      <c r="N569" t="s">
        <v>1841</v>
      </c>
      <c r="O569" t="b">
        <v>0</v>
      </c>
      <c r="S569" t="str">
        <f>VLOOKUP($B569,'Gemini RAW'!$A:$Q,2,FALSE)</f>
        <v>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v>
      </c>
      <c r="T569" t="str">
        <f>VLOOKUP($B569,'Gemini RAW'!$A:$Q,3,FALSE)</f>
        <v>rag</v>
      </c>
      <c r="U569">
        <f>VLOOKUP($B569,'Gemini RAW'!$A:$Q,4,FALSE)</f>
        <v>4</v>
      </c>
      <c r="V569">
        <f>VLOOKUP($B569,'Gemini RAW'!$A:$Q,5,FALSE)</f>
        <v>5</v>
      </c>
      <c r="W569">
        <f>VLOOKUP($B569,'Gemini RAW'!$A:$Q,6,FALSE)</f>
        <v>4</v>
      </c>
      <c r="X569">
        <f>VLOOKUP($B569,'Gemini RAW'!$A:$Q,7,FALSE)</f>
        <v>5</v>
      </c>
      <c r="Y569">
        <f>VLOOKUP($B569,'Gemini RAW'!$A:$Q,8,FALSE)</f>
        <v>2</v>
      </c>
      <c r="Z569">
        <f>VLOOKUP($B569,'Gemini RAW'!$A:$Q,9,FALSE)</f>
        <v>3.34</v>
      </c>
      <c r="AA569">
        <f>VLOOKUP($B569,'Gemini RAW'!$A:$Q,10,FALSE)</f>
        <v>20</v>
      </c>
      <c r="AB569">
        <f>VLOOKUP($B569,'Gemini RAW'!$A:$Q,11,FALSE)</f>
        <v>0.42576423576423578</v>
      </c>
      <c r="AC569">
        <f>VLOOKUP($B569,'Gemini RAW'!$A:$Q,12,FALSE)</f>
        <v>8</v>
      </c>
      <c r="AD569" t="str">
        <f>VLOOKUP($B569,'Gemini RAW'!$A:$Q,13,FALSE)</f>
        <v>The response is relevant and clear, providing a good overview of the role of an RCC in RPA. However, it lacks explicit citations and fails to address important aspects such as GDPR compliance, EU AI Act alignment, and audit trail quality. While the content is generally accurate, the lack of source grounding and the omission of crucial compliance-related information significantly reduce the overall quality of the response.</v>
      </c>
      <c r="AE569" t="b">
        <f>VLOOKUP($B569,'Gemini RAW'!$A:$Q,14,FALSE)</f>
        <v>0</v>
      </c>
      <c r="AF569">
        <f>VLOOKUP($B569,'Gemini RAW'!$A:$Q,15,FALSE)</f>
        <v>0</v>
      </c>
      <c r="AG569">
        <f>VLOOKUP($B569,'Gemini RAW'!$A:$Q,16,FALSE)</f>
        <v>0</v>
      </c>
      <c r="AH569">
        <f>VLOOKUP($B569,'Gemini RAW'!$A:$Q,17,FALSE)</f>
        <v>0</v>
      </c>
    </row>
    <row r="570" spans="1:34" x14ac:dyDescent="0.45">
      <c r="A570">
        <v>569</v>
      </c>
      <c r="B570" t="s">
        <v>87</v>
      </c>
      <c r="C570" t="s">
        <v>603</v>
      </c>
      <c r="D570" t="s">
        <v>557</v>
      </c>
      <c r="E570">
        <v>4</v>
      </c>
      <c r="F570">
        <v>5</v>
      </c>
      <c r="G570">
        <v>4</v>
      </c>
      <c r="H570">
        <v>4</v>
      </c>
      <c r="I570">
        <v>3</v>
      </c>
      <c r="J570">
        <v>4.1624999999999996</v>
      </c>
      <c r="K570">
        <v>20</v>
      </c>
      <c r="L570">
        <v>0.2456204235822462</v>
      </c>
      <c r="M570">
        <v>7</v>
      </c>
      <c r="N570" t="s">
        <v>1842</v>
      </c>
      <c r="O570" t="b">
        <v>0</v>
      </c>
      <c r="S570" t="str">
        <f>VLOOKUP($B570,'Gemini RAW'!$A:$Q,2,FALSE)</f>
        <v>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v>
      </c>
      <c r="T570" t="str">
        <f>VLOOKUP($B570,'Gemini RAW'!$A:$Q,3,FALSE)</f>
        <v>rag</v>
      </c>
      <c r="U570">
        <f>VLOOKUP($B570,'Gemini RAW'!$A:$Q,4,FALSE)</f>
        <v>5</v>
      </c>
      <c r="V570">
        <f>VLOOKUP($B570,'Gemini RAW'!$A:$Q,5,FALSE)</f>
        <v>5</v>
      </c>
      <c r="W570">
        <f>VLOOKUP($B570,'Gemini RAW'!$A:$Q,6,FALSE)</f>
        <v>4</v>
      </c>
      <c r="X570">
        <f>VLOOKUP($B570,'Gemini RAW'!$A:$Q,7,FALSE)</f>
        <v>5</v>
      </c>
      <c r="Y570">
        <f>VLOOKUP($B570,'Gemini RAW'!$A:$Q,8,FALSE)</f>
        <v>1</v>
      </c>
      <c r="Z570">
        <f>VLOOKUP($B570,'Gemini RAW'!$A:$Q,9,FALSE)</f>
        <v>3.5</v>
      </c>
      <c r="AA570">
        <f>VLOOKUP($B570,'Gemini RAW'!$A:$Q,10,FALSE)</f>
        <v>20</v>
      </c>
      <c r="AB570">
        <f>VLOOKUP($B570,'Gemini RAW'!$A:$Q,11,FALSE)</f>
        <v>0.2456204235822462</v>
      </c>
      <c r="AC570">
        <f>VLOOKUP($B570,'Gemini RAW'!$A:$Q,12,FALSE)</f>
        <v>7</v>
      </c>
      <c r="AD570" t="str">
        <f>VLOOKUP($B570,'Gemini RAW'!$A:$Q,13,FALSE)</f>
        <v>The response provides a factually accurate, relevant, and clear explanation of the organizational framework that the RCC provides for using UiPath. While the response is generally complete, it could benefit from more specific examples. The lack of citations is a significant weakness. The response does not address GDPR, EU AI Act, or audit trail considerations.</v>
      </c>
      <c r="AE570" t="b">
        <f>VLOOKUP($B570,'Gemini RAW'!$A:$Q,14,FALSE)</f>
        <v>0</v>
      </c>
      <c r="AF570">
        <f>VLOOKUP($B570,'Gemini RAW'!$A:$Q,15,FALSE)</f>
        <v>0</v>
      </c>
      <c r="AG570">
        <f>VLOOKUP($B570,'Gemini RAW'!$A:$Q,16,FALSE)</f>
        <v>0</v>
      </c>
      <c r="AH570">
        <f>VLOOKUP($B570,'Gemini RAW'!$A:$Q,17,FALSE)</f>
        <v>0</v>
      </c>
    </row>
    <row r="571" spans="1:34" x14ac:dyDescent="0.45">
      <c r="A571">
        <v>570</v>
      </c>
      <c r="B571" t="s">
        <v>90</v>
      </c>
      <c r="C571" t="s">
        <v>605</v>
      </c>
      <c r="D571" t="s">
        <v>557</v>
      </c>
      <c r="E571">
        <v>5</v>
      </c>
      <c r="F571">
        <v>5</v>
      </c>
      <c r="G571">
        <v>4</v>
      </c>
      <c r="H571">
        <v>5</v>
      </c>
      <c r="I571">
        <v>4</v>
      </c>
      <c r="J571">
        <v>4.7249999999999996</v>
      </c>
      <c r="K571">
        <v>23</v>
      </c>
      <c r="L571">
        <v>0.36544149067769682</v>
      </c>
      <c r="M571">
        <v>5</v>
      </c>
      <c r="N571" t="s">
        <v>1843</v>
      </c>
      <c r="O571" t="b">
        <v>0</v>
      </c>
      <c r="S571" t="str">
        <f>VLOOKUP($B571,'Gemini RAW'!$A:$Q,2,FALSE)</f>
        <v>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v>
      </c>
      <c r="T571" t="str">
        <f>VLOOKUP($B571,'Gemini RAW'!$A:$Q,3,FALSE)</f>
        <v>rag</v>
      </c>
      <c r="U571">
        <f>VLOOKUP($B571,'Gemini RAW'!$A:$Q,4,FALSE)</f>
        <v>4</v>
      </c>
      <c r="V571">
        <f>VLOOKUP($B571,'Gemini RAW'!$A:$Q,5,FALSE)</f>
        <v>5</v>
      </c>
      <c r="W571">
        <f>VLOOKUP($B571,'Gemini RAW'!$A:$Q,6,FALSE)</f>
        <v>4</v>
      </c>
      <c r="X571">
        <f>VLOOKUP($B571,'Gemini RAW'!$A:$Q,7,FALSE)</f>
        <v>5</v>
      </c>
      <c r="Y571">
        <f>VLOOKUP($B571,'Gemini RAW'!$A:$Q,8,FALSE)</f>
        <v>1</v>
      </c>
      <c r="Z571">
        <f>VLOOKUP($B571,'Gemini RAW'!$A:$Q,9,FALSE)</f>
        <v>3.28</v>
      </c>
      <c r="AA571">
        <f>VLOOKUP($B571,'Gemini RAW'!$A:$Q,10,FALSE)</f>
        <v>19</v>
      </c>
      <c r="AB571">
        <f>VLOOKUP($B571,'Gemini RAW'!$A:$Q,11,FALSE)</f>
        <v>0.36544149067769682</v>
      </c>
      <c r="AC571">
        <f>VLOOKUP($B571,'Gemini RAW'!$A:$Q,12,FALSE)</f>
        <v>5</v>
      </c>
      <c r="AD571" t="str">
        <f>VLOOKUP($B571,'Gemini RAW'!$A:$Q,13,FALSE)</f>
        <v>The response provides a relevant and clear explanation of how RPA is used at Berenberg. The factual accuracy is generally good, although some claims could benefit from more specific evidence. The major weakness is the complete lack of citations and the failure to address GDPR compliance, EU AI Act alignment, and audit trail quality. While the content itself is reasonably good, the absence of proper attribution and consideration of regulatory aspects significantly detracts from its overall academic quality.</v>
      </c>
      <c r="AE571" t="b">
        <f>VLOOKUP($B571,'Gemini RAW'!$A:$Q,14,FALSE)</f>
        <v>0</v>
      </c>
      <c r="AF571">
        <f>VLOOKUP($B571,'Gemini RAW'!$A:$Q,15,FALSE)</f>
        <v>0</v>
      </c>
      <c r="AG571">
        <f>VLOOKUP($B571,'Gemini RAW'!$A:$Q,16,FALSE)</f>
        <v>0</v>
      </c>
      <c r="AH571">
        <f>VLOOKUP($B571,'Gemini RAW'!$A:$Q,17,FALSE)</f>
        <v>0</v>
      </c>
    </row>
    <row r="572" spans="1:34" x14ac:dyDescent="0.45">
      <c r="A572">
        <v>571</v>
      </c>
      <c r="B572" t="s">
        <v>482</v>
      </c>
      <c r="C572" t="s">
        <v>483</v>
      </c>
      <c r="D572" t="s">
        <v>19</v>
      </c>
      <c r="E572">
        <v>4</v>
      </c>
      <c r="F572">
        <v>5</v>
      </c>
      <c r="G572">
        <v>4</v>
      </c>
      <c r="H572">
        <v>5</v>
      </c>
      <c r="I572">
        <v>2</v>
      </c>
      <c r="J572">
        <v>4.2374999999999998</v>
      </c>
      <c r="K572">
        <v>20</v>
      </c>
      <c r="L572">
        <v>0.27829787234042552</v>
      </c>
      <c r="M572">
        <v>1</v>
      </c>
      <c r="N572" t="s">
        <v>1794</v>
      </c>
      <c r="O572" t="b">
        <v>0</v>
      </c>
      <c r="S572" t="str">
        <f>VLOOKUP($B572,'Gemini RAW'!$A:$Q,2,FALSE)</f>
        <v>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"K.O." criteria exist, negative indicators do not outweigh positive ones, and recommendations are followed.
A gift is defined as the voluntary transfer of ownership without requiring consideration. Examples include wine, books, and theater tickets.
If you accept a gift over EUR 20, you should inform the giver that you should not receive gifts in the future.
Analysts may not accept any gifts, including low-value ones, from issuers.
The acceptance of cash or cash equivalent gifts is never permitted. Research Analysts and Corporate Finance employees are never permitted to receive gifts.
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
The acceptance of gifts from customers up to EUR 20 (gross) is always permitted (exception: public officials).
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v>
      </c>
      <c r="T572" t="str">
        <f>VLOOKUP($B572,'Gemini RAW'!$A:$Q,3,FALSE)</f>
        <v>rag</v>
      </c>
      <c r="U572">
        <f>VLOOKUP($B572,'Gemini RAW'!$A:$Q,4,FALSE)</f>
        <v>5</v>
      </c>
      <c r="V572">
        <f>VLOOKUP($B572,'Gemini RAW'!$A:$Q,5,FALSE)</f>
        <v>5</v>
      </c>
      <c r="W572">
        <f>VLOOKUP($B572,'Gemini RAW'!$A:$Q,6,FALSE)</f>
        <v>5</v>
      </c>
      <c r="X572">
        <f>VLOOKUP($B572,'Gemini RAW'!$A:$Q,7,FALSE)</f>
        <v>5</v>
      </c>
      <c r="Y572">
        <f>VLOOKUP($B572,'Gemini RAW'!$A:$Q,8,FALSE)</f>
        <v>1</v>
      </c>
      <c r="Z572">
        <f>VLOOKUP($B572,'Gemini RAW'!$A:$Q,9,FALSE)</f>
        <v>3.64</v>
      </c>
      <c r="AA572">
        <f>VLOOKUP($B572,'Gemini RAW'!$A:$Q,10,FALSE)</f>
        <v>21</v>
      </c>
      <c r="AB572">
        <f>VLOOKUP($B572,'Gemini RAW'!$A:$Q,11,FALSE)</f>
        <v>0.29402336471128782</v>
      </c>
      <c r="AC572">
        <f>VLOOKUP($B572,'Gemini RAW'!$A:$Q,12,FALSE)</f>
        <v>6</v>
      </c>
      <c r="AD572" t="str">
        <f>VLOOKUP($B572,'Gemini RAW'!$A:$Q,13,FALSE)</f>
        <v>The response provides a factually accurate, relevant, complete, and clear answer to the user's query. However, it lacks proper citations and does not address GDPR compliance, EU AI Act alignment, or audit trail quality. The content quality is excellent, but the source utilization and citation mechanics are poor.</v>
      </c>
      <c r="AE572" t="b">
        <f>VLOOKUP($B572,'Gemini RAW'!$A:$Q,14,FALSE)</f>
        <v>0</v>
      </c>
      <c r="AF572">
        <f>VLOOKUP($B572,'Gemini RAW'!$A:$Q,15,FALSE)</f>
        <v>0</v>
      </c>
      <c r="AG572">
        <f>VLOOKUP($B572,'Gemini RAW'!$A:$Q,16,FALSE)</f>
        <v>0</v>
      </c>
      <c r="AH572">
        <f>VLOOKUP($B572,'Gemini RAW'!$A:$Q,17,FALSE)</f>
        <v>0</v>
      </c>
    </row>
    <row r="573" spans="1:34" x14ac:dyDescent="0.45">
      <c r="A573">
        <v>572</v>
      </c>
      <c r="B573" t="s">
        <v>485</v>
      </c>
      <c r="C573" t="s">
        <v>486</v>
      </c>
      <c r="D573" t="s">
        <v>19</v>
      </c>
      <c r="E573">
        <v>4</v>
      </c>
      <c r="F573">
        <v>5</v>
      </c>
      <c r="G573">
        <v>4</v>
      </c>
      <c r="H573">
        <v>4</v>
      </c>
      <c r="I573">
        <v>2</v>
      </c>
      <c r="J573">
        <v>4.0750000000000002</v>
      </c>
      <c r="K573">
        <v>19</v>
      </c>
      <c r="L573">
        <v>0.27956043956043952</v>
      </c>
      <c r="M573">
        <v>1</v>
      </c>
      <c r="N573" t="s">
        <v>1795</v>
      </c>
      <c r="O573" t="b">
        <v>0</v>
      </c>
      <c r="S573" t="str">
        <f>VLOOKUP($B573,'Gemini RAW'!$A:$Q,2,FALSE)</f>
        <v>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
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
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
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v>
      </c>
      <c r="T573" t="str">
        <f>VLOOKUP($B573,'Gemini RAW'!$A:$Q,3,FALSE)</f>
        <v>rag</v>
      </c>
      <c r="U573">
        <f>VLOOKUP($B573,'Gemini RAW'!$A:$Q,4,FALSE)</f>
        <v>5</v>
      </c>
      <c r="V573">
        <f>VLOOKUP($B573,'Gemini RAW'!$A:$Q,5,FALSE)</f>
        <v>5</v>
      </c>
      <c r="W573">
        <f>VLOOKUP($B573,'Gemini RAW'!$A:$Q,6,FALSE)</f>
        <v>5</v>
      </c>
      <c r="X573">
        <f>VLOOKUP($B573,'Gemini RAW'!$A:$Q,7,FALSE)</f>
        <v>5</v>
      </c>
      <c r="Y573">
        <f>VLOOKUP($B573,'Gemini RAW'!$A:$Q,8,FALSE)</f>
        <v>1</v>
      </c>
      <c r="Z573">
        <f>VLOOKUP($B573,'Gemini RAW'!$A:$Q,9,FALSE)</f>
        <v>4.4800000000000004</v>
      </c>
      <c r="AA573">
        <f>VLOOKUP($B573,'Gemini RAW'!$A:$Q,10,FALSE)</f>
        <v>21</v>
      </c>
      <c r="AB573">
        <f>VLOOKUP($B573,'Gemini RAW'!$A:$Q,11,FALSE)</f>
        <v>0.26204663265306122</v>
      </c>
      <c r="AC573">
        <f>VLOOKUP($B573,'Gemini RAW'!$A:$Q,12,FALSE)</f>
        <v>7</v>
      </c>
      <c r="AD573" t="str">
        <f>VLOOKUP($B573,'Gemini RAW'!$A:$Q,13,FALSE)</f>
        <v>The response is excellent in terms of content quality, providing accurate, relevant, complete, and clear information about gift-giving policies. However, it lacks proper citation and audit trail information, which significantly reduces its academic rigor. The response effectively answers the user's question but fails to provide transparency regarding its sources.</v>
      </c>
      <c r="AE573" t="b">
        <f>VLOOKUP($B573,'Gemini RAW'!$A:$Q,14,FALSE)</f>
        <v>0</v>
      </c>
      <c r="AF573">
        <f>VLOOKUP($B573,'Gemini RAW'!$A:$Q,15,FALSE)</f>
        <v>0</v>
      </c>
      <c r="AG573">
        <f>VLOOKUP($B573,'Gemini RAW'!$A:$Q,16,FALSE)</f>
        <v>0</v>
      </c>
      <c r="AH573">
        <f>VLOOKUP($B573,'Gemini RAW'!$A:$Q,17,FALSE)</f>
        <v>0</v>
      </c>
    </row>
    <row r="574" spans="1:34" x14ac:dyDescent="0.45">
      <c r="A574">
        <v>573</v>
      </c>
      <c r="B574" t="s">
        <v>488</v>
      </c>
      <c r="C574" t="s">
        <v>489</v>
      </c>
      <c r="D574" t="s">
        <v>19</v>
      </c>
      <c r="E574">
        <v>4</v>
      </c>
      <c r="F574">
        <v>5</v>
      </c>
      <c r="G574">
        <v>4</v>
      </c>
      <c r="H574">
        <v>5</v>
      </c>
      <c r="I574">
        <v>3</v>
      </c>
      <c r="J574">
        <v>4.3249999999999993</v>
      </c>
      <c r="K574">
        <v>21</v>
      </c>
      <c r="L574">
        <v>0.26812499999999989</v>
      </c>
      <c r="M574">
        <v>1</v>
      </c>
      <c r="N574" t="s">
        <v>1796</v>
      </c>
      <c r="O574" t="b">
        <v>0</v>
      </c>
      <c r="S574" t="str">
        <f>VLOOKUP($B574,'Gemini RAW'!$A:$Q,2,FALSE)</f>
        <v>If you receive a gift worth €30 from a business partner, here's what you should do, based on Berenberg's guidelines:
*   **General Rule:** In principle, gifts with a gross value of more than EUR 20 from a (potential) client/business partner to employees must be declined.
*   **Declining the Gift:** You should take a tactful approach in each specific case.
*   **If Refusal is Not Possible:** If a refusal is not possible, for reasons of politeness, the following applies: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
*   **Additional Steps:**
    *   Give feedback to the gift giver that they should refrain from giving gifts in the future.
    *   Notify your line manager appropriately if you accept the gift.
*   **Important Considerations:**
    *   The acceptance of cash or cash equivalents, such as vouchers for cash payment, is prohibited in all cases and without exception.
    *   If you are in any doubt as to whether you can accept a gift, consult with AFC Compliance.
    *   If you believe that any bribery, corruption or other breach of policy has occurred or may occur, you must refuse it and report it immediately to your manager and AFC Compliance.
*   **Gifts to family members:** Gifts offered to family members, relatives or close associates of Berenberg employees may not be accepted.
*   **Gifts during bidding process:** During the bidding or pitch process for a new transaction, business mandate, product, service or relationship the receipt of gifts (of any value) is strictly prohibited.</v>
      </c>
      <c r="T574" t="str">
        <f>VLOOKUP($B574,'Gemini RAW'!$A:$Q,3,FALSE)</f>
        <v>rag</v>
      </c>
      <c r="U574">
        <f>VLOOKUP($B574,'Gemini RAW'!$A:$Q,4,FALSE)</f>
        <v>4</v>
      </c>
      <c r="V574">
        <f>VLOOKUP($B574,'Gemini RAW'!$A:$Q,5,FALSE)</f>
        <v>5</v>
      </c>
      <c r="W574">
        <f>VLOOKUP($B574,'Gemini RAW'!$A:$Q,6,FALSE)</f>
        <v>4</v>
      </c>
      <c r="X574">
        <f>VLOOKUP($B574,'Gemini RAW'!$A:$Q,7,FALSE)</f>
        <v>5</v>
      </c>
      <c r="Y574">
        <f>VLOOKUP($B574,'Gemini RAW'!$A:$Q,8,FALSE)</f>
        <v>4</v>
      </c>
      <c r="Z574">
        <f>VLOOKUP($B574,'Gemini RAW'!$A:$Q,9,FALSE)</f>
        <v>3.46</v>
      </c>
      <c r="AA574">
        <f>VLOOKUP($B574,'Gemini RAW'!$A:$Q,10,FALSE)</f>
        <v>22</v>
      </c>
      <c r="AB574">
        <f>VLOOKUP($B574,'Gemini RAW'!$A:$Q,11,FALSE)</f>
        <v>0.4411629028405199</v>
      </c>
      <c r="AC574">
        <f>VLOOKUP($B574,'Gemini RAW'!$A:$Q,12,FALSE)</f>
        <v>6</v>
      </c>
      <c r="AD574" t="str">
        <f>VLOOKUP($B574,'Gemini RAW'!$A:$Q,13,FALSE)</f>
        <v>The response provides a relevant and clear answer to the user's query, offering practical advice based on Berenberg's guidelines. The content is generally accurate and comprehensive, although it could benefit from acknowledging the specific context of the guidelines. The citation quality is acceptable but could be improved with a more explicit reference. The response completely fails to address GDPR, EU AI Act, and audit trail considerations.</v>
      </c>
      <c r="AE574" t="b">
        <f>VLOOKUP($B574,'Gemini RAW'!$A:$Q,14,FALSE)</f>
        <v>0</v>
      </c>
      <c r="AF574">
        <f>VLOOKUP($B574,'Gemini RAW'!$A:$Q,15,FALSE)</f>
        <v>0</v>
      </c>
      <c r="AG574">
        <f>VLOOKUP($B574,'Gemini RAW'!$A:$Q,16,FALSE)</f>
        <v>0</v>
      </c>
      <c r="AH574">
        <f>VLOOKUP($B574,'Gemini RAW'!$A:$Q,17,FALSE)</f>
        <v>0</v>
      </c>
    </row>
    <row r="575" spans="1:34" x14ac:dyDescent="0.45">
      <c r="A575">
        <v>574</v>
      </c>
      <c r="B575" t="s">
        <v>491</v>
      </c>
      <c r="C575" t="s">
        <v>492</v>
      </c>
      <c r="D575" t="s">
        <v>19</v>
      </c>
      <c r="E575">
        <v>2</v>
      </c>
      <c r="F575">
        <v>4</v>
      </c>
      <c r="G575">
        <v>2</v>
      </c>
      <c r="H575">
        <v>3</v>
      </c>
      <c r="I575">
        <v>2</v>
      </c>
      <c r="J575">
        <v>2.6625000000000001</v>
      </c>
      <c r="K575">
        <v>13</v>
      </c>
      <c r="L575">
        <v>0.27870967741935482</v>
      </c>
      <c r="M575">
        <v>1</v>
      </c>
      <c r="N575" t="s">
        <v>1797</v>
      </c>
      <c r="O575" t="b">
        <v>0</v>
      </c>
      <c r="S575" t="str">
        <f>VLOOKUP($B575,'Gemini RAW'!$A:$Q,2,FALSE)</f>
        <v>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v>
      </c>
      <c r="T575" t="str">
        <f>VLOOKUP($B575,'Gemini RAW'!$A:$Q,3,FALSE)</f>
        <v>rag</v>
      </c>
      <c r="U575">
        <f>VLOOKUP($B575,'Gemini RAW'!$A:$Q,4,FALSE)</f>
        <v>4</v>
      </c>
      <c r="V575">
        <f>VLOOKUP($B575,'Gemini RAW'!$A:$Q,5,FALSE)</f>
        <v>5</v>
      </c>
      <c r="W575">
        <f>VLOOKUP($B575,'Gemini RAW'!$A:$Q,6,FALSE)</f>
        <v>4</v>
      </c>
      <c r="X575">
        <f>VLOOKUP($B575,'Gemini RAW'!$A:$Q,7,FALSE)</f>
        <v>4</v>
      </c>
      <c r="Y575">
        <f>VLOOKUP($B575,'Gemini RAW'!$A:$Q,8,FALSE)</f>
        <v>1</v>
      </c>
      <c r="Z575">
        <f>VLOOKUP($B575,'Gemini RAW'!$A:$Q,9,FALSE)</f>
        <v>3.16</v>
      </c>
      <c r="AA575">
        <f>VLOOKUP($B575,'Gemini RAW'!$A:$Q,10,FALSE)</f>
        <v>18</v>
      </c>
      <c r="AB575">
        <f>VLOOKUP($B575,'Gemini RAW'!$A:$Q,11,FALSE)</f>
        <v>0.46329244236396883</v>
      </c>
      <c r="AC575">
        <f>VLOOKUP($B575,'Gemini RAW'!$A:$Q,12,FALSE)</f>
        <v>4</v>
      </c>
      <c r="AD575" t="str">
        <f>VLOOKUP($B575,'Gemini RAW'!$A:$Q,13,FALSE)</f>
        <v>The response is generally good in terms of content quality, providing a relevant and mostly accurate answer to the user's query. However, it lacks citations and does not address GDPR, EU AI Act, or audit trail considerations. The response is also specific to Berenberg employees, which limits its general applicability.</v>
      </c>
      <c r="AE575" t="b">
        <f>VLOOKUP($B575,'Gemini RAW'!$A:$Q,14,FALSE)</f>
        <v>0</v>
      </c>
      <c r="AF575">
        <f>VLOOKUP($B575,'Gemini RAW'!$A:$Q,15,FALSE)</f>
        <v>0</v>
      </c>
      <c r="AG575">
        <f>VLOOKUP($B575,'Gemini RAW'!$A:$Q,16,FALSE)</f>
        <v>0</v>
      </c>
      <c r="AH575">
        <f>VLOOKUP($B575,'Gemini RAW'!$A:$Q,17,FALSE)</f>
        <v>0</v>
      </c>
    </row>
    <row r="576" spans="1:34" x14ac:dyDescent="0.45">
      <c r="A576">
        <v>575</v>
      </c>
      <c r="B576" t="s">
        <v>494</v>
      </c>
      <c r="C576" t="s">
        <v>495</v>
      </c>
      <c r="D576" t="s">
        <v>19</v>
      </c>
      <c r="E576">
        <v>4</v>
      </c>
      <c r="F576">
        <v>5</v>
      </c>
      <c r="G576">
        <v>3</v>
      </c>
      <c r="H576">
        <v>4</v>
      </c>
      <c r="I576">
        <v>2</v>
      </c>
      <c r="J576">
        <v>3.8875000000000002</v>
      </c>
      <c r="K576">
        <v>18</v>
      </c>
      <c r="L576">
        <v>0.28444444444444439</v>
      </c>
      <c r="M576">
        <v>1</v>
      </c>
      <c r="N576" t="s">
        <v>1798</v>
      </c>
      <c r="O576" t="b">
        <v>0</v>
      </c>
      <c r="S576" t="str">
        <f>VLOOKUP($B576,'Gemini RAW'!$A:$Q,2,FALSE)</f>
        <v>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v>
      </c>
      <c r="T576" t="str">
        <f>VLOOKUP($B576,'Gemini RAW'!$A:$Q,3,FALSE)</f>
        <v>rag</v>
      </c>
      <c r="U576">
        <f>VLOOKUP($B576,'Gemini RAW'!$A:$Q,4,FALSE)</f>
        <v>5</v>
      </c>
      <c r="V576">
        <f>VLOOKUP($B576,'Gemini RAW'!$A:$Q,5,FALSE)</f>
        <v>5</v>
      </c>
      <c r="W576">
        <f>VLOOKUP($B576,'Gemini RAW'!$A:$Q,6,FALSE)</f>
        <v>5</v>
      </c>
      <c r="X576">
        <f>VLOOKUP($B576,'Gemini RAW'!$A:$Q,7,FALSE)</f>
        <v>5</v>
      </c>
      <c r="Y576">
        <f>VLOOKUP($B576,'Gemini RAW'!$A:$Q,8,FALSE)</f>
        <v>3</v>
      </c>
      <c r="Z576">
        <f>VLOOKUP($B576,'Gemini RAW'!$A:$Q,9,FALSE)</f>
        <v>4.88</v>
      </c>
      <c r="AA576">
        <f>VLOOKUP($B576,'Gemini RAW'!$A:$Q,10,FALSE)</f>
        <v>23</v>
      </c>
      <c r="AB576">
        <f>VLOOKUP($B576,'Gemini RAW'!$A:$Q,11,FALSE)</f>
        <v>0.2094500504849949</v>
      </c>
      <c r="AC576">
        <f>VLOOKUP($B576,'Gemini RAW'!$A:$Q,12,FALSE)</f>
        <v>6</v>
      </c>
      <c r="AD576" t="str">
        <f>VLOOKUP($B576,'Gemini RAW'!$A:$Q,13,FALSE)</f>
        <v>The response is excellent in terms of content quality, providing a factually accurate, relevant, complete, and clear answer to the user's query. The source utilization is adequate, as the information is grounded in the provided snippets, but the lack of explicit citations reduces the overall score. The response also demonstrates good compliance with GDPR and the EU AI Act.</v>
      </c>
      <c r="AE576" t="b">
        <f>VLOOKUP($B576,'Gemini RAW'!$A:$Q,14,FALSE)</f>
        <v>0</v>
      </c>
      <c r="AF576">
        <f>VLOOKUP($B576,'Gemini RAW'!$A:$Q,15,FALSE)</f>
        <v>0</v>
      </c>
      <c r="AG576">
        <f>VLOOKUP($B576,'Gemini RAW'!$A:$Q,16,FALSE)</f>
        <v>0</v>
      </c>
      <c r="AH576">
        <f>VLOOKUP($B576,'Gemini RAW'!$A:$Q,17,FALSE)</f>
        <v>0</v>
      </c>
    </row>
    <row r="577" spans="1:34" x14ac:dyDescent="0.45">
      <c r="A577">
        <v>576</v>
      </c>
      <c r="B577" t="s">
        <v>497</v>
      </c>
      <c r="C577" t="s">
        <v>498</v>
      </c>
      <c r="D577" t="s">
        <v>19</v>
      </c>
      <c r="E577">
        <v>4</v>
      </c>
      <c r="F577">
        <v>5</v>
      </c>
      <c r="G577">
        <v>4</v>
      </c>
      <c r="H577">
        <v>5</v>
      </c>
      <c r="I577">
        <v>3</v>
      </c>
      <c r="J577">
        <v>4.3249999999999993</v>
      </c>
      <c r="K577">
        <v>21</v>
      </c>
      <c r="L577">
        <v>0.27956043956043952</v>
      </c>
      <c r="M577">
        <v>1</v>
      </c>
      <c r="N577" t="s">
        <v>1799</v>
      </c>
      <c r="O577" t="b">
        <v>0</v>
      </c>
      <c r="S577" t="str">
        <f>VLOOKUP($B577,'Gemini RAW'!$A:$Q,2,FALSE)</f>
        <v>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
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
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you accept a gift over 20 EUR (gross), you should also inform the giver that they should refrain from giving gifts in the future.
Gifts given to family members may not be accepted and perishable items (i.e.: food) must be shared internally with the London branch.</v>
      </c>
      <c r="T577" t="str">
        <f>VLOOKUP($B577,'Gemini RAW'!$A:$Q,3,FALSE)</f>
        <v>rag</v>
      </c>
      <c r="U577">
        <f>VLOOKUP($B577,'Gemini RAW'!$A:$Q,4,FALSE)</f>
        <v>5</v>
      </c>
      <c r="V577">
        <f>VLOOKUP($B577,'Gemini RAW'!$A:$Q,5,FALSE)</f>
        <v>5</v>
      </c>
      <c r="W577">
        <f>VLOOKUP($B577,'Gemini RAW'!$A:$Q,6,FALSE)</f>
        <v>5</v>
      </c>
      <c r="X577">
        <f>VLOOKUP($B577,'Gemini RAW'!$A:$Q,7,FALSE)</f>
        <v>5</v>
      </c>
      <c r="Y577">
        <f>VLOOKUP($B577,'Gemini RAW'!$A:$Q,8,FALSE)</f>
        <v>3</v>
      </c>
      <c r="Z577">
        <f>VLOOKUP($B577,'Gemini RAW'!$A:$Q,9,FALSE)</f>
        <v>4.88</v>
      </c>
      <c r="AA577">
        <f>VLOOKUP($B577,'Gemini RAW'!$A:$Q,10,FALSE)</f>
        <v>23</v>
      </c>
      <c r="AB577">
        <f>VLOOKUP($B577,'Gemini RAW'!$A:$Q,11,FALSE)</f>
        <v>0.44583142160728362</v>
      </c>
      <c r="AC577">
        <f>VLOOKUP($B577,'Gemini RAW'!$A:$Q,12,FALSE)</f>
        <v>4</v>
      </c>
      <c r="AD577" t="str">
        <f>VLOOKUP($B577,'Gemini RAW'!$A:$Q,13,FALSE)</f>
        <v>The response is excellent in terms of content quality, providing accurate, relevant, complete, and clear information. The response directly addresses the user's query and offers comprehensive guidance on gift recording and reporting. The citation quality is satisfactory, as the response does not explicitly cite the source snippets, but the information is grounded in the provided text.</v>
      </c>
      <c r="AE577" t="b">
        <f>VLOOKUP($B577,'Gemini RAW'!$A:$Q,14,FALSE)</f>
        <v>0</v>
      </c>
      <c r="AF577">
        <f>VLOOKUP($B577,'Gemini RAW'!$A:$Q,15,FALSE)</f>
        <v>0</v>
      </c>
      <c r="AG577">
        <f>VLOOKUP($B577,'Gemini RAW'!$A:$Q,16,FALSE)</f>
        <v>0</v>
      </c>
      <c r="AH577">
        <f>VLOOKUP($B577,'Gemini RAW'!$A:$Q,17,FALSE)</f>
        <v>0</v>
      </c>
    </row>
    <row r="578" spans="1:34" x14ac:dyDescent="0.45">
      <c r="A578">
        <v>577</v>
      </c>
      <c r="B578" t="s">
        <v>500</v>
      </c>
      <c r="C578" t="s">
        <v>501</v>
      </c>
      <c r="D578" t="s">
        <v>19</v>
      </c>
      <c r="E578">
        <v>4</v>
      </c>
      <c r="F578">
        <v>5</v>
      </c>
      <c r="G578">
        <v>4</v>
      </c>
      <c r="H578">
        <v>4</v>
      </c>
      <c r="I578">
        <v>2</v>
      </c>
      <c r="J578">
        <v>4.0750000000000002</v>
      </c>
      <c r="K578">
        <v>19</v>
      </c>
      <c r="L578">
        <v>0.26706766917293229</v>
      </c>
      <c r="M578">
        <v>1</v>
      </c>
      <c r="N578" t="s">
        <v>1800</v>
      </c>
      <c r="O578" t="b">
        <v>0</v>
      </c>
      <c r="S578" t="str">
        <f>VLOOKUP($B578,'Gemini RAW'!$A:$Q,2,FALSE)</f>
        <v>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
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v>
      </c>
      <c r="T578" t="str">
        <f>VLOOKUP($B578,'Gemini RAW'!$A:$Q,3,FALSE)</f>
        <v>rag</v>
      </c>
      <c r="U578">
        <f>VLOOKUP($B578,'Gemini RAW'!$A:$Q,4,FALSE)</f>
        <v>4</v>
      </c>
      <c r="V578">
        <f>VLOOKUP($B578,'Gemini RAW'!$A:$Q,5,FALSE)</f>
        <v>5</v>
      </c>
      <c r="W578">
        <f>VLOOKUP($B578,'Gemini RAW'!$A:$Q,6,FALSE)</f>
        <v>4</v>
      </c>
      <c r="X578">
        <f>VLOOKUP($B578,'Gemini RAW'!$A:$Q,7,FALSE)</f>
        <v>4</v>
      </c>
      <c r="Y578">
        <f>VLOOKUP($B578,'Gemini RAW'!$A:$Q,8,FALSE)</f>
        <v>1</v>
      </c>
      <c r="Z578">
        <f>VLOOKUP($B578,'Gemini RAW'!$A:$Q,9,FALSE)</f>
        <v>3.16</v>
      </c>
      <c r="AA578">
        <f>VLOOKUP($B578,'Gemini RAW'!$A:$Q,10,FALSE)</f>
        <v>18</v>
      </c>
      <c r="AB578">
        <f>VLOOKUP($B578,'Gemini RAW'!$A:$Q,11,FALSE)</f>
        <v>0.39263080669330669</v>
      </c>
      <c r="AC578">
        <f>VLOOKUP($B578,'Gemini RAW'!$A:$Q,12,FALSE)</f>
        <v>3</v>
      </c>
      <c r="AD578" t="str">
        <f>VLOOKUP($B578,'Gemini RAW'!$A:$Q,13,FALSE)</f>
        <v>The response is relevant and mostly accurate, providing useful information about logging gifts and hospitality. However, it lacks explicit citations and fails to address important aspects such as GDPR compliance, EU AI Act alignment, and audit trail quality. The absence of citations significantly reduces the trustworthiness and verifiability of the information.</v>
      </c>
      <c r="AE578" t="b">
        <f>VLOOKUP($B578,'Gemini RAW'!$A:$Q,14,FALSE)</f>
        <v>0</v>
      </c>
      <c r="AF578">
        <f>VLOOKUP($B578,'Gemini RAW'!$A:$Q,15,FALSE)</f>
        <v>0</v>
      </c>
      <c r="AG578">
        <f>VLOOKUP($B578,'Gemini RAW'!$A:$Q,16,FALSE)</f>
        <v>0</v>
      </c>
      <c r="AH578">
        <f>VLOOKUP($B578,'Gemini RAW'!$A:$Q,17,FALSE)</f>
        <v>0</v>
      </c>
    </row>
    <row r="579" spans="1:34" x14ac:dyDescent="0.45">
      <c r="A579">
        <v>578</v>
      </c>
      <c r="B579" t="s">
        <v>503</v>
      </c>
      <c r="C579" t="s">
        <v>504</v>
      </c>
      <c r="D579" t="s">
        <v>19</v>
      </c>
      <c r="E579">
        <v>4</v>
      </c>
      <c r="F579">
        <v>5</v>
      </c>
      <c r="G579">
        <v>4</v>
      </c>
      <c r="H579">
        <v>4</v>
      </c>
      <c r="I579">
        <v>3</v>
      </c>
      <c r="J579">
        <v>4.1624999999999996</v>
      </c>
      <c r="K579">
        <v>20</v>
      </c>
      <c r="L579">
        <v>0.26879999999999998</v>
      </c>
      <c r="M579">
        <v>1</v>
      </c>
      <c r="N579" t="s">
        <v>1801</v>
      </c>
      <c r="O579" t="b">
        <v>0</v>
      </c>
      <c r="S579" t="str">
        <f>VLOOKUP($B579,'Gemini RAW'!$A:$Q,2,FALSE)</f>
        <v>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
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v>
      </c>
      <c r="T579" t="str">
        <f>VLOOKUP($B579,'Gemini RAW'!$A:$Q,3,FALSE)</f>
        <v>rag</v>
      </c>
      <c r="U579">
        <f>VLOOKUP($B579,'Gemini RAW'!$A:$Q,4,FALSE)</f>
        <v>4</v>
      </c>
      <c r="V579">
        <f>VLOOKUP($B579,'Gemini RAW'!$A:$Q,5,FALSE)</f>
        <v>5</v>
      </c>
      <c r="W579">
        <f>VLOOKUP($B579,'Gemini RAW'!$A:$Q,6,FALSE)</f>
        <v>4</v>
      </c>
      <c r="X579">
        <f>VLOOKUP($B579,'Gemini RAW'!$A:$Q,7,FALSE)</f>
        <v>4</v>
      </c>
      <c r="Y579">
        <f>VLOOKUP($B579,'Gemini RAW'!$A:$Q,8,FALSE)</f>
        <v>1</v>
      </c>
      <c r="Z579">
        <f>VLOOKUP($B579,'Gemini RAW'!$A:$Q,9,FALSE)</f>
        <v>3.16</v>
      </c>
      <c r="AA579">
        <f>VLOOKUP($B579,'Gemini RAW'!$A:$Q,10,FALSE)</f>
        <v>18</v>
      </c>
      <c r="AB579">
        <f>VLOOKUP($B579,'Gemini RAW'!$A:$Q,11,FALSE)</f>
        <v>0.40686521607294779</v>
      </c>
      <c r="AC579">
        <f>VLOOKUP($B579,'Gemini RAW'!$A:$Q,12,FALSE)</f>
        <v>6</v>
      </c>
      <c r="AD579" t="str">
        <f>VLOOKUP($B579,'Gemini RAW'!$A:$Q,13,FALSE)</f>
        <v>The response is relevant and generally accurate in addressing the user's query. It provides useful information about business meals and hospitality, including cost limits and the need for recording. However, it lacks citations and does not address GDPR, EU AI Act, or audit trail requirements. The absence of citations is a significant weakness.</v>
      </c>
      <c r="AE579" t="b">
        <f>VLOOKUP($B579,'Gemini RAW'!$A:$Q,14,FALSE)</f>
        <v>0</v>
      </c>
      <c r="AF579">
        <f>VLOOKUP($B579,'Gemini RAW'!$A:$Q,15,FALSE)</f>
        <v>0</v>
      </c>
      <c r="AG579">
        <f>VLOOKUP($B579,'Gemini RAW'!$A:$Q,16,FALSE)</f>
        <v>0</v>
      </c>
      <c r="AH579">
        <f>VLOOKUP($B579,'Gemini RAW'!$A:$Q,17,FALSE)</f>
        <v>0</v>
      </c>
    </row>
    <row r="580" spans="1:34" x14ac:dyDescent="0.45">
      <c r="A580">
        <v>579</v>
      </c>
      <c r="B580" t="s">
        <v>506</v>
      </c>
      <c r="C580" t="s">
        <v>507</v>
      </c>
      <c r="D580" t="s">
        <v>19</v>
      </c>
      <c r="E580">
        <v>4</v>
      </c>
      <c r="F580">
        <v>5</v>
      </c>
      <c r="G580">
        <v>3</v>
      </c>
      <c r="H580">
        <v>4</v>
      </c>
      <c r="I580">
        <v>2</v>
      </c>
      <c r="J580">
        <v>3.8875000000000002</v>
      </c>
      <c r="K580">
        <v>18</v>
      </c>
      <c r="L580">
        <v>0.28736842105263161</v>
      </c>
      <c r="M580">
        <v>1</v>
      </c>
      <c r="N580" t="s">
        <v>1802</v>
      </c>
      <c r="O580" t="b">
        <v>0</v>
      </c>
      <c r="S580" t="str">
        <f>VLOOKUP($B580,'Gemini RAW'!$A:$Q,2,FALSE)</f>
        <v>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v>
      </c>
      <c r="T580" t="str">
        <f>VLOOKUP($B580,'Gemini RAW'!$A:$Q,3,FALSE)</f>
        <v>rag</v>
      </c>
      <c r="U580">
        <f>VLOOKUP($B580,'Gemini RAW'!$A:$Q,4,FALSE)</f>
        <v>4</v>
      </c>
      <c r="V580">
        <f>VLOOKUP($B580,'Gemini RAW'!$A:$Q,5,FALSE)</f>
        <v>5</v>
      </c>
      <c r="W580">
        <f>VLOOKUP($B580,'Gemini RAW'!$A:$Q,6,FALSE)</f>
        <v>4</v>
      </c>
      <c r="X580">
        <f>VLOOKUP($B580,'Gemini RAW'!$A:$Q,7,FALSE)</f>
        <v>4</v>
      </c>
      <c r="Y580">
        <f>VLOOKUP($B580,'Gemini RAW'!$A:$Q,8,FALSE)</f>
        <v>1</v>
      </c>
      <c r="Z580">
        <f>VLOOKUP($B580,'Gemini RAW'!$A:$Q,9,FALSE)</f>
        <v>3.16</v>
      </c>
      <c r="AA580">
        <f>VLOOKUP($B580,'Gemini RAW'!$A:$Q,10,FALSE)</f>
        <v>18</v>
      </c>
      <c r="AB580">
        <f>VLOOKUP($B580,'Gemini RAW'!$A:$Q,11,FALSE)</f>
        <v>0.38018325383350848</v>
      </c>
      <c r="AC580">
        <f>VLOOKUP($B580,'Gemini RAW'!$A:$Q,12,FALSE)</f>
        <v>7</v>
      </c>
      <c r="AD580" t="str">
        <f>VLOOKUP($B580,'Gemini RAW'!$A:$Q,13,FALSE)</f>
        <v>The response is relevant and generally accurate, providing useful guidelines on accepting hospitality during a tender process. However, it lacks any form of citation or referencing, which significantly reduces its academic value. Furthermore, it fails to address GDPR compliance, EU AI Act alignment, or audit trail quality, indicating a lack of consideration for these important aspects of AI system assessment.</v>
      </c>
      <c r="AE580" t="b">
        <f>VLOOKUP($B580,'Gemini RAW'!$A:$Q,14,FALSE)</f>
        <v>0</v>
      </c>
      <c r="AF580">
        <f>VLOOKUP($B580,'Gemini RAW'!$A:$Q,15,FALSE)</f>
        <v>0</v>
      </c>
      <c r="AG580">
        <f>VLOOKUP($B580,'Gemini RAW'!$A:$Q,16,FALSE)</f>
        <v>0</v>
      </c>
      <c r="AH580">
        <f>VLOOKUP($B580,'Gemini RAW'!$A:$Q,17,FALSE)</f>
        <v>0</v>
      </c>
    </row>
    <row r="581" spans="1:34" x14ac:dyDescent="0.45">
      <c r="A581">
        <v>580</v>
      </c>
      <c r="B581" t="s">
        <v>509</v>
      </c>
      <c r="C581" t="s">
        <v>510</v>
      </c>
      <c r="D581" t="s">
        <v>19</v>
      </c>
      <c r="E581">
        <v>3</v>
      </c>
      <c r="F581">
        <v>4</v>
      </c>
      <c r="G581">
        <v>3</v>
      </c>
      <c r="H581">
        <v>4</v>
      </c>
      <c r="I581">
        <v>2</v>
      </c>
      <c r="J581">
        <v>3.3250000000000002</v>
      </c>
      <c r="K581">
        <v>16</v>
      </c>
      <c r="L581">
        <v>0.26130177514792902</v>
      </c>
      <c r="M581">
        <v>1</v>
      </c>
      <c r="N581" t="s">
        <v>1803</v>
      </c>
      <c r="O581" t="b">
        <v>0</v>
      </c>
      <c r="S581" t="str">
        <f>VLOOKUP($B581,'Gemini RAW'!$A:$Q,2,FALSE)</f>
        <v>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
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
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
Gifts offered to family members, relatives or close associates of Berenberg employees may not be accepted. Gifts must be given openly, not secretly. All gifts must comply with any applicable local law.
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
The timing of the gift will also be a key factor in determining whether there is anything improper at play. For example, the provision or receipt of gifts shortly before a key decision by a customer or Berenberg may give rise to suspicions.
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
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v>
      </c>
      <c r="T581" t="str">
        <f>VLOOKUP($B581,'Gemini RAW'!$A:$Q,3,FALSE)</f>
        <v>rag</v>
      </c>
      <c r="U581">
        <f>VLOOKUP($B581,'Gemini RAW'!$A:$Q,4,FALSE)</f>
        <v>4</v>
      </c>
      <c r="V581">
        <f>VLOOKUP($B581,'Gemini RAW'!$A:$Q,5,FALSE)</f>
        <v>5</v>
      </c>
      <c r="W581">
        <f>VLOOKUP($B581,'Gemini RAW'!$A:$Q,6,FALSE)</f>
        <v>4</v>
      </c>
      <c r="X581">
        <f>VLOOKUP($B581,'Gemini RAW'!$A:$Q,7,FALSE)</f>
        <v>4</v>
      </c>
      <c r="Y581">
        <f>VLOOKUP($B581,'Gemini RAW'!$A:$Q,8,FALSE)</f>
        <v>2</v>
      </c>
      <c r="Z581">
        <f>VLOOKUP($B581,'Gemini RAW'!$A:$Q,9,FALSE)</f>
        <v>3.22</v>
      </c>
      <c r="AA581">
        <f>VLOOKUP($B581,'Gemini RAW'!$A:$Q,10,FALSE)</f>
        <v>19</v>
      </c>
      <c r="AB581">
        <f>VLOOKUP($B581,'Gemini RAW'!$A:$Q,11,FALSE)</f>
        <v>0.35627281519014931</v>
      </c>
      <c r="AC581">
        <f>VLOOKUP($B581,'Gemini RAW'!$A:$Q,12,FALSE)</f>
        <v>4</v>
      </c>
      <c r="AD581" t="str">
        <f>VLOOKUP($B581,'Gemini RAW'!$A:$Q,13,FALSE)</f>
        <v>The response is relevant and generally accurate, providing a nuanced answer to the user's query. However, it lacks explicit citations and does not address GDPR or EU AI Act compliance. The inclusion of specific company policies (Berenberg) adds detail but could reduce clarity for a general audience. The response effectively uses the provided snippets to ground its claims, but the absence of explicit citations is a significant weakness.</v>
      </c>
      <c r="AE581" t="b">
        <f>VLOOKUP($B581,'Gemini RAW'!$A:$Q,14,FALSE)</f>
        <v>0</v>
      </c>
      <c r="AF581">
        <f>VLOOKUP($B581,'Gemini RAW'!$A:$Q,15,FALSE)</f>
        <v>0</v>
      </c>
      <c r="AG581">
        <f>VLOOKUP($B581,'Gemini RAW'!$A:$Q,16,FALSE)</f>
        <v>0</v>
      </c>
      <c r="AH581">
        <f>VLOOKUP($B581,'Gemini RAW'!$A:$Q,17,FALSE)</f>
        <v>0</v>
      </c>
    </row>
    <row r="582" spans="1:34" x14ac:dyDescent="0.45">
      <c r="A582">
        <v>581</v>
      </c>
      <c r="B582" t="s">
        <v>512</v>
      </c>
      <c r="C582" t="s">
        <v>513</v>
      </c>
      <c r="D582" t="s">
        <v>19</v>
      </c>
      <c r="E582">
        <v>4</v>
      </c>
      <c r="F582">
        <v>5</v>
      </c>
      <c r="G582">
        <v>4</v>
      </c>
      <c r="H582">
        <v>5</v>
      </c>
      <c r="I582">
        <v>3</v>
      </c>
      <c r="J582">
        <v>4.3249999999999993</v>
      </c>
      <c r="K582">
        <v>21</v>
      </c>
      <c r="L582">
        <v>0.25967213114754101</v>
      </c>
      <c r="M582">
        <v>1</v>
      </c>
      <c r="N582" t="s">
        <v>1804</v>
      </c>
      <c r="O582" t="b">
        <v>0</v>
      </c>
      <c r="S582" t="str">
        <f>VLOOKUP($B582,'Gemini RAW'!$A:$Q,2,FALSE)</f>
        <v>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v>
      </c>
      <c r="T582" t="str">
        <f>VLOOKUP($B582,'Gemini RAW'!$A:$Q,3,FALSE)</f>
        <v>rag</v>
      </c>
      <c r="U582">
        <f>VLOOKUP($B582,'Gemini RAW'!$A:$Q,4,FALSE)</f>
        <v>5</v>
      </c>
      <c r="V582">
        <f>VLOOKUP($B582,'Gemini RAW'!$A:$Q,5,FALSE)</f>
        <v>5</v>
      </c>
      <c r="W582">
        <f>VLOOKUP($B582,'Gemini RAW'!$A:$Q,6,FALSE)</f>
        <v>4</v>
      </c>
      <c r="X582">
        <f>VLOOKUP($B582,'Gemini RAW'!$A:$Q,7,FALSE)</f>
        <v>5</v>
      </c>
      <c r="Y582">
        <f>VLOOKUP($B582,'Gemini RAW'!$A:$Q,8,FALSE)</f>
        <v>2</v>
      </c>
      <c r="Z582">
        <f>VLOOKUP($B582,'Gemini RAW'!$A:$Q,9,FALSE)</f>
        <v>4.68</v>
      </c>
      <c r="AA582">
        <f>VLOOKUP($B582,'Gemini RAW'!$A:$Q,10,FALSE)</f>
        <v>21</v>
      </c>
      <c r="AB582">
        <f>VLOOKUP($B582,'Gemini RAW'!$A:$Q,11,FALSE)</f>
        <v>0.46752433675926142</v>
      </c>
      <c r="AC582">
        <f>VLOOKUP($B582,'Gemini RAW'!$A:$Q,12,FALSE)</f>
        <v>5</v>
      </c>
      <c r="AD582" t="str">
        <f>VLOOKUP($B582,'Gemini RAW'!$A:$Q,13,FALSE)</f>
        <v>The response provides a factually accurate and relevant answer to the user's query. The content is clear and well-organized. However, the lack of explicit citations is a significant weakness. The response effectively uses the provided snippets to support its claims, but the absence of direct attribution detracts from its academic rigor.</v>
      </c>
      <c r="AE582" t="b">
        <f>VLOOKUP($B582,'Gemini RAW'!$A:$Q,14,FALSE)</f>
        <v>0</v>
      </c>
      <c r="AF582">
        <f>VLOOKUP($B582,'Gemini RAW'!$A:$Q,15,FALSE)</f>
        <v>0</v>
      </c>
      <c r="AG582">
        <f>VLOOKUP($B582,'Gemini RAW'!$A:$Q,16,FALSE)</f>
        <v>0</v>
      </c>
      <c r="AH582">
        <f>VLOOKUP($B582,'Gemini RAW'!$A:$Q,17,FALSE)</f>
        <v>0</v>
      </c>
    </row>
    <row r="583" spans="1:34" x14ac:dyDescent="0.45">
      <c r="A583">
        <v>582</v>
      </c>
      <c r="B583" t="s">
        <v>515</v>
      </c>
      <c r="C583" t="s">
        <v>516</v>
      </c>
      <c r="D583" t="s">
        <v>19</v>
      </c>
      <c r="E583">
        <v>4</v>
      </c>
      <c r="F583">
        <v>5</v>
      </c>
      <c r="G583">
        <v>3</v>
      </c>
      <c r="H583">
        <v>4</v>
      </c>
      <c r="I583">
        <v>2</v>
      </c>
      <c r="J583">
        <v>3.8875000000000002</v>
      </c>
      <c r="K583">
        <v>18</v>
      </c>
      <c r="L583">
        <v>0.27396226415094338</v>
      </c>
      <c r="M583">
        <v>1</v>
      </c>
      <c r="N583" t="s">
        <v>1805</v>
      </c>
      <c r="O583" t="b">
        <v>0</v>
      </c>
      <c r="S583" t="str">
        <f>VLOOKUP($B583,'Gemini RAW'!$A:$Q,2,FALSE)</f>
        <v>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
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
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
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
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
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v>
      </c>
      <c r="T583" t="str">
        <f>VLOOKUP($B583,'Gemini RAW'!$A:$Q,3,FALSE)</f>
        <v>rag</v>
      </c>
      <c r="U583">
        <f>VLOOKUP($B583,'Gemini RAW'!$A:$Q,4,FALSE)</f>
        <v>5</v>
      </c>
      <c r="V583">
        <f>VLOOKUP($B583,'Gemini RAW'!$A:$Q,5,FALSE)</f>
        <v>5</v>
      </c>
      <c r="W583">
        <f>VLOOKUP($B583,'Gemini RAW'!$A:$Q,6,FALSE)</f>
        <v>4</v>
      </c>
      <c r="X583">
        <f>VLOOKUP($B583,'Gemini RAW'!$A:$Q,7,FALSE)</f>
        <v>5</v>
      </c>
      <c r="Y583">
        <f>VLOOKUP($B583,'Gemini RAW'!$A:$Q,8,FALSE)</f>
        <v>1</v>
      </c>
      <c r="Z583">
        <f>VLOOKUP($B583,'Gemini RAW'!$A:$Q,9,FALSE)</f>
        <v>4.62</v>
      </c>
      <c r="AA583">
        <f>VLOOKUP($B583,'Gemini RAW'!$A:$Q,10,FALSE)</f>
        <v>20</v>
      </c>
      <c r="AB583">
        <f>VLOOKUP($B583,'Gemini RAW'!$A:$Q,11,FALSE)</f>
        <v>0.41458522992052249</v>
      </c>
      <c r="AC583">
        <f>VLOOKUP($B583,'Gemini RAW'!$A:$Q,12,FALSE)</f>
        <v>5</v>
      </c>
      <c r="AD583" t="str">
        <f>VLOOKUP($B583,'Gemini RAW'!$A:$Q,13,FALSE)</f>
        <v>The response provides a highly relevant, accurate, and clear answer to the user's query. It effectively outlines Berenberg's policies on hospitality and travel expenses. The main weakness is the lack of explicit citations to the source snippets. However, the content quality is strong enough to warrant a high overall assessment.</v>
      </c>
      <c r="AE583" t="b">
        <f>VLOOKUP($B583,'Gemini RAW'!$A:$Q,14,FALSE)</f>
        <v>0</v>
      </c>
      <c r="AF583">
        <f>VLOOKUP($B583,'Gemini RAW'!$A:$Q,15,FALSE)</f>
        <v>0</v>
      </c>
      <c r="AG583">
        <f>VLOOKUP($B583,'Gemini RAW'!$A:$Q,16,FALSE)</f>
        <v>0</v>
      </c>
      <c r="AH583">
        <f>VLOOKUP($B583,'Gemini RAW'!$A:$Q,17,FALSE)</f>
        <v>0</v>
      </c>
    </row>
    <row r="584" spans="1:34" x14ac:dyDescent="0.45">
      <c r="A584">
        <v>583</v>
      </c>
      <c r="B584" t="s">
        <v>518</v>
      </c>
      <c r="C584" t="s">
        <v>519</v>
      </c>
      <c r="D584" t="s">
        <v>19</v>
      </c>
      <c r="E584">
        <v>3</v>
      </c>
      <c r="F584">
        <v>4</v>
      </c>
      <c r="G584">
        <v>3</v>
      </c>
      <c r="H584">
        <v>4</v>
      </c>
      <c r="I584">
        <v>2</v>
      </c>
      <c r="J584">
        <v>3.3250000000000002</v>
      </c>
      <c r="K584">
        <v>16</v>
      </c>
      <c r="L584">
        <v>0.27495145631067958</v>
      </c>
      <c r="M584">
        <v>1</v>
      </c>
      <c r="N584" t="s">
        <v>1806</v>
      </c>
      <c r="O584" t="b">
        <v>0</v>
      </c>
      <c r="S584" t="str">
        <f>VLOOKUP($B584,'Gemini RAW'!$A:$Q,2,FALSE)</f>
        <v>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
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
As a general rule, no gifts, entertainment or hospitality may be offered to or accepted from political persons, including government representatives and public officials.</v>
      </c>
      <c r="T584" t="str">
        <f>VLOOKUP($B584,'Gemini RAW'!$A:$Q,3,FALSE)</f>
        <v>rag</v>
      </c>
      <c r="U584">
        <f>VLOOKUP($B584,'Gemini RAW'!$A:$Q,4,FALSE)</f>
        <v>5</v>
      </c>
      <c r="V584">
        <f>VLOOKUP($B584,'Gemini RAW'!$A:$Q,5,FALSE)</f>
        <v>5</v>
      </c>
      <c r="W584">
        <f>VLOOKUP($B584,'Gemini RAW'!$A:$Q,6,FALSE)</f>
        <v>4</v>
      </c>
      <c r="X584">
        <f>VLOOKUP($B584,'Gemini RAW'!$A:$Q,7,FALSE)</f>
        <v>5</v>
      </c>
      <c r="Y584">
        <f>VLOOKUP($B584,'Gemini RAW'!$A:$Q,8,FALSE)</f>
        <v>3</v>
      </c>
      <c r="Z584">
        <f>VLOOKUP($B584,'Gemini RAW'!$A:$Q,9,FALSE)</f>
        <v>4.5700000000000012</v>
      </c>
      <c r="AA584">
        <f>VLOOKUP($B584,'Gemini RAW'!$A:$Q,10,FALSE)</f>
        <v>22</v>
      </c>
      <c r="AB584">
        <f>VLOOKUP($B584,'Gemini RAW'!$A:$Q,11,FALSE)</f>
        <v>0.36093120100473541</v>
      </c>
      <c r="AC584">
        <f>VLOOKUP($B584,'Gemini RAW'!$A:$Q,12,FALSE)</f>
        <v>4</v>
      </c>
      <c r="AD584" t="str">
        <f>VLOOKUP($B584,'Gemini RAW'!$A:$Q,13,FALSE)</f>
        <v>The response provides a factually accurate and relevant answer to the query. It effectively uses the provided snippets to support its claims, although it lacks explicit citations. The response is clear and well-organized, making it easy to understand. Overall, the response meets high academic standards.</v>
      </c>
      <c r="AE584" t="b">
        <f>VLOOKUP($B584,'Gemini RAW'!$A:$Q,14,FALSE)</f>
        <v>0</v>
      </c>
      <c r="AF584">
        <f>VLOOKUP($B584,'Gemini RAW'!$A:$Q,15,FALSE)</f>
        <v>0</v>
      </c>
      <c r="AG584">
        <f>VLOOKUP($B584,'Gemini RAW'!$A:$Q,16,FALSE)</f>
        <v>0</v>
      </c>
      <c r="AH584">
        <f>VLOOKUP($B584,'Gemini RAW'!$A:$Q,17,FALSE)</f>
        <v>0</v>
      </c>
    </row>
    <row r="585" spans="1:34" x14ac:dyDescent="0.45">
      <c r="A585">
        <v>584</v>
      </c>
      <c r="B585" t="s">
        <v>521</v>
      </c>
      <c r="C585" t="s">
        <v>522</v>
      </c>
      <c r="D585" t="s">
        <v>19</v>
      </c>
      <c r="E585">
        <v>3</v>
      </c>
      <c r="F585">
        <v>4</v>
      </c>
      <c r="G585">
        <v>3</v>
      </c>
      <c r="H585">
        <v>4</v>
      </c>
      <c r="I585">
        <v>2</v>
      </c>
      <c r="J585">
        <v>3.3250000000000002</v>
      </c>
      <c r="K585">
        <v>16</v>
      </c>
      <c r="L585">
        <v>0.27364485981308412</v>
      </c>
      <c r="M585">
        <v>1</v>
      </c>
      <c r="N585" t="s">
        <v>1807</v>
      </c>
      <c r="O585" t="b">
        <v>0</v>
      </c>
      <c r="S585" t="str">
        <f>VLOOKUP($B585,'Gemini RAW'!$A:$Q,2,FALSE)</f>
        <v>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
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
Invitations to public officials, even to specialist events, are generally inadmissible. A service permit is a positive criterion, but can only be granted within the scope of the powers. It is questionable for amounts greater than EUR 20 (gross).
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
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
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"relationship management"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v>
      </c>
      <c r="T585" t="str">
        <f>VLOOKUP($B585,'Gemini RAW'!$A:$Q,3,FALSE)</f>
        <v>rag</v>
      </c>
      <c r="U585">
        <f>VLOOKUP($B585,'Gemini RAW'!$A:$Q,4,FALSE)</f>
        <v>4</v>
      </c>
      <c r="V585">
        <f>VLOOKUP($B585,'Gemini RAW'!$A:$Q,5,FALSE)</f>
        <v>5</v>
      </c>
      <c r="W585">
        <f>VLOOKUP($B585,'Gemini RAW'!$A:$Q,6,FALSE)</f>
        <v>4</v>
      </c>
      <c r="X585">
        <f>VLOOKUP($B585,'Gemini RAW'!$A:$Q,7,FALSE)</f>
        <v>4</v>
      </c>
      <c r="Y585">
        <f>VLOOKUP($B585,'Gemini RAW'!$A:$Q,8,FALSE)</f>
        <v>1</v>
      </c>
      <c r="Z585">
        <f>VLOOKUP($B585,'Gemini RAW'!$A:$Q,9,FALSE)</f>
        <v>3.16</v>
      </c>
      <c r="AA585">
        <f>VLOOKUP($B585,'Gemini RAW'!$A:$Q,10,FALSE)</f>
        <v>18</v>
      </c>
      <c r="AB585">
        <f>VLOOKUP($B585,'Gemini RAW'!$A:$Q,11,FALSE)</f>
        <v>0.35843901743112933</v>
      </c>
      <c r="AC585">
        <f>VLOOKUP($B585,'Gemini RAW'!$A:$Q,12,FALSE)</f>
        <v>6</v>
      </c>
      <c r="AD585" t="str">
        <f>VLOOKUP($B585,'Gemini RAW'!$A:$Q,13,FALSE)</f>
        <v>The response is relevant and generally accurate, providing a detailed explanation of the conditions and limitations surrounding inviting a public official to lunch and paying for it. However, it suffers from a lack of citations, making it difficult to verify the information. Furthermore, it fails to address GDPR compliance and the EU AI Act, which are relevant considerations for an AI system providing this type of information. The absence of an audit trail further reduces its reliability.</v>
      </c>
      <c r="AE585" t="b">
        <f>VLOOKUP($B585,'Gemini RAW'!$A:$Q,14,FALSE)</f>
        <v>0</v>
      </c>
      <c r="AF585">
        <f>VLOOKUP($B585,'Gemini RAW'!$A:$Q,15,FALSE)</f>
        <v>0</v>
      </c>
      <c r="AG585">
        <f>VLOOKUP($B585,'Gemini RAW'!$A:$Q,16,FALSE)</f>
        <v>0</v>
      </c>
      <c r="AH585">
        <f>VLOOKUP($B585,'Gemini RAW'!$A:$Q,17,FALSE)</f>
        <v>0</v>
      </c>
    </row>
    <row r="586" spans="1:34" x14ac:dyDescent="0.45">
      <c r="A586">
        <v>585</v>
      </c>
      <c r="B586" t="s">
        <v>524</v>
      </c>
      <c r="C586" t="s">
        <v>525</v>
      </c>
      <c r="D586" t="s">
        <v>19</v>
      </c>
      <c r="E586">
        <v>4</v>
      </c>
      <c r="F586">
        <v>5</v>
      </c>
      <c r="G586">
        <v>3</v>
      </c>
      <c r="H586">
        <v>4</v>
      </c>
      <c r="I586">
        <v>3</v>
      </c>
      <c r="J586">
        <v>3.9750000000000001</v>
      </c>
      <c r="K586">
        <v>19</v>
      </c>
      <c r="L586">
        <v>0.21231015187849719</v>
      </c>
      <c r="M586">
        <v>1</v>
      </c>
      <c r="N586" t="s">
        <v>1808</v>
      </c>
      <c r="O586" t="b">
        <v>1</v>
      </c>
      <c r="P586" t="b">
        <v>1</v>
      </c>
      <c r="Q586">
        <v>393</v>
      </c>
      <c r="R586">
        <v>700</v>
      </c>
      <c r="S586" t="str">
        <f>VLOOKUP($B586,'Gemini RAW'!$A:$Q,2,FALSE)</f>
        <v>Accepting hospitality from a third party that is "unduly lavish or extravagant"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
Several factors can contribute to determining whether hospitality is "unduly lavish":
*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
*   **Proportionality:** The format of the invitation and the amount of the benefit should be appropriate to the position or responsibility of the invitee in their company and/or to their financial circumstances.
*   **Transparency:** The invitation should be made in a transparent manner, using Berenberg's logo.
*   **Influence:** The hospitality should not be likely to have any influence on any invitee(s) in consideration of their individual circumstances.
*   **Timing:** Giving or accepting a gift or hospitality during any commercial negotiations or tender process is unacceptable if this could be perceived as intending or likely to influence the outcome.
*   **Nature of the event:** AFC Compliance may consider hospitality reasonable if it is an all-day event, the guests are high net worth individuals and senior management of listed companies, and the event is only taking place on a limited number of occasions.</v>
      </c>
      <c r="T586" t="str">
        <f>VLOOKUP($B586,'Gemini RAW'!$A:$Q,3,FALSE)</f>
        <v>rag</v>
      </c>
      <c r="U586">
        <f>VLOOKUP($B586,'Gemini RAW'!$A:$Q,4,FALSE)</f>
        <v>4</v>
      </c>
      <c r="V586">
        <f>VLOOKUP($B586,'Gemini RAW'!$A:$Q,5,FALSE)</f>
        <v>5</v>
      </c>
      <c r="W586">
        <f>VLOOKUP($B586,'Gemini RAW'!$A:$Q,6,FALSE)</f>
        <v>4</v>
      </c>
      <c r="X586">
        <f>VLOOKUP($B586,'Gemini RAW'!$A:$Q,7,FALSE)</f>
        <v>4</v>
      </c>
      <c r="Y586">
        <f>VLOOKUP($B586,'Gemini RAW'!$A:$Q,8,FALSE)</f>
        <v>1</v>
      </c>
      <c r="Z586">
        <f>VLOOKUP($B586,'Gemini RAW'!$A:$Q,9,FALSE)</f>
        <v>3.16</v>
      </c>
      <c r="AA586">
        <f>VLOOKUP($B586,'Gemini RAW'!$A:$Q,10,FALSE)</f>
        <v>18</v>
      </c>
      <c r="AB586">
        <f>VLOOKUP($B586,'Gemini RAW'!$A:$Q,11,FALSE)</f>
        <v>0.15575628626692459</v>
      </c>
      <c r="AC586">
        <f>VLOOKUP($B586,'Gemini RAW'!$A:$Q,12,FALSE)</f>
        <v>5</v>
      </c>
      <c r="AD586" t="str">
        <f>VLOOKUP($B586,'Gemini RAW'!$A:$Q,13,FALSE)</f>
        <v>The response is relevant and provides a good overview of what is considered "unduly lavish" hospitality. The factual accuracy is generally good, although some specific figures could benefit from external validation. The clarity and organization are strong. However, the lack of citations is a major weakness, and the response fails to address GDPR compliance, EU AI Act alignment, and audit trail quality. The response is strong in content but weak in source utilization and compliance aspects.</v>
      </c>
      <c r="AE586" t="b">
        <f>VLOOKUP($B586,'Gemini RAW'!$A:$Q,14,FALSE)</f>
        <v>0</v>
      </c>
      <c r="AF586">
        <f>VLOOKUP($B586,'Gemini RAW'!$A:$Q,15,FALSE)</f>
        <v>0</v>
      </c>
      <c r="AG586">
        <f>VLOOKUP($B586,'Gemini RAW'!$A:$Q,16,FALSE)</f>
        <v>0</v>
      </c>
      <c r="AH586">
        <f>VLOOKUP($B586,'Gemini RAW'!$A:$Q,17,FALSE)</f>
        <v>0</v>
      </c>
    </row>
    <row r="587" spans="1:34" x14ac:dyDescent="0.45">
      <c r="A587">
        <v>586</v>
      </c>
      <c r="B587" t="s">
        <v>527</v>
      </c>
      <c r="C587" t="s">
        <v>528</v>
      </c>
      <c r="D587" t="s">
        <v>19</v>
      </c>
      <c r="E587">
        <v>5</v>
      </c>
      <c r="F587">
        <v>5</v>
      </c>
      <c r="G587">
        <v>4</v>
      </c>
      <c r="H587">
        <v>5</v>
      </c>
      <c r="I587">
        <v>3</v>
      </c>
      <c r="J587">
        <v>4.6374999999999993</v>
      </c>
      <c r="K587">
        <v>22</v>
      </c>
      <c r="L587">
        <v>0.28235294117647058</v>
      </c>
      <c r="M587">
        <v>1</v>
      </c>
      <c r="N587" t="s">
        <v>1809</v>
      </c>
      <c r="O587" t="b">
        <v>0</v>
      </c>
      <c r="S587" t="str">
        <f>VLOOKUP($B587,'Gemini RAW'!$A:$Q,2,FALSE)</f>
        <v>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v>
      </c>
      <c r="T587" t="str">
        <f>VLOOKUP($B587,'Gemini RAW'!$A:$Q,3,FALSE)</f>
        <v>rag</v>
      </c>
      <c r="U587">
        <f>VLOOKUP($B587,'Gemini RAW'!$A:$Q,4,FALSE)</f>
        <v>5</v>
      </c>
      <c r="V587">
        <f>VLOOKUP($B587,'Gemini RAW'!$A:$Q,5,FALSE)</f>
        <v>5</v>
      </c>
      <c r="W587">
        <f>VLOOKUP($B587,'Gemini RAW'!$A:$Q,6,FALSE)</f>
        <v>5</v>
      </c>
      <c r="X587">
        <f>VLOOKUP($B587,'Gemini RAW'!$A:$Q,7,FALSE)</f>
        <v>5</v>
      </c>
      <c r="Y587">
        <f>VLOOKUP($B587,'Gemini RAW'!$A:$Q,8,FALSE)</f>
        <v>1</v>
      </c>
      <c r="Z587">
        <f>VLOOKUP($B587,'Gemini RAW'!$A:$Q,9,FALSE)</f>
        <v>3.64</v>
      </c>
      <c r="AA587">
        <f>VLOOKUP($B587,'Gemini RAW'!$A:$Q,10,FALSE)</f>
        <v>21</v>
      </c>
      <c r="AB587">
        <f>VLOOKUP($B587,'Gemini RAW'!$A:$Q,11,FALSE)</f>
        <v>0.35002450980392158</v>
      </c>
      <c r="AC587">
        <f>VLOOKUP($B587,'Gemini RAW'!$A:$Q,12,FALSE)</f>
        <v>6</v>
      </c>
      <c r="AD587" t="str">
        <f>VLOOKUP($B587,'Gemini RAW'!$A:$Q,13,FALSE)</f>
        <v>The response provides a factually accurate, relevant, and complete answer to the user's query. The clarity of the response is excellent. However, the system lacks explicit citations and does not address GDPR compliance, EU AI Act alignment, or audit trail quality. The content quality is high, but the system needs improvement in terms of transparency and regulatory compliance.</v>
      </c>
      <c r="AE587" t="b">
        <f>VLOOKUP($B587,'Gemini RAW'!$A:$Q,14,FALSE)</f>
        <v>0</v>
      </c>
      <c r="AF587">
        <f>VLOOKUP($B587,'Gemini RAW'!$A:$Q,15,FALSE)</f>
        <v>0</v>
      </c>
      <c r="AG587">
        <f>VLOOKUP($B587,'Gemini RAW'!$A:$Q,16,FALSE)</f>
        <v>0</v>
      </c>
      <c r="AH587">
        <f>VLOOKUP($B587,'Gemini RAW'!$A:$Q,17,FALSE)</f>
        <v>0</v>
      </c>
    </row>
    <row r="588" spans="1:34" x14ac:dyDescent="0.45">
      <c r="A588">
        <v>587</v>
      </c>
      <c r="B588" t="s">
        <v>530</v>
      </c>
      <c r="C588" t="s">
        <v>531</v>
      </c>
      <c r="D588" t="s">
        <v>19</v>
      </c>
      <c r="E588">
        <v>4</v>
      </c>
      <c r="F588">
        <v>5</v>
      </c>
      <c r="G588">
        <v>4</v>
      </c>
      <c r="H588">
        <v>4</v>
      </c>
      <c r="I588">
        <v>3</v>
      </c>
      <c r="J588">
        <v>4.1624999999999996</v>
      </c>
      <c r="K588">
        <v>20</v>
      </c>
      <c r="L588">
        <v>0.26465753424657529</v>
      </c>
      <c r="M588">
        <v>1</v>
      </c>
      <c r="N588" t="s">
        <v>1810</v>
      </c>
      <c r="O588" t="b">
        <v>0</v>
      </c>
      <c r="S588" t="str">
        <f>VLOOKUP($B588,'Gemini RAW'!$A:$Q,2,FALSE)</f>
        <v>If you cannot politely refuse a gift that is not allowed, the following steps should be taken.
**If taxable in Germany:**
*   Employees must report all gifts received whose value exceeds EUR 20 (gross) without delay for taxation as a “non-cash benefit in kind”.
*   Use the form “Notification to AFC Compliance and Human Resources regarding the acceptance of taxable benefits in kind (gifts exceeding EUR 20 (gross) or equivalent) by an employee”.
*   Submit the completed form to AFC Compliance.
*   AFC Compliance will assess whether the gift can be accepted or rejected, inform the employee, and forward the form to Human Resources.
**If located in London:**
*   If the value of the gift exceeds GBP 50 (gross), you must initially refuse it.
*   If refusal is not possible, you must inform AFC Compliance to determine the further course of action.
*   The adequate course of action will generally be to raffle the gift internally and donate the proceeds to a Berenberg charity or donate the gift itself to a Berenberg charity.
**General Guidance:**
*   If refusing a gift may cause significant offense or embarrassment, the gift may be accepted.
*   In such instances, the gift should be donated without delay, for instance to a charity of the Bank's choosing (e.g. Berenberg Kids) or put to another use in the Bank's interests.
*   If you accept a gift, you must notify your line manager appropriately.
*   Cases of doubt must always be agreed with AFC Compliance in advance but in any case without delay.
*   If the gift is over EUR 20 (gross), provide feedback to the giver that they should refrain from giving gifts in the future.
*   Employees outside of Germany should report via email to AFC Compliance London and Human Resources London, including the name and address of the gift giver, description and value of the gift, and the employee's name, to determine if a tax deduction is required.</v>
      </c>
      <c r="T588" t="str">
        <f>VLOOKUP($B588,'Gemini RAW'!$A:$Q,3,FALSE)</f>
        <v>rag</v>
      </c>
      <c r="U588">
        <f>VLOOKUP($B588,'Gemini RAW'!$A:$Q,4,FALSE)</f>
        <v>5</v>
      </c>
      <c r="V588">
        <f>VLOOKUP($B588,'Gemini RAW'!$A:$Q,5,FALSE)</f>
        <v>5</v>
      </c>
      <c r="W588">
        <f>VLOOKUP($B588,'Gemini RAW'!$A:$Q,6,FALSE)</f>
        <v>4</v>
      </c>
      <c r="X588">
        <f>VLOOKUP($B588,'Gemini RAW'!$A:$Q,7,FALSE)</f>
        <v>5</v>
      </c>
      <c r="Y588">
        <f>VLOOKUP($B588,'Gemini RAW'!$A:$Q,8,FALSE)</f>
        <v>3</v>
      </c>
      <c r="Z588">
        <f>VLOOKUP($B588,'Gemini RAW'!$A:$Q,9,FALSE)</f>
        <v>4.1800000000000006</v>
      </c>
      <c r="AA588">
        <f>VLOOKUP($B588,'Gemini RAW'!$A:$Q,10,FALSE)</f>
        <v>22</v>
      </c>
      <c r="AB588">
        <f>VLOOKUP($B588,'Gemini RAW'!$A:$Q,11,FALSE)</f>
        <v>0.48498002068882429</v>
      </c>
      <c r="AC588">
        <f>VLOOKUP($B588,'Gemini RAW'!$A:$Q,12,FALSE)</f>
        <v>4</v>
      </c>
      <c r="AD588" t="str">
        <f>VLOOKUP($B588,'Gemini RAW'!$A:$Q,13,FALSE)</f>
        <v>The response is factually accurate, relevant, and clearly written. It effectively addresses the user's query by providing practical guidance on handling unrefusable gifts. While the response is well-grounded in the provided snippets, the lack of explicit citations is a minor weakness. The response could also be improved by addressing GDPR concerns and providing more detail on risk management and audit trail procedures.</v>
      </c>
      <c r="AE588" t="b">
        <f>VLOOKUP($B588,'Gemini RAW'!$A:$Q,14,FALSE)</f>
        <v>0</v>
      </c>
      <c r="AF588">
        <f>VLOOKUP($B588,'Gemini RAW'!$A:$Q,15,FALSE)</f>
        <v>0</v>
      </c>
      <c r="AG588">
        <f>VLOOKUP($B588,'Gemini RAW'!$A:$Q,16,FALSE)</f>
        <v>0</v>
      </c>
      <c r="AH588">
        <f>VLOOKUP($B588,'Gemini RAW'!$A:$Q,17,FALSE)</f>
        <v>0</v>
      </c>
    </row>
    <row r="589" spans="1:34" x14ac:dyDescent="0.45">
      <c r="A589">
        <v>588</v>
      </c>
      <c r="B589" t="s">
        <v>533</v>
      </c>
      <c r="C589" t="s">
        <v>534</v>
      </c>
      <c r="D589" t="s">
        <v>19</v>
      </c>
      <c r="E589">
        <v>3</v>
      </c>
      <c r="F589">
        <v>4</v>
      </c>
      <c r="G589">
        <v>3</v>
      </c>
      <c r="H589">
        <v>4</v>
      </c>
      <c r="I589">
        <v>2</v>
      </c>
      <c r="J589">
        <v>3.3250000000000002</v>
      </c>
      <c r="K589">
        <v>16</v>
      </c>
      <c r="L589">
        <v>0.2630769230769231</v>
      </c>
      <c r="M589">
        <v>1</v>
      </c>
      <c r="N589" t="s">
        <v>1811</v>
      </c>
      <c r="O589" t="b">
        <v>0</v>
      </c>
      <c r="S589" t="str">
        <f>VLOOKUP($B589,'Gemini RAW'!$A:$Q,2,FALSE)</f>
        <v>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v>
      </c>
      <c r="T589" t="str">
        <f>VLOOKUP($B589,'Gemini RAW'!$A:$Q,3,FALSE)</f>
        <v>rag</v>
      </c>
      <c r="U589">
        <f>VLOOKUP($B589,'Gemini RAW'!$A:$Q,4,FALSE)</f>
        <v>5</v>
      </c>
      <c r="V589">
        <f>VLOOKUP($B589,'Gemini RAW'!$A:$Q,5,FALSE)</f>
        <v>5</v>
      </c>
      <c r="W589">
        <f>VLOOKUP($B589,'Gemini RAW'!$A:$Q,6,FALSE)</f>
        <v>5</v>
      </c>
      <c r="X589">
        <f>VLOOKUP($B589,'Gemini RAW'!$A:$Q,7,FALSE)</f>
        <v>5</v>
      </c>
      <c r="Y589">
        <f>VLOOKUP($B589,'Gemini RAW'!$A:$Q,8,FALSE)</f>
        <v>3</v>
      </c>
      <c r="Z589">
        <f>VLOOKUP($B589,'Gemini RAW'!$A:$Q,9,FALSE)</f>
        <v>3.76</v>
      </c>
      <c r="AA589">
        <f>VLOOKUP($B589,'Gemini RAW'!$A:$Q,10,FALSE)</f>
        <v>23</v>
      </c>
      <c r="AB589">
        <f>VLOOKUP($B589,'Gemini RAW'!$A:$Q,11,FALSE)</f>
        <v>0.46037777981044808</v>
      </c>
      <c r="AC589">
        <f>VLOOKUP($B589,'Gemini RAW'!$A:$Q,12,FALSE)</f>
        <v>4</v>
      </c>
      <c r="AD589" t="str">
        <f>VLOOKUP($B589,'Gemini RAW'!$A:$Q,13,FALSE)</f>
        <v>The response provides a factually accurate, relevant, and complete answer to the user's query. It is well-written and easy to understand. However, it lacks explicit citations and does not address GDPR compliance, EU AI Act alignment, or audit trail quality. The content is well-grounded in the provided snippets.</v>
      </c>
      <c r="AE589" t="b">
        <f>VLOOKUP($B589,'Gemini RAW'!$A:$Q,14,FALSE)</f>
        <v>0</v>
      </c>
      <c r="AF589">
        <f>VLOOKUP($B589,'Gemini RAW'!$A:$Q,15,FALSE)</f>
        <v>0</v>
      </c>
      <c r="AG589">
        <f>VLOOKUP($B589,'Gemini RAW'!$A:$Q,16,FALSE)</f>
        <v>0</v>
      </c>
      <c r="AH589">
        <f>VLOOKUP($B589,'Gemini RAW'!$A:$Q,17,FALSE)</f>
        <v>0</v>
      </c>
    </row>
    <row r="590" spans="1:34" x14ac:dyDescent="0.45">
      <c r="A590">
        <v>589</v>
      </c>
      <c r="B590" t="s">
        <v>536</v>
      </c>
      <c r="C590" t="s">
        <v>537</v>
      </c>
      <c r="D590" t="s">
        <v>19</v>
      </c>
      <c r="E590">
        <v>3</v>
      </c>
      <c r="F590">
        <v>4</v>
      </c>
      <c r="G590">
        <v>3</v>
      </c>
      <c r="H590">
        <v>4</v>
      </c>
      <c r="I590">
        <v>2</v>
      </c>
      <c r="J590">
        <v>3.3250000000000002</v>
      </c>
      <c r="K590">
        <v>16</v>
      </c>
      <c r="L590">
        <v>0.26879999999999998</v>
      </c>
      <c r="M590">
        <v>1</v>
      </c>
      <c r="N590" t="s">
        <v>1812</v>
      </c>
      <c r="O590" t="b">
        <v>0</v>
      </c>
      <c r="S590" t="str">
        <f>VLOOKUP($B590,'Gemini RAW'!$A:$Q,2,FALSE)</f>
        <v>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v>
      </c>
      <c r="T590" t="str">
        <f>VLOOKUP($B590,'Gemini RAW'!$A:$Q,3,FALSE)</f>
        <v>rag</v>
      </c>
      <c r="U590">
        <f>VLOOKUP($B590,'Gemini RAW'!$A:$Q,4,FALSE)</f>
        <v>5</v>
      </c>
      <c r="V590">
        <f>VLOOKUP($B590,'Gemini RAW'!$A:$Q,5,FALSE)</f>
        <v>5</v>
      </c>
      <c r="W590">
        <f>VLOOKUP($B590,'Gemini RAW'!$A:$Q,6,FALSE)</f>
        <v>4</v>
      </c>
      <c r="X590">
        <f>VLOOKUP($B590,'Gemini RAW'!$A:$Q,7,FALSE)</f>
        <v>5</v>
      </c>
      <c r="Y590">
        <f>VLOOKUP($B590,'Gemini RAW'!$A:$Q,8,FALSE)</f>
        <v>3</v>
      </c>
      <c r="Z590">
        <f>VLOOKUP($B590,'Gemini RAW'!$A:$Q,9,FALSE)</f>
        <v>3.62</v>
      </c>
      <c r="AA590">
        <f>VLOOKUP($B590,'Gemini RAW'!$A:$Q,10,FALSE)</f>
        <v>22</v>
      </c>
      <c r="AB590">
        <f>VLOOKUP($B590,'Gemini RAW'!$A:$Q,11,FALSE)</f>
        <v>0.42382932953041441</v>
      </c>
      <c r="AC590">
        <f>VLOOKUP($B590,'Gemini RAW'!$A:$Q,12,FALSE)</f>
        <v>5</v>
      </c>
      <c r="AD590" t="str">
        <f>VLOOKUP($B590,'Gemini RAW'!$A:$Q,13,FALSE)</f>
        <v>The response provides a factually accurate and relevant answer to the user's question. The clarity is excellent. Completeness is good but could be improved by adding more context. The citation quality is weak due to the lack of explicit citations. The response completely fails to address GDPR, EU AI Act, and audit trail quality, which is understandable given the lack of relevant information in the snippets.</v>
      </c>
      <c r="AE590" t="b">
        <f>VLOOKUP($B590,'Gemini RAW'!$A:$Q,14,FALSE)</f>
        <v>0</v>
      </c>
      <c r="AF590">
        <f>VLOOKUP($B590,'Gemini RAW'!$A:$Q,15,FALSE)</f>
        <v>0</v>
      </c>
      <c r="AG590">
        <f>VLOOKUP($B590,'Gemini RAW'!$A:$Q,16,FALSE)</f>
        <v>0</v>
      </c>
      <c r="AH590">
        <f>VLOOKUP($B590,'Gemini RAW'!$A:$Q,17,FALSE)</f>
        <v>0</v>
      </c>
    </row>
    <row r="591" spans="1:34" x14ac:dyDescent="0.45">
      <c r="A591">
        <v>590</v>
      </c>
      <c r="B591" t="s">
        <v>539</v>
      </c>
      <c r="C591" t="s">
        <v>540</v>
      </c>
      <c r="D591" t="s">
        <v>19</v>
      </c>
      <c r="E591">
        <v>4</v>
      </c>
      <c r="F591">
        <v>5</v>
      </c>
      <c r="G591">
        <v>4</v>
      </c>
      <c r="H591">
        <v>4</v>
      </c>
      <c r="I591">
        <v>3</v>
      </c>
      <c r="J591">
        <v>4.1624999999999996</v>
      </c>
      <c r="K591">
        <v>20</v>
      </c>
      <c r="L591">
        <v>0.19169082125603859</v>
      </c>
      <c r="M591">
        <v>1</v>
      </c>
      <c r="N591" t="s">
        <v>1813</v>
      </c>
      <c r="O591" t="b">
        <v>1</v>
      </c>
      <c r="P591" t="b">
        <v>1</v>
      </c>
      <c r="Q591">
        <v>390</v>
      </c>
      <c r="R591">
        <v>1921</v>
      </c>
      <c r="S591" t="str">
        <f>VLOOKUP($B591,'Gemini RAW'!$A:$Q,2,FALSE)</f>
        <v>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v>
      </c>
      <c r="T591" t="str">
        <f>VLOOKUP($B591,'Gemini RAW'!$A:$Q,3,FALSE)</f>
        <v>rag</v>
      </c>
      <c r="U591">
        <f>VLOOKUP($B591,'Gemini RAW'!$A:$Q,4,FALSE)</f>
        <v>4</v>
      </c>
      <c r="V591">
        <f>VLOOKUP($B591,'Gemini RAW'!$A:$Q,5,FALSE)</f>
        <v>4</v>
      </c>
      <c r="W591">
        <f>VLOOKUP($B591,'Gemini RAW'!$A:$Q,6,FALSE)</f>
        <v>3</v>
      </c>
      <c r="X591">
        <f>VLOOKUP($B591,'Gemini RAW'!$A:$Q,7,FALSE)</f>
        <v>5</v>
      </c>
      <c r="Y591">
        <f>VLOOKUP($B591,'Gemini RAW'!$A:$Q,8,FALSE)</f>
        <v>1</v>
      </c>
      <c r="Z591">
        <f>VLOOKUP($B591,'Gemini RAW'!$A:$Q,9,FALSE)</f>
        <v>2.96</v>
      </c>
      <c r="AA591">
        <f>VLOOKUP($B591,'Gemini RAW'!$A:$Q,10,FALSE)</f>
        <v>17</v>
      </c>
      <c r="AB591">
        <f>VLOOKUP($B591,'Gemini RAW'!$A:$Q,11,FALSE)</f>
        <v>0.36652640977349638</v>
      </c>
      <c r="AC591">
        <f>VLOOKUP($B591,'Gemini RAW'!$A:$Q,12,FALSE)</f>
        <v>4</v>
      </c>
      <c r="AD591" t="str">
        <f>VLOOKUP($B591,'Gemini RAW'!$A:$Q,13,FALSE)</f>
        <v>The response is factually accurate and relevant, but incomplete. It correctly identifies that the policy doesn't explicitly address gifts between employees but fails to offer further guidance. The clarity is excellent. However, the response lacks citations and fails to address GDPR, EU AI Act, and audit trail considerations. The response focuses on gifts to employees from clients, which is related but not the primary focus of the query.</v>
      </c>
      <c r="AE591" t="b">
        <f>VLOOKUP($B591,'Gemini RAW'!$A:$Q,14,FALSE)</f>
        <v>0</v>
      </c>
      <c r="AF591">
        <f>VLOOKUP($B591,'Gemini RAW'!$A:$Q,15,FALSE)</f>
        <v>0</v>
      </c>
      <c r="AG591">
        <f>VLOOKUP($B591,'Gemini RAW'!$A:$Q,16,FALSE)</f>
        <v>0</v>
      </c>
      <c r="AH591">
        <f>VLOOKUP($B591,'Gemini RAW'!$A:$Q,17,FALSE)</f>
        <v>0</v>
      </c>
    </row>
    <row r="592" spans="1:34" x14ac:dyDescent="0.45">
      <c r="A592">
        <v>591</v>
      </c>
      <c r="B592" t="s">
        <v>542</v>
      </c>
      <c r="C592" t="s">
        <v>543</v>
      </c>
      <c r="D592" t="s">
        <v>19</v>
      </c>
      <c r="E592">
        <v>4</v>
      </c>
      <c r="F592">
        <v>5</v>
      </c>
      <c r="G592">
        <v>4</v>
      </c>
      <c r="H592">
        <v>4</v>
      </c>
      <c r="I592">
        <v>2</v>
      </c>
      <c r="J592">
        <v>4.0750000000000002</v>
      </c>
      <c r="K592">
        <v>19</v>
      </c>
      <c r="L592">
        <v>0.26465753424657529</v>
      </c>
      <c r="M592">
        <v>1</v>
      </c>
      <c r="N592" t="s">
        <v>1814</v>
      </c>
      <c r="O592" t="b">
        <v>0</v>
      </c>
      <c r="S592" t="str">
        <f>VLOOKUP($B592,'Gemini RAW'!$A:$Q,2,FALSE)</f>
        <v>It may be permissible to accept tickets to a sporting event from a business partner, but several factors need to be considered.
Here's a breakdown of the relevant guidelines:
*   **General permissibility:** Accepting entertainment or hospitality during the normal course of business is permitted, subject to requirements.
*   **Transparency and Format:** The invitation should be transparent and addressed to your Berenberg business address. Invitations should be sent via official channels, like with the bank logo or a business email.
*   **Value Limits:**
    *   In London, the true value of the ticket must not exceed GBP 500 (gross) per head.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
*   **Reasonable and Proportionate:** The nature of the entertainment must be reasonable and proportionate to your position as a Berenberg employee.
*   **No Family/Close Associates:** The invitation should not be extended to family members or close associates outside of Berenberg. If a ticket is intended for a family member and the business partner will not be in attendance, the tickets may be considered a gift.
*   **No Reimbursement of Expenses:** You must not accept an offer to reimburse travel and/or accommodation expenses without prior authorization from AFC Compliance.
*   **Research Analysts:** Research Analysts are generally not permitted to accept any travel or accommodation. If they accept entertainment or attend events hosted by third parties, all associated costs must be borne by Berenberg.
*   **Potential Conflicts of Interest:** Consider whether you are involved in an upcoming decision that could benefit the business partner, such as awarding a mandate or establishing a new business relationship. This could be a negative indicator.
*   **Bank's Reputation:** You must not accept any benefits that could bring the Bank into disrepute.
*   **Gifts vs. Entertainment:** For it to be considered entertainment, the third party must be in attendance. Otherwise, the invitation will be considered a gift.
*   **AFC Compliance:** If you are unsure whether it is permissible or appropriate to accept the tickets, you should consult AFC Compliance in good time and without delay. AFC Compliance must make a case-by-case assessment of appropriateness.
**In your specific situation (Daniel Fuhrmann at Berenberg), you should consider:**
*   The value of the tickets.
*   Whether the invitation was extended to your business address.
*   Whether the business partner will be in attendance.
*   Whether accepting the tickets could be perceived as influencing any decisions you might make that would benefit the business partner.
*   Whether accepting the tickets could bring Berenberg into disrepute.
If there are any negative indicators or if you are uncertain, you should consult AFC Compliance.</v>
      </c>
      <c r="T592" t="str">
        <f>VLOOKUP($B592,'Gemini RAW'!$A:$Q,3,FALSE)</f>
        <v>rag</v>
      </c>
      <c r="U592">
        <f>VLOOKUP($B592,'Gemini RAW'!$A:$Q,4,FALSE)</f>
        <v>4</v>
      </c>
      <c r="V592">
        <f>VLOOKUP($B592,'Gemini RAW'!$A:$Q,5,FALSE)</f>
        <v>5</v>
      </c>
      <c r="W592">
        <f>VLOOKUP($B592,'Gemini RAW'!$A:$Q,6,FALSE)</f>
        <v>4</v>
      </c>
      <c r="X592">
        <f>VLOOKUP($B592,'Gemini RAW'!$A:$Q,7,FALSE)</f>
        <v>5</v>
      </c>
      <c r="Y592">
        <f>VLOOKUP($B592,'Gemini RAW'!$A:$Q,8,FALSE)</f>
        <v>2</v>
      </c>
      <c r="Z592">
        <f>VLOOKUP($B592,'Gemini RAW'!$A:$Q,9,FALSE)</f>
        <v>4.46</v>
      </c>
      <c r="AA592">
        <f>VLOOKUP($B592,'Gemini RAW'!$A:$Q,10,FALSE)</f>
        <v>20</v>
      </c>
      <c r="AB592">
        <f>VLOOKUP($B592,'Gemini RAW'!$A:$Q,11,FALSE)</f>
        <v>0.17877593555336979</v>
      </c>
      <c r="AC592">
        <f>VLOOKUP($B592,'Gemini RAW'!$A:$Q,12,FALSE)</f>
        <v>5</v>
      </c>
      <c r="AD592" t="str">
        <f>VLOOKUP($B592,'Gemini RAW'!$A:$Q,13,FALSE)</f>
        <v>The response provides a relevant, clear, and mostly complete answer to the user's query. The factual accuracy is generally good, although the specific value limits should be verified. The main weakness is the lack of explicit citations to the source snippets. The response effectively synthesizes information to provide practical guidance.</v>
      </c>
      <c r="AE592" t="b">
        <f>VLOOKUP($B592,'Gemini RAW'!$A:$Q,14,FALSE)</f>
        <v>0</v>
      </c>
      <c r="AF592">
        <f>VLOOKUP($B592,'Gemini RAW'!$A:$Q,15,FALSE)</f>
        <v>0</v>
      </c>
      <c r="AG592">
        <f>VLOOKUP($B592,'Gemini RAW'!$A:$Q,16,FALSE)</f>
        <v>0</v>
      </c>
      <c r="AH592">
        <f>VLOOKUP($B592,'Gemini RAW'!$A:$Q,17,FALSE)</f>
        <v>0</v>
      </c>
    </row>
    <row r="593" spans="1:34" x14ac:dyDescent="0.45">
      <c r="A593">
        <v>592</v>
      </c>
      <c r="B593" t="s">
        <v>545</v>
      </c>
      <c r="C593" t="s">
        <v>546</v>
      </c>
      <c r="D593" t="s">
        <v>19</v>
      </c>
      <c r="E593">
        <v>4</v>
      </c>
      <c r="F593">
        <v>5</v>
      </c>
      <c r="G593">
        <v>3</v>
      </c>
      <c r="H593">
        <v>4</v>
      </c>
      <c r="I593">
        <v>2</v>
      </c>
      <c r="J593">
        <v>3.8875000000000002</v>
      </c>
      <c r="K593">
        <v>18</v>
      </c>
      <c r="L593">
        <v>0.27272727272727271</v>
      </c>
      <c r="M593">
        <v>1</v>
      </c>
      <c r="N593" t="s">
        <v>1815</v>
      </c>
      <c r="O593" t="b">
        <v>0</v>
      </c>
      <c r="S593" t="str">
        <f>VLOOKUP($B593,'Gemini RAW'!$A:$Q,2,FALSE)</f>
        <v>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v>
      </c>
      <c r="T593" t="str">
        <f>VLOOKUP($B593,'Gemini RAW'!$A:$Q,3,FALSE)</f>
        <v>rag</v>
      </c>
      <c r="U593">
        <f>VLOOKUP($B593,'Gemini RAW'!$A:$Q,4,FALSE)</f>
        <v>4</v>
      </c>
      <c r="V593">
        <f>VLOOKUP($B593,'Gemini RAW'!$A:$Q,5,FALSE)</f>
        <v>5</v>
      </c>
      <c r="W593">
        <f>VLOOKUP($B593,'Gemini RAW'!$A:$Q,6,FALSE)</f>
        <v>4</v>
      </c>
      <c r="X593">
        <f>VLOOKUP($B593,'Gemini RAW'!$A:$Q,7,FALSE)</f>
        <v>5</v>
      </c>
      <c r="Y593">
        <f>VLOOKUP($B593,'Gemini RAW'!$A:$Q,8,FALSE)</f>
        <v>1</v>
      </c>
      <c r="Z593">
        <f>VLOOKUP($B593,'Gemini RAW'!$A:$Q,9,FALSE)</f>
        <v>4.12</v>
      </c>
      <c r="AA593">
        <f>VLOOKUP($B593,'Gemini RAW'!$A:$Q,10,FALSE)</f>
        <v>19</v>
      </c>
      <c r="AB593">
        <f>VLOOKUP($B593,'Gemini RAW'!$A:$Q,11,FALSE)</f>
        <v>0.1001833830306316</v>
      </c>
      <c r="AC593">
        <f>VLOOKUP($B593,'Gemini RAW'!$A:$Q,12,FALSE)</f>
        <v>8</v>
      </c>
      <c r="AD593" t="str">
        <f>VLOOKUP($B593,'Gemini RAW'!$A:$Q,13,FALSE)</f>
        <v>The response provides a factually accurate and relevant answer to the user's query. The clarity is excellent. However, the lack of citations is a significant weakness. The response could be improved by providing sources for the information and by being more comprehensive in its coverage of the rule.</v>
      </c>
      <c r="AE593" t="b">
        <f>VLOOKUP($B593,'Gemini RAW'!$A:$Q,14,FALSE)</f>
        <v>0</v>
      </c>
      <c r="AF593">
        <f>VLOOKUP($B593,'Gemini RAW'!$A:$Q,15,FALSE)</f>
        <v>0</v>
      </c>
      <c r="AG593">
        <f>VLOOKUP($B593,'Gemini RAW'!$A:$Q,16,FALSE)</f>
        <v>0</v>
      </c>
      <c r="AH593">
        <f>VLOOKUP($B593,'Gemini RAW'!$A:$Q,17,FALSE)</f>
        <v>0</v>
      </c>
    </row>
    <row r="594" spans="1:34" x14ac:dyDescent="0.45">
      <c r="A594">
        <v>593</v>
      </c>
      <c r="B594" t="s">
        <v>548</v>
      </c>
      <c r="C594" t="s">
        <v>549</v>
      </c>
      <c r="D594" t="s">
        <v>19</v>
      </c>
      <c r="E594">
        <v>3</v>
      </c>
      <c r="F594">
        <v>4</v>
      </c>
      <c r="G594">
        <v>3</v>
      </c>
      <c r="H594">
        <v>3</v>
      </c>
      <c r="I594">
        <v>2</v>
      </c>
      <c r="J594">
        <v>3.1625000000000001</v>
      </c>
      <c r="K594">
        <v>15</v>
      </c>
      <c r="L594">
        <v>0.18777777777777779</v>
      </c>
      <c r="M594">
        <v>1</v>
      </c>
      <c r="N594" t="s">
        <v>1816</v>
      </c>
      <c r="O594" t="b">
        <v>1</v>
      </c>
      <c r="P594" t="b">
        <v>1</v>
      </c>
      <c r="Q594">
        <v>412</v>
      </c>
      <c r="R594">
        <v>2902</v>
      </c>
      <c r="S594" t="str">
        <f>VLOOKUP($B594,'Gemini RAW'!$A:$Q,2,FALSE)</f>
        <v>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
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
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
The timing of a gift not long before a contract renewal could give rise to an improper performance of duties. In such cases, the Berenberg employee should raise the matter with AFC Compliance.
Under the Bribery Act 2010, it is a criminal offense for employees to accept any gift or consideration as an inducement or reward for doing or not doing anything or showing favor or disfavor to any person.</v>
      </c>
      <c r="T594" t="str">
        <f>VLOOKUP($B594,'Gemini RAW'!$A:$Q,3,FALSE)</f>
        <v>rag</v>
      </c>
      <c r="U594">
        <f>VLOOKUP($B594,'Gemini RAW'!$A:$Q,4,FALSE)</f>
        <v>5</v>
      </c>
      <c r="V594">
        <f>VLOOKUP($B594,'Gemini RAW'!$A:$Q,5,FALSE)</f>
        <v>5</v>
      </c>
      <c r="W594">
        <f>VLOOKUP($B594,'Gemini RAW'!$A:$Q,6,FALSE)</f>
        <v>4</v>
      </c>
      <c r="X594">
        <f>VLOOKUP($B594,'Gemini RAW'!$A:$Q,7,FALSE)</f>
        <v>5</v>
      </c>
      <c r="Y594">
        <f>VLOOKUP($B594,'Gemini RAW'!$A:$Q,8,FALSE)</f>
        <v>2</v>
      </c>
      <c r="Z594">
        <f>VLOOKUP($B594,'Gemini RAW'!$A:$Q,9,FALSE)</f>
        <v>3.56</v>
      </c>
      <c r="AA594">
        <f>VLOOKUP($B594,'Gemini RAW'!$A:$Q,10,FALSE)</f>
        <v>21</v>
      </c>
      <c r="AB594">
        <f>VLOOKUP($B594,'Gemini RAW'!$A:$Q,11,FALSE)</f>
        <v>0.27288746260915708</v>
      </c>
      <c r="AC594">
        <f>VLOOKUP($B594,'Gemini RAW'!$A:$Q,12,FALSE)</f>
        <v>7</v>
      </c>
      <c r="AD594" t="str">
        <f>VLOOKUP($B594,'Gemini RAW'!$A:$Q,13,FALSE)</f>
        <v>The response provides a factually accurate and relevant answer to the user's query. The clarity and organization of the response are excellent. However, the lack of explicit citations and the absence of considerations for GDPR, the EU AI Act, and audit trails are significant weaknesses. The response could be more complete by including specific disciplinary actions that might result from a violation.</v>
      </c>
      <c r="AE594" t="b">
        <f>VLOOKUP($B594,'Gemini RAW'!$A:$Q,14,FALSE)</f>
        <v>0</v>
      </c>
      <c r="AF594">
        <f>VLOOKUP($B594,'Gemini RAW'!$A:$Q,15,FALSE)</f>
        <v>0</v>
      </c>
      <c r="AG594">
        <f>VLOOKUP($B594,'Gemini RAW'!$A:$Q,16,FALSE)</f>
        <v>0</v>
      </c>
      <c r="AH594">
        <f>VLOOKUP($B594,'Gemini RAW'!$A:$Q,17,FALSE)</f>
        <v>0</v>
      </c>
    </row>
    <row r="595" spans="1:34" x14ac:dyDescent="0.45">
      <c r="A595">
        <v>594</v>
      </c>
      <c r="B595" t="s">
        <v>551</v>
      </c>
      <c r="C595" t="s">
        <v>552</v>
      </c>
      <c r="D595" t="s">
        <v>19</v>
      </c>
      <c r="E595">
        <v>3</v>
      </c>
      <c r="F595">
        <v>4</v>
      </c>
      <c r="G595">
        <v>3</v>
      </c>
      <c r="H595">
        <v>4</v>
      </c>
      <c r="I595">
        <v>2</v>
      </c>
      <c r="J595">
        <v>3.3250000000000002</v>
      </c>
      <c r="K595">
        <v>16</v>
      </c>
      <c r="L595">
        <v>0.28090909090909089</v>
      </c>
      <c r="M595">
        <v>1</v>
      </c>
      <c r="N595" t="s">
        <v>1817</v>
      </c>
      <c r="O595" t="b">
        <v>0</v>
      </c>
      <c r="S595" t="str">
        <f>VLOOKUP($B595,'Gemini RAW'!$A:$Q,2,FALSE)</f>
        <v>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
Here's a breakdown:
*   **London Policy:** If the London Policy applies, pre-approval from AFC Compliance is not required if the gift is under £50.00, assuming it is reasonable, proportionate, and not improper.
*   **Global Policy:** If the Global Policy applies, the threshold for seeking pre-approval for giving or receiving gifts is €20.00.
*   **When to contact Compliance:** If you are unclear or pre-approval is required, contact ComplianceAML@berenberg.de.
*   **General Restrictions:** Gifts may not be given in a personal capacity or in cash form.
*   **Gifts to family members:** Giving gifts to family members of third parties is generally not permitted.
*   **Gifts to Public Officials:** Gifts to or from clients of up to EUR 20 are permissible, provided the client is not a public official.
*   **Gifts over EUR 20:** In principle, gifts with a gross value of more than EUR 20 from a (potential) client/business partner to employees must be declined.
*   **Reasonable Justification:** The giving of gifts to third parties is generally not permitted unless, in consultation with AFC Compliance and senior management, a reasonable justification is determined and the other conditions of the Policy are met.
It is important to note that regardless of the value thresholds or the applicable policy, any gift given must always be reasonable, proportionate, and not improper and meet other specific criteria set out in the respective policies.</v>
      </c>
      <c r="T595" t="str">
        <f>VLOOKUP($B595,'Gemini RAW'!$A:$Q,3,FALSE)</f>
        <v>rag</v>
      </c>
      <c r="U595">
        <f>VLOOKUP($B595,'Gemini RAW'!$A:$Q,4,FALSE)</f>
        <v>4</v>
      </c>
      <c r="V595">
        <f>VLOOKUP($B595,'Gemini RAW'!$A:$Q,5,FALSE)</f>
        <v>5</v>
      </c>
      <c r="W595">
        <f>VLOOKUP($B595,'Gemini RAW'!$A:$Q,6,FALSE)</f>
        <v>4</v>
      </c>
      <c r="X595">
        <f>VLOOKUP($B595,'Gemini RAW'!$A:$Q,7,FALSE)</f>
        <v>5</v>
      </c>
      <c r="Y595">
        <f>VLOOKUP($B595,'Gemini RAW'!$A:$Q,8,FALSE)</f>
        <v>2</v>
      </c>
      <c r="Z595">
        <f>VLOOKUP($B595,'Gemini RAW'!$A:$Q,9,FALSE)</f>
        <v>3.34</v>
      </c>
      <c r="AA595">
        <f>VLOOKUP($B595,'Gemini RAW'!$A:$Q,10,FALSE)</f>
        <v>20</v>
      </c>
      <c r="AB595">
        <f>VLOOKUP($B595,'Gemini RAW'!$A:$Q,11,FALSE)</f>
        <v>0.49942977489852491</v>
      </c>
      <c r="AC595">
        <f>VLOOKUP($B595,'Gemini RAW'!$A:$Q,12,FALSE)</f>
        <v>6</v>
      </c>
      <c r="AD595" t="str">
        <f>VLOOKUP($B595,'Gemini RAW'!$A:$Q,13,FALSE)</f>
        <v>The response provides a relevant and generally accurate answer to the user's query. The content is well-organized and easy to understand. However, the lack of explicit citations is a significant weakness. Furthermore, the response fails to address GDPR compliance, EU AI Act alignment, and audit trail quality, which are important considerations for a comprehensive AI system assessment. The system demonstrates good content generation capabilities but needs improvement in source utilization and adherence to broader regulatory requirements.</v>
      </c>
      <c r="AE595" t="b">
        <f>VLOOKUP($B595,'Gemini RAW'!$A:$Q,14,FALSE)</f>
        <v>0</v>
      </c>
      <c r="AF595">
        <f>VLOOKUP($B595,'Gemini RAW'!$A:$Q,15,FALSE)</f>
        <v>0</v>
      </c>
      <c r="AG595">
        <f>VLOOKUP($B595,'Gemini RAW'!$A:$Q,16,FALSE)</f>
        <v>0</v>
      </c>
      <c r="AH595">
        <f>VLOOKUP($B595,'Gemini RAW'!$A:$Q,17,FALSE)</f>
        <v>0</v>
      </c>
    </row>
    <row r="596" spans="1:34" x14ac:dyDescent="0.45">
      <c r="A596">
        <v>595</v>
      </c>
      <c r="B596" t="s">
        <v>554</v>
      </c>
      <c r="C596" t="s">
        <v>79</v>
      </c>
      <c r="D596" t="s">
        <v>19</v>
      </c>
      <c r="E596">
        <v>1</v>
      </c>
      <c r="F596">
        <v>1</v>
      </c>
      <c r="G596">
        <v>1</v>
      </c>
      <c r="H596">
        <v>2</v>
      </c>
      <c r="I596">
        <v>1</v>
      </c>
      <c r="J596">
        <v>1.1625000000000001</v>
      </c>
      <c r="K596">
        <v>6</v>
      </c>
      <c r="L596">
        <v>0.29696969696969699</v>
      </c>
      <c r="M596">
        <v>1</v>
      </c>
      <c r="N596" t="s">
        <v>1818</v>
      </c>
      <c r="O596" t="b">
        <v>1</v>
      </c>
      <c r="P596" t="b">
        <v>1</v>
      </c>
      <c r="Q596">
        <v>400</v>
      </c>
      <c r="R596">
        <v>43</v>
      </c>
      <c r="S596" t="str">
        <f>VLOOKUP($B596,'Gemini RAW'!$A:$Q,2,FALSE)</f>
        <v>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
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
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
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v>
      </c>
      <c r="T596" t="str">
        <f>VLOOKUP($B596,'Gemini RAW'!$A:$Q,3,FALSE)</f>
        <v>rag</v>
      </c>
      <c r="U596">
        <f>VLOOKUP($B596,'Gemini RAW'!$A:$Q,4,FALSE)</f>
        <v>4</v>
      </c>
      <c r="V596">
        <f>VLOOKUP($B596,'Gemini RAW'!$A:$Q,5,FALSE)</f>
        <v>5</v>
      </c>
      <c r="W596">
        <f>VLOOKUP($B596,'Gemini RAW'!$A:$Q,6,FALSE)</f>
        <v>4</v>
      </c>
      <c r="X596">
        <f>VLOOKUP($B596,'Gemini RAW'!$A:$Q,7,FALSE)</f>
        <v>4</v>
      </c>
      <c r="Y596">
        <f>VLOOKUP($B596,'Gemini RAW'!$A:$Q,8,FALSE)</f>
        <v>1</v>
      </c>
      <c r="Z596">
        <f>VLOOKUP($B596,'Gemini RAW'!$A:$Q,9,FALSE)</f>
        <v>3.16</v>
      </c>
      <c r="AA596">
        <f>VLOOKUP($B596,'Gemini RAW'!$A:$Q,10,FALSE)</f>
        <v>18</v>
      </c>
      <c r="AB596">
        <f>VLOOKUP($B596,'Gemini RAW'!$A:$Q,11,FALSE)</f>
        <v>0.33371212121212118</v>
      </c>
      <c r="AC596">
        <f>VLOOKUP($B596,'Gemini RAW'!$A:$Q,12,FALSE)</f>
        <v>3</v>
      </c>
      <c r="AD596" t="str">
        <f>VLOOKUP($B596,'Gemini RAW'!$A:$Q,13,FALSE)</f>
        <v>The response is relevant and generally accurate, providing useful information about reimbursing hospitality expenses. However, it lacks citations and does not address GDPR compliance, EU AI Act alignment, or audit trail quality. The absence of citations significantly reduces the credibility and verifiability of the information presented. The response would be significantly improved by including citations to the source snippets and addressing the legal and regulatory aspects of expense reimbursement and hospitality.</v>
      </c>
      <c r="AE596" t="b">
        <f>VLOOKUP($B596,'Gemini RAW'!$A:$Q,14,FALSE)</f>
        <v>0</v>
      </c>
      <c r="AF596">
        <f>VLOOKUP($B596,'Gemini RAW'!$A:$Q,15,FALSE)</f>
        <v>0</v>
      </c>
      <c r="AG596">
        <f>VLOOKUP($B596,'Gemini RAW'!$A:$Q,16,FALSE)</f>
        <v>0</v>
      </c>
      <c r="AH596">
        <f>VLOOKUP($B596,'Gemini RAW'!$A:$Q,17,FALSE)</f>
        <v>0</v>
      </c>
    </row>
    <row r="597" spans="1:34" x14ac:dyDescent="0.45">
      <c r="A597">
        <v>596</v>
      </c>
      <c r="B597" t="s">
        <v>17</v>
      </c>
      <c r="C597" t="s">
        <v>18</v>
      </c>
      <c r="D597" t="s">
        <v>19</v>
      </c>
      <c r="E597">
        <v>3</v>
      </c>
      <c r="F597">
        <v>4</v>
      </c>
      <c r="G597">
        <v>4</v>
      </c>
      <c r="H597">
        <v>4</v>
      </c>
      <c r="I597">
        <v>2</v>
      </c>
      <c r="J597">
        <v>3.5125000000000002</v>
      </c>
      <c r="K597">
        <v>17</v>
      </c>
      <c r="L597">
        <v>0.1401904761904762</v>
      </c>
      <c r="M597">
        <v>1</v>
      </c>
      <c r="N597" t="s">
        <v>1769</v>
      </c>
      <c r="O597" t="b">
        <v>0</v>
      </c>
      <c r="S597" t="str">
        <f>VLOOKUP($B597,'Gemini RAW'!$A:$Q,2,FALSE)</f>
        <v>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
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
The procedure for data backups should be described, including the scope, methods, period, duration, and location of data backups.
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
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
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
Backup data must be protected with access controls to prevent unauthorized access. Regularly test the restoration process to ensure that backups can be reliably restored when needed.</v>
      </c>
      <c r="T597" t="str">
        <f>VLOOKUP($B597,'Gemini RAW'!$A:$Q,3,FALSE)</f>
        <v>rag</v>
      </c>
      <c r="U597">
        <f>VLOOKUP($B597,'Gemini RAW'!$A:$Q,4,FALSE)</f>
        <v>4</v>
      </c>
      <c r="V597">
        <f>VLOOKUP($B597,'Gemini RAW'!$A:$Q,5,FALSE)</f>
        <v>5</v>
      </c>
      <c r="W597">
        <f>VLOOKUP($B597,'Gemini RAW'!$A:$Q,6,FALSE)</f>
        <v>4</v>
      </c>
      <c r="X597">
        <f>VLOOKUP($B597,'Gemini RAW'!$A:$Q,7,FALSE)</f>
        <v>4</v>
      </c>
      <c r="Y597">
        <f>VLOOKUP($B597,'Gemini RAW'!$A:$Q,8,FALSE)</f>
        <v>2</v>
      </c>
      <c r="Z597">
        <f>VLOOKUP($B597,'Gemini RAW'!$A:$Q,9,FALSE)</f>
        <v>3.78</v>
      </c>
      <c r="AA597">
        <f>VLOOKUP($B597,'Gemini RAW'!$A:$Q,10,FALSE)</f>
        <v>19</v>
      </c>
      <c r="AB597">
        <f>VLOOKUP($B597,'Gemini RAW'!$A:$Q,11,FALSE)</f>
        <v>0.4495100402349067</v>
      </c>
      <c r="AC597">
        <f>VLOOKUP($B597,'Gemini RAW'!$A:$Q,12,FALSE)</f>
        <v>6</v>
      </c>
      <c r="AD597" t="str">
        <f>VLOOKUP($B597,'Gemini RAW'!$A:$Q,13,FALSE)</f>
        <v>The response provides a relevant and generally accurate overview of data backup procedures. It effectively synthesizes information from the provided snippets, although it lacks explicit citations. The content quality is good, but the citation quality needs improvement. The response also touches on GDPR and EU AI Act considerations, but could benefit from more explicit coverage of these topics.</v>
      </c>
      <c r="AE597" t="b">
        <f>VLOOKUP($B597,'Gemini RAW'!$A:$Q,14,FALSE)</f>
        <v>0</v>
      </c>
      <c r="AF597">
        <f>VLOOKUP($B597,'Gemini RAW'!$A:$Q,15,FALSE)</f>
        <v>0</v>
      </c>
      <c r="AG597">
        <f>VLOOKUP($B597,'Gemini RAW'!$A:$Q,16,FALSE)</f>
        <v>0</v>
      </c>
      <c r="AH597">
        <f>VLOOKUP($B597,'Gemini RAW'!$A:$Q,17,FALSE)</f>
        <v>0</v>
      </c>
    </row>
    <row r="598" spans="1:34" x14ac:dyDescent="0.45">
      <c r="A598">
        <v>597</v>
      </c>
      <c r="B598" t="s">
        <v>21</v>
      </c>
      <c r="C598" t="s">
        <v>22</v>
      </c>
      <c r="D598" t="s">
        <v>19</v>
      </c>
      <c r="E598">
        <v>4</v>
      </c>
      <c r="F598">
        <v>5</v>
      </c>
      <c r="G598">
        <v>4</v>
      </c>
      <c r="H598">
        <v>4</v>
      </c>
      <c r="I598">
        <v>2</v>
      </c>
      <c r="J598">
        <v>4.0750000000000002</v>
      </c>
      <c r="K598">
        <v>19</v>
      </c>
      <c r="L598">
        <v>0.14196642685851321</v>
      </c>
      <c r="M598">
        <v>1</v>
      </c>
      <c r="N598" t="s">
        <v>1770</v>
      </c>
      <c r="O598" t="b">
        <v>0</v>
      </c>
      <c r="S598" t="str">
        <f>VLOOKUP($B598,'Gemini RAW'!$A:$Q,2,FALSE)</f>
        <v>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
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"offsite" to the primary backup.
The storage media and backed-up data are protected against unauthorised access and against malicious, technical and natural threats. The standard retention period at Berenberg Bank is one month. Different retention periods must be requested when setting up the data backup.</v>
      </c>
      <c r="T598" t="str">
        <f>VLOOKUP($B598,'Gemini RAW'!$A:$Q,3,FALSE)</f>
        <v>rag</v>
      </c>
      <c r="U598">
        <f>VLOOKUP($B598,'Gemini RAW'!$A:$Q,4,FALSE)</f>
        <v>4</v>
      </c>
      <c r="V598">
        <f>VLOOKUP($B598,'Gemini RAW'!$A:$Q,5,FALSE)</f>
        <v>4</v>
      </c>
      <c r="W598">
        <f>VLOOKUP($B598,'Gemini RAW'!$A:$Q,6,FALSE)</f>
        <v>3</v>
      </c>
      <c r="X598">
        <f>VLOOKUP($B598,'Gemini RAW'!$A:$Q,7,FALSE)</f>
        <v>4</v>
      </c>
      <c r="Y598">
        <f>VLOOKUP($B598,'Gemini RAW'!$A:$Q,8,FALSE)</f>
        <v>1</v>
      </c>
      <c r="Z598">
        <f>VLOOKUP($B598,'Gemini RAW'!$A:$Q,9,FALSE)</f>
        <v>3.4</v>
      </c>
      <c r="AA598">
        <f>VLOOKUP($B598,'Gemini RAW'!$A:$Q,10,FALSE)</f>
        <v>16</v>
      </c>
      <c r="AB598">
        <f>VLOOKUP($B598,'Gemini RAW'!$A:$Q,11,FALSE)</f>
        <v>0.2327153069383133</v>
      </c>
      <c r="AC598">
        <f>VLOOKUP($B598,'Gemini RAW'!$A:$Q,12,FALSE)</f>
        <v>8</v>
      </c>
      <c r="AD598" t="str">
        <f>VLOOKUP($B598,'Gemini RAW'!$A:$Q,13,FALSE)</f>
        <v>The response provides a reasonably accurate and relevant answer to the user's query, but it lacks completeness and does not provide any citations to the source snippets. The content is generally clear and well-organized. The response touches on GDPR compliance and EU AI Act alignment, but it lacks specific details in these areas. The absence of citations is a significant weakness.</v>
      </c>
      <c r="AE598" t="b">
        <f>VLOOKUP($B598,'Gemini RAW'!$A:$Q,14,FALSE)</f>
        <v>0</v>
      </c>
      <c r="AF598">
        <f>VLOOKUP($B598,'Gemini RAW'!$A:$Q,15,FALSE)</f>
        <v>0</v>
      </c>
      <c r="AG598">
        <f>VLOOKUP($B598,'Gemini RAW'!$A:$Q,16,FALSE)</f>
        <v>0</v>
      </c>
      <c r="AH598">
        <f>VLOOKUP($B598,'Gemini RAW'!$A:$Q,17,FALSE)</f>
        <v>0</v>
      </c>
    </row>
    <row r="599" spans="1:34" x14ac:dyDescent="0.45">
      <c r="A599">
        <v>598</v>
      </c>
      <c r="B599" t="s">
        <v>24</v>
      </c>
      <c r="C599" t="s">
        <v>25</v>
      </c>
      <c r="D599" t="s">
        <v>19</v>
      </c>
      <c r="E599">
        <v>3</v>
      </c>
      <c r="F599">
        <v>4</v>
      </c>
      <c r="G599">
        <v>3</v>
      </c>
      <c r="H599">
        <v>3</v>
      </c>
      <c r="I599">
        <v>2</v>
      </c>
      <c r="J599">
        <v>3.1625000000000001</v>
      </c>
      <c r="K599">
        <v>15</v>
      </c>
      <c r="L599">
        <v>0.1827138378862517</v>
      </c>
      <c r="M599">
        <v>1</v>
      </c>
      <c r="N599" t="s">
        <v>1771</v>
      </c>
      <c r="O599" t="b">
        <v>1</v>
      </c>
      <c r="P599" t="b">
        <v>1</v>
      </c>
      <c r="Q599">
        <v>284</v>
      </c>
      <c r="R599">
        <v>1511</v>
      </c>
      <c r="S599" t="str">
        <f>VLOOKUP($B599,'Gemini RAW'!$A:$Q,2,FALSE)</f>
        <v>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v>
      </c>
      <c r="T599" t="str">
        <f>VLOOKUP($B599,'Gemini RAW'!$A:$Q,3,FALSE)</f>
        <v>rag</v>
      </c>
      <c r="U599">
        <f>VLOOKUP($B599,'Gemini RAW'!$A:$Q,4,FALSE)</f>
        <v>2</v>
      </c>
      <c r="V599">
        <f>VLOOKUP($B599,'Gemini RAW'!$A:$Q,5,FALSE)</f>
        <v>1</v>
      </c>
      <c r="W599">
        <f>VLOOKUP($B599,'Gemini RAW'!$A:$Q,6,FALSE)</f>
        <v>1</v>
      </c>
      <c r="X599">
        <f>VLOOKUP($B599,'Gemini RAW'!$A:$Q,7,FALSE)</f>
        <v>3</v>
      </c>
      <c r="Y599">
        <f>VLOOKUP($B599,'Gemini RAW'!$A:$Q,8,FALSE)</f>
        <v>1</v>
      </c>
      <c r="Z599">
        <f>VLOOKUP($B599,'Gemini RAW'!$A:$Q,9,FALSE)</f>
        <v>1.46</v>
      </c>
      <c r="AA599">
        <f>VLOOKUP($B599,'Gemini RAW'!$A:$Q,10,FALSE)</f>
        <v>8</v>
      </c>
      <c r="AB599">
        <f>VLOOKUP($B599,'Gemini RAW'!$A:$Q,11,FALSE)</f>
        <v>0.45840872762148338</v>
      </c>
      <c r="AC599">
        <f>VLOOKUP($B599,'Gemini RAW'!$A:$Q,12,FALSE)</f>
        <v>2</v>
      </c>
      <c r="AD599" t="str">
        <f>VLOOKUP($B599,'Gemini RAW'!$A:$Q,13,FALSE)</f>
        <v>The response is not helpful in answering the user's query. It provides information about recovery tests and responsibilities within an ITSCM policy, but it does not provide the steps required to recover a lost or corrupted file. The response is factually related to data recovery but not directly answering the question. The source utilization is poor, and the citation quality is inadequate.</v>
      </c>
      <c r="AE599" t="b">
        <f>VLOOKUP($B599,'Gemini RAW'!$A:$Q,14,FALSE)</f>
        <v>0</v>
      </c>
      <c r="AF599">
        <f>VLOOKUP($B599,'Gemini RAW'!$A:$Q,15,FALSE)</f>
        <v>0</v>
      </c>
      <c r="AG599">
        <f>VLOOKUP($B599,'Gemini RAW'!$A:$Q,16,FALSE)</f>
        <v>0</v>
      </c>
      <c r="AH599">
        <f>VLOOKUP($B599,'Gemini RAW'!$A:$Q,17,FALSE)</f>
        <v>0</v>
      </c>
    </row>
    <row r="600" spans="1:34" x14ac:dyDescent="0.45">
      <c r="A600">
        <v>599</v>
      </c>
      <c r="B600" t="s">
        <v>27</v>
      </c>
      <c r="C600" t="s">
        <v>28</v>
      </c>
      <c r="D600" t="s">
        <v>19</v>
      </c>
      <c r="E600">
        <v>3</v>
      </c>
      <c r="F600">
        <v>4</v>
      </c>
      <c r="G600">
        <v>3</v>
      </c>
      <c r="H600">
        <v>4</v>
      </c>
      <c r="I600">
        <v>2</v>
      </c>
      <c r="J600">
        <v>3.3250000000000002</v>
      </c>
      <c r="K600">
        <v>16</v>
      </c>
      <c r="L600">
        <v>0.15238095238095239</v>
      </c>
      <c r="M600">
        <v>1</v>
      </c>
      <c r="N600" t="s">
        <v>1772</v>
      </c>
      <c r="O600" t="b">
        <v>0</v>
      </c>
      <c r="S600" t="str">
        <f>VLOOKUP($B600,'Gemini RAW'!$A:$Q,2,FALSE)</f>
        <v>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v>
      </c>
      <c r="T600" t="str">
        <f>VLOOKUP($B600,'Gemini RAW'!$A:$Q,3,FALSE)</f>
        <v>rag</v>
      </c>
      <c r="U600">
        <f>VLOOKUP($B600,'Gemini RAW'!$A:$Q,4,FALSE)</f>
        <v>4</v>
      </c>
      <c r="V600">
        <f>VLOOKUP($B600,'Gemini RAW'!$A:$Q,5,FALSE)</f>
        <v>5</v>
      </c>
      <c r="W600">
        <f>VLOOKUP($B600,'Gemini RAW'!$A:$Q,6,FALSE)</f>
        <v>3</v>
      </c>
      <c r="X600">
        <f>VLOOKUP($B600,'Gemini RAW'!$A:$Q,7,FALSE)</f>
        <v>4</v>
      </c>
      <c r="Y600">
        <f>VLOOKUP($B600,'Gemini RAW'!$A:$Q,8,FALSE)</f>
        <v>2</v>
      </c>
      <c r="Z600">
        <f>VLOOKUP($B600,'Gemini RAW'!$A:$Q,9,FALSE)</f>
        <v>3.08</v>
      </c>
      <c r="AA600">
        <f>VLOOKUP($B600,'Gemini RAW'!$A:$Q,10,FALSE)</f>
        <v>18</v>
      </c>
      <c r="AB600">
        <f>VLOOKUP($B600,'Gemini RAW'!$A:$Q,11,FALSE)</f>
        <v>0.46343695644098087</v>
      </c>
      <c r="AC600">
        <f>VLOOKUP($B600,'Gemini RAW'!$A:$Q,12,FALSE)</f>
        <v>5</v>
      </c>
      <c r="AD600" t="str">
        <f>VLOOKUP($B600,'Gemini RAW'!$A:$Q,13,FALSE)</f>
        <v>The response is relevant and mostly accurate, but it lacks completeness due to the absence of specific contact information and instructions. The citation quality is poor as there are no explicit citations, even though the response is grounded in snippet 1. The response does not address GDPR, EU AI Act, or audit trail considerations, which are important for a comprehensive system evaluation but not directly related to the user's query.</v>
      </c>
      <c r="AE600" t="b">
        <f>VLOOKUP($B600,'Gemini RAW'!$A:$Q,14,FALSE)</f>
        <v>0</v>
      </c>
      <c r="AF600">
        <f>VLOOKUP($B600,'Gemini RAW'!$A:$Q,15,FALSE)</f>
        <v>0</v>
      </c>
      <c r="AG600">
        <f>VLOOKUP($B600,'Gemini RAW'!$A:$Q,16,FALSE)</f>
        <v>0</v>
      </c>
      <c r="AH600">
        <f>VLOOKUP($B600,'Gemini RAW'!$A:$Q,17,FALSE)</f>
        <v>0</v>
      </c>
    </row>
    <row r="601" spans="1:34" x14ac:dyDescent="0.45">
      <c r="A601">
        <v>600</v>
      </c>
      <c r="B601" t="s">
        <v>30</v>
      </c>
      <c r="C601" t="s">
        <v>31</v>
      </c>
      <c r="D601" t="s">
        <v>19</v>
      </c>
      <c r="E601">
        <v>2</v>
      </c>
      <c r="F601">
        <v>4</v>
      </c>
      <c r="G601">
        <v>2</v>
      </c>
      <c r="H601">
        <v>4</v>
      </c>
      <c r="I601">
        <v>1</v>
      </c>
      <c r="J601">
        <v>2.7374999999999998</v>
      </c>
      <c r="K601">
        <v>13</v>
      </c>
      <c r="L601">
        <v>0.14833333333333329</v>
      </c>
      <c r="M601">
        <v>1</v>
      </c>
      <c r="N601" t="s">
        <v>1773</v>
      </c>
      <c r="O601" t="b">
        <v>0</v>
      </c>
      <c r="S601" t="str">
        <f>VLOOKUP($B601,'Gemini RAW'!$A:$Q,2,FALSE)</f>
        <v>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
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
Berenberg applies the "3-2-1 policy".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"offsite" to the primary backup.
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v>
      </c>
      <c r="T601" t="str">
        <f>VLOOKUP($B601,'Gemini RAW'!$A:$Q,3,FALSE)</f>
        <v>rag</v>
      </c>
      <c r="U601">
        <f>VLOOKUP($B601,'Gemini RAW'!$A:$Q,4,FALSE)</f>
        <v>4</v>
      </c>
      <c r="V601">
        <f>VLOOKUP($B601,'Gemini RAW'!$A:$Q,5,FALSE)</f>
        <v>5</v>
      </c>
      <c r="W601">
        <f>VLOOKUP($B601,'Gemini RAW'!$A:$Q,6,FALSE)</f>
        <v>4</v>
      </c>
      <c r="X601">
        <f>VLOOKUP($B601,'Gemini RAW'!$A:$Q,7,FALSE)</f>
        <v>4</v>
      </c>
      <c r="Y601">
        <f>VLOOKUP($B601,'Gemini RAW'!$A:$Q,8,FALSE)</f>
        <v>2</v>
      </c>
      <c r="Z601">
        <f>VLOOKUP($B601,'Gemini RAW'!$A:$Q,9,FALSE)</f>
        <v>3.78</v>
      </c>
      <c r="AA601">
        <f>VLOOKUP($B601,'Gemini RAW'!$A:$Q,10,FALSE)</f>
        <v>19</v>
      </c>
      <c r="AB601">
        <f>VLOOKUP($B601,'Gemini RAW'!$A:$Q,11,FALSE)</f>
        <v>0.42910322050240779</v>
      </c>
      <c r="AC601">
        <f>VLOOKUP($B601,'Gemini RAW'!$A:$Q,12,FALSE)</f>
        <v>7</v>
      </c>
      <c r="AD601" t="str">
        <f>VLOOKUP($B601,'Gemini RAW'!$A:$Q,13,FALSE)</f>
        <v>The response is generally good in terms of content quality, providing relevant and mostly accurate information about data retention periods at Berenberg Bank. However, the lack of explicit citations is a significant weakness. The response could also be more complete by providing more details on legal requirements and GDPR compliance. The response effectively uses the provided snippets to ground its claims, but the absence of citations makes it difficult to verify the source of each statement.</v>
      </c>
      <c r="AE601" t="b">
        <f>VLOOKUP($B601,'Gemini RAW'!$A:$Q,14,FALSE)</f>
        <v>0</v>
      </c>
      <c r="AF601">
        <f>VLOOKUP($B601,'Gemini RAW'!$A:$Q,15,FALSE)</f>
        <v>0</v>
      </c>
      <c r="AG601">
        <f>VLOOKUP($B601,'Gemini RAW'!$A:$Q,16,FALSE)</f>
        <v>0</v>
      </c>
      <c r="AH601">
        <f>VLOOKUP($B601,'Gemini RAW'!$A:$Q,17,FALSE)</f>
        <v>0</v>
      </c>
    </row>
    <row r="602" spans="1:34" x14ac:dyDescent="0.45">
      <c r="A602">
        <v>601</v>
      </c>
      <c r="B602" t="s">
        <v>33</v>
      </c>
      <c r="C602" t="s">
        <v>34</v>
      </c>
      <c r="D602" t="s">
        <v>19</v>
      </c>
      <c r="E602">
        <v>4</v>
      </c>
      <c r="F602">
        <v>5</v>
      </c>
      <c r="G602">
        <v>4</v>
      </c>
      <c r="H602">
        <v>5</v>
      </c>
      <c r="I602">
        <v>2</v>
      </c>
      <c r="J602">
        <v>4.2374999999999998</v>
      </c>
      <c r="K602">
        <v>20</v>
      </c>
      <c r="L602">
        <v>0.13846153846153841</v>
      </c>
      <c r="M602">
        <v>1</v>
      </c>
      <c r="N602" t="s">
        <v>1774</v>
      </c>
      <c r="O602" t="b">
        <v>0</v>
      </c>
      <c r="S602" t="str">
        <f>VLOOKUP($B602,'Gemini RAW'!$A:$Q,2,FALSE)</f>
        <v>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
Consider whether the email has meaningful content. Be cautious of subjects like "Invoice" or "Last reminder,"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
Check the sender to see if you recognize them and if it is plausible. Pay attention to discrepancies in the domain used (everything after the @ sign).</v>
      </c>
      <c r="T602" t="str">
        <f>VLOOKUP($B602,'Gemini RAW'!$A:$Q,3,FALSE)</f>
        <v>rag</v>
      </c>
      <c r="U602">
        <f>VLOOKUP($B602,'Gemini RAW'!$A:$Q,4,FALSE)</f>
        <v>5</v>
      </c>
      <c r="V602">
        <f>VLOOKUP($B602,'Gemini RAW'!$A:$Q,5,FALSE)</f>
        <v>5</v>
      </c>
      <c r="W602">
        <f>VLOOKUP($B602,'Gemini RAW'!$A:$Q,6,FALSE)</f>
        <v>4</v>
      </c>
      <c r="X602">
        <f>VLOOKUP($B602,'Gemini RAW'!$A:$Q,7,FALSE)</f>
        <v>5</v>
      </c>
      <c r="Y602">
        <f>VLOOKUP($B602,'Gemini RAW'!$A:$Q,8,FALSE)</f>
        <v>1</v>
      </c>
      <c r="Z602">
        <f>VLOOKUP($B602,'Gemini RAW'!$A:$Q,9,FALSE)</f>
        <v>4.3400000000000007</v>
      </c>
      <c r="AA602">
        <f>VLOOKUP($B602,'Gemini RAW'!$A:$Q,10,FALSE)</f>
        <v>20</v>
      </c>
      <c r="AB602">
        <f>VLOOKUP($B602,'Gemini RAW'!$A:$Q,11,FALSE)</f>
        <v>0.24898798228968999</v>
      </c>
      <c r="AC602">
        <f>VLOOKUP($B602,'Gemini RAW'!$A:$Q,12,FALSE)</f>
        <v>2</v>
      </c>
      <c r="AD602" t="str">
        <f>VLOOKUP($B602,'Gemini RAW'!$A:$Q,13,FALSE)</f>
        <v>The response provides accurate, relevant, and clear advice on handling suspicious emails. While the content quality is high, the lack of explicit citations is a significant drawback. The response effectively addresses the user's query but could benefit from a more comprehensive approach by including information about reporting mechanisms. The response is factually sound and well-written, but the absence of citations impacts its academic rigor.</v>
      </c>
      <c r="AE602" t="b">
        <f>VLOOKUP($B602,'Gemini RAW'!$A:$Q,14,FALSE)</f>
        <v>0</v>
      </c>
      <c r="AF602">
        <f>VLOOKUP($B602,'Gemini RAW'!$A:$Q,15,FALSE)</f>
        <v>0</v>
      </c>
      <c r="AG602">
        <f>VLOOKUP($B602,'Gemini RAW'!$A:$Q,16,FALSE)</f>
        <v>0</v>
      </c>
      <c r="AH602">
        <f>VLOOKUP($B602,'Gemini RAW'!$A:$Q,17,FALSE)</f>
        <v>0</v>
      </c>
    </row>
    <row r="603" spans="1:34" x14ac:dyDescent="0.45">
      <c r="A603">
        <v>602</v>
      </c>
      <c r="B603" t="s">
        <v>36</v>
      </c>
      <c r="C603" t="s">
        <v>37</v>
      </c>
      <c r="D603" t="s">
        <v>19</v>
      </c>
      <c r="E603">
        <v>3</v>
      </c>
      <c r="F603">
        <v>4</v>
      </c>
      <c r="G603">
        <v>3</v>
      </c>
      <c r="H603">
        <v>4</v>
      </c>
      <c r="I603">
        <v>2</v>
      </c>
      <c r="J603">
        <v>3.3250000000000002</v>
      </c>
      <c r="K603">
        <v>16</v>
      </c>
      <c r="L603">
        <v>0.18397212543554009</v>
      </c>
      <c r="M603">
        <v>1</v>
      </c>
      <c r="N603" t="s">
        <v>1775</v>
      </c>
      <c r="O603" t="b">
        <v>1</v>
      </c>
      <c r="P603" t="b">
        <v>1</v>
      </c>
      <c r="Q603">
        <v>353</v>
      </c>
      <c r="R603">
        <v>1555</v>
      </c>
      <c r="S603" t="str">
        <f>VLOOKUP($B603,'Gemini RAW'!$A:$Q,2,FALSE)</f>
        <v>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
When providing information, reverse the information channel. Ask the caller for their name and call them back via known channels. Even seemingly useless information should not be disclosed to unknown persons.
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v>
      </c>
      <c r="T603" t="str">
        <f>VLOOKUP($B603,'Gemini RAW'!$A:$Q,3,FALSE)</f>
        <v>rag</v>
      </c>
      <c r="U603">
        <f>VLOOKUP($B603,'Gemini RAW'!$A:$Q,4,FALSE)</f>
        <v>4</v>
      </c>
      <c r="V603">
        <f>VLOOKUP($B603,'Gemini RAW'!$A:$Q,5,FALSE)</f>
        <v>5</v>
      </c>
      <c r="W603">
        <f>VLOOKUP($B603,'Gemini RAW'!$A:$Q,6,FALSE)</f>
        <v>4</v>
      </c>
      <c r="X603">
        <f>VLOOKUP($B603,'Gemini RAW'!$A:$Q,7,FALSE)</f>
        <v>5</v>
      </c>
      <c r="Y603">
        <f>VLOOKUP($B603,'Gemini RAW'!$A:$Q,8,FALSE)</f>
        <v>2</v>
      </c>
      <c r="Z603">
        <f>VLOOKUP($B603,'Gemini RAW'!$A:$Q,9,FALSE)</f>
        <v>4.46</v>
      </c>
      <c r="AA603">
        <f>VLOOKUP($B603,'Gemini RAW'!$A:$Q,10,FALSE)</f>
        <v>20</v>
      </c>
      <c r="AB603">
        <f>VLOOKUP($B603,'Gemini RAW'!$A:$Q,11,FALSE)</f>
        <v>0.14441792114836341</v>
      </c>
      <c r="AC603">
        <f>VLOOKUP($B603,'Gemini RAW'!$A:$Q,12,FALSE)</f>
        <v>3</v>
      </c>
      <c r="AD603" t="str">
        <f>VLOOKUP($B603,'Gemini RAW'!$A:$Q,13,FALSE)</f>
        <v>The response provides a relevant and generally accurate overview of social engineering attacks. The clarity and organization are excellent. However, the lack of explicit citations is a significant weakness. While the content appears to be grounded in the provided snippets to some extent, the absence of clear attribution detracts from the overall academic quality.</v>
      </c>
      <c r="AE603" t="b">
        <f>VLOOKUP($B603,'Gemini RAW'!$A:$Q,14,FALSE)</f>
        <v>0</v>
      </c>
      <c r="AF603">
        <f>VLOOKUP($B603,'Gemini RAW'!$A:$Q,15,FALSE)</f>
        <v>0</v>
      </c>
      <c r="AG603">
        <f>VLOOKUP($B603,'Gemini RAW'!$A:$Q,16,FALSE)</f>
        <v>0</v>
      </c>
      <c r="AH603">
        <f>VLOOKUP($B603,'Gemini RAW'!$A:$Q,17,FALSE)</f>
        <v>0</v>
      </c>
    </row>
    <row r="604" spans="1:34" x14ac:dyDescent="0.45">
      <c r="A604">
        <v>603</v>
      </c>
      <c r="B604" t="s">
        <v>39</v>
      </c>
      <c r="C604" t="s">
        <v>40</v>
      </c>
      <c r="D604" t="s">
        <v>19</v>
      </c>
      <c r="E604">
        <v>3</v>
      </c>
      <c r="F604">
        <v>4</v>
      </c>
      <c r="G604">
        <v>3</v>
      </c>
      <c r="H604">
        <v>4</v>
      </c>
      <c r="I604">
        <v>2</v>
      </c>
      <c r="J604">
        <v>3.3250000000000002</v>
      </c>
      <c r="K604">
        <v>16</v>
      </c>
      <c r="L604">
        <v>0.1442424242424242</v>
      </c>
      <c r="M604">
        <v>1</v>
      </c>
      <c r="N604" t="s">
        <v>1776</v>
      </c>
      <c r="O604" t="b">
        <v>0</v>
      </c>
      <c r="S604" t="str">
        <f>VLOOKUP($B604,'Gemini RAW'!$A:$Q,2,FALSE)</f>
        <v>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v>
      </c>
      <c r="T604" t="str">
        <f>VLOOKUP($B604,'Gemini RAW'!$A:$Q,3,FALSE)</f>
        <v>rag</v>
      </c>
      <c r="U604">
        <f>VLOOKUP($B604,'Gemini RAW'!$A:$Q,4,FALSE)</f>
        <v>5</v>
      </c>
      <c r="V604">
        <f>VLOOKUP($B604,'Gemini RAW'!$A:$Q,5,FALSE)</f>
        <v>5</v>
      </c>
      <c r="W604">
        <f>VLOOKUP($B604,'Gemini RAW'!$A:$Q,6,FALSE)</f>
        <v>4</v>
      </c>
      <c r="X604">
        <f>VLOOKUP($B604,'Gemini RAW'!$A:$Q,7,FALSE)</f>
        <v>5</v>
      </c>
      <c r="Y604">
        <f>VLOOKUP($B604,'Gemini RAW'!$A:$Q,8,FALSE)</f>
        <v>1</v>
      </c>
      <c r="Z604">
        <f>VLOOKUP($B604,'Gemini RAW'!$A:$Q,9,FALSE)</f>
        <v>3.5</v>
      </c>
      <c r="AA604">
        <f>VLOOKUP($B604,'Gemini RAW'!$A:$Q,10,FALSE)</f>
        <v>20</v>
      </c>
      <c r="AB604">
        <f>VLOOKUP($B604,'Gemini RAW'!$A:$Q,11,FALSE)</f>
        <v>0.1503938669832271</v>
      </c>
      <c r="AC604">
        <f>VLOOKUP($B604,'Gemini RAW'!$A:$Q,12,FALSE)</f>
        <v>2</v>
      </c>
      <c r="AD604" t="str">
        <f>VLOOKUP($B604,'Gemini RAW'!$A:$Q,13,FALSE)</f>
        <v>The response provides factually accurate and relevant advice, but it lacks proper citation and does not address GDPR or EU AI Act compliance. The content is clear and well-organized. The main weakness is the absence of citations and the lack of awareness of regulatory requirements.</v>
      </c>
      <c r="AE604" t="b">
        <f>VLOOKUP($B604,'Gemini RAW'!$A:$Q,14,FALSE)</f>
        <v>0</v>
      </c>
      <c r="AF604">
        <f>VLOOKUP($B604,'Gemini RAW'!$A:$Q,15,FALSE)</f>
        <v>0</v>
      </c>
      <c r="AG604">
        <f>VLOOKUP($B604,'Gemini RAW'!$A:$Q,16,FALSE)</f>
        <v>0</v>
      </c>
      <c r="AH604">
        <f>VLOOKUP($B604,'Gemini RAW'!$A:$Q,17,FALSE)</f>
        <v>0</v>
      </c>
    </row>
    <row r="605" spans="1:34" x14ac:dyDescent="0.45">
      <c r="A605">
        <v>604</v>
      </c>
      <c r="B605" t="s">
        <v>42</v>
      </c>
      <c r="C605" t="s">
        <v>43</v>
      </c>
      <c r="D605" t="s">
        <v>19</v>
      </c>
      <c r="E605">
        <v>4</v>
      </c>
      <c r="F605">
        <v>5</v>
      </c>
      <c r="G605">
        <v>4</v>
      </c>
      <c r="H605">
        <v>4</v>
      </c>
      <c r="I605">
        <v>3</v>
      </c>
      <c r="J605">
        <v>4.1624999999999996</v>
      </c>
      <c r="K605">
        <v>20</v>
      </c>
      <c r="L605">
        <v>0.14596491228070169</v>
      </c>
      <c r="M605">
        <v>1</v>
      </c>
      <c r="N605" t="s">
        <v>1777</v>
      </c>
      <c r="O605" t="b">
        <v>0</v>
      </c>
      <c r="S605" t="str">
        <f>VLOOKUP($B605,'Gemini RAW'!$A:$Q,2,FALSE)</f>
        <v>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
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
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
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
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
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v>
      </c>
      <c r="T605" t="str">
        <f>VLOOKUP($B605,'Gemini RAW'!$A:$Q,3,FALSE)</f>
        <v>rag</v>
      </c>
      <c r="U605">
        <f>VLOOKUP($B605,'Gemini RAW'!$A:$Q,4,FALSE)</f>
        <v>5</v>
      </c>
      <c r="V605">
        <f>VLOOKUP($B605,'Gemini RAW'!$A:$Q,5,FALSE)</f>
        <v>5</v>
      </c>
      <c r="W605">
        <f>VLOOKUP($B605,'Gemini RAW'!$A:$Q,6,FALSE)</f>
        <v>5</v>
      </c>
      <c r="X605">
        <f>VLOOKUP($B605,'Gemini RAW'!$A:$Q,7,FALSE)</f>
        <v>5</v>
      </c>
      <c r="Y605">
        <f>VLOOKUP($B605,'Gemini RAW'!$A:$Q,8,FALSE)</f>
        <v>1</v>
      </c>
      <c r="Z605">
        <f>VLOOKUP($B605,'Gemini RAW'!$A:$Q,9,FALSE)</f>
        <v>4.2699999999999996</v>
      </c>
      <c r="AA605">
        <f>VLOOKUP($B605,'Gemini RAW'!$A:$Q,10,FALSE)</f>
        <v>21</v>
      </c>
      <c r="AB605">
        <f>VLOOKUP($B605,'Gemini RAW'!$A:$Q,11,FALSE)</f>
        <v>0.30176323470626831</v>
      </c>
      <c r="AC605">
        <f>VLOOKUP($B605,'Gemini RAW'!$A:$Q,12,FALSE)</f>
        <v>5</v>
      </c>
      <c r="AD605" t="str">
        <f>VLOOKUP($B605,'Gemini RAW'!$A:$Q,13,FALSE)</f>
        <v>The response provides a comprehensive and accurate answer to the user's query about mandatory security trainings for employees at Berenberg. The content is well-organized, clear, and complete. However, the response lacks explicit citations to the source snippets. The response also only implicitly touches on GDPR and EU AI Act compliance.</v>
      </c>
      <c r="AE605" t="b">
        <f>VLOOKUP($B605,'Gemini RAW'!$A:$Q,14,FALSE)</f>
        <v>0</v>
      </c>
      <c r="AF605">
        <f>VLOOKUP($B605,'Gemini RAW'!$A:$Q,15,FALSE)</f>
        <v>0</v>
      </c>
      <c r="AG605">
        <f>VLOOKUP($B605,'Gemini RAW'!$A:$Q,16,FALSE)</f>
        <v>0</v>
      </c>
      <c r="AH605">
        <f>VLOOKUP($B605,'Gemini RAW'!$A:$Q,17,FALSE)</f>
        <v>0</v>
      </c>
    </row>
    <row r="606" spans="1:34" x14ac:dyDescent="0.45">
      <c r="A606">
        <v>605</v>
      </c>
      <c r="B606" t="s">
        <v>45</v>
      </c>
      <c r="C606" t="s">
        <v>46</v>
      </c>
      <c r="D606" t="s">
        <v>19</v>
      </c>
      <c r="E606">
        <v>3</v>
      </c>
      <c r="F606">
        <v>4</v>
      </c>
      <c r="G606">
        <v>3</v>
      </c>
      <c r="H606">
        <v>4</v>
      </c>
      <c r="I606">
        <v>2</v>
      </c>
      <c r="J606">
        <v>3.3250000000000002</v>
      </c>
      <c r="K606">
        <v>16</v>
      </c>
      <c r="L606">
        <v>0.25009609224855861</v>
      </c>
      <c r="M606">
        <v>1</v>
      </c>
      <c r="N606" t="s">
        <v>1778</v>
      </c>
      <c r="O606" t="b">
        <v>1</v>
      </c>
      <c r="P606" t="b">
        <v>1</v>
      </c>
      <c r="Q606">
        <v>338</v>
      </c>
      <c r="R606">
        <v>1305</v>
      </c>
      <c r="S606" t="str">
        <f>VLOOKUP($B606,'Gemini RAW'!$A:$Q,2,FALSE)</f>
        <v>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
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
The theft of documents and data carriers by insiders is one of the most frequent causes of security incidents in companies. All confidential information (sensitive personal data, bank secrets, credit card information or similar) as well as access cards or keys must be locked away.
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
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
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
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
Encryption protocols must be applied to all sensitive data, both in transit and at rest.</v>
      </c>
      <c r="T606" t="str">
        <f>VLOOKUP($B606,'Gemini RAW'!$A:$Q,3,FALSE)</f>
        <v>rag</v>
      </c>
      <c r="U606">
        <f>VLOOKUP($B606,'Gemini RAW'!$A:$Q,4,FALSE)</f>
        <v>4</v>
      </c>
      <c r="V606">
        <f>VLOOKUP($B606,'Gemini RAW'!$A:$Q,5,FALSE)</f>
        <v>5</v>
      </c>
      <c r="W606">
        <f>VLOOKUP($B606,'Gemini RAW'!$A:$Q,6,FALSE)</f>
        <v>4</v>
      </c>
      <c r="X606">
        <f>VLOOKUP($B606,'Gemini RAW'!$A:$Q,7,FALSE)</f>
        <v>4</v>
      </c>
      <c r="Y606">
        <f>VLOOKUP($B606,'Gemini RAW'!$A:$Q,8,FALSE)</f>
        <v>2</v>
      </c>
      <c r="Z606">
        <f>VLOOKUP($B606,'Gemini RAW'!$A:$Q,9,FALSE)</f>
        <v>3.89</v>
      </c>
      <c r="AA606">
        <f>VLOOKUP($B606,'Gemini RAW'!$A:$Q,10,FALSE)</f>
        <v>19</v>
      </c>
      <c r="AB606">
        <f>VLOOKUP($B606,'Gemini RAW'!$A:$Q,11,FALSE)</f>
        <v>0.46851891420389868</v>
      </c>
      <c r="AC606">
        <f>VLOOKUP($B606,'Gemini RAW'!$A:$Q,12,FALSE)</f>
        <v>6</v>
      </c>
      <c r="AD606" t="str">
        <f>VLOOKUP($B606,'Gemini RAW'!$A:$Q,13,FALSE)</f>
        <v>The response provides a generally accurate and relevant overview of secure data sharing practices. However, it lacks explicit citations to the source snippets and could be more complete by addressing additional relevant topics. The response demonstrates some awareness of GDPR and EU AI Act requirements, but further elaboration is needed. The absence of explicit citations is a significant weakness.</v>
      </c>
      <c r="AE606" t="b">
        <f>VLOOKUP($B606,'Gemini RAW'!$A:$Q,14,FALSE)</f>
        <v>0</v>
      </c>
      <c r="AF606">
        <f>VLOOKUP($B606,'Gemini RAW'!$A:$Q,15,FALSE)</f>
        <v>0</v>
      </c>
      <c r="AG606">
        <f>VLOOKUP($B606,'Gemini RAW'!$A:$Q,16,FALSE)</f>
        <v>0</v>
      </c>
      <c r="AH606">
        <f>VLOOKUP($B606,'Gemini RAW'!$A:$Q,17,FALSE)</f>
        <v>0</v>
      </c>
    </row>
    <row r="607" spans="1:34" x14ac:dyDescent="0.45">
      <c r="A607">
        <v>606</v>
      </c>
      <c r="B607" t="s">
        <v>48</v>
      </c>
      <c r="C607" t="s">
        <v>49</v>
      </c>
      <c r="D607" t="s">
        <v>19</v>
      </c>
      <c r="E607">
        <v>3</v>
      </c>
      <c r="F607">
        <v>4</v>
      </c>
      <c r="G607">
        <v>3</v>
      </c>
      <c r="H607">
        <v>4</v>
      </c>
      <c r="I607">
        <v>2</v>
      </c>
      <c r="J607">
        <v>3.3250000000000002</v>
      </c>
      <c r="K607">
        <v>16</v>
      </c>
      <c r="L607">
        <v>0.14728682170542631</v>
      </c>
      <c r="M607">
        <v>1</v>
      </c>
      <c r="N607" t="s">
        <v>1779</v>
      </c>
      <c r="O607" t="b">
        <v>0</v>
      </c>
      <c r="S607" t="str">
        <f>VLOOKUP($B607,'Gemini RAW'!$A:$Q,2,FALSE)</f>
        <v>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
Specific emergency communication channels include:
*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
*   **Office Hours Escalation**: Available Monday to Friday, 18:00/19:00 to 07:00, and all day on Saturdays and Sundays for power outages and failure of urgently needed ICT assets.
*   **Berenberg IT-Hotline (040-35060-369)**: Available Monday to Friday, 07:00 to 19:00 for IT problems at the workplace and failure of ICT services/systems.
*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
Other communication methods include press releases, press conferences, the company website, a "dark site," the intranet (ServiceBank), WAM-Newsfeed, e-mail, landline, smartphone, video conference, and social media. The ServiceBank is a centralized information medium for internal communication. Initial internal information may be sent via e-mail from the crisis management team to all employees.
In the event of an emergency, employees should immediately apply the rules stored in the Service Bank under "Emergency information". External emergency calls should be made immediately if necessary (e.g., telephone 110/112).</v>
      </c>
      <c r="T607" t="str">
        <f>VLOOKUP($B607,'Gemini RAW'!$A:$Q,3,FALSE)</f>
        <v>rag</v>
      </c>
      <c r="U607">
        <f>VLOOKUP($B607,'Gemini RAW'!$A:$Q,4,FALSE)</f>
        <v>5</v>
      </c>
      <c r="V607">
        <f>VLOOKUP($B607,'Gemini RAW'!$A:$Q,5,FALSE)</f>
        <v>5</v>
      </c>
      <c r="W607">
        <f>VLOOKUP($B607,'Gemini RAW'!$A:$Q,6,FALSE)</f>
        <v>5</v>
      </c>
      <c r="X607">
        <f>VLOOKUP($B607,'Gemini RAW'!$A:$Q,7,FALSE)</f>
        <v>5</v>
      </c>
      <c r="Y607">
        <f>VLOOKUP($B607,'Gemini RAW'!$A:$Q,8,FALSE)</f>
        <v>1</v>
      </c>
      <c r="Z607">
        <f>VLOOKUP($B607,'Gemini RAW'!$A:$Q,9,FALSE)</f>
        <v>3.64</v>
      </c>
      <c r="AA607">
        <f>VLOOKUP($B607,'Gemini RAW'!$A:$Q,10,FALSE)</f>
        <v>21</v>
      </c>
      <c r="AB607">
        <f>VLOOKUP($B607,'Gemini RAW'!$A:$Q,11,FALSE)</f>
        <v>0.26266655663457988</v>
      </c>
      <c r="AC607">
        <f>VLOOKUP($B607,'Gemini RAW'!$A:$Q,12,FALSE)</f>
        <v>9</v>
      </c>
      <c r="AD607" t="str">
        <f>VLOOKUP($B607,'Gemini RAW'!$A:$Q,13,FALSE)</f>
        <v>The response provides a detailed and relevant answer to the user's query about emergency communication channels at Berenberg. The content is factually accurate, complete, and clearly presented. However, the response lacks proper citations and does not address GDPR compliance, EU AI Act alignment, or audit trail quality. The primary weakness is the absence of source attribution.</v>
      </c>
      <c r="AE607" t="b">
        <f>VLOOKUP($B607,'Gemini RAW'!$A:$Q,14,FALSE)</f>
        <v>0</v>
      </c>
      <c r="AF607">
        <f>VLOOKUP($B607,'Gemini RAW'!$A:$Q,15,FALSE)</f>
        <v>0</v>
      </c>
      <c r="AG607">
        <f>VLOOKUP($B607,'Gemini RAW'!$A:$Q,16,FALSE)</f>
        <v>0</v>
      </c>
      <c r="AH607">
        <f>VLOOKUP($B607,'Gemini RAW'!$A:$Q,17,FALSE)</f>
        <v>0</v>
      </c>
    </row>
    <row r="608" spans="1:34" x14ac:dyDescent="0.45">
      <c r="A608">
        <v>607</v>
      </c>
      <c r="B608" t="s">
        <v>51</v>
      </c>
      <c r="C608" t="s">
        <v>52</v>
      </c>
      <c r="D608" t="s">
        <v>19</v>
      </c>
      <c r="E608">
        <v>3</v>
      </c>
      <c r="F608">
        <v>4</v>
      </c>
      <c r="G608">
        <v>3</v>
      </c>
      <c r="H608">
        <v>4</v>
      </c>
      <c r="I608">
        <v>2</v>
      </c>
      <c r="J608">
        <v>3.3250000000000002</v>
      </c>
      <c r="K608">
        <v>16</v>
      </c>
      <c r="L608">
        <v>0.15098039215686271</v>
      </c>
      <c r="M608">
        <v>1</v>
      </c>
      <c r="N608" t="s">
        <v>1780</v>
      </c>
      <c r="O608" t="b">
        <v>0</v>
      </c>
      <c r="S608" t="str">
        <f>VLOOKUP($B608,'Gemini RAW'!$A:$Q,2,FALSE)</f>
        <v>In the event of an IT outage, Facility Management and the IT hotline communicate any necessary information directly to the employees concerned. IT malfunctions are transmitted to the responsible colleagues from Global Technology (GT).</v>
      </c>
      <c r="T608" t="str">
        <f>VLOOKUP($B608,'Gemini RAW'!$A:$Q,3,FALSE)</f>
        <v>rag</v>
      </c>
      <c r="U608">
        <f>VLOOKUP($B608,'Gemini RAW'!$A:$Q,4,FALSE)</f>
        <v>3</v>
      </c>
      <c r="V608">
        <f>VLOOKUP($B608,'Gemini RAW'!$A:$Q,5,FALSE)</f>
        <v>4</v>
      </c>
      <c r="W608">
        <f>VLOOKUP($B608,'Gemini RAW'!$A:$Q,6,FALSE)</f>
        <v>2</v>
      </c>
      <c r="X608">
        <f>VLOOKUP($B608,'Gemini RAW'!$A:$Q,7,FALSE)</f>
        <v>4</v>
      </c>
      <c r="Y608">
        <f>VLOOKUP($B608,'Gemini RAW'!$A:$Q,8,FALSE)</f>
        <v>1</v>
      </c>
      <c r="Z608">
        <f>VLOOKUP($B608,'Gemini RAW'!$A:$Q,9,FALSE)</f>
        <v>2.48</v>
      </c>
      <c r="AA608">
        <f>VLOOKUP($B608,'Gemini RAW'!$A:$Q,10,FALSE)</f>
        <v>14</v>
      </c>
      <c r="AB608">
        <f>VLOOKUP($B608,'Gemini RAW'!$A:$Q,11,FALSE)</f>
        <v>0.14469857679914069</v>
      </c>
      <c r="AC608">
        <f>VLOOKUP($B608,'Gemini RAW'!$A:$Q,12,FALSE)</f>
        <v>7</v>
      </c>
      <c r="AD608" t="str">
        <f>VLOOKUP($B608,'Gemini RAW'!$A:$Q,13,FALSE)</f>
        <v>The response is relevant and clearly written but lacks completeness and strong factual grounding in the provided snippets. The absence of citations is a significant weakness. While the identified communicators are plausible, the response would benefit from more comprehensive information and explicit source support.</v>
      </c>
      <c r="AE608" t="b">
        <f>VLOOKUP($B608,'Gemini RAW'!$A:$Q,14,FALSE)</f>
        <v>0</v>
      </c>
      <c r="AF608">
        <f>VLOOKUP($B608,'Gemini RAW'!$A:$Q,15,FALSE)</f>
        <v>0</v>
      </c>
      <c r="AG608">
        <f>VLOOKUP($B608,'Gemini RAW'!$A:$Q,16,FALSE)</f>
        <v>0</v>
      </c>
      <c r="AH608">
        <f>VLOOKUP($B608,'Gemini RAW'!$A:$Q,17,FALSE)</f>
        <v>0</v>
      </c>
    </row>
    <row r="609" spans="1:34" x14ac:dyDescent="0.45">
      <c r="A609">
        <v>608</v>
      </c>
      <c r="B609" t="s">
        <v>54</v>
      </c>
      <c r="C609" t="s">
        <v>55</v>
      </c>
      <c r="D609" t="s">
        <v>19</v>
      </c>
      <c r="E609">
        <v>3</v>
      </c>
      <c r="F609">
        <v>4</v>
      </c>
      <c r="G609">
        <v>4</v>
      </c>
      <c r="H609">
        <v>4</v>
      </c>
      <c r="I609">
        <v>2</v>
      </c>
      <c r="J609">
        <v>3.5125000000000002</v>
      </c>
      <c r="K609">
        <v>17</v>
      </c>
      <c r="L609">
        <v>0.1376654632972322</v>
      </c>
      <c r="M609">
        <v>1</v>
      </c>
      <c r="N609" t="s">
        <v>1781</v>
      </c>
      <c r="O609" t="b">
        <v>0</v>
      </c>
      <c r="S609" t="str">
        <f>VLOOKUP($B609,'Gemini RAW'!$A:$Q,2,FALSE)</f>
        <v>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
The Major Incident Manager indicates possible emergencies or IT emergencies to the Head of Global Technology (or their deputy), who then consults with members of the central crisis management team (emergency) or IT Emergency Staff (IT emergency) on the declaration of an (IT) emergency.
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
Anyone involved in the Incident Management process can initiate escalation of an incident to a high-priority incident by involving the Major Incident Manager, who is authorized to officially declare a high-priority incident and initiate the related processes.
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
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v>
      </c>
      <c r="T609" t="str">
        <f>VLOOKUP($B609,'Gemini RAW'!$A:$Q,3,FALSE)</f>
        <v>rag</v>
      </c>
      <c r="U609">
        <f>VLOOKUP($B609,'Gemini RAW'!$A:$Q,4,FALSE)</f>
        <v>4</v>
      </c>
      <c r="V609">
        <f>VLOOKUP($B609,'Gemini RAW'!$A:$Q,5,FALSE)</f>
        <v>5</v>
      </c>
      <c r="W609">
        <f>VLOOKUP($B609,'Gemini RAW'!$A:$Q,6,FALSE)</f>
        <v>4</v>
      </c>
      <c r="X609">
        <f>VLOOKUP($B609,'Gemini RAW'!$A:$Q,7,FALSE)</f>
        <v>4</v>
      </c>
      <c r="Y609">
        <f>VLOOKUP($B609,'Gemini RAW'!$A:$Q,8,FALSE)</f>
        <v>2</v>
      </c>
      <c r="Z609">
        <f>VLOOKUP($B609,'Gemini RAW'!$A:$Q,9,FALSE)</f>
        <v>3.78</v>
      </c>
      <c r="AA609">
        <f>VLOOKUP($B609,'Gemini RAW'!$A:$Q,10,FALSE)</f>
        <v>19</v>
      </c>
      <c r="AB609">
        <f>VLOOKUP($B609,'Gemini RAW'!$A:$Q,11,FALSE)</f>
        <v>0.37659444739859171</v>
      </c>
      <c r="AC609">
        <f>VLOOKUP($B609,'Gemini RAW'!$A:$Q,12,FALSE)</f>
        <v>7</v>
      </c>
      <c r="AD609" t="str">
        <f>VLOOKUP($B609,'Gemini RAW'!$A:$Q,13,FALSE)</f>
        <v>The response provides a relevant and generally accurate overview of the escalation process during a major cyber incident. However, it lacks explicit citations and could be more complete by including specific examples and addressing GDPR compliance, EU AI Act alignment, and audit trail quality. The content quality is good, but the source utilization and citation mechanics are weak.</v>
      </c>
      <c r="AE609" t="b">
        <f>VLOOKUP($B609,'Gemini RAW'!$A:$Q,14,FALSE)</f>
        <v>0</v>
      </c>
      <c r="AF609">
        <f>VLOOKUP($B609,'Gemini RAW'!$A:$Q,15,FALSE)</f>
        <v>0</v>
      </c>
      <c r="AG609">
        <f>VLOOKUP($B609,'Gemini RAW'!$A:$Q,16,FALSE)</f>
        <v>0</v>
      </c>
      <c r="AH609">
        <f>VLOOKUP($B609,'Gemini RAW'!$A:$Q,17,FALSE)</f>
        <v>0</v>
      </c>
    </row>
    <row r="610" spans="1:34" x14ac:dyDescent="0.45">
      <c r="A610">
        <v>609</v>
      </c>
      <c r="B610" t="s">
        <v>57</v>
      </c>
      <c r="C610" t="s">
        <v>58</v>
      </c>
      <c r="D610" t="s">
        <v>19</v>
      </c>
      <c r="E610">
        <v>4</v>
      </c>
      <c r="F610">
        <v>5</v>
      </c>
      <c r="G610">
        <v>4</v>
      </c>
      <c r="H610">
        <v>5</v>
      </c>
      <c r="I610">
        <v>2</v>
      </c>
      <c r="J610">
        <v>4.2374999999999998</v>
      </c>
      <c r="K610">
        <v>20</v>
      </c>
      <c r="L610">
        <v>0.14078674948240161</v>
      </c>
      <c r="M610">
        <v>1</v>
      </c>
      <c r="N610" t="s">
        <v>1782</v>
      </c>
      <c r="O610" t="b">
        <v>0</v>
      </c>
      <c r="S610" t="str">
        <f>VLOOKUP($B610,'Gemini RAW'!$A:$Q,2,FALSE)</f>
        <v>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
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
Berenberg is introducing the principle of "need-to-have" access, where users request access to an account only when needed, rather than having permanent access. The introduction of a PAM solution aims to achieve a higher level of security and reduce the risks associated with the use of privileged authorizations.</v>
      </c>
      <c r="T610" t="str">
        <f>VLOOKUP($B610,'Gemini RAW'!$A:$Q,3,FALSE)</f>
        <v>rag</v>
      </c>
      <c r="U610">
        <f>VLOOKUP($B610,'Gemini RAW'!$A:$Q,4,FALSE)</f>
        <v>5</v>
      </c>
      <c r="V610">
        <f>VLOOKUP($B610,'Gemini RAW'!$A:$Q,5,FALSE)</f>
        <v>5</v>
      </c>
      <c r="W610">
        <f>VLOOKUP($B610,'Gemini RAW'!$A:$Q,6,FALSE)</f>
        <v>4</v>
      </c>
      <c r="X610">
        <f>VLOOKUP($B610,'Gemini RAW'!$A:$Q,7,FALSE)</f>
        <v>5</v>
      </c>
      <c r="Y610">
        <f>VLOOKUP($B610,'Gemini RAW'!$A:$Q,8,FALSE)</f>
        <v>2</v>
      </c>
      <c r="Z610">
        <f>VLOOKUP($B610,'Gemini RAW'!$A:$Q,9,FALSE)</f>
        <v>4.12</v>
      </c>
      <c r="AA610">
        <f>VLOOKUP($B610,'Gemini RAW'!$A:$Q,10,FALSE)</f>
        <v>21</v>
      </c>
      <c r="AB610">
        <f>VLOOKUP($B610,'Gemini RAW'!$A:$Q,11,FALSE)</f>
        <v>0.43470263357332323</v>
      </c>
      <c r="AC610">
        <f>VLOOKUP($B610,'Gemini RAW'!$A:$Q,12,FALSE)</f>
        <v>5</v>
      </c>
      <c r="AD610" t="str">
        <f>VLOOKUP($B610,'Gemini RAW'!$A:$Q,13,FALSE)</f>
        <v>The response provides a good overview of Privileged Access Management (PAM) and its importance. The content is factually accurate, relevant, and clearly written. However, the response lacks explicit citations and could be more complete by discussing specific PAM solutions and compliance aspects. The grounding in the provided snippets is present but not explicitly indicated.</v>
      </c>
      <c r="AE610" t="b">
        <f>VLOOKUP($B610,'Gemini RAW'!$A:$Q,14,FALSE)</f>
        <v>0</v>
      </c>
      <c r="AF610">
        <f>VLOOKUP($B610,'Gemini RAW'!$A:$Q,15,FALSE)</f>
        <v>0</v>
      </c>
      <c r="AG610">
        <f>VLOOKUP($B610,'Gemini RAW'!$A:$Q,16,FALSE)</f>
        <v>0</v>
      </c>
      <c r="AH610">
        <f>VLOOKUP($B610,'Gemini RAW'!$A:$Q,17,FALSE)</f>
        <v>0</v>
      </c>
    </row>
    <row r="611" spans="1:34" x14ac:dyDescent="0.45">
      <c r="A611">
        <v>610</v>
      </c>
      <c r="B611" t="s">
        <v>60</v>
      </c>
      <c r="C611" t="s">
        <v>61</v>
      </c>
      <c r="D611" t="s">
        <v>19</v>
      </c>
      <c r="E611">
        <v>3</v>
      </c>
      <c r="F611">
        <v>4</v>
      </c>
      <c r="G611">
        <v>3</v>
      </c>
      <c r="H611">
        <v>3</v>
      </c>
      <c r="I611">
        <v>2</v>
      </c>
      <c r="J611">
        <v>3.1625000000000001</v>
      </c>
      <c r="K611">
        <v>15</v>
      </c>
      <c r="L611">
        <v>0.18925035360678921</v>
      </c>
      <c r="M611">
        <v>1</v>
      </c>
      <c r="N611" t="s">
        <v>1783</v>
      </c>
      <c r="O611" t="b">
        <v>1</v>
      </c>
      <c r="P611" t="b">
        <v>1</v>
      </c>
      <c r="Q611">
        <v>279</v>
      </c>
      <c r="R611">
        <v>1233</v>
      </c>
      <c r="S611" t="str">
        <f>VLOOKUP($B611,'Gemini RAW'!$A:$Q,2,FALSE)</f>
        <v>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
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v>
      </c>
      <c r="T611" t="str">
        <f>VLOOKUP($B611,'Gemini RAW'!$A:$Q,3,FALSE)</f>
        <v>rag</v>
      </c>
      <c r="U611">
        <f>VLOOKUP($B611,'Gemini RAW'!$A:$Q,4,FALSE)</f>
        <v>4</v>
      </c>
      <c r="V611">
        <f>VLOOKUP($B611,'Gemini RAW'!$A:$Q,5,FALSE)</f>
        <v>5</v>
      </c>
      <c r="W611">
        <f>VLOOKUP($B611,'Gemini RAW'!$A:$Q,6,FALSE)</f>
        <v>4</v>
      </c>
      <c r="X611">
        <f>VLOOKUP($B611,'Gemini RAW'!$A:$Q,7,FALSE)</f>
        <v>4</v>
      </c>
      <c r="Y611">
        <f>VLOOKUP($B611,'Gemini RAW'!$A:$Q,8,FALSE)</f>
        <v>1</v>
      </c>
      <c r="Z611">
        <f>VLOOKUP($B611,'Gemini RAW'!$A:$Q,9,FALSE)</f>
        <v>3.16</v>
      </c>
      <c r="AA611">
        <f>VLOOKUP($B611,'Gemini RAW'!$A:$Q,10,FALSE)</f>
        <v>18</v>
      </c>
      <c r="AB611">
        <f>VLOOKUP($B611,'Gemini RAW'!$A:$Q,11,FALSE)</f>
        <v>0.38552838212552659</v>
      </c>
      <c r="AC611">
        <f>VLOOKUP($B611,'Gemini RAW'!$A:$Q,12,FALSE)</f>
        <v>5</v>
      </c>
      <c r="AD611" t="str">
        <f>VLOOKUP($B611,'Gemini RAW'!$A:$Q,13,FALSE)</f>
        <v>The response provides a relevant and generally accurate answer to the user's query. However, it lacks citations and does not address GDPR compliance, EU AI Act alignment, or audit trail quality. The content is well-organized and easy to understand, but could be more complete by including additional details about emergency access procedures and specific tools used for access management.</v>
      </c>
      <c r="AE611" t="b">
        <f>VLOOKUP($B611,'Gemini RAW'!$A:$Q,14,FALSE)</f>
        <v>0</v>
      </c>
      <c r="AF611">
        <f>VLOOKUP($B611,'Gemini RAW'!$A:$Q,15,FALSE)</f>
        <v>0</v>
      </c>
      <c r="AG611">
        <f>VLOOKUP($B611,'Gemini RAW'!$A:$Q,16,FALSE)</f>
        <v>0</v>
      </c>
      <c r="AH611">
        <f>VLOOKUP($B611,'Gemini RAW'!$A:$Q,17,FALSE)</f>
        <v>0</v>
      </c>
    </row>
    <row r="612" spans="1:34" x14ac:dyDescent="0.45">
      <c r="A612">
        <v>611</v>
      </c>
      <c r="B612" t="s">
        <v>63</v>
      </c>
      <c r="C612" t="s">
        <v>64</v>
      </c>
      <c r="D612" t="s">
        <v>19</v>
      </c>
      <c r="E612">
        <v>3</v>
      </c>
      <c r="F612">
        <v>4</v>
      </c>
      <c r="G612">
        <v>3</v>
      </c>
      <c r="H612">
        <v>4</v>
      </c>
      <c r="I612">
        <v>2</v>
      </c>
      <c r="J612">
        <v>3.3250000000000002</v>
      </c>
      <c r="K612">
        <v>16</v>
      </c>
      <c r="L612">
        <v>0.14178403755868541</v>
      </c>
      <c r="M612">
        <v>1</v>
      </c>
      <c r="N612" t="s">
        <v>1784</v>
      </c>
      <c r="O612" t="b">
        <v>0</v>
      </c>
      <c r="S612" t="str">
        <f>VLOOKUP($B612,'Gemini RAW'!$A:$Q,2,FALSE)</f>
        <v>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"the process consisting of all activities (static as well as dynamic) in the life cycle of a software that deals with the planning, preparation and evaluation of a software product (and the work products related to this product)"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v>
      </c>
      <c r="T612" t="str">
        <f>VLOOKUP($B612,'Gemini RAW'!$A:$Q,3,FALSE)</f>
        <v>rag</v>
      </c>
      <c r="U612">
        <f>VLOOKUP($B612,'Gemini RAW'!$A:$Q,4,FALSE)</f>
        <v>4</v>
      </c>
      <c r="V612">
        <f>VLOOKUP($B612,'Gemini RAW'!$A:$Q,5,FALSE)</f>
        <v>5</v>
      </c>
      <c r="W612">
        <f>VLOOKUP($B612,'Gemini RAW'!$A:$Q,6,FALSE)</f>
        <v>4</v>
      </c>
      <c r="X612">
        <f>VLOOKUP($B612,'Gemini RAW'!$A:$Q,7,FALSE)</f>
        <v>4</v>
      </c>
      <c r="Y612">
        <f>VLOOKUP($B612,'Gemini RAW'!$A:$Q,8,FALSE)</f>
        <v>2</v>
      </c>
      <c r="Z612">
        <f>VLOOKUP($B612,'Gemini RAW'!$A:$Q,9,FALSE)</f>
        <v>4.34</v>
      </c>
      <c r="AA612">
        <f>VLOOKUP($B612,'Gemini RAW'!$A:$Q,10,FALSE)</f>
        <v>19</v>
      </c>
      <c r="AB612">
        <f>VLOOKUP($B612,'Gemini RAW'!$A:$Q,11,FALSE)</f>
        <v>0.2493992541712933</v>
      </c>
      <c r="AC612">
        <f>VLOOKUP($B612,'Gemini RAW'!$A:$Q,12,FALSE)</f>
        <v>6</v>
      </c>
      <c r="AD612" t="str">
        <f>VLOOKUP($B612,'Gemini RAW'!$A:$Q,13,FALSE)</f>
        <v>The response provides a relevant and generally accurate description of the purpose of the general test guideline. The content is well-organized and easy to understand. However, the response could be more complete by providing more specific examples and streamlining the information. The main weakness is the lack of explicit citations to the source snippets, which reduces the credibility and transparency of the response.</v>
      </c>
      <c r="AE612" t="b">
        <f>VLOOKUP($B612,'Gemini RAW'!$A:$Q,14,FALSE)</f>
        <v>0</v>
      </c>
      <c r="AF612">
        <f>VLOOKUP($B612,'Gemini RAW'!$A:$Q,15,FALSE)</f>
        <v>0</v>
      </c>
      <c r="AG612">
        <f>VLOOKUP($B612,'Gemini RAW'!$A:$Q,16,FALSE)</f>
        <v>0</v>
      </c>
      <c r="AH612">
        <f>VLOOKUP($B612,'Gemini RAW'!$A:$Q,17,FALSE)</f>
        <v>0</v>
      </c>
    </row>
    <row r="613" spans="1:34" x14ac:dyDescent="0.45">
      <c r="A613">
        <v>612</v>
      </c>
      <c r="B613" t="s">
        <v>66</v>
      </c>
      <c r="C613" t="s">
        <v>67</v>
      </c>
      <c r="D613" t="s">
        <v>19</v>
      </c>
      <c r="E613">
        <v>3</v>
      </c>
      <c r="F613">
        <v>4</v>
      </c>
      <c r="G613">
        <v>4</v>
      </c>
      <c r="H613">
        <v>4</v>
      </c>
      <c r="I613">
        <v>2</v>
      </c>
      <c r="J613">
        <v>3.5125000000000002</v>
      </c>
      <c r="K613">
        <v>17</v>
      </c>
      <c r="L613">
        <v>0.13696969696969699</v>
      </c>
      <c r="M613">
        <v>1</v>
      </c>
      <c r="N613" t="s">
        <v>1785</v>
      </c>
      <c r="O613" t="b">
        <v>0</v>
      </c>
      <c r="S613" t="str">
        <f>VLOOKUP($B613,'Gemini RAW'!$A:$Q,2,FALSE)</f>
        <v>IT security tests at Berenberg are conducted in accordance with predefined test types and scenarios that align with regulatory requirements. The responsibilities of the involved teams and departments are precisely delineated to ensure the seamless execution of the tests.
Here's a breakdown of how IT security tests are defined and conducted:
*   **Test Planning and Setup:**
    *   Defining exact test objectives is essential to determine the scope and focus of test activities.
    *   Tests are conducted in strict accordance with predefined test types and scenarios that align with regulatory requirements.
    *   The responsibilities of the involved teams and departments are precisely delineated to ensure the seamless execution of the tests.
*   **Security Controls:**
    *   Security controls are technical and organizational measures that ensure the confidentiality, integrity, and availability of Berenberg's data, IT systems, and operations.
    *   They are based on security requirements defined by the OU Information Security within the 2nd line of defense and are a concretization of these requirements.
    *   Security Controls should generally be based on established industry standards, best practices, or vendor recommendations and adapted to the specific conditions at Berenberg.
    *   Security controls are a subpart of configuration management.
    *   Security controls are documented in a central system such as ServiceNow.
*   **Penetration Testing:**
    *   Applications reachable from public networks and operated by Berenberg must be assessed through penetration tests performed by an independent third-party.
    *   These tests are performed on certain occasions and regularly.
    *   The Application Owner is responsible for planning and executing penetration tests in accordance with requirements.
    *   The IT Security Manager centrally supports in planning and coordinating penetration tests and will hire the service provider.
    *   The Application Owner must announce penetration tests to the Change Advisory Board.
    *   A test matrix systematically represents assets, their potential threats, and corresponding testing methods.
    *   Penetration testing simulates an attack on a system to identify vulnerabilities.
    *   Requirements include annual tests for internal infrastructure and bi-annual tests for exposed assets, with additional tests after significant changes.
    *   Penetration tests are required before significant changes are put into production and before initially commencing productive operations.
    *   Regular penetration tests are conducted annually for very high protection requirements, every 3 years for high protection requirements, and every 5 years for normal protection requirements.
    *   If development and operations are outsourced to cloud providers, the execution of penetration tests can be delegated to the service provider.
*   **Independent Security Inspections:**
    *   A process is in place for independent security inspections that include at least the scoping and initiation of inspections, the documentation and reporting of results as well as process- integrated quality controls.
    *   Security inspections are conducted by the second line of defense (Information Security).
    *   Security inspections are scoped to cover requirements from the Guideline by chapter for a defined subset of the assets, based on the overall threat analysis.
    *   Security inspections are either conducted ad hoc, based on current events, or planned as part of the inspection planning.
    *   The inspection plan is defined so that each chapter from the Guideline is covered between every year and every three years, based on the overall threat analysis.
    *   Results from security inspections are handled in the IT Risk Management.
*   **Threat Analysis:**
    *   A process for an annual threat analysis is defined within the second line of defense (Information Security).
    *   The threat analysis process covers general information security threats and institute-specific threats.
    *   The scope for the threat landscape must include evaluating the current threat landscape and prioritizing tests accordingly.
    *   The process owner should regularly review and assess threats identified through threat monitoring and decide on appropriate actions.
*   **Types of Security Tests:**
    *   Manual security tests by independent third parties (penetration tests) and automatic vulnerability scans.
*   **Combination of Questionnaire and Gap-Analysis:**
    *   Questionnaires are used to analyze the protection requirements (PRA) for all applications.
    *   The results from the questionnaires are then used to conduct a Gap-Analysis, which identifies discrepancies between the current security posture and the defined security standards.
*   **Infrastructure Testing:**
    *   The test requirements to ensure technical IT security are governed by the Berenberg IT security guideline and must also be taken into account.
    *   During the development of IT processes or in the event of adjustments /changes of IT processes, all components need to be tested which are required for execution, administration and operation.
    *   The scope of the tests must be adequately aligned with the degree of the change to the respective IT process and documented.</v>
      </c>
      <c r="T613" t="str">
        <f>VLOOKUP($B613,'Gemini RAW'!$A:$Q,3,FALSE)</f>
        <v>rag</v>
      </c>
      <c r="U613">
        <f>VLOOKUP($B613,'Gemini RAW'!$A:$Q,4,FALSE)</f>
        <v>4</v>
      </c>
      <c r="V613">
        <f>VLOOKUP($B613,'Gemini RAW'!$A:$Q,5,FALSE)</f>
        <v>5</v>
      </c>
      <c r="W613">
        <f>VLOOKUP($B613,'Gemini RAW'!$A:$Q,6,FALSE)</f>
        <v>4</v>
      </c>
      <c r="X613">
        <f>VLOOKUP($B613,'Gemini RAW'!$A:$Q,7,FALSE)</f>
        <v>4</v>
      </c>
      <c r="Y613">
        <f>VLOOKUP($B613,'Gemini RAW'!$A:$Q,8,FALSE)</f>
        <v>1</v>
      </c>
      <c r="Z613">
        <f>VLOOKUP($B613,'Gemini RAW'!$A:$Q,9,FALSE)</f>
        <v>3.16</v>
      </c>
      <c r="AA613">
        <f>VLOOKUP($B613,'Gemini RAW'!$A:$Q,10,FALSE)</f>
        <v>18</v>
      </c>
      <c r="AB613">
        <f>VLOOKUP($B613,'Gemini RAW'!$A:$Q,11,FALSE)</f>
        <v>0.42582965067340067</v>
      </c>
      <c r="AC613">
        <f>VLOOKUP($B613,'Gemini RAW'!$A:$Q,12,FALSE)</f>
        <v>6</v>
      </c>
      <c r="AD613" t="str">
        <f>VLOOKUP($B613,'Gemini RAW'!$A:$Q,13,FALSE)</f>
        <v>The response provides a relevant and generally accurate overview of IT security testing at Berenberg. However, it lacks explicit citations, making it difficult to verify the source of the information. Furthermore, it fails to address GDPR compliance, EU AI Act alignment, and audit trail quality, which are important considerations for AI system assessment.</v>
      </c>
      <c r="AE613" t="b">
        <f>VLOOKUP($B613,'Gemini RAW'!$A:$Q,14,FALSE)</f>
        <v>0</v>
      </c>
      <c r="AF613">
        <f>VLOOKUP($B613,'Gemini RAW'!$A:$Q,15,FALSE)</f>
        <v>0</v>
      </c>
      <c r="AG613">
        <f>VLOOKUP($B613,'Gemini RAW'!$A:$Q,16,FALSE)</f>
        <v>0</v>
      </c>
      <c r="AH613">
        <f>VLOOKUP($B613,'Gemini RAW'!$A:$Q,17,FALSE)</f>
        <v>0</v>
      </c>
    </row>
    <row r="614" spans="1:34" x14ac:dyDescent="0.45">
      <c r="A614">
        <v>613</v>
      </c>
      <c r="B614" t="s">
        <v>69</v>
      </c>
      <c r="C614" t="s">
        <v>70</v>
      </c>
      <c r="D614" t="s">
        <v>19</v>
      </c>
      <c r="E614">
        <v>3</v>
      </c>
      <c r="F614">
        <v>4</v>
      </c>
      <c r="G614">
        <v>3</v>
      </c>
      <c r="H614">
        <v>4</v>
      </c>
      <c r="I614">
        <v>2</v>
      </c>
      <c r="J614">
        <v>3.3250000000000002</v>
      </c>
      <c r="K614">
        <v>16</v>
      </c>
      <c r="L614">
        <v>0.13800259403372239</v>
      </c>
      <c r="M614">
        <v>1</v>
      </c>
      <c r="N614" t="s">
        <v>1786</v>
      </c>
      <c r="O614" t="b">
        <v>0</v>
      </c>
      <c r="S614" t="str">
        <f>VLOOKUP($B614,'Gemini RAW'!$A:$Q,2,FALSE)</f>
        <v>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
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
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v>
      </c>
      <c r="T614" t="str">
        <f>VLOOKUP($B614,'Gemini RAW'!$A:$Q,3,FALSE)</f>
        <v>rag</v>
      </c>
      <c r="U614">
        <f>VLOOKUP($B614,'Gemini RAW'!$A:$Q,4,FALSE)</f>
        <v>4</v>
      </c>
      <c r="V614">
        <f>VLOOKUP($B614,'Gemini RAW'!$A:$Q,5,FALSE)</f>
        <v>4</v>
      </c>
      <c r="W614">
        <f>VLOOKUP($B614,'Gemini RAW'!$A:$Q,6,FALSE)</f>
        <v>3</v>
      </c>
      <c r="X614">
        <f>VLOOKUP($B614,'Gemini RAW'!$A:$Q,7,FALSE)</f>
        <v>4</v>
      </c>
      <c r="Y614">
        <f>VLOOKUP($B614,'Gemini RAW'!$A:$Q,8,FALSE)</f>
        <v>2</v>
      </c>
      <c r="Z614">
        <f>VLOOKUP($B614,'Gemini RAW'!$A:$Q,9,FALSE)</f>
        <v>2.9</v>
      </c>
      <c r="AA614">
        <f>VLOOKUP($B614,'Gemini RAW'!$A:$Q,10,FALSE)</f>
        <v>17</v>
      </c>
      <c r="AB614">
        <f>VLOOKUP($B614,'Gemini RAW'!$A:$Q,11,FALSE)</f>
        <v>0.28089392059553348</v>
      </c>
      <c r="AC614">
        <f>VLOOKUP($B614,'Gemini RAW'!$A:$Q,12,FALSE)</f>
        <v>5</v>
      </c>
      <c r="AD614" t="str">
        <f>VLOOKUP($B614,'Gemini RAW'!$A:$Q,13,FALSE)</f>
        <v>The response provides a reasonably accurate and relevant overview of the types of tests covered in the Digital Operational Resilience (DOR) Testing Policy. However, it lacks completeness and proper citation practices. It also fails to address crucial aspects like GDPR compliance and the EU AI Act. The content is generally clear and well-organized, but the lack of proper citations and the omission of key regulatory considerations significantly detract from its overall quality.</v>
      </c>
      <c r="AE614" t="b">
        <f>VLOOKUP($B614,'Gemini RAW'!$A:$Q,14,FALSE)</f>
        <v>0</v>
      </c>
      <c r="AF614">
        <f>VLOOKUP($B614,'Gemini RAW'!$A:$Q,15,FALSE)</f>
        <v>0</v>
      </c>
      <c r="AG614">
        <f>VLOOKUP($B614,'Gemini RAW'!$A:$Q,16,FALSE)</f>
        <v>0</v>
      </c>
      <c r="AH614">
        <f>VLOOKUP($B614,'Gemini RAW'!$A:$Q,17,FALSE)</f>
        <v>0</v>
      </c>
    </row>
    <row r="615" spans="1:34" x14ac:dyDescent="0.45">
      <c r="A615">
        <v>614</v>
      </c>
      <c r="B615" t="s">
        <v>72</v>
      </c>
      <c r="C615" t="s">
        <v>73</v>
      </c>
      <c r="D615" t="s">
        <v>19</v>
      </c>
      <c r="E615">
        <v>4</v>
      </c>
      <c r="F615">
        <v>5</v>
      </c>
      <c r="G615">
        <v>4</v>
      </c>
      <c r="H615">
        <v>5</v>
      </c>
      <c r="I615">
        <v>2</v>
      </c>
      <c r="J615">
        <v>4.2374999999999998</v>
      </c>
      <c r="K615">
        <v>20</v>
      </c>
      <c r="L615">
        <v>0.13647469458987779</v>
      </c>
      <c r="M615">
        <v>1</v>
      </c>
      <c r="N615" t="s">
        <v>1787</v>
      </c>
      <c r="O615" t="b">
        <v>0</v>
      </c>
      <c r="S615" t="str">
        <f>VLOOKUP($B615,'Gemini RAW'!$A:$Q,2,FALSE)</f>
        <v>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
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v>
      </c>
      <c r="T615" t="str">
        <f>VLOOKUP($B615,'Gemini RAW'!$A:$Q,3,FALSE)</f>
        <v>rag</v>
      </c>
      <c r="U615">
        <f>VLOOKUP($B615,'Gemini RAW'!$A:$Q,4,FALSE)</f>
        <v>4</v>
      </c>
      <c r="V615">
        <f>VLOOKUP($B615,'Gemini RAW'!$A:$Q,5,FALSE)</f>
        <v>5</v>
      </c>
      <c r="W615">
        <f>VLOOKUP($B615,'Gemini RAW'!$A:$Q,6,FALSE)</f>
        <v>4</v>
      </c>
      <c r="X615">
        <f>VLOOKUP($B615,'Gemini RAW'!$A:$Q,7,FALSE)</f>
        <v>4</v>
      </c>
      <c r="Y615">
        <f>VLOOKUP($B615,'Gemini RAW'!$A:$Q,8,FALSE)</f>
        <v>2</v>
      </c>
      <c r="Z615">
        <f>VLOOKUP($B615,'Gemini RAW'!$A:$Q,9,FALSE)</f>
        <v>3.78</v>
      </c>
      <c r="AA615">
        <f>VLOOKUP($B615,'Gemini RAW'!$A:$Q,10,FALSE)</f>
        <v>19</v>
      </c>
      <c r="AB615">
        <f>VLOOKUP($B615,'Gemini RAW'!$A:$Q,11,FALSE)</f>
        <v>0.35805196317774929</v>
      </c>
      <c r="AC615">
        <f>VLOOKUP($B615,'Gemini RAW'!$A:$Q,12,FALSE)</f>
        <v>9</v>
      </c>
      <c r="AD615" t="str">
        <f>VLOOKUP($B615,'Gemini RAW'!$A:$Q,13,FALSE)</f>
        <v>The response provides a relevant and generally accurate overview of the BCM test and exercise concept. The content is well-organized and easy to understand. However, the lack of explicit citations and the limited discussion of GDPR compliance, EU AI Act alignment, and audit trail quality are areas for improvement. The response demonstrates a good understanding of BCM principles but could benefit from more rigorous academic grounding.</v>
      </c>
      <c r="AE615" t="b">
        <f>VLOOKUP($B615,'Gemini RAW'!$A:$Q,14,FALSE)</f>
        <v>0</v>
      </c>
      <c r="AF615">
        <f>VLOOKUP($B615,'Gemini RAW'!$A:$Q,15,FALSE)</f>
        <v>0</v>
      </c>
      <c r="AG615">
        <f>VLOOKUP($B615,'Gemini RAW'!$A:$Q,16,FALSE)</f>
        <v>0</v>
      </c>
      <c r="AH615">
        <f>VLOOKUP($B615,'Gemini RAW'!$A:$Q,17,FALSE)</f>
        <v>0</v>
      </c>
    </row>
    <row r="616" spans="1:34" x14ac:dyDescent="0.45">
      <c r="A616">
        <v>615</v>
      </c>
      <c r="B616" t="s">
        <v>75</v>
      </c>
      <c r="C616" t="s">
        <v>76</v>
      </c>
      <c r="D616" t="s">
        <v>19</v>
      </c>
      <c r="E616">
        <v>2</v>
      </c>
      <c r="F616">
        <v>3</v>
      </c>
      <c r="G616">
        <v>2</v>
      </c>
      <c r="H616">
        <v>4</v>
      </c>
      <c r="I616">
        <v>1</v>
      </c>
      <c r="J616">
        <v>2.4874999999999998</v>
      </c>
      <c r="K616">
        <v>12</v>
      </c>
      <c r="L616">
        <v>0.1391304347826087</v>
      </c>
      <c r="M616">
        <v>1</v>
      </c>
      <c r="N616" t="s">
        <v>1788</v>
      </c>
      <c r="O616" t="b">
        <v>0</v>
      </c>
      <c r="S616" t="str">
        <f>VLOOKUP($B616,'Gemini RAW'!$A:$Q,2,FALSE)</f>
        <v>When developing and operating robotics processes with UiPath, several test variants are required. These include:
*   **Unit Tests:** After each component is built, a unit test should be carried out to ensure thorough testing, which makes integration smoother and reduces debugging. The REFramework includes a "Test\_Framework" folder for test files, and "RunAllTests.xaml"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
*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
*   **GUI Tests:** Testing is provided by interacting with a component or a system on the respective graphical user interface.
*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v>
      </c>
      <c r="T616" t="str">
        <f>VLOOKUP($B616,'Gemini RAW'!$A:$Q,3,FALSE)</f>
        <v>rag</v>
      </c>
      <c r="U616">
        <f>VLOOKUP($B616,'Gemini RAW'!$A:$Q,4,FALSE)</f>
        <v>4</v>
      </c>
      <c r="V616">
        <f>VLOOKUP($B616,'Gemini RAW'!$A:$Q,5,FALSE)</f>
        <v>5</v>
      </c>
      <c r="W616">
        <f>VLOOKUP($B616,'Gemini RAW'!$A:$Q,6,FALSE)</f>
        <v>4</v>
      </c>
      <c r="X616">
        <f>VLOOKUP($B616,'Gemini RAW'!$A:$Q,7,FALSE)</f>
        <v>4</v>
      </c>
      <c r="Y616">
        <f>VLOOKUP($B616,'Gemini RAW'!$A:$Q,8,FALSE)</f>
        <v>2</v>
      </c>
      <c r="Z616">
        <f>VLOOKUP($B616,'Gemini RAW'!$A:$Q,9,FALSE)</f>
        <v>3.22</v>
      </c>
      <c r="AA616">
        <f>VLOOKUP($B616,'Gemini RAW'!$A:$Q,10,FALSE)</f>
        <v>19</v>
      </c>
      <c r="AB616">
        <f>VLOOKUP($B616,'Gemini RAW'!$A:$Q,11,FALSE)</f>
        <v>0.37490040461231838</v>
      </c>
      <c r="AC616">
        <f>VLOOKUP($B616,'Gemini RAW'!$A:$Q,12,FALSE)</f>
        <v>7</v>
      </c>
      <c r="AD616" t="str">
        <f>VLOOKUP($B616,'Gemini RAW'!$A:$Q,13,FALSE)</f>
        <v>The response provides a relevant and generally accurate overview of test variants used in UiPath development. However, it lacks explicit citations and could be more complete by including additional relevant test types. The absence of citations is a significant weakness. The response is strong in content but weak in source utilization and citation mechanics.</v>
      </c>
      <c r="AE616" t="b">
        <f>VLOOKUP($B616,'Gemini RAW'!$A:$Q,14,FALSE)</f>
        <v>0</v>
      </c>
      <c r="AF616">
        <f>VLOOKUP($B616,'Gemini RAW'!$A:$Q,15,FALSE)</f>
        <v>0</v>
      </c>
      <c r="AG616">
        <f>VLOOKUP($B616,'Gemini RAW'!$A:$Q,16,FALSE)</f>
        <v>0</v>
      </c>
      <c r="AH616">
        <f>VLOOKUP($B616,'Gemini RAW'!$A:$Q,17,FALSE)</f>
        <v>0</v>
      </c>
    </row>
    <row r="617" spans="1:34" x14ac:dyDescent="0.45">
      <c r="A617">
        <v>616</v>
      </c>
      <c r="B617" t="s">
        <v>78</v>
      </c>
      <c r="C617" t="s">
        <v>79</v>
      </c>
      <c r="D617" t="s">
        <v>19</v>
      </c>
      <c r="E617">
        <v>1</v>
      </c>
      <c r="F617">
        <v>1</v>
      </c>
      <c r="G617">
        <v>1</v>
      </c>
      <c r="H617">
        <v>2</v>
      </c>
      <c r="I617">
        <v>1</v>
      </c>
      <c r="J617">
        <v>1.1625000000000001</v>
      </c>
      <c r="K617">
        <v>6</v>
      </c>
      <c r="L617">
        <v>0.35142857142857142</v>
      </c>
      <c r="M617">
        <v>1</v>
      </c>
      <c r="N617" t="s">
        <v>1789</v>
      </c>
      <c r="O617" t="b">
        <v>1</v>
      </c>
      <c r="P617" t="b">
        <v>1</v>
      </c>
      <c r="Q617">
        <v>448</v>
      </c>
      <c r="R617">
        <v>43</v>
      </c>
      <c r="S617" t="str">
        <f>VLOOKUP($B617,'Gemini RAW'!$A:$Q,2,FALSE)</f>
        <v>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
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
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
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v>
      </c>
      <c r="T617" t="str">
        <f>VLOOKUP($B617,'Gemini RAW'!$A:$Q,3,FALSE)</f>
        <v>rag</v>
      </c>
      <c r="U617">
        <f>VLOOKUP($B617,'Gemini RAW'!$A:$Q,4,FALSE)</f>
        <v>5</v>
      </c>
      <c r="V617">
        <f>VLOOKUP($B617,'Gemini RAW'!$A:$Q,5,FALSE)</f>
        <v>5</v>
      </c>
      <c r="W617">
        <f>VLOOKUP($B617,'Gemini RAW'!$A:$Q,6,FALSE)</f>
        <v>4</v>
      </c>
      <c r="X617">
        <f>VLOOKUP($B617,'Gemini RAW'!$A:$Q,7,FALSE)</f>
        <v>5</v>
      </c>
      <c r="Y617">
        <f>VLOOKUP($B617,'Gemini RAW'!$A:$Q,8,FALSE)</f>
        <v>1</v>
      </c>
      <c r="Z617">
        <f>VLOOKUP($B617,'Gemini RAW'!$A:$Q,9,FALSE)</f>
        <v>3.5</v>
      </c>
      <c r="AA617">
        <f>VLOOKUP($B617,'Gemini RAW'!$A:$Q,10,FALSE)</f>
        <v>20</v>
      </c>
      <c r="AB617">
        <f>VLOOKUP($B617,'Gemini RAW'!$A:$Q,11,FALSE)</f>
        <v>0.36653674403518421</v>
      </c>
      <c r="AC617">
        <f>VLOOKUP($B617,'Gemini RAW'!$A:$Q,12,FALSE)</f>
        <v>11</v>
      </c>
      <c r="AD617" t="str">
        <f>VLOOKUP($B617,'Gemini RAW'!$A:$Q,13,FALSE)</f>
        <v>The response provides a factually accurate, relevant, and clear description of the Robotic Centre of Competence (RCC) at Berenberg. While the content is well-written and informative, the lack of explicit citations is a significant weakness. The response could be improved by providing more specific examples and addressing GDPR compliance and EU AI Act alignment, although these are not directly relevant to the query.</v>
      </c>
      <c r="AE617" t="b">
        <f>VLOOKUP($B617,'Gemini RAW'!$A:$Q,14,FALSE)</f>
        <v>0</v>
      </c>
      <c r="AF617">
        <f>VLOOKUP($B617,'Gemini RAW'!$A:$Q,15,FALSE)</f>
        <v>0</v>
      </c>
      <c r="AG617">
        <f>VLOOKUP($B617,'Gemini RAW'!$A:$Q,16,FALSE)</f>
        <v>0</v>
      </c>
      <c r="AH617">
        <f>VLOOKUP($B617,'Gemini RAW'!$A:$Q,17,FALSE)</f>
        <v>0</v>
      </c>
    </row>
    <row r="618" spans="1:34" x14ac:dyDescent="0.45">
      <c r="A618">
        <v>617</v>
      </c>
      <c r="B618" t="s">
        <v>81</v>
      </c>
      <c r="C618" t="s">
        <v>82</v>
      </c>
      <c r="D618" t="s">
        <v>19</v>
      </c>
      <c r="E618">
        <v>3</v>
      </c>
      <c r="F618">
        <v>4</v>
      </c>
      <c r="G618">
        <v>3</v>
      </c>
      <c r="H618">
        <v>4</v>
      </c>
      <c r="I618">
        <v>2</v>
      </c>
      <c r="J618">
        <v>3.3250000000000002</v>
      </c>
      <c r="K618">
        <v>16</v>
      </c>
      <c r="L618">
        <v>0.1858285714285714</v>
      </c>
      <c r="M618">
        <v>1</v>
      </c>
      <c r="N618" t="s">
        <v>1790</v>
      </c>
      <c r="O618" t="b">
        <v>1</v>
      </c>
      <c r="P618" t="b">
        <v>1</v>
      </c>
      <c r="Q618">
        <v>490</v>
      </c>
      <c r="R618">
        <v>1172</v>
      </c>
      <c r="S618" t="str">
        <f>VLOOKUP($B618,'Gemini RAW'!$A:$Q,2,FALSE)</f>
        <v>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v>
      </c>
      <c r="T618" t="str">
        <f>VLOOKUP($B618,'Gemini RAW'!$A:$Q,3,FALSE)</f>
        <v>rag</v>
      </c>
      <c r="U618">
        <f>VLOOKUP($B618,'Gemini RAW'!$A:$Q,4,FALSE)</f>
        <v>5</v>
      </c>
      <c r="V618">
        <f>VLOOKUP($B618,'Gemini RAW'!$A:$Q,5,FALSE)</f>
        <v>5</v>
      </c>
      <c r="W618">
        <f>VLOOKUP($B618,'Gemini RAW'!$A:$Q,6,FALSE)</f>
        <v>4</v>
      </c>
      <c r="X618">
        <f>VLOOKUP($B618,'Gemini RAW'!$A:$Q,7,FALSE)</f>
        <v>5</v>
      </c>
      <c r="Y618">
        <f>VLOOKUP($B618,'Gemini RAW'!$A:$Q,8,FALSE)</f>
        <v>2</v>
      </c>
      <c r="Z618">
        <f>VLOOKUP($B618,'Gemini RAW'!$A:$Q,9,FALSE)</f>
        <v>4.12</v>
      </c>
      <c r="AA618">
        <f>VLOOKUP($B618,'Gemini RAW'!$A:$Q,10,FALSE)</f>
        <v>21</v>
      </c>
      <c r="AB618">
        <f>VLOOKUP($B618,'Gemini RAW'!$A:$Q,11,FALSE)</f>
        <v>0.29688225044793348</v>
      </c>
      <c r="AC618">
        <f>VLOOKUP($B618,'Gemini RAW'!$A:$Q,12,FALSE)</f>
        <v>4</v>
      </c>
      <c r="AD618" t="str">
        <f>VLOOKUP($B618,'Gemini RAW'!$A:$Q,13,FALSE)</f>
        <v>The response provides a factually accurate and relevant overview of how the RCC supports employees in developing RPA processes with UiPath. The clarity of the response is excellent. However, the lack of explicit citations and the limited discussion of GDPR compliance, EU AI Act alignment, and audit trail quality detract from the overall academic rigor. The response is well-grounded in the provided snippets, but the absence of citations is a significant weakness.</v>
      </c>
      <c r="AE618" t="b">
        <f>VLOOKUP($B618,'Gemini RAW'!$A:$Q,14,FALSE)</f>
        <v>0</v>
      </c>
      <c r="AF618">
        <f>VLOOKUP($B618,'Gemini RAW'!$A:$Q,15,FALSE)</f>
        <v>0</v>
      </c>
      <c r="AG618">
        <f>VLOOKUP($B618,'Gemini RAW'!$A:$Q,16,FALSE)</f>
        <v>0</v>
      </c>
      <c r="AH618">
        <f>VLOOKUP($B618,'Gemini RAW'!$A:$Q,17,FALSE)</f>
        <v>0</v>
      </c>
    </row>
    <row r="619" spans="1:34" x14ac:dyDescent="0.45">
      <c r="A619">
        <v>618</v>
      </c>
      <c r="B619" t="s">
        <v>84</v>
      </c>
      <c r="C619" t="s">
        <v>85</v>
      </c>
      <c r="D619" t="s">
        <v>19</v>
      </c>
      <c r="E619">
        <v>3</v>
      </c>
      <c r="F619">
        <v>4</v>
      </c>
      <c r="G619">
        <v>3</v>
      </c>
      <c r="H619">
        <v>4</v>
      </c>
      <c r="I619">
        <v>2</v>
      </c>
      <c r="J619">
        <v>3.3250000000000002</v>
      </c>
      <c r="K619">
        <v>16</v>
      </c>
      <c r="L619">
        <v>0.14465408805031449</v>
      </c>
      <c r="M619">
        <v>1</v>
      </c>
      <c r="N619" t="s">
        <v>1791</v>
      </c>
      <c r="O619" t="b">
        <v>0</v>
      </c>
      <c r="S619" t="str">
        <f>VLOOKUP($B619,'Gemini RAW'!$A:$Q,2,FALSE)</f>
        <v>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v>
      </c>
      <c r="T619" t="str">
        <f>VLOOKUP($B619,'Gemini RAW'!$A:$Q,3,FALSE)</f>
        <v>rag</v>
      </c>
      <c r="U619">
        <f>VLOOKUP($B619,'Gemini RAW'!$A:$Q,4,FALSE)</f>
        <v>4</v>
      </c>
      <c r="V619">
        <f>VLOOKUP($B619,'Gemini RAW'!$A:$Q,5,FALSE)</f>
        <v>5</v>
      </c>
      <c r="W619">
        <f>VLOOKUP($B619,'Gemini RAW'!$A:$Q,6,FALSE)</f>
        <v>4</v>
      </c>
      <c r="X619">
        <f>VLOOKUP($B619,'Gemini RAW'!$A:$Q,7,FALSE)</f>
        <v>5</v>
      </c>
      <c r="Y619">
        <f>VLOOKUP($B619,'Gemini RAW'!$A:$Q,8,FALSE)</f>
        <v>2</v>
      </c>
      <c r="Z619">
        <f>VLOOKUP($B619,'Gemini RAW'!$A:$Q,9,FALSE)</f>
        <v>3.34</v>
      </c>
      <c r="AA619">
        <f>VLOOKUP($B619,'Gemini RAW'!$A:$Q,10,FALSE)</f>
        <v>20</v>
      </c>
      <c r="AB619">
        <f>VLOOKUP($B619,'Gemini RAW'!$A:$Q,11,FALSE)</f>
        <v>0.42576423576423578</v>
      </c>
      <c r="AC619">
        <f>VLOOKUP($B619,'Gemini RAW'!$A:$Q,12,FALSE)</f>
        <v>8</v>
      </c>
      <c r="AD619" t="str">
        <f>VLOOKUP($B619,'Gemini RAW'!$A:$Q,13,FALSE)</f>
        <v>The response is relevant and clear, providing a good overview of the role of an RCC in RPA. However, it lacks explicit citations and fails to address important aspects such as GDPR compliance, EU AI Act alignment, and audit trail quality. While the content is generally accurate, the lack of source grounding and the omission of crucial compliance-related information significantly reduce the overall quality of the response.</v>
      </c>
      <c r="AE619" t="b">
        <f>VLOOKUP($B619,'Gemini RAW'!$A:$Q,14,FALSE)</f>
        <v>0</v>
      </c>
      <c r="AF619">
        <f>VLOOKUP($B619,'Gemini RAW'!$A:$Q,15,FALSE)</f>
        <v>0</v>
      </c>
      <c r="AG619">
        <f>VLOOKUP($B619,'Gemini RAW'!$A:$Q,16,FALSE)</f>
        <v>0</v>
      </c>
      <c r="AH619">
        <f>VLOOKUP($B619,'Gemini RAW'!$A:$Q,17,FALSE)</f>
        <v>0</v>
      </c>
    </row>
    <row r="620" spans="1:34" x14ac:dyDescent="0.45">
      <c r="A620">
        <v>619</v>
      </c>
      <c r="B620" t="s">
        <v>87</v>
      </c>
      <c r="C620" t="s">
        <v>88</v>
      </c>
      <c r="D620" t="s">
        <v>19</v>
      </c>
      <c r="E620">
        <v>3</v>
      </c>
      <c r="F620">
        <v>4</v>
      </c>
      <c r="G620">
        <v>3</v>
      </c>
      <c r="H620">
        <v>4</v>
      </c>
      <c r="I620">
        <v>2</v>
      </c>
      <c r="J620">
        <v>3.3250000000000002</v>
      </c>
      <c r="K620">
        <v>16</v>
      </c>
      <c r="L620">
        <v>0.19591836734693879</v>
      </c>
      <c r="M620">
        <v>1</v>
      </c>
      <c r="N620" t="s">
        <v>1792</v>
      </c>
      <c r="O620" t="b">
        <v>1</v>
      </c>
      <c r="P620" t="b">
        <v>1</v>
      </c>
      <c r="Q620">
        <v>402</v>
      </c>
      <c r="R620">
        <v>704</v>
      </c>
      <c r="S620" t="str">
        <f>VLOOKUP($B620,'Gemini RAW'!$A:$Q,2,FALSE)</f>
        <v>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v>
      </c>
      <c r="T620" t="str">
        <f>VLOOKUP($B620,'Gemini RAW'!$A:$Q,3,FALSE)</f>
        <v>rag</v>
      </c>
      <c r="U620">
        <f>VLOOKUP($B620,'Gemini RAW'!$A:$Q,4,FALSE)</f>
        <v>5</v>
      </c>
      <c r="V620">
        <f>VLOOKUP($B620,'Gemini RAW'!$A:$Q,5,FALSE)</f>
        <v>5</v>
      </c>
      <c r="W620">
        <f>VLOOKUP($B620,'Gemini RAW'!$A:$Q,6,FALSE)</f>
        <v>4</v>
      </c>
      <c r="X620">
        <f>VLOOKUP($B620,'Gemini RAW'!$A:$Q,7,FALSE)</f>
        <v>5</v>
      </c>
      <c r="Y620">
        <f>VLOOKUP($B620,'Gemini RAW'!$A:$Q,8,FALSE)</f>
        <v>1</v>
      </c>
      <c r="Z620">
        <f>VLOOKUP($B620,'Gemini RAW'!$A:$Q,9,FALSE)</f>
        <v>3.5</v>
      </c>
      <c r="AA620">
        <f>VLOOKUP($B620,'Gemini RAW'!$A:$Q,10,FALSE)</f>
        <v>20</v>
      </c>
      <c r="AB620">
        <f>VLOOKUP($B620,'Gemini RAW'!$A:$Q,11,FALSE)</f>
        <v>0.2456204235822462</v>
      </c>
      <c r="AC620">
        <f>VLOOKUP($B620,'Gemini RAW'!$A:$Q,12,FALSE)</f>
        <v>7</v>
      </c>
      <c r="AD620" t="str">
        <f>VLOOKUP($B620,'Gemini RAW'!$A:$Q,13,FALSE)</f>
        <v>The response provides a factually accurate, relevant, and clear explanation of the organizational framework that the RCC provides for using UiPath. While the response is generally complete, it could benefit from more specific examples. The lack of citations is a significant weakness. The response does not address GDPR, EU AI Act, or audit trail considerations.</v>
      </c>
      <c r="AE620" t="b">
        <f>VLOOKUP($B620,'Gemini RAW'!$A:$Q,14,FALSE)</f>
        <v>0</v>
      </c>
      <c r="AF620">
        <f>VLOOKUP($B620,'Gemini RAW'!$A:$Q,15,FALSE)</f>
        <v>0</v>
      </c>
      <c r="AG620">
        <f>VLOOKUP($B620,'Gemini RAW'!$A:$Q,16,FALSE)</f>
        <v>0</v>
      </c>
      <c r="AH620">
        <f>VLOOKUP($B620,'Gemini RAW'!$A:$Q,17,FALSE)</f>
        <v>0</v>
      </c>
    </row>
    <row r="621" spans="1:34" x14ac:dyDescent="0.45">
      <c r="A621">
        <v>620</v>
      </c>
      <c r="B621" t="s">
        <v>90</v>
      </c>
      <c r="C621" t="s">
        <v>91</v>
      </c>
      <c r="D621" t="s">
        <v>19</v>
      </c>
      <c r="E621">
        <v>4</v>
      </c>
      <c r="F621">
        <v>5</v>
      </c>
      <c r="G621">
        <v>3</v>
      </c>
      <c r="H621">
        <v>4</v>
      </c>
      <c r="I621">
        <v>2</v>
      </c>
      <c r="J621">
        <v>3.8875000000000002</v>
      </c>
      <c r="K621">
        <v>18</v>
      </c>
      <c r="L621">
        <v>0.1912087912087912</v>
      </c>
      <c r="M621">
        <v>1</v>
      </c>
      <c r="N621" t="s">
        <v>1793</v>
      </c>
      <c r="O621" t="b">
        <v>1</v>
      </c>
      <c r="P621" t="b">
        <v>1</v>
      </c>
      <c r="Q621">
        <v>507</v>
      </c>
      <c r="R621">
        <v>1154</v>
      </c>
      <c r="S621" t="str">
        <f>VLOOKUP($B621,'Gemini RAW'!$A:$Q,2,FALSE)</f>
        <v>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v>
      </c>
      <c r="T621" t="str">
        <f>VLOOKUP($B621,'Gemini RAW'!$A:$Q,3,FALSE)</f>
        <v>rag</v>
      </c>
      <c r="U621">
        <f>VLOOKUP($B621,'Gemini RAW'!$A:$Q,4,FALSE)</f>
        <v>4</v>
      </c>
      <c r="V621">
        <f>VLOOKUP($B621,'Gemini RAW'!$A:$Q,5,FALSE)</f>
        <v>5</v>
      </c>
      <c r="W621">
        <f>VLOOKUP($B621,'Gemini RAW'!$A:$Q,6,FALSE)</f>
        <v>4</v>
      </c>
      <c r="X621">
        <f>VLOOKUP($B621,'Gemini RAW'!$A:$Q,7,FALSE)</f>
        <v>5</v>
      </c>
      <c r="Y621">
        <f>VLOOKUP($B621,'Gemini RAW'!$A:$Q,8,FALSE)</f>
        <v>1</v>
      </c>
      <c r="Z621">
        <f>VLOOKUP($B621,'Gemini RAW'!$A:$Q,9,FALSE)</f>
        <v>3.28</v>
      </c>
      <c r="AA621">
        <f>VLOOKUP($B621,'Gemini RAW'!$A:$Q,10,FALSE)</f>
        <v>19</v>
      </c>
      <c r="AB621">
        <f>VLOOKUP($B621,'Gemini RAW'!$A:$Q,11,FALSE)</f>
        <v>0.36544149067769682</v>
      </c>
      <c r="AC621">
        <f>VLOOKUP($B621,'Gemini RAW'!$A:$Q,12,FALSE)</f>
        <v>5</v>
      </c>
      <c r="AD621" t="str">
        <f>VLOOKUP($B621,'Gemini RAW'!$A:$Q,13,FALSE)</f>
        <v>The response provides a relevant and clear explanation of how RPA is used at Berenberg. The factual accuracy is generally good, although some claims could benefit from more specific evidence. The major weakness is the complete lack of citations and the failure to address GDPR compliance, EU AI Act alignment, and audit trail quality. While the content itself is reasonably good, the absence of proper attribution and consideration of regulatory aspects significantly detracts from its overall academic quality.</v>
      </c>
      <c r="AE621" t="b">
        <f>VLOOKUP($B621,'Gemini RAW'!$A:$Q,14,FALSE)</f>
        <v>0</v>
      </c>
      <c r="AF621">
        <f>VLOOKUP($B621,'Gemini RAW'!$A:$Q,15,FALSE)</f>
        <v>0</v>
      </c>
      <c r="AG621">
        <f>VLOOKUP($B621,'Gemini RAW'!$A:$Q,16,FALSE)</f>
        <v>0</v>
      </c>
      <c r="AH621">
        <f>VLOOKUP($B621,'Gemini RAW'!$A:$Q,17,FALSE)</f>
        <v>0</v>
      </c>
    </row>
    <row r="622" spans="1:34" x14ac:dyDescent="0.45">
      <c r="A622">
        <v>621</v>
      </c>
      <c r="B622" t="s">
        <v>93</v>
      </c>
      <c r="C622" t="s">
        <v>94</v>
      </c>
      <c r="D622" t="s">
        <v>19</v>
      </c>
      <c r="E622">
        <v>1</v>
      </c>
      <c r="F622">
        <v>2</v>
      </c>
      <c r="G622">
        <v>1</v>
      </c>
      <c r="H622">
        <v>3</v>
      </c>
      <c r="I622">
        <v>1</v>
      </c>
      <c r="J622">
        <v>1.575</v>
      </c>
      <c r="K622">
        <v>8</v>
      </c>
      <c r="L622">
        <v>0.15300546448087429</v>
      </c>
      <c r="M622">
        <v>1</v>
      </c>
      <c r="N622" t="s">
        <v>1639</v>
      </c>
      <c r="O622" t="b">
        <v>0</v>
      </c>
      <c r="S622" t="str">
        <f>VLOOKUP($B622,'Gemini RAW'!$A:$Q,2,FALSE)</f>
        <v>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v>
      </c>
      <c r="T622" t="str">
        <f>VLOOKUP($B622,'Gemini RAW'!$A:$Q,3,FALSE)</f>
        <v>rag</v>
      </c>
      <c r="U622">
        <f>VLOOKUP($B622,'Gemini RAW'!$A:$Q,4,FALSE)</f>
        <v>5</v>
      </c>
      <c r="V622">
        <f>VLOOKUP($B622,'Gemini RAW'!$A:$Q,5,FALSE)</f>
        <v>5</v>
      </c>
      <c r="W622">
        <f>VLOOKUP($B622,'Gemini RAW'!$A:$Q,6,FALSE)</f>
        <v>5</v>
      </c>
      <c r="X622">
        <f>VLOOKUP($B622,'Gemini RAW'!$A:$Q,7,FALSE)</f>
        <v>5</v>
      </c>
      <c r="Y622">
        <f>VLOOKUP($B622,'Gemini RAW'!$A:$Q,8,FALSE)</f>
        <v>3</v>
      </c>
      <c r="Z622">
        <f>VLOOKUP($B622,'Gemini RAW'!$A:$Q,9,FALSE)</f>
        <v>4.88</v>
      </c>
      <c r="AA622">
        <f>VLOOKUP($B622,'Gemini RAW'!$A:$Q,10,FALSE)</f>
        <v>23</v>
      </c>
      <c r="AB622">
        <f>VLOOKUP($B622,'Gemini RAW'!$A:$Q,11,FALSE)</f>
        <v>0.2495958650349214</v>
      </c>
      <c r="AC622">
        <f>VLOOKUP($B622,'Gemini RAW'!$A:$Q,12,FALSE)</f>
        <v>7</v>
      </c>
      <c r="AD622" t="str">
        <f>VLOOKUP($B622,'Gemini RAW'!$A:$Q,13,FALSE)</f>
        <v>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v>
      </c>
      <c r="AE622" t="b">
        <f>VLOOKUP($B622,'Gemini RAW'!$A:$Q,14,FALSE)</f>
        <v>0</v>
      </c>
      <c r="AF622">
        <f>VLOOKUP($B622,'Gemini RAW'!$A:$Q,15,FALSE)</f>
        <v>0</v>
      </c>
      <c r="AG622">
        <f>VLOOKUP($B622,'Gemini RAW'!$A:$Q,16,FALSE)</f>
        <v>0</v>
      </c>
      <c r="AH622">
        <f>VLOOKUP($B622,'Gemini RAW'!$A:$Q,17,FALSE)</f>
        <v>0</v>
      </c>
    </row>
    <row r="623" spans="1:34" x14ac:dyDescent="0.45">
      <c r="A623">
        <v>622</v>
      </c>
      <c r="B623" t="s">
        <v>96</v>
      </c>
      <c r="C623" t="s">
        <v>97</v>
      </c>
      <c r="D623" t="s">
        <v>19</v>
      </c>
      <c r="E623">
        <v>1</v>
      </c>
      <c r="F623">
        <v>2</v>
      </c>
      <c r="G623">
        <v>1</v>
      </c>
      <c r="H623">
        <v>3</v>
      </c>
      <c r="I623">
        <v>1</v>
      </c>
      <c r="J623">
        <v>1.575</v>
      </c>
      <c r="K623">
        <v>8</v>
      </c>
      <c r="L623">
        <v>0.25569007263922522</v>
      </c>
      <c r="M623">
        <v>1</v>
      </c>
      <c r="N623" t="s">
        <v>1640</v>
      </c>
      <c r="O623" t="b">
        <v>0</v>
      </c>
      <c r="S623" t="str">
        <f>VLOOKUP($B623,'Gemini RAW'!$A:$Q,2,FALSE)</f>
        <v>Die Notfallnummer für dringende Probleme lautet 040 35060-8000. Diese Nummer ist rund um die Uhr erreichbar.</v>
      </c>
      <c r="T623" t="str">
        <f>VLOOKUP($B623,'Gemini RAW'!$A:$Q,3,FALSE)</f>
        <v>rag</v>
      </c>
      <c r="U623">
        <f>VLOOKUP($B623,'Gemini RAW'!$A:$Q,4,FALSE)</f>
        <v>5</v>
      </c>
      <c r="V623">
        <f>VLOOKUP($B623,'Gemini RAW'!$A:$Q,5,FALSE)</f>
        <v>5</v>
      </c>
      <c r="W623">
        <f>VLOOKUP($B623,'Gemini RAW'!$A:$Q,6,FALSE)</f>
        <v>5</v>
      </c>
      <c r="X623">
        <f>VLOOKUP($B623,'Gemini RAW'!$A:$Q,7,FALSE)</f>
        <v>5</v>
      </c>
      <c r="Y623">
        <f>VLOOKUP($B623,'Gemini RAW'!$A:$Q,8,FALSE)</f>
        <v>1</v>
      </c>
      <c r="Z623">
        <f>VLOOKUP($B623,'Gemini RAW'!$A:$Q,9,FALSE)</f>
        <v>4.4800000000000004</v>
      </c>
      <c r="AA623">
        <f>VLOOKUP($B623,'Gemini RAW'!$A:$Q,10,FALSE)</f>
        <v>21</v>
      </c>
      <c r="AB623">
        <f>VLOOKUP($B623,'Gemini RAW'!$A:$Q,11,FALSE)</f>
        <v>8.3588571196383146E-2</v>
      </c>
      <c r="AC623">
        <f>VLOOKUP($B623,'Gemini RAW'!$A:$Q,12,FALSE)</f>
        <v>9</v>
      </c>
      <c r="AD623" t="str">
        <f>VLOOKUP($B623,'Gemini RAW'!$A:$Q,13,FALSE)</f>
        <v>The response is factually accurate, relevant, complete, and clear. However, it does not provide any citations to support its claim. The response is good overall, but the lack of citations is a weakness.</v>
      </c>
      <c r="AE623" t="b">
        <f>VLOOKUP($B623,'Gemini RAW'!$A:$Q,14,FALSE)</f>
        <v>0</v>
      </c>
      <c r="AF623">
        <f>VLOOKUP($B623,'Gemini RAW'!$A:$Q,15,FALSE)</f>
        <v>0</v>
      </c>
      <c r="AG623">
        <f>VLOOKUP($B623,'Gemini RAW'!$A:$Q,16,FALSE)</f>
        <v>0</v>
      </c>
      <c r="AH623">
        <f>VLOOKUP($B623,'Gemini RAW'!$A:$Q,17,FALSE)</f>
        <v>0</v>
      </c>
    </row>
    <row r="624" spans="1:34" x14ac:dyDescent="0.45">
      <c r="A624">
        <v>623</v>
      </c>
      <c r="B624" t="s">
        <v>99</v>
      </c>
      <c r="C624" t="s">
        <v>100</v>
      </c>
      <c r="D624" t="s">
        <v>19</v>
      </c>
      <c r="E624">
        <v>4</v>
      </c>
      <c r="F624">
        <v>5</v>
      </c>
      <c r="G624">
        <v>3</v>
      </c>
      <c r="H624">
        <v>4</v>
      </c>
      <c r="I624">
        <v>2</v>
      </c>
      <c r="J624">
        <v>3.8875000000000002</v>
      </c>
      <c r="K624">
        <v>18</v>
      </c>
      <c r="L624">
        <v>0.14779116465863451</v>
      </c>
      <c r="M624">
        <v>1</v>
      </c>
      <c r="N624" t="s">
        <v>1641</v>
      </c>
      <c r="O624" t="b">
        <v>0</v>
      </c>
      <c r="S624" t="str">
        <f>VLOOKUP($B624,'Gemini RAW'!$A:$Q,2,FALSE)</f>
        <v>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v>
      </c>
      <c r="T624" t="str">
        <f>VLOOKUP($B624,'Gemini RAW'!$A:$Q,3,FALSE)</f>
        <v>rag</v>
      </c>
      <c r="U624">
        <f>VLOOKUP($B624,'Gemini RAW'!$A:$Q,4,FALSE)</f>
        <v>4</v>
      </c>
      <c r="V624">
        <f>VLOOKUP($B624,'Gemini RAW'!$A:$Q,5,FALSE)</f>
        <v>5</v>
      </c>
      <c r="W624">
        <f>VLOOKUP($B624,'Gemini RAW'!$A:$Q,6,FALSE)</f>
        <v>4</v>
      </c>
      <c r="X624">
        <f>VLOOKUP($B624,'Gemini RAW'!$A:$Q,7,FALSE)</f>
        <v>5</v>
      </c>
      <c r="Y624">
        <f>VLOOKUP($B624,'Gemini RAW'!$A:$Q,8,FALSE)</f>
        <v>1</v>
      </c>
      <c r="Z624">
        <f>VLOOKUP($B624,'Gemini RAW'!$A:$Q,9,FALSE)</f>
        <v>4.12</v>
      </c>
      <c r="AA624">
        <f>VLOOKUP($B624,'Gemini RAW'!$A:$Q,10,FALSE)</f>
        <v>19</v>
      </c>
      <c r="AB624">
        <f>VLOOKUP($B624,'Gemini RAW'!$A:$Q,11,FALSE)</f>
        <v>0.14503632704504801</v>
      </c>
      <c r="AC624">
        <f>VLOOKUP($B624,'Gemini RAW'!$A:$Q,12,FALSE)</f>
        <v>10</v>
      </c>
      <c r="AD624" t="str">
        <f>VLOOKUP($B624,'Gemini RAW'!$A:$Q,13,FALSE)</f>
        <v>The response is relevant, clear, and mostly complete. The factual accuracy is likely high, but the lack of citations is a significant weakness. The response could be improved by providing a timeline for the QR code implementation and by including citations to support its claims.</v>
      </c>
      <c r="AE624" t="b">
        <f>VLOOKUP($B624,'Gemini RAW'!$A:$Q,14,FALSE)</f>
        <v>0</v>
      </c>
      <c r="AF624">
        <f>VLOOKUP($B624,'Gemini RAW'!$A:$Q,15,FALSE)</f>
        <v>0</v>
      </c>
      <c r="AG624">
        <f>VLOOKUP($B624,'Gemini RAW'!$A:$Q,16,FALSE)</f>
        <v>0</v>
      </c>
      <c r="AH624">
        <f>VLOOKUP($B624,'Gemini RAW'!$A:$Q,17,FALSE)</f>
        <v>0</v>
      </c>
    </row>
    <row r="625" spans="1:34" x14ac:dyDescent="0.45">
      <c r="A625">
        <v>624</v>
      </c>
      <c r="B625" t="s">
        <v>102</v>
      </c>
      <c r="C625" t="s">
        <v>103</v>
      </c>
      <c r="D625" t="s">
        <v>19</v>
      </c>
      <c r="E625">
        <v>3</v>
      </c>
      <c r="F625">
        <v>4</v>
      </c>
      <c r="G625">
        <v>2</v>
      </c>
      <c r="H625">
        <v>4</v>
      </c>
      <c r="I625">
        <v>2</v>
      </c>
      <c r="J625">
        <v>3.1375000000000002</v>
      </c>
      <c r="K625">
        <v>15</v>
      </c>
      <c r="L625">
        <v>0.15438596491228071</v>
      </c>
      <c r="M625">
        <v>1</v>
      </c>
      <c r="N625" t="s">
        <v>1642</v>
      </c>
      <c r="O625" t="b">
        <v>0</v>
      </c>
      <c r="S625" t="str">
        <f>VLOOKUP($B625,'Gemini RAW'!$A:$Q,2,FALSE)</f>
        <v>Feedback ist wichtig für die Optimierung des Gebäudebetriebs.</v>
      </c>
      <c r="T625" t="str">
        <f>VLOOKUP($B625,'Gemini RAW'!$A:$Q,3,FALSE)</f>
        <v>rag</v>
      </c>
      <c r="U625">
        <f>VLOOKUP($B625,'Gemini RAW'!$A:$Q,4,FALSE)</f>
        <v>4</v>
      </c>
      <c r="V625">
        <f>VLOOKUP($B625,'Gemini RAW'!$A:$Q,5,FALSE)</f>
        <v>4</v>
      </c>
      <c r="W625">
        <f>VLOOKUP($B625,'Gemini RAW'!$A:$Q,6,FALSE)</f>
        <v>2</v>
      </c>
      <c r="X625">
        <f>VLOOKUP($B625,'Gemini RAW'!$A:$Q,7,FALSE)</f>
        <v>5</v>
      </c>
      <c r="Y625">
        <f>VLOOKUP($B625,'Gemini RAW'!$A:$Q,8,FALSE)</f>
        <v>1</v>
      </c>
      <c r="Z625">
        <f>VLOOKUP($B625,'Gemini RAW'!$A:$Q,9,FALSE)</f>
        <v>3.66</v>
      </c>
      <c r="AA625">
        <f>VLOOKUP($B625,'Gemini RAW'!$A:$Q,10,FALSE)</f>
        <v>16</v>
      </c>
      <c r="AB625">
        <f>VLOOKUP($B625,'Gemini RAW'!$A:$Q,11,FALSE)</f>
        <v>0.2059247996706666</v>
      </c>
      <c r="AC625">
        <f>VLOOKUP($B625,'Gemini RAW'!$A:$Q,12,FALSE)</f>
        <v>13</v>
      </c>
      <c r="AD625" t="str">
        <f>VLOOKUP($B625,'Gemini RAW'!$A:$Q,13,FALSE)</f>
        <v>The response is factually accurate and relevant but lacks completeness. It correctly identifies that feedback is important for optimizing building operations but fails to provide any supporting details or examples. The absence of citations is a significant weakness.</v>
      </c>
      <c r="AE625" t="b">
        <f>VLOOKUP($B625,'Gemini RAW'!$A:$Q,14,FALSE)</f>
        <v>0</v>
      </c>
      <c r="AF625">
        <f>VLOOKUP($B625,'Gemini RAW'!$A:$Q,15,FALSE)</f>
        <v>0</v>
      </c>
      <c r="AG625">
        <f>VLOOKUP($B625,'Gemini RAW'!$A:$Q,16,FALSE)</f>
        <v>0</v>
      </c>
      <c r="AH625">
        <f>VLOOKUP($B625,'Gemini RAW'!$A:$Q,17,FALSE)</f>
        <v>0</v>
      </c>
    </row>
    <row r="626" spans="1:34" x14ac:dyDescent="0.45">
      <c r="A626">
        <v>625</v>
      </c>
      <c r="B626" t="s">
        <v>105</v>
      </c>
      <c r="C626" t="s">
        <v>106</v>
      </c>
      <c r="D626" t="s">
        <v>19</v>
      </c>
      <c r="E626">
        <v>3</v>
      </c>
      <c r="F626">
        <v>4</v>
      </c>
      <c r="G626">
        <v>3</v>
      </c>
      <c r="H626">
        <v>4</v>
      </c>
      <c r="I626">
        <v>2</v>
      </c>
      <c r="J626">
        <v>3.3250000000000002</v>
      </c>
      <c r="K626">
        <v>16</v>
      </c>
      <c r="L626">
        <v>0.15686274509803921</v>
      </c>
      <c r="M626">
        <v>1</v>
      </c>
      <c r="N626" t="s">
        <v>1643</v>
      </c>
      <c r="O626" t="b">
        <v>0</v>
      </c>
      <c r="S626" t="str">
        <f>VLOOKUP($B626,'Gemini RAW'!$A:$Q,2,FALSE)</f>
        <v>Die Umzüge in das neue Hauptgebäude (NewHQ) finden vom 22. bis 26. September statt. Ab dem 18.09.2025 startet der Staffelumzug. In dieser Woche werden nach und nach alle Hamburger Berenberger umziehen.
Gibt es noch weitere Fragen zum Umzug oder zum NewHQ?</v>
      </c>
      <c r="T626" t="str">
        <f>VLOOKUP($B626,'Gemini RAW'!$A:$Q,3,FALSE)</f>
        <v>rag</v>
      </c>
      <c r="U626">
        <f>VLOOKUP($B626,'Gemini RAW'!$A:$Q,4,FALSE)</f>
        <v>5</v>
      </c>
      <c r="V626">
        <f>VLOOKUP($B626,'Gemini RAW'!$A:$Q,5,FALSE)</f>
        <v>5</v>
      </c>
      <c r="W626">
        <f>VLOOKUP($B626,'Gemini RAW'!$A:$Q,6,FALSE)</f>
        <v>5</v>
      </c>
      <c r="X626">
        <f>VLOOKUP($B626,'Gemini RAW'!$A:$Q,7,FALSE)</f>
        <v>5</v>
      </c>
      <c r="Y626">
        <f>VLOOKUP($B626,'Gemini RAW'!$A:$Q,8,FALSE)</f>
        <v>1</v>
      </c>
      <c r="Z626">
        <f>VLOOKUP($B626,'Gemini RAW'!$A:$Q,9,FALSE)</f>
        <v>4.4800000000000004</v>
      </c>
      <c r="AA626">
        <f>VLOOKUP($B626,'Gemini RAW'!$A:$Q,10,FALSE)</f>
        <v>21</v>
      </c>
      <c r="AB626">
        <f>VLOOKUP($B626,'Gemini RAW'!$A:$Q,11,FALSE)</f>
        <v>0.18914272463915269</v>
      </c>
      <c r="AC626">
        <f>VLOOKUP($B626,'Gemini RAW'!$A:$Q,12,FALSE)</f>
        <v>12</v>
      </c>
      <c r="AD626" t="str">
        <f>VLOOKUP($B626,'Gemini RAW'!$A:$Q,13,FALSE)</f>
        <v>The response is factually accurate, relevant, complete, and clear. However, it lacks explicit citations, which is a significant drawback from an academic perspective. The content quality is excellent, but the source utilization and citation mechanics are weak.</v>
      </c>
      <c r="AE626" t="b">
        <f>VLOOKUP($B626,'Gemini RAW'!$A:$Q,14,FALSE)</f>
        <v>0</v>
      </c>
      <c r="AF626">
        <f>VLOOKUP($B626,'Gemini RAW'!$A:$Q,15,FALSE)</f>
        <v>0</v>
      </c>
      <c r="AG626">
        <f>VLOOKUP($B626,'Gemini RAW'!$A:$Q,16,FALSE)</f>
        <v>0</v>
      </c>
      <c r="AH626">
        <f>VLOOKUP($B626,'Gemini RAW'!$A:$Q,17,FALSE)</f>
        <v>0</v>
      </c>
    </row>
    <row r="627" spans="1:34" x14ac:dyDescent="0.45">
      <c r="A627">
        <v>626</v>
      </c>
      <c r="B627" t="s">
        <v>108</v>
      </c>
      <c r="C627" t="s">
        <v>109</v>
      </c>
      <c r="D627" t="s">
        <v>19</v>
      </c>
      <c r="E627">
        <v>4</v>
      </c>
      <c r="F627">
        <v>5</v>
      </c>
      <c r="G627">
        <v>4</v>
      </c>
      <c r="H627">
        <v>5</v>
      </c>
      <c r="I627">
        <v>3</v>
      </c>
      <c r="J627">
        <v>4.3249999999999993</v>
      </c>
      <c r="K627">
        <v>21</v>
      </c>
      <c r="L627">
        <v>0.15179487179487181</v>
      </c>
      <c r="M627">
        <v>1</v>
      </c>
      <c r="N627" t="s">
        <v>1644</v>
      </c>
      <c r="O627" t="b">
        <v>0</v>
      </c>
      <c r="S627" t="str">
        <f>VLOOKUP($B627,'Gemini RAW'!$A:$Q,2,FALSE)</f>
        <v>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v>
      </c>
      <c r="T627" t="str">
        <f>VLOOKUP($B627,'Gemini RAW'!$A:$Q,3,FALSE)</f>
        <v>rag</v>
      </c>
      <c r="U627">
        <f>VLOOKUP($B627,'Gemini RAW'!$A:$Q,4,FALSE)</f>
        <v>5</v>
      </c>
      <c r="V627">
        <f>VLOOKUP($B627,'Gemini RAW'!$A:$Q,5,FALSE)</f>
        <v>5</v>
      </c>
      <c r="W627">
        <f>VLOOKUP($B627,'Gemini RAW'!$A:$Q,6,FALSE)</f>
        <v>4</v>
      </c>
      <c r="X627">
        <f>VLOOKUP($B627,'Gemini RAW'!$A:$Q,7,FALSE)</f>
        <v>5</v>
      </c>
      <c r="Y627">
        <f>VLOOKUP($B627,'Gemini RAW'!$A:$Q,8,FALSE)</f>
        <v>1</v>
      </c>
      <c r="Z627">
        <f>VLOOKUP($B627,'Gemini RAW'!$A:$Q,9,FALSE)</f>
        <v>4.3400000000000007</v>
      </c>
      <c r="AA627">
        <f>VLOOKUP($B627,'Gemini RAW'!$A:$Q,10,FALSE)</f>
        <v>20</v>
      </c>
      <c r="AB627">
        <f>VLOOKUP($B627,'Gemini RAW'!$A:$Q,11,FALSE)</f>
        <v>0.2638779321119038</v>
      </c>
      <c r="AC627">
        <f>VLOOKUP($B627,'Gemini RAW'!$A:$Q,12,FALSE)</f>
        <v>10</v>
      </c>
      <c r="AD627" t="str">
        <f>VLOOKUP($B627,'Gemini RAW'!$A:$Q,13,FALSE)</f>
        <v>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v>
      </c>
      <c r="AE627" t="b">
        <f>VLOOKUP($B627,'Gemini RAW'!$A:$Q,14,FALSE)</f>
        <v>0</v>
      </c>
      <c r="AF627">
        <f>VLOOKUP($B627,'Gemini RAW'!$A:$Q,15,FALSE)</f>
        <v>0</v>
      </c>
      <c r="AG627">
        <f>VLOOKUP($B627,'Gemini RAW'!$A:$Q,16,FALSE)</f>
        <v>0</v>
      </c>
      <c r="AH627">
        <f>VLOOKUP($B627,'Gemini RAW'!$A:$Q,17,FALSE)</f>
        <v>0</v>
      </c>
    </row>
    <row r="628" spans="1:34" x14ac:dyDescent="0.45">
      <c r="A628">
        <v>627</v>
      </c>
      <c r="B628" t="s">
        <v>111</v>
      </c>
      <c r="C628" t="s">
        <v>112</v>
      </c>
      <c r="D628" t="s">
        <v>19</v>
      </c>
      <c r="E628">
        <v>2</v>
      </c>
      <c r="F628">
        <v>3</v>
      </c>
      <c r="G628">
        <v>2</v>
      </c>
      <c r="H628">
        <v>4</v>
      </c>
      <c r="I628">
        <v>1</v>
      </c>
      <c r="J628">
        <v>2.4874999999999998</v>
      </c>
      <c r="K628">
        <v>12</v>
      </c>
      <c r="L628">
        <v>0.14891774891774889</v>
      </c>
      <c r="M628">
        <v>1</v>
      </c>
      <c r="N628" t="s">
        <v>1645</v>
      </c>
      <c r="O628" t="b">
        <v>0</v>
      </c>
      <c r="S628" t="str">
        <f>VLOOKUP($B628,'Gemini RAW'!$A:$Q,2,FALSE)</f>
        <v>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v>
      </c>
      <c r="T628" t="str">
        <f>VLOOKUP($B628,'Gemini RAW'!$A:$Q,3,FALSE)</f>
        <v>rag</v>
      </c>
      <c r="U628">
        <f>VLOOKUP($B628,'Gemini RAW'!$A:$Q,4,FALSE)</f>
        <v>5</v>
      </c>
      <c r="V628">
        <f>VLOOKUP($B628,'Gemini RAW'!$A:$Q,5,FALSE)</f>
        <v>5</v>
      </c>
      <c r="W628">
        <f>VLOOKUP($B628,'Gemini RAW'!$A:$Q,6,FALSE)</f>
        <v>5</v>
      </c>
      <c r="X628">
        <f>VLOOKUP($B628,'Gemini RAW'!$A:$Q,7,FALSE)</f>
        <v>5</v>
      </c>
      <c r="Y628">
        <f>VLOOKUP($B628,'Gemini RAW'!$A:$Q,8,FALSE)</f>
        <v>1</v>
      </c>
      <c r="Z628">
        <f>VLOOKUP($B628,'Gemini RAW'!$A:$Q,9,FALSE)</f>
        <v>4.4800000000000004</v>
      </c>
      <c r="AA628">
        <f>VLOOKUP($B628,'Gemini RAW'!$A:$Q,10,FALSE)</f>
        <v>21</v>
      </c>
      <c r="AB628">
        <f>VLOOKUP($B628,'Gemini RAW'!$A:$Q,11,FALSE)</f>
        <v>0.16712023430880141</v>
      </c>
      <c r="AC628">
        <f>VLOOKUP($B628,'Gemini RAW'!$A:$Q,12,FALSE)</f>
        <v>10</v>
      </c>
      <c r="AD628" t="str">
        <f>VLOOKUP($B628,'Gemini RAW'!$A:$Q,13,FALSE)</f>
        <v>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v>
      </c>
      <c r="AE628" t="b">
        <f>VLOOKUP($B628,'Gemini RAW'!$A:$Q,14,FALSE)</f>
        <v>0</v>
      </c>
      <c r="AF628">
        <f>VLOOKUP($B628,'Gemini RAW'!$A:$Q,15,FALSE)</f>
        <v>0</v>
      </c>
      <c r="AG628">
        <f>VLOOKUP($B628,'Gemini RAW'!$A:$Q,16,FALSE)</f>
        <v>0</v>
      </c>
      <c r="AH628">
        <f>VLOOKUP($B628,'Gemini RAW'!$A:$Q,17,FALSE)</f>
        <v>0</v>
      </c>
    </row>
    <row r="629" spans="1:34" x14ac:dyDescent="0.45">
      <c r="A629">
        <v>628</v>
      </c>
      <c r="B629" t="s">
        <v>114</v>
      </c>
      <c r="C629" t="s">
        <v>115</v>
      </c>
      <c r="D629" t="s">
        <v>19</v>
      </c>
      <c r="E629">
        <v>4</v>
      </c>
      <c r="F629">
        <v>5</v>
      </c>
      <c r="G629">
        <v>4</v>
      </c>
      <c r="H629">
        <v>5</v>
      </c>
      <c r="I629">
        <v>3</v>
      </c>
      <c r="J629">
        <v>4.3249999999999993</v>
      </c>
      <c r="K629">
        <v>21</v>
      </c>
      <c r="L629">
        <v>0.15238095238095239</v>
      </c>
      <c r="M629">
        <v>1</v>
      </c>
      <c r="N629" t="s">
        <v>1646</v>
      </c>
      <c r="O629" t="b">
        <v>0</v>
      </c>
      <c r="S629" t="str">
        <f>VLOOKUP($B629,'Gemini RAW'!$A:$Q,2,FALSE)</f>
        <v>Die Umzugskartons werden grundsätzlich Ende August verteilt. Wenn Sie die Kartons früher benötigen, geben Sie bitte Bescheid.</v>
      </c>
      <c r="T629" t="str">
        <f>VLOOKUP($B629,'Gemini RAW'!$A:$Q,3,FALSE)</f>
        <v>rag</v>
      </c>
      <c r="U629">
        <f>VLOOKUP($B629,'Gemini RAW'!$A:$Q,4,FALSE)</f>
        <v>5</v>
      </c>
      <c r="V629">
        <f>VLOOKUP($B629,'Gemini RAW'!$A:$Q,5,FALSE)</f>
        <v>5</v>
      </c>
      <c r="W629">
        <f>VLOOKUP($B629,'Gemini RAW'!$A:$Q,6,FALSE)</f>
        <v>5</v>
      </c>
      <c r="X629">
        <f>VLOOKUP($B629,'Gemini RAW'!$A:$Q,7,FALSE)</f>
        <v>5</v>
      </c>
      <c r="Y629">
        <f>VLOOKUP($B629,'Gemini RAW'!$A:$Q,8,FALSE)</f>
        <v>1</v>
      </c>
      <c r="Z629">
        <f>VLOOKUP($B629,'Gemini RAW'!$A:$Q,9,FALSE)</f>
        <v>4.4800000000000004</v>
      </c>
      <c r="AA629">
        <f>VLOOKUP($B629,'Gemini RAW'!$A:$Q,10,FALSE)</f>
        <v>21</v>
      </c>
      <c r="AB629">
        <f>VLOOKUP($B629,'Gemini RAW'!$A:$Q,11,FALSE)</f>
        <v>0.2362071457880596</v>
      </c>
      <c r="AC629">
        <f>VLOOKUP($B629,'Gemini RAW'!$A:$Q,12,FALSE)</f>
        <v>11</v>
      </c>
      <c r="AD629" t="str">
        <f>VLOOKUP($B629,'Gemini RAW'!$A:$Q,13,FALSE)</f>
        <v>The response is factually accurate, relevant, complete, and clear. It effectively answers the user's question based on the provided snippets. However, the system does not provide explicit citations, which lowers the citation quality and audit trail quality scores.</v>
      </c>
      <c r="AE629" t="b">
        <f>VLOOKUP($B629,'Gemini RAW'!$A:$Q,14,FALSE)</f>
        <v>0</v>
      </c>
      <c r="AF629">
        <f>VLOOKUP($B629,'Gemini RAW'!$A:$Q,15,FALSE)</f>
        <v>0</v>
      </c>
      <c r="AG629">
        <f>VLOOKUP($B629,'Gemini RAW'!$A:$Q,16,FALSE)</f>
        <v>0</v>
      </c>
      <c r="AH629">
        <f>VLOOKUP($B629,'Gemini RAW'!$A:$Q,17,FALSE)</f>
        <v>0</v>
      </c>
    </row>
    <row r="630" spans="1:34" x14ac:dyDescent="0.45">
      <c r="A630">
        <v>629</v>
      </c>
      <c r="B630" t="s">
        <v>117</v>
      </c>
      <c r="C630" t="s">
        <v>118</v>
      </c>
      <c r="D630" t="s">
        <v>19</v>
      </c>
      <c r="E630">
        <v>1</v>
      </c>
      <c r="F630">
        <v>2</v>
      </c>
      <c r="G630">
        <v>1</v>
      </c>
      <c r="H630">
        <v>3</v>
      </c>
      <c r="I630">
        <v>1</v>
      </c>
      <c r="J630">
        <v>1.575</v>
      </c>
      <c r="K630">
        <v>8</v>
      </c>
      <c r="L630">
        <v>0.25876010781671149</v>
      </c>
      <c r="M630">
        <v>1</v>
      </c>
      <c r="N630" t="s">
        <v>1647</v>
      </c>
      <c r="O630" t="b">
        <v>0</v>
      </c>
      <c r="S630" t="str">
        <f>VLOOKUP($B630,'Gemini RAW'!$A:$Q,2,FALSE)</f>
        <v>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v>
      </c>
      <c r="T630" t="str">
        <f>VLOOKUP($B630,'Gemini RAW'!$A:$Q,3,FALSE)</f>
        <v>rag</v>
      </c>
      <c r="U630">
        <f>VLOOKUP($B630,'Gemini RAW'!$A:$Q,4,FALSE)</f>
        <v>5</v>
      </c>
      <c r="V630">
        <f>VLOOKUP($B630,'Gemini RAW'!$A:$Q,5,FALSE)</f>
        <v>5</v>
      </c>
      <c r="W630">
        <f>VLOOKUP($B630,'Gemini RAW'!$A:$Q,6,FALSE)</f>
        <v>5</v>
      </c>
      <c r="X630">
        <f>VLOOKUP($B630,'Gemini RAW'!$A:$Q,7,FALSE)</f>
        <v>5</v>
      </c>
      <c r="Y630">
        <f>VLOOKUP($B630,'Gemini RAW'!$A:$Q,8,FALSE)</f>
        <v>4</v>
      </c>
      <c r="Z630">
        <f>VLOOKUP($B630,'Gemini RAW'!$A:$Q,9,FALSE)</f>
        <v>3.82</v>
      </c>
      <c r="AA630">
        <f>VLOOKUP($B630,'Gemini RAW'!$A:$Q,10,FALSE)</f>
        <v>24</v>
      </c>
      <c r="AB630">
        <f>VLOOKUP($B630,'Gemini RAW'!$A:$Q,11,FALSE)</f>
        <v>0.1329353265208818</v>
      </c>
      <c r="AC630">
        <f>VLOOKUP($B630,'Gemini RAW'!$A:$Q,12,FALSE)</f>
        <v>8</v>
      </c>
      <c r="AD630" t="str">
        <f>VLOOKUP($B630,'Gemini RAW'!$A:$Q,13,FALSE)</f>
        <v>The response is factually accurate, relevant, complete, and clear. It provides a practical solution to the user's query. The citation quality is acceptable, although it could be more specific. GDPR compliance, EU AI Act alignment, and audit trail quality are not applicable in this context.</v>
      </c>
      <c r="AE630" t="b">
        <f>VLOOKUP($B630,'Gemini RAW'!$A:$Q,14,FALSE)</f>
        <v>0</v>
      </c>
      <c r="AF630">
        <f>VLOOKUP($B630,'Gemini RAW'!$A:$Q,15,FALSE)</f>
        <v>0</v>
      </c>
      <c r="AG630">
        <f>VLOOKUP($B630,'Gemini RAW'!$A:$Q,16,FALSE)</f>
        <v>0</v>
      </c>
      <c r="AH630">
        <f>VLOOKUP($B630,'Gemini RAW'!$A:$Q,17,FALSE)</f>
        <v>0</v>
      </c>
    </row>
    <row r="631" spans="1:34" x14ac:dyDescent="0.45">
      <c r="A631">
        <v>630</v>
      </c>
      <c r="B631" t="s">
        <v>120</v>
      </c>
      <c r="C631" t="s">
        <v>121</v>
      </c>
      <c r="D631" t="s">
        <v>19</v>
      </c>
      <c r="E631">
        <v>2</v>
      </c>
      <c r="F631">
        <v>3</v>
      </c>
      <c r="G631">
        <v>2</v>
      </c>
      <c r="H631">
        <v>3</v>
      </c>
      <c r="I631">
        <v>1</v>
      </c>
      <c r="J631">
        <v>2.3250000000000002</v>
      </c>
      <c r="K631">
        <v>11</v>
      </c>
      <c r="L631">
        <v>0.25257142857142861</v>
      </c>
      <c r="M631">
        <v>1</v>
      </c>
      <c r="N631" t="s">
        <v>1648</v>
      </c>
      <c r="O631" t="b">
        <v>0</v>
      </c>
      <c r="S631" t="str">
        <f>VLOOKUP($B631,'Gemini RAW'!$A:$Q,2,FALSE)</f>
        <v>Ja, es gibt vorgedruckte Aufkleber für die Beschriftung von Kartons. Jede Etage hat ihre eigene Farbe, identisch mit den Etagenfarben im NewHQ.</v>
      </c>
      <c r="T631" t="str">
        <f>VLOOKUP($B631,'Gemini RAW'!$A:$Q,3,FALSE)</f>
        <v>rag</v>
      </c>
      <c r="U631">
        <f>VLOOKUP($B631,'Gemini RAW'!$A:$Q,4,FALSE)</f>
        <v>5</v>
      </c>
      <c r="V631">
        <f>VLOOKUP($B631,'Gemini RAW'!$A:$Q,5,FALSE)</f>
        <v>5</v>
      </c>
      <c r="W631">
        <f>VLOOKUP($B631,'Gemini RAW'!$A:$Q,6,FALSE)</f>
        <v>3</v>
      </c>
      <c r="X631">
        <f>VLOOKUP($B631,'Gemini RAW'!$A:$Q,7,FALSE)</f>
        <v>5</v>
      </c>
      <c r="Y631">
        <f>VLOOKUP($B631,'Gemini RAW'!$A:$Q,8,FALSE)</f>
        <v>1</v>
      </c>
      <c r="Z631">
        <f>VLOOKUP($B631,'Gemini RAW'!$A:$Q,9,FALSE)</f>
        <v>4.2</v>
      </c>
      <c r="AA631">
        <f>VLOOKUP($B631,'Gemini RAW'!$A:$Q,10,FALSE)</f>
        <v>19</v>
      </c>
      <c r="AB631">
        <f>VLOOKUP($B631,'Gemini RAW'!$A:$Q,11,FALSE)</f>
        <v>0.1075795645893685</v>
      </c>
      <c r="AC631">
        <f>VLOOKUP($B631,'Gemini RAW'!$A:$Q,12,FALSE)</f>
        <v>7</v>
      </c>
      <c r="AD631" t="str">
        <f>VLOOKUP($B631,'Gemini RAW'!$A:$Q,13,FALSE)</f>
        <v>The response is partially relevant and factually accurate in its initial statement. However, the addition of the irrelevant sentence about floor colors significantly detracts from its overall quality. The lack of citations and audit trail is also a major weakness.</v>
      </c>
      <c r="AE631" t="b">
        <f>VLOOKUP($B631,'Gemini RAW'!$A:$Q,14,FALSE)</f>
        <v>0</v>
      </c>
      <c r="AF631">
        <f>VLOOKUP($B631,'Gemini RAW'!$A:$Q,15,FALSE)</f>
        <v>0</v>
      </c>
      <c r="AG631">
        <f>VLOOKUP($B631,'Gemini RAW'!$A:$Q,16,FALSE)</f>
        <v>0</v>
      </c>
      <c r="AH631">
        <f>VLOOKUP($B631,'Gemini RAW'!$A:$Q,17,FALSE)</f>
        <v>0</v>
      </c>
    </row>
    <row r="632" spans="1:34" x14ac:dyDescent="0.45">
      <c r="A632">
        <v>631</v>
      </c>
      <c r="B632" t="s">
        <v>123</v>
      </c>
      <c r="C632" t="s">
        <v>124</v>
      </c>
      <c r="D632" t="s">
        <v>19</v>
      </c>
      <c r="E632">
        <v>2</v>
      </c>
      <c r="F632">
        <v>4</v>
      </c>
      <c r="G632">
        <v>2</v>
      </c>
      <c r="H632">
        <v>4</v>
      </c>
      <c r="I632">
        <v>1</v>
      </c>
      <c r="J632">
        <v>2.7374999999999998</v>
      </c>
      <c r="K632">
        <v>13</v>
      </c>
      <c r="L632">
        <v>0.15023474178403751</v>
      </c>
      <c r="M632">
        <v>1</v>
      </c>
      <c r="N632" t="s">
        <v>1649</v>
      </c>
      <c r="O632" t="b">
        <v>0</v>
      </c>
      <c r="S632" t="str">
        <f>VLOOKUP($B632,'Gemini RAW'!$A:$Q,2,FALSE)</f>
        <v>Die Umzugsgüter werden vornehmlich abends oder am späten Nachmittag auf die Etagen gebracht.</v>
      </c>
      <c r="T632" t="str">
        <f>VLOOKUP($B632,'Gemini RAW'!$A:$Q,3,FALSE)</f>
        <v>rag</v>
      </c>
      <c r="U632">
        <f>VLOOKUP($B632,'Gemini RAW'!$A:$Q,4,FALSE)</f>
        <v>4</v>
      </c>
      <c r="V632">
        <f>VLOOKUP($B632,'Gemini RAW'!$A:$Q,5,FALSE)</f>
        <v>5</v>
      </c>
      <c r="W632">
        <f>VLOOKUP($B632,'Gemini RAW'!$A:$Q,6,FALSE)</f>
        <v>3</v>
      </c>
      <c r="X632">
        <f>VLOOKUP($B632,'Gemini RAW'!$A:$Q,7,FALSE)</f>
        <v>5</v>
      </c>
      <c r="Y632">
        <f>VLOOKUP($B632,'Gemini RAW'!$A:$Q,8,FALSE)</f>
        <v>1</v>
      </c>
      <c r="Z632">
        <f>VLOOKUP($B632,'Gemini RAW'!$A:$Q,9,FALSE)</f>
        <v>3.98</v>
      </c>
      <c r="AA632">
        <f>VLOOKUP($B632,'Gemini RAW'!$A:$Q,10,FALSE)</f>
        <v>18</v>
      </c>
      <c r="AB632">
        <f>VLOOKUP($B632,'Gemini RAW'!$A:$Q,11,FALSE)</f>
        <v>0.23095014281165799</v>
      </c>
      <c r="AC632">
        <f>VLOOKUP($B632,'Gemini RAW'!$A:$Q,12,FALSE)</f>
        <v>12</v>
      </c>
      <c r="AD632" t="str">
        <f>VLOOKUP($B632,'Gemini RAW'!$A:$Q,13,FALSE)</f>
        <v>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v>
      </c>
      <c r="AE632" t="b">
        <f>VLOOKUP($B632,'Gemini RAW'!$A:$Q,14,FALSE)</f>
        <v>0</v>
      </c>
      <c r="AF632">
        <f>VLOOKUP($B632,'Gemini RAW'!$A:$Q,15,FALSE)</f>
        <v>0</v>
      </c>
      <c r="AG632">
        <f>VLOOKUP($B632,'Gemini RAW'!$A:$Q,16,FALSE)</f>
        <v>0</v>
      </c>
      <c r="AH632">
        <f>VLOOKUP($B632,'Gemini RAW'!$A:$Q,17,FALSE)</f>
        <v>0</v>
      </c>
    </row>
    <row r="633" spans="1:34" x14ac:dyDescent="0.45">
      <c r="A633">
        <v>632</v>
      </c>
      <c r="B633" t="s">
        <v>126</v>
      </c>
      <c r="C633" t="s">
        <v>127</v>
      </c>
      <c r="D633" t="s">
        <v>19</v>
      </c>
      <c r="E633">
        <v>3</v>
      </c>
      <c r="F633">
        <v>4</v>
      </c>
      <c r="G633">
        <v>3</v>
      </c>
      <c r="H633">
        <v>4</v>
      </c>
      <c r="I633">
        <v>2</v>
      </c>
      <c r="J633">
        <v>3.3250000000000002</v>
      </c>
      <c r="K633">
        <v>16</v>
      </c>
      <c r="L633">
        <v>0.1536723163841808</v>
      </c>
      <c r="M633">
        <v>1</v>
      </c>
      <c r="N633" t="s">
        <v>1650</v>
      </c>
      <c r="O633" t="b">
        <v>0</v>
      </c>
      <c r="S633" t="str">
        <f>VLOOKUP($B633,'Gemini RAW'!$A:$Q,2,FALSE)</f>
        <v>Ja, die Möbel im alten Gebäude sind absolut leer zu räumen.</v>
      </c>
      <c r="T633" t="str">
        <f>VLOOKUP($B633,'Gemini RAW'!$A:$Q,3,FALSE)</f>
        <v>rag</v>
      </c>
      <c r="U633">
        <f>VLOOKUP($B633,'Gemini RAW'!$A:$Q,4,FALSE)</f>
        <v>5</v>
      </c>
      <c r="V633">
        <f>VLOOKUP($B633,'Gemini RAW'!$A:$Q,5,FALSE)</f>
        <v>5</v>
      </c>
      <c r="W633">
        <f>VLOOKUP($B633,'Gemini RAW'!$A:$Q,6,FALSE)</f>
        <v>5</v>
      </c>
      <c r="X633">
        <f>VLOOKUP($B633,'Gemini RAW'!$A:$Q,7,FALSE)</f>
        <v>5</v>
      </c>
      <c r="Y633">
        <f>VLOOKUP($B633,'Gemini RAW'!$A:$Q,8,FALSE)</f>
        <v>1</v>
      </c>
      <c r="Z633">
        <f>VLOOKUP($B633,'Gemini RAW'!$A:$Q,9,FALSE)</f>
        <v>3.64</v>
      </c>
      <c r="AA633">
        <f>VLOOKUP($B633,'Gemini RAW'!$A:$Q,10,FALSE)</f>
        <v>21</v>
      </c>
      <c r="AB633">
        <f>VLOOKUP($B633,'Gemini RAW'!$A:$Q,11,FALSE)</f>
        <v>0.18741036812446751</v>
      </c>
      <c r="AC633">
        <f>VLOOKUP($B633,'Gemini RAW'!$A:$Q,12,FALSE)</f>
        <v>11</v>
      </c>
      <c r="AD633" t="str">
        <f>VLOOKUP($B633,'Gemini RAW'!$A:$Q,13,FALSE)</f>
        <v>The response is factually accurate, relevant, complete, and clear. However, it lacks citations. The response directly answers the user's question based on the provided snippets.</v>
      </c>
      <c r="AE633" t="b">
        <f>VLOOKUP($B633,'Gemini RAW'!$A:$Q,14,FALSE)</f>
        <v>0</v>
      </c>
      <c r="AF633">
        <f>VLOOKUP($B633,'Gemini RAW'!$A:$Q,15,FALSE)</f>
        <v>0</v>
      </c>
      <c r="AG633">
        <f>VLOOKUP($B633,'Gemini RAW'!$A:$Q,16,FALSE)</f>
        <v>0</v>
      </c>
      <c r="AH633">
        <f>VLOOKUP($B633,'Gemini RAW'!$A:$Q,17,FALSE)</f>
        <v>0</v>
      </c>
    </row>
    <row r="634" spans="1:34" x14ac:dyDescent="0.45">
      <c r="A634">
        <v>633</v>
      </c>
      <c r="B634" t="s">
        <v>129</v>
      </c>
      <c r="C634" t="s">
        <v>130</v>
      </c>
      <c r="D634" t="s">
        <v>19</v>
      </c>
      <c r="E634">
        <v>3</v>
      </c>
      <c r="F634">
        <v>4</v>
      </c>
      <c r="G634">
        <v>3</v>
      </c>
      <c r="H634">
        <v>4</v>
      </c>
      <c r="I634">
        <v>2</v>
      </c>
      <c r="J634">
        <v>3.3250000000000002</v>
      </c>
      <c r="K634">
        <v>16</v>
      </c>
      <c r="L634">
        <v>0.15686274509803921</v>
      </c>
      <c r="M634">
        <v>1</v>
      </c>
      <c r="N634" t="s">
        <v>1651</v>
      </c>
      <c r="O634" t="b">
        <v>0</v>
      </c>
      <c r="S634" t="str">
        <f>VLOOKUP($B634,'Gemini RAW'!$A:$Q,2,FALSE)</f>
        <v>Die Reinigungskraft räumt die Teeküchen einmal täglich aus, bestückt sie mit Bohnen und Kuhmilch und räumt die Spülmaschine aus. Falls zwischendurch Nachfüllbedarf besteht, muss dies selbstständig erledigt werden. Vorräte befinden sich in der Küche.</v>
      </c>
      <c r="T634" t="str">
        <f>VLOOKUP($B634,'Gemini RAW'!$A:$Q,3,FALSE)</f>
        <v>rag</v>
      </c>
      <c r="U634">
        <f>VLOOKUP($B634,'Gemini RAW'!$A:$Q,4,FALSE)</f>
        <v>4</v>
      </c>
      <c r="V634">
        <f>VLOOKUP($B634,'Gemini RAW'!$A:$Q,5,FALSE)</f>
        <v>5</v>
      </c>
      <c r="W634">
        <f>VLOOKUP($B634,'Gemini RAW'!$A:$Q,6,FALSE)</f>
        <v>4</v>
      </c>
      <c r="X634">
        <f>VLOOKUP($B634,'Gemini RAW'!$A:$Q,7,FALSE)</f>
        <v>5</v>
      </c>
      <c r="Y634">
        <f>VLOOKUP($B634,'Gemini RAW'!$A:$Q,8,FALSE)</f>
        <v>1</v>
      </c>
      <c r="Z634">
        <f>VLOOKUP($B634,'Gemini RAW'!$A:$Q,9,FALSE)</f>
        <v>3.28</v>
      </c>
      <c r="AA634">
        <f>VLOOKUP($B634,'Gemini RAW'!$A:$Q,10,FALSE)</f>
        <v>19</v>
      </c>
      <c r="AB634">
        <f>VLOOKUP($B634,'Gemini RAW'!$A:$Q,11,FALSE)</f>
        <v>0.14744692702581419</v>
      </c>
      <c r="AC634">
        <f>VLOOKUP($B634,'Gemini RAW'!$A:$Q,12,FALSE)</f>
        <v>12</v>
      </c>
      <c r="AD634" t="str">
        <f>VLOOKUP($B634,'Gemini RAW'!$A:$Q,13,FALSE)</f>
        <v>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v>
      </c>
      <c r="AE634" t="b">
        <f>VLOOKUP($B634,'Gemini RAW'!$A:$Q,14,FALSE)</f>
        <v>0</v>
      </c>
      <c r="AF634">
        <f>VLOOKUP($B634,'Gemini RAW'!$A:$Q,15,FALSE)</f>
        <v>0</v>
      </c>
      <c r="AG634">
        <f>VLOOKUP($B634,'Gemini RAW'!$A:$Q,16,FALSE)</f>
        <v>0</v>
      </c>
      <c r="AH634">
        <f>VLOOKUP($B634,'Gemini RAW'!$A:$Q,17,FALSE)</f>
        <v>0</v>
      </c>
    </row>
    <row r="635" spans="1:34" x14ac:dyDescent="0.45">
      <c r="A635">
        <v>634</v>
      </c>
      <c r="B635" t="s">
        <v>132</v>
      </c>
      <c r="C635" t="s">
        <v>133</v>
      </c>
      <c r="D635" t="s">
        <v>19</v>
      </c>
      <c r="E635">
        <v>1</v>
      </c>
      <c r="F635">
        <v>2</v>
      </c>
      <c r="G635">
        <v>1</v>
      </c>
      <c r="H635">
        <v>2</v>
      </c>
      <c r="I635">
        <v>1</v>
      </c>
      <c r="J635">
        <v>1.4125000000000001</v>
      </c>
      <c r="K635">
        <v>7</v>
      </c>
      <c r="L635">
        <v>0.29010989010989008</v>
      </c>
      <c r="M635">
        <v>1</v>
      </c>
      <c r="N635" t="s">
        <v>1652</v>
      </c>
      <c r="O635" t="b">
        <v>0</v>
      </c>
      <c r="S635" t="str">
        <f>VLOOKUP($B635,'Gemini RAW'!$A:$Q,2,FALSE)</f>
        <v>Bezogene Etagen werden vom Umzugsunternehmen nach dem Bezug nicht mehr betreten.</v>
      </c>
      <c r="T635" t="str">
        <f>VLOOKUP($B635,'Gemini RAW'!$A:$Q,3,FALSE)</f>
        <v>rag</v>
      </c>
      <c r="U635">
        <f>VLOOKUP($B635,'Gemini RAW'!$A:$Q,4,FALSE)</f>
        <v>5</v>
      </c>
      <c r="V635">
        <f>VLOOKUP($B635,'Gemini RAW'!$A:$Q,5,FALSE)</f>
        <v>5</v>
      </c>
      <c r="W635">
        <f>VLOOKUP($B635,'Gemini RAW'!$A:$Q,6,FALSE)</f>
        <v>5</v>
      </c>
      <c r="X635">
        <f>VLOOKUP($B635,'Gemini RAW'!$A:$Q,7,FALSE)</f>
        <v>5</v>
      </c>
      <c r="Y635">
        <f>VLOOKUP($B635,'Gemini RAW'!$A:$Q,8,FALSE)</f>
        <v>1</v>
      </c>
      <c r="Z635">
        <f>VLOOKUP($B635,'Gemini RAW'!$A:$Q,9,FALSE)</f>
        <v>4.4800000000000004</v>
      </c>
      <c r="AA635">
        <f>VLOOKUP($B635,'Gemini RAW'!$A:$Q,10,FALSE)</f>
        <v>21</v>
      </c>
      <c r="AB635">
        <f>VLOOKUP($B635,'Gemini RAW'!$A:$Q,11,FALSE)</f>
        <v>4.3061543719438447E-2</v>
      </c>
      <c r="AC635">
        <f>VLOOKUP($B635,'Gemini RAW'!$A:$Q,12,FALSE)</f>
        <v>11</v>
      </c>
      <c r="AD635" t="str">
        <f>VLOOKUP($B635,'Gemini RAW'!$A:$Q,13,FALSE)</f>
        <v>The response is factually accurate, relevant, complete, and clear. However, it does not utilize any of the provided snippets and lacks citations. The response is based on common sense rather than the provided source material.</v>
      </c>
      <c r="AE635" t="b">
        <f>VLOOKUP($B635,'Gemini RAW'!$A:$Q,14,FALSE)</f>
        <v>0</v>
      </c>
      <c r="AF635">
        <f>VLOOKUP($B635,'Gemini RAW'!$A:$Q,15,FALSE)</f>
        <v>0</v>
      </c>
      <c r="AG635">
        <f>VLOOKUP($B635,'Gemini RAW'!$A:$Q,16,FALSE)</f>
        <v>0</v>
      </c>
      <c r="AH635">
        <f>VLOOKUP($B635,'Gemini RAW'!$A:$Q,17,FALSE)</f>
        <v>0</v>
      </c>
    </row>
    <row r="636" spans="1:34" x14ac:dyDescent="0.45">
      <c r="A636">
        <v>635</v>
      </c>
      <c r="B636" t="s">
        <v>135</v>
      </c>
      <c r="C636" t="s">
        <v>136</v>
      </c>
      <c r="D636" t="s">
        <v>19</v>
      </c>
      <c r="E636">
        <v>1</v>
      </c>
      <c r="F636">
        <v>2</v>
      </c>
      <c r="G636">
        <v>1</v>
      </c>
      <c r="H636">
        <v>2</v>
      </c>
      <c r="I636">
        <v>1</v>
      </c>
      <c r="J636">
        <v>1.4125000000000001</v>
      </c>
      <c r="K636">
        <v>7</v>
      </c>
      <c r="L636">
        <v>0.2417582417582417</v>
      </c>
      <c r="M636">
        <v>1</v>
      </c>
      <c r="N636" t="s">
        <v>1653</v>
      </c>
      <c r="O636" t="b">
        <v>0</v>
      </c>
      <c r="S636" t="str">
        <f>VLOOKUP($B636,'Gemini RAW'!$A:$Q,2,FALSE)</f>
        <v>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v>
      </c>
      <c r="T636" t="str">
        <f>VLOOKUP($B636,'Gemini RAW'!$A:$Q,3,FALSE)</f>
        <v>rag</v>
      </c>
      <c r="U636">
        <f>VLOOKUP($B636,'Gemini RAW'!$A:$Q,4,FALSE)</f>
        <v>5</v>
      </c>
      <c r="V636">
        <f>VLOOKUP($B636,'Gemini RAW'!$A:$Q,5,FALSE)</f>
        <v>5</v>
      </c>
      <c r="W636">
        <f>VLOOKUP($B636,'Gemini RAW'!$A:$Q,6,FALSE)</f>
        <v>4</v>
      </c>
      <c r="X636">
        <f>VLOOKUP($B636,'Gemini RAW'!$A:$Q,7,FALSE)</f>
        <v>5</v>
      </c>
      <c r="Y636">
        <f>VLOOKUP($B636,'Gemini RAW'!$A:$Q,8,FALSE)</f>
        <v>1</v>
      </c>
      <c r="Z636">
        <f>VLOOKUP($B636,'Gemini RAW'!$A:$Q,9,FALSE)</f>
        <v>4.3400000000000007</v>
      </c>
      <c r="AA636">
        <f>VLOOKUP($B636,'Gemini RAW'!$A:$Q,10,FALSE)</f>
        <v>20</v>
      </c>
      <c r="AB636">
        <f>VLOOKUP($B636,'Gemini RAW'!$A:$Q,11,FALSE)</f>
        <v>0.20826152405850301</v>
      </c>
      <c r="AC636">
        <f>VLOOKUP($B636,'Gemini RAW'!$A:$Q,12,FALSE)</f>
        <v>10</v>
      </c>
      <c r="AD636" t="str">
        <f>VLOOKUP($B636,'Gemini RAW'!$A:$Q,13,FALSE)</f>
        <v>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v>
      </c>
      <c r="AE636" t="b">
        <f>VLOOKUP($B636,'Gemini RAW'!$A:$Q,14,FALSE)</f>
        <v>0</v>
      </c>
      <c r="AF636">
        <f>VLOOKUP($B636,'Gemini RAW'!$A:$Q,15,FALSE)</f>
        <v>0</v>
      </c>
      <c r="AG636">
        <f>VLOOKUP($B636,'Gemini RAW'!$A:$Q,16,FALSE)</f>
        <v>0</v>
      </c>
      <c r="AH636">
        <f>VLOOKUP($B636,'Gemini RAW'!$A:$Q,17,FALSE)</f>
        <v>0</v>
      </c>
    </row>
    <row r="637" spans="1:34" x14ac:dyDescent="0.45">
      <c r="A637">
        <v>636</v>
      </c>
      <c r="B637" t="s">
        <v>138</v>
      </c>
      <c r="C637" t="s">
        <v>139</v>
      </c>
      <c r="D637" t="s">
        <v>19</v>
      </c>
      <c r="E637">
        <v>1</v>
      </c>
      <c r="F637">
        <v>2</v>
      </c>
      <c r="G637">
        <v>1</v>
      </c>
      <c r="H637">
        <v>2</v>
      </c>
      <c r="I637">
        <v>1</v>
      </c>
      <c r="J637">
        <v>1.4125000000000001</v>
      </c>
      <c r="K637">
        <v>7</v>
      </c>
      <c r="L637">
        <v>0.26386554621848729</v>
      </c>
      <c r="M637">
        <v>1</v>
      </c>
      <c r="N637" t="s">
        <v>1654</v>
      </c>
      <c r="O637" t="b">
        <v>0</v>
      </c>
      <c r="S637" t="str">
        <f>VLOOKUP($B637,'Gemini RAW'!$A:$Q,2,FALSE)</f>
        <v>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637" t="str">
        <f>VLOOKUP($B637,'Gemini RAW'!$A:$Q,3,FALSE)</f>
        <v>rag</v>
      </c>
      <c r="U637">
        <f>VLOOKUP($B637,'Gemini RAW'!$A:$Q,4,FALSE)</f>
        <v>5</v>
      </c>
      <c r="V637">
        <f>VLOOKUP($B637,'Gemini RAW'!$A:$Q,5,FALSE)</f>
        <v>5</v>
      </c>
      <c r="W637">
        <f>VLOOKUP($B637,'Gemini RAW'!$A:$Q,6,FALSE)</f>
        <v>5</v>
      </c>
      <c r="X637">
        <f>VLOOKUP($B637,'Gemini RAW'!$A:$Q,7,FALSE)</f>
        <v>5</v>
      </c>
      <c r="Y637">
        <f>VLOOKUP($B637,'Gemini RAW'!$A:$Q,8,FALSE)</f>
        <v>1</v>
      </c>
      <c r="Z637">
        <f>VLOOKUP($B637,'Gemini RAW'!$A:$Q,9,FALSE)</f>
        <v>4.4800000000000004</v>
      </c>
      <c r="AA637">
        <f>VLOOKUP($B637,'Gemini RAW'!$A:$Q,10,FALSE)</f>
        <v>21</v>
      </c>
      <c r="AB637">
        <f>VLOOKUP($B637,'Gemini RAW'!$A:$Q,11,FALSE)</f>
        <v>0.13338683647402719</v>
      </c>
      <c r="AC637">
        <f>VLOOKUP($B637,'Gemini RAW'!$A:$Q,12,FALSE)</f>
        <v>5</v>
      </c>
      <c r="AD637" t="str">
        <f>VLOOKUP($B637,'Gemini RAW'!$A:$Q,13,FALSE)</f>
        <v>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v>
      </c>
      <c r="AE637" t="b">
        <f>VLOOKUP($B637,'Gemini RAW'!$A:$Q,14,FALSE)</f>
        <v>0</v>
      </c>
      <c r="AF637">
        <f>VLOOKUP($B637,'Gemini RAW'!$A:$Q,15,FALSE)</f>
        <v>0</v>
      </c>
      <c r="AG637">
        <f>VLOOKUP($B637,'Gemini RAW'!$A:$Q,16,FALSE)</f>
        <v>0</v>
      </c>
      <c r="AH637">
        <f>VLOOKUP($B637,'Gemini RAW'!$A:$Q,17,FALSE)</f>
        <v>0</v>
      </c>
    </row>
    <row r="638" spans="1:34" x14ac:dyDescent="0.45">
      <c r="A638">
        <v>637</v>
      </c>
      <c r="B638" t="s">
        <v>141</v>
      </c>
      <c r="C638" t="s">
        <v>142</v>
      </c>
      <c r="D638" t="s">
        <v>19</v>
      </c>
      <c r="E638">
        <v>1</v>
      </c>
      <c r="F638">
        <v>1</v>
      </c>
      <c r="G638">
        <v>1</v>
      </c>
      <c r="H638">
        <v>2</v>
      </c>
      <c r="I638">
        <v>1</v>
      </c>
      <c r="J638">
        <v>1.1625000000000001</v>
      </c>
      <c r="K638">
        <v>6</v>
      </c>
      <c r="L638">
        <v>0.28250401284109139</v>
      </c>
      <c r="M638">
        <v>1</v>
      </c>
      <c r="N638" t="s">
        <v>1655</v>
      </c>
      <c r="O638" t="b">
        <v>0</v>
      </c>
      <c r="S638" t="str">
        <f>VLOOKUP($B638,'Gemini RAW'!$A:$Q,2,FALSE)</f>
        <v>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v>
      </c>
      <c r="T638" t="str">
        <f>VLOOKUP($B638,'Gemini RAW'!$A:$Q,3,FALSE)</f>
        <v>rag</v>
      </c>
      <c r="U638">
        <f>VLOOKUP($B638,'Gemini RAW'!$A:$Q,4,FALSE)</f>
        <v>4</v>
      </c>
      <c r="V638">
        <f>VLOOKUP($B638,'Gemini RAW'!$A:$Q,5,FALSE)</f>
        <v>4</v>
      </c>
      <c r="W638">
        <f>VLOOKUP($B638,'Gemini RAW'!$A:$Q,6,FALSE)</f>
        <v>3</v>
      </c>
      <c r="X638">
        <f>VLOOKUP($B638,'Gemini RAW'!$A:$Q,7,FALSE)</f>
        <v>5</v>
      </c>
      <c r="Y638">
        <f>VLOOKUP($B638,'Gemini RAW'!$A:$Q,8,FALSE)</f>
        <v>1</v>
      </c>
      <c r="Z638">
        <f>VLOOKUP($B638,'Gemini RAW'!$A:$Q,9,FALSE)</f>
        <v>3.8</v>
      </c>
      <c r="AA638">
        <f>VLOOKUP($B638,'Gemini RAW'!$A:$Q,10,FALSE)</f>
        <v>17</v>
      </c>
      <c r="AB638">
        <f>VLOOKUP($B638,'Gemini RAW'!$A:$Q,11,FALSE)</f>
        <v>0.15369663918160839</v>
      </c>
      <c r="AC638">
        <f>VLOOKUP($B638,'Gemini RAW'!$A:$Q,12,FALSE)</f>
        <v>9</v>
      </c>
      <c r="AD638" t="str">
        <f>VLOOKUP($B638,'Gemini RAW'!$A:$Q,13,FALSE)</f>
        <v>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v>
      </c>
      <c r="AE638" t="b">
        <f>VLOOKUP($B638,'Gemini RAW'!$A:$Q,14,FALSE)</f>
        <v>0</v>
      </c>
      <c r="AF638">
        <f>VLOOKUP($B638,'Gemini RAW'!$A:$Q,15,FALSE)</f>
        <v>0</v>
      </c>
      <c r="AG638">
        <f>VLOOKUP($B638,'Gemini RAW'!$A:$Q,16,FALSE)</f>
        <v>0</v>
      </c>
      <c r="AH638">
        <f>VLOOKUP($B638,'Gemini RAW'!$A:$Q,17,FALSE)</f>
        <v>0</v>
      </c>
    </row>
    <row r="639" spans="1:34" x14ac:dyDescent="0.45">
      <c r="A639">
        <v>638</v>
      </c>
      <c r="B639" t="s">
        <v>144</v>
      </c>
      <c r="C639" t="s">
        <v>145</v>
      </c>
      <c r="D639" t="s">
        <v>19</v>
      </c>
      <c r="E639">
        <v>4</v>
      </c>
      <c r="F639">
        <v>5</v>
      </c>
      <c r="G639">
        <v>4</v>
      </c>
      <c r="H639">
        <v>4</v>
      </c>
      <c r="I639">
        <v>2</v>
      </c>
      <c r="J639">
        <v>4.0750000000000002</v>
      </c>
      <c r="K639">
        <v>19</v>
      </c>
      <c r="L639">
        <v>0.14871794871794869</v>
      </c>
      <c r="M639">
        <v>1</v>
      </c>
      <c r="N639" t="s">
        <v>1656</v>
      </c>
      <c r="O639" t="b">
        <v>0</v>
      </c>
      <c r="S639" t="str">
        <f>VLOOKUP($B639,'Gemini RAW'!$A:$Q,2,FALSE)</f>
        <v>Die alten Möbel können aus verschiedenen Gründen nicht an die Mitarbeiter abgegeben werden. Sie werden nach dem Auszug über den beauftragten Verwerter koordiniert und verwertet. Einige, noch neue Möbel werden auch mit umgezogen.</v>
      </c>
      <c r="T639" t="str">
        <f>VLOOKUP($B639,'Gemini RAW'!$A:$Q,3,FALSE)</f>
        <v>rag</v>
      </c>
      <c r="U639">
        <f>VLOOKUP($B639,'Gemini RAW'!$A:$Q,4,FALSE)</f>
        <v>4</v>
      </c>
      <c r="V639">
        <f>VLOOKUP($B639,'Gemini RAW'!$A:$Q,5,FALSE)</f>
        <v>4</v>
      </c>
      <c r="W639">
        <f>VLOOKUP($B639,'Gemini RAW'!$A:$Q,6,FALSE)</f>
        <v>3</v>
      </c>
      <c r="X639">
        <f>VLOOKUP($B639,'Gemini RAW'!$A:$Q,7,FALSE)</f>
        <v>5</v>
      </c>
      <c r="Y639">
        <f>VLOOKUP($B639,'Gemini RAW'!$A:$Q,8,FALSE)</f>
        <v>1</v>
      </c>
      <c r="Z639">
        <f>VLOOKUP($B639,'Gemini RAW'!$A:$Q,9,FALSE)</f>
        <v>3.8</v>
      </c>
      <c r="AA639">
        <f>VLOOKUP($B639,'Gemini RAW'!$A:$Q,10,FALSE)</f>
        <v>17</v>
      </c>
      <c r="AB639">
        <f>VLOOKUP($B639,'Gemini RAW'!$A:$Q,11,FALSE)</f>
        <v>0.17114037607518881</v>
      </c>
      <c r="AC639">
        <f>VLOOKUP($B639,'Gemini RAW'!$A:$Q,12,FALSE)</f>
        <v>11</v>
      </c>
      <c r="AD639" t="str">
        <f>VLOOKUP($B639,'Gemini RAW'!$A:$Q,13,FALSE)</f>
        <v>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v>
      </c>
      <c r="AE639" t="b">
        <f>VLOOKUP($B639,'Gemini RAW'!$A:$Q,14,FALSE)</f>
        <v>0</v>
      </c>
      <c r="AF639">
        <f>VLOOKUP($B639,'Gemini RAW'!$A:$Q,15,FALSE)</f>
        <v>0</v>
      </c>
      <c r="AG639">
        <f>VLOOKUP($B639,'Gemini RAW'!$A:$Q,16,FALSE)</f>
        <v>0</v>
      </c>
      <c r="AH639">
        <f>VLOOKUP($B639,'Gemini RAW'!$A:$Q,17,FALSE)</f>
        <v>0</v>
      </c>
    </row>
    <row r="640" spans="1:34" x14ac:dyDescent="0.45">
      <c r="A640">
        <v>639</v>
      </c>
      <c r="B640" t="s">
        <v>147</v>
      </c>
      <c r="C640" t="s">
        <v>148</v>
      </c>
      <c r="D640" t="s">
        <v>19</v>
      </c>
      <c r="E640">
        <v>1</v>
      </c>
      <c r="F640">
        <v>2</v>
      </c>
      <c r="G640">
        <v>1</v>
      </c>
      <c r="H640">
        <v>3</v>
      </c>
      <c r="I640">
        <v>1</v>
      </c>
      <c r="J640">
        <v>1.575</v>
      </c>
      <c r="K640">
        <v>8</v>
      </c>
      <c r="L640">
        <v>0.1536723163841808</v>
      </c>
      <c r="M640">
        <v>1</v>
      </c>
      <c r="N640" t="s">
        <v>1657</v>
      </c>
      <c r="O640" t="b">
        <v>0</v>
      </c>
      <c r="S640" t="str">
        <f>VLOOKUP($B640,'Gemini RAW'!$A:$Q,2,FALSE)</f>
        <v>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v>
      </c>
      <c r="T640" t="str">
        <f>VLOOKUP($B640,'Gemini RAW'!$A:$Q,3,FALSE)</f>
        <v>rag</v>
      </c>
      <c r="U640">
        <f>VLOOKUP($B640,'Gemini RAW'!$A:$Q,4,FALSE)</f>
        <v>3</v>
      </c>
      <c r="V640">
        <f>VLOOKUP($B640,'Gemini RAW'!$A:$Q,5,FALSE)</f>
        <v>4</v>
      </c>
      <c r="W640">
        <f>VLOOKUP($B640,'Gemini RAW'!$A:$Q,6,FALSE)</f>
        <v>2</v>
      </c>
      <c r="X640">
        <f>VLOOKUP($B640,'Gemini RAW'!$A:$Q,7,FALSE)</f>
        <v>5</v>
      </c>
      <c r="Y640">
        <f>VLOOKUP($B640,'Gemini RAW'!$A:$Q,8,FALSE)</f>
        <v>1</v>
      </c>
      <c r="Z640">
        <f>VLOOKUP($B640,'Gemini RAW'!$A:$Q,9,FALSE)</f>
        <v>3.44</v>
      </c>
      <c r="AA640">
        <f>VLOOKUP($B640,'Gemini RAW'!$A:$Q,10,FALSE)</f>
        <v>15</v>
      </c>
      <c r="AB640">
        <f>VLOOKUP($B640,'Gemini RAW'!$A:$Q,11,FALSE)</f>
        <v>0.13319811552442451</v>
      </c>
      <c r="AC640">
        <f>VLOOKUP($B640,'Gemini RAW'!$A:$Q,12,FALSE)</f>
        <v>11</v>
      </c>
      <c r="AD640" t="str">
        <f>VLOOKUP($B640,'Gemini RAW'!$A:$Q,13,FALSE)</f>
        <v>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v>
      </c>
      <c r="AE640" t="b">
        <f>VLOOKUP($B640,'Gemini RAW'!$A:$Q,14,FALSE)</f>
        <v>0</v>
      </c>
      <c r="AF640">
        <f>VLOOKUP($B640,'Gemini RAW'!$A:$Q,15,FALSE)</f>
        <v>0</v>
      </c>
      <c r="AG640">
        <f>VLOOKUP($B640,'Gemini RAW'!$A:$Q,16,FALSE)</f>
        <v>0</v>
      </c>
      <c r="AH640">
        <f>VLOOKUP($B640,'Gemini RAW'!$A:$Q,17,FALSE)</f>
        <v>0</v>
      </c>
    </row>
    <row r="641" spans="1:34" x14ac:dyDescent="0.45">
      <c r="A641">
        <v>640</v>
      </c>
      <c r="B641" t="s">
        <v>150</v>
      </c>
      <c r="C641" t="s">
        <v>151</v>
      </c>
      <c r="D641" t="s">
        <v>19</v>
      </c>
      <c r="E641">
        <v>1</v>
      </c>
      <c r="F641">
        <v>2</v>
      </c>
      <c r="G641">
        <v>1</v>
      </c>
      <c r="H641">
        <v>3</v>
      </c>
      <c r="I641">
        <v>1</v>
      </c>
      <c r="J641">
        <v>1.575</v>
      </c>
      <c r="K641">
        <v>8</v>
      </c>
      <c r="L641">
        <v>0.26890756302521007</v>
      </c>
      <c r="M641">
        <v>1</v>
      </c>
      <c r="N641" t="s">
        <v>1658</v>
      </c>
      <c r="O641" t="b">
        <v>0</v>
      </c>
      <c r="S641" t="str">
        <f>VLOOKUP($B641,'Gemini RAW'!$A:$Q,2,FALSE)</f>
        <v>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v>
      </c>
      <c r="T641" t="str">
        <f>VLOOKUP($B641,'Gemini RAW'!$A:$Q,3,FALSE)</f>
        <v>rag</v>
      </c>
      <c r="U641">
        <f>VLOOKUP($B641,'Gemini RAW'!$A:$Q,4,FALSE)</f>
        <v>5</v>
      </c>
      <c r="V641">
        <f>VLOOKUP($B641,'Gemini RAW'!$A:$Q,5,FALSE)</f>
        <v>5</v>
      </c>
      <c r="W641">
        <f>VLOOKUP($B641,'Gemini RAW'!$A:$Q,6,FALSE)</f>
        <v>5</v>
      </c>
      <c r="X641">
        <f>VLOOKUP($B641,'Gemini RAW'!$A:$Q,7,FALSE)</f>
        <v>5</v>
      </c>
      <c r="Y641">
        <f>VLOOKUP($B641,'Gemini RAW'!$A:$Q,8,FALSE)</f>
        <v>1</v>
      </c>
      <c r="Z641">
        <f>VLOOKUP($B641,'Gemini RAW'!$A:$Q,9,FALSE)</f>
        <v>4.4800000000000004</v>
      </c>
      <c r="AA641">
        <f>VLOOKUP($B641,'Gemini RAW'!$A:$Q,10,FALSE)</f>
        <v>21</v>
      </c>
      <c r="AB641">
        <f>VLOOKUP($B641,'Gemini RAW'!$A:$Q,11,FALSE)</f>
        <v>0.1164294953014465</v>
      </c>
      <c r="AC641">
        <f>VLOOKUP($B641,'Gemini RAW'!$A:$Q,12,FALSE)</f>
        <v>4</v>
      </c>
      <c r="AD641" t="str">
        <f>VLOOKUP($B641,'Gemini RAW'!$A:$Q,13,FALSE)</f>
        <v>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v>
      </c>
      <c r="AE641" t="b">
        <f>VLOOKUP($B641,'Gemini RAW'!$A:$Q,14,FALSE)</f>
        <v>0</v>
      </c>
      <c r="AF641">
        <f>VLOOKUP($B641,'Gemini RAW'!$A:$Q,15,FALSE)</f>
        <v>0</v>
      </c>
      <c r="AG641">
        <f>VLOOKUP($B641,'Gemini RAW'!$A:$Q,16,FALSE)</f>
        <v>0</v>
      </c>
      <c r="AH641">
        <f>VLOOKUP($B641,'Gemini RAW'!$A:$Q,17,FALSE)</f>
        <v>0</v>
      </c>
    </row>
    <row r="642" spans="1:34" x14ac:dyDescent="0.45">
      <c r="A642">
        <v>641</v>
      </c>
      <c r="B642" t="s">
        <v>153</v>
      </c>
      <c r="C642" t="s">
        <v>154</v>
      </c>
      <c r="D642" t="s">
        <v>19</v>
      </c>
      <c r="E642">
        <v>1</v>
      </c>
      <c r="F642">
        <v>1</v>
      </c>
      <c r="G642">
        <v>1</v>
      </c>
      <c r="H642">
        <v>2</v>
      </c>
      <c r="I642">
        <v>1</v>
      </c>
      <c r="J642">
        <v>1.1625000000000001</v>
      </c>
      <c r="K642">
        <v>6</v>
      </c>
      <c r="L642">
        <v>0.23351988217967601</v>
      </c>
      <c r="M642">
        <v>1</v>
      </c>
      <c r="N642" t="s">
        <v>1659</v>
      </c>
      <c r="O642" t="b">
        <v>0</v>
      </c>
      <c r="S642" t="str">
        <f>VLOOKUP($B642,'Gemini RAW'!$A:$Q,2,FALSE)</f>
        <v>Inhalte aus Tresoren müssen gegebenenfalls vorher geräumt und im NewHQ wieder eingeräumt werden, um Transportschäden zu vermeiden. Die Tresore ziehen am Umzugstag des Bereichs mit um. Die Schlüsselübergabe erfolgt entsprechend.</v>
      </c>
      <c r="T642" t="str">
        <f>VLOOKUP($B642,'Gemini RAW'!$A:$Q,3,FALSE)</f>
        <v>rag</v>
      </c>
      <c r="U642">
        <f>VLOOKUP($B642,'Gemini RAW'!$A:$Q,4,FALSE)</f>
        <v>4</v>
      </c>
      <c r="V642">
        <f>VLOOKUP($B642,'Gemini RAW'!$A:$Q,5,FALSE)</f>
        <v>5</v>
      </c>
      <c r="W642">
        <f>VLOOKUP($B642,'Gemini RAW'!$A:$Q,6,FALSE)</f>
        <v>4</v>
      </c>
      <c r="X642">
        <f>VLOOKUP($B642,'Gemini RAW'!$A:$Q,7,FALSE)</f>
        <v>5</v>
      </c>
      <c r="Y642">
        <f>VLOOKUP($B642,'Gemini RAW'!$A:$Q,8,FALSE)</f>
        <v>1</v>
      </c>
      <c r="Z642">
        <f>VLOOKUP($B642,'Gemini RAW'!$A:$Q,9,FALSE)</f>
        <v>4.12</v>
      </c>
      <c r="AA642">
        <f>VLOOKUP($B642,'Gemini RAW'!$A:$Q,10,FALSE)</f>
        <v>19</v>
      </c>
      <c r="AB642">
        <f>VLOOKUP($B642,'Gemini RAW'!$A:$Q,11,FALSE)</f>
        <v>5.452462754636668E-2</v>
      </c>
      <c r="AC642">
        <f>VLOOKUP($B642,'Gemini RAW'!$A:$Q,12,FALSE)</f>
        <v>5</v>
      </c>
      <c r="AD642" t="str">
        <f>VLOOKUP($B642,'Gemini RAW'!$A:$Q,13,FALSE)</f>
        <v>The response is relevant, clear, and reasonably complete. It is factually accurate based on general knowledge. However, it lacks any source grounding or citations, which significantly reduces its academic rigor. The response relies on common sense rather than snippet information.</v>
      </c>
      <c r="AE642" t="b">
        <f>VLOOKUP($B642,'Gemini RAW'!$A:$Q,14,FALSE)</f>
        <v>0</v>
      </c>
      <c r="AF642">
        <f>VLOOKUP($B642,'Gemini RAW'!$A:$Q,15,FALSE)</f>
        <v>0</v>
      </c>
      <c r="AG642">
        <f>VLOOKUP($B642,'Gemini RAW'!$A:$Q,16,FALSE)</f>
        <v>0</v>
      </c>
      <c r="AH642">
        <f>VLOOKUP($B642,'Gemini RAW'!$A:$Q,17,FALSE)</f>
        <v>0</v>
      </c>
    </row>
    <row r="643" spans="1:34" x14ac:dyDescent="0.45">
      <c r="A643">
        <v>642</v>
      </c>
      <c r="B643" t="s">
        <v>156</v>
      </c>
      <c r="C643" t="s">
        <v>157</v>
      </c>
      <c r="D643" t="s">
        <v>19</v>
      </c>
      <c r="E643">
        <v>2</v>
      </c>
      <c r="F643">
        <v>3</v>
      </c>
      <c r="G643">
        <v>2</v>
      </c>
      <c r="H643">
        <v>3</v>
      </c>
      <c r="I643">
        <v>1</v>
      </c>
      <c r="J643">
        <v>2.3250000000000002</v>
      </c>
      <c r="K643">
        <v>11</v>
      </c>
      <c r="L643">
        <v>0.15238095238095239</v>
      </c>
      <c r="M643">
        <v>1</v>
      </c>
      <c r="N643" t="s">
        <v>1660</v>
      </c>
      <c r="O643" t="b">
        <v>0</v>
      </c>
      <c r="S643" t="str">
        <f>VLOOKUP($B643,'Gemini RAW'!$A:$Q,2,FALSE)</f>
        <v>Für Ihre Suchanfrage konnte keine Zusammenfassung erstellt werden. Hier sind einige Suchergebnisse.</v>
      </c>
      <c r="T643" t="str">
        <f>VLOOKUP($B643,'Gemini RAW'!$A:$Q,3,FALSE)</f>
        <v>rag</v>
      </c>
      <c r="U643">
        <f>VLOOKUP($B643,'Gemini RAW'!$A:$Q,4,FALSE)</f>
        <v>3</v>
      </c>
      <c r="V643">
        <f>VLOOKUP($B643,'Gemini RAW'!$A:$Q,5,FALSE)</f>
        <v>1</v>
      </c>
      <c r="W643">
        <f>VLOOKUP($B643,'Gemini RAW'!$A:$Q,6,FALSE)</f>
        <v>1</v>
      </c>
      <c r="X643">
        <f>VLOOKUP($B643,'Gemini RAW'!$A:$Q,7,FALSE)</f>
        <v>5</v>
      </c>
      <c r="Y643">
        <f>VLOOKUP($B643,'Gemini RAW'!$A:$Q,8,FALSE)</f>
        <v>1</v>
      </c>
      <c r="Z643">
        <f>VLOOKUP($B643,'Gemini RAW'!$A:$Q,9,FALSE)</f>
        <v>3.04</v>
      </c>
      <c r="AA643">
        <f>VLOOKUP($B643,'Gemini RAW'!$A:$Q,10,FALSE)</f>
        <v>11</v>
      </c>
      <c r="AB643">
        <f>VLOOKUP($B643,'Gemini RAW'!$A:$Q,11,FALSE)</f>
        <v>3.6304744911398332E-2</v>
      </c>
      <c r="AC643">
        <f>VLOOKUP($B643,'Gemini RAW'!$A:$Q,12,FALSE)</f>
        <v>5</v>
      </c>
      <c r="AD643" t="str">
        <f>VLOOKUP($B643,'Gemini RAW'!$A:$Q,13,FALSE)</f>
        <v>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v>
      </c>
      <c r="AE643" t="b">
        <f>VLOOKUP($B643,'Gemini RAW'!$A:$Q,14,FALSE)</f>
        <v>0</v>
      </c>
      <c r="AF643">
        <f>VLOOKUP($B643,'Gemini RAW'!$A:$Q,15,FALSE)</f>
        <v>0</v>
      </c>
      <c r="AG643">
        <f>VLOOKUP($B643,'Gemini RAW'!$A:$Q,16,FALSE)</f>
        <v>0</v>
      </c>
      <c r="AH643">
        <f>VLOOKUP($B643,'Gemini RAW'!$A:$Q,17,FALSE)</f>
        <v>0</v>
      </c>
    </row>
    <row r="644" spans="1:34" x14ac:dyDescent="0.45">
      <c r="A644">
        <v>643</v>
      </c>
      <c r="B644" t="s">
        <v>159</v>
      </c>
      <c r="C644" t="s">
        <v>160</v>
      </c>
      <c r="D644" t="s">
        <v>19</v>
      </c>
      <c r="E644">
        <v>4</v>
      </c>
      <c r="F644">
        <v>5</v>
      </c>
      <c r="G644">
        <v>4</v>
      </c>
      <c r="H644">
        <v>5</v>
      </c>
      <c r="I644">
        <v>3</v>
      </c>
      <c r="J644">
        <v>4.3249999999999993</v>
      </c>
      <c r="K644">
        <v>21</v>
      </c>
      <c r="L644">
        <v>0.14385964912280699</v>
      </c>
      <c r="M644">
        <v>1</v>
      </c>
      <c r="N644" t="s">
        <v>1661</v>
      </c>
      <c r="O644" t="b">
        <v>0</v>
      </c>
      <c r="S644" t="str">
        <f>VLOOKUP($B644,'Gemini RAW'!$A:$Q,2,FALSE)</f>
        <v>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v>
      </c>
      <c r="T644" t="str">
        <f>VLOOKUP($B644,'Gemini RAW'!$A:$Q,3,FALSE)</f>
        <v>rag</v>
      </c>
      <c r="U644">
        <f>VLOOKUP($B644,'Gemini RAW'!$A:$Q,4,FALSE)</f>
        <v>5</v>
      </c>
      <c r="V644">
        <f>VLOOKUP($B644,'Gemini RAW'!$A:$Q,5,FALSE)</f>
        <v>5</v>
      </c>
      <c r="W644">
        <f>VLOOKUP($B644,'Gemini RAW'!$A:$Q,6,FALSE)</f>
        <v>4</v>
      </c>
      <c r="X644">
        <f>VLOOKUP($B644,'Gemini RAW'!$A:$Q,7,FALSE)</f>
        <v>5</v>
      </c>
      <c r="Y644">
        <f>VLOOKUP($B644,'Gemini RAW'!$A:$Q,8,FALSE)</f>
        <v>1</v>
      </c>
      <c r="Z644">
        <f>VLOOKUP($B644,'Gemini RAW'!$A:$Q,9,FALSE)</f>
        <v>4.3400000000000007</v>
      </c>
      <c r="AA644">
        <f>VLOOKUP($B644,'Gemini RAW'!$A:$Q,10,FALSE)</f>
        <v>20</v>
      </c>
      <c r="AB644">
        <f>VLOOKUP($B644,'Gemini RAW'!$A:$Q,11,FALSE)</f>
        <v>0.41692251517201789</v>
      </c>
      <c r="AC644">
        <f>VLOOKUP($B644,'Gemini RAW'!$A:$Q,12,FALSE)</f>
        <v>10</v>
      </c>
      <c r="AD644" t="str">
        <f>VLOOKUP($B644,'Gemini RAW'!$A:$Q,13,FALSE)</f>
        <v>The response is factually accurate, relevant, and clearly written. It answers the user's question directly and provides additional information about the trial workday. The main weakness is the lack of citations.</v>
      </c>
      <c r="AE644" t="b">
        <f>VLOOKUP($B644,'Gemini RAW'!$A:$Q,14,FALSE)</f>
        <v>0</v>
      </c>
      <c r="AF644">
        <f>VLOOKUP($B644,'Gemini RAW'!$A:$Q,15,FALSE)</f>
        <v>0</v>
      </c>
      <c r="AG644">
        <f>VLOOKUP($B644,'Gemini RAW'!$A:$Q,16,FALSE)</f>
        <v>0</v>
      </c>
      <c r="AH644">
        <f>VLOOKUP($B644,'Gemini RAW'!$A:$Q,17,FALSE)</f>
        <v>0</v>
      </c>
    </row>
    <row r="645" spans="1:34" x14ac:dyDescent="0.45">
      <c r="A645">
        <v>644</v>
      </c>
      <c r="B645" t="s">
        <v>162</v>
      </c>
      <c r="C645" t="s">
        <v>163</v>
      </c>
      <c r="D645" t="s">
        <v>19</v>
      </c>
      <c r="E645">
        <v>2</v>
      </c>
      <c r="F645">
        <v>3</v>
      </c>
      <c r="G645">
        <v>2</v>
      </c>
      <c r="H645">
        <v>3</v>
      </c>
      <c r="I645">
        <v>1</v>
      </c>
      <c r="J645">
        <v>2.3250000000000002</v>
      </c>
      <c r="K645">
        <v>11</v>
      </c>
      <c r="L645">
        <v>0.2419047619047619</v>
      </c>
      <c r="M645">
        <v>1</v>
      </c>
      <c r="N645" t="s">
        <v>1662</v>
      </c>
      <c r="O645" t="b">
        <v>0</v>
      </c>
      <c r="S645" t="str">
        <f>VLOOKUP($B645,'Gemini RAW'!$A:$Q,2,FALSE)</f>
        <v>Ja, Sie dürfen auch zweimal probearbeiten. Für Auszubildende und temporäre Mitarbeiter, die nicht zum Probearbeiten kommen können, muss das eigene Team diese bitte informieren.</v>
      </c>
      <c r="T645" t="str">
        <f>VLOOKUP($B645,'Gemini RAW'!$A:$Q,3,FALSE)</f>
        <v>rag</v>
      </c>
      <c r="U645">
        <f>VLOOKUP($B645,'Gemini RAW'!$A:$Q,4,FALSE)</f>
        <v>5</v>
      </c>
      <c r="V645">
        <f>VLOOKUP($B645,'Gemini RAW'!$A:$Q,5,FALSE)</f>
        <v>5</v>
      </c>
      <c r="W645">
        <f>VLOOKUP($B645,'Gemini RAW'!$A:$Q,6,FALSE)</f>
        <v>4</v>
      </c>
      <c r="X645">
        <f>VLOOKUP($B645,'Gemini RAW'!$A:$Q,7,FALSE)</f>
        <v>5</v>
      </c>
      <c r="Y645">
        <f>VLOOKUP($B645,'Gemini RAW'!$A:$Q,8,FALSE)</f>
        <v>1</v>
      </c>
      <c r="Z645">
        <f>VLOOKUP($B645,'Gemini RAW'!$A:$Q,9,FALSE)</f>
        <v>4.3400000000000007</v>
      </c>
      <c r="AA645">
        <f>VLOOKUP($B645,'Gemini RAW'!$A:$Q,10,FALSE)</f>
        <v>20</v>
      </c>
      <c r="AB645">
        <f>VLOOKUP($B645,'Gemini RAW'!$A:$Q,11,FALSE)</f>
        <v>0.14128696069261579</v>
      </c>
      <c r="AC645">
        <f>VLOOKUP($B645,'Gemini RAW'!$A:$Q,12,FALSE)</f>
        <v>5</v>
      </c>
      <c r="AD645" t="str">
        <f>VLOOKUP($B645,'Gemini RAW'!$A:$Q,13,FALSE)</f>
        <v>The response is factually accurate and relevant. It directly answers the user's question. The completeness could be improved by adding more context. The lack of citations is a significant drawback.</v>
      </c>
      <c r="AE645" t="b">
        <f>VLOOKUP($B645,'Gemini RAW'!$A:$Q,14,FALSE)</f>
        <v>0</v>
      </c>
      <c r="AF645">
        <f>VLOOKUP($B645,'Gemini RAW'!$A:$Q,15,FALSE)</f>
        <v>0</v>
      </c>
      <c r="AG645">
        <f>VLOOKUP($B645,'Gemini RAW'!$A:$Q,16,FALSE)</f>
        <v>0</v>
      </c>
      <c r="AH645">
        <f>VLOOKUP($B645,'Gemini RAW'!$A:$Q,17,FALSE)</f>
        <v>0</v>
      </c>
    </row>
    <row r="646" spans="1:34" x14ac:dyDescent="0.45">
      <c r="A646">
        <v>645</v>
      </c>
      <c r="B646" t="s">
        <v>165</v>
      </c>
      <c r="C646" t="s">
        <v>166</v>
      </c>
      <c r="D646" t="s">
        <v>19</v>
      </c>
      <c r="E646">
        <v>3</v>
      </c>
      <c r="F646">
        <v>4</v>
      </c>
      <c r="G646">
        <v>3</v>
      </c>
      <c r="H646">
        <v>4</v>
      </c>
      <c r="I646">
        <v>2</v>
      </c>
      <c r="J646">
        <v>3.3250000000000002</v>
      </c>
      <c r="K646">
        <v>16</v>
      </c>
      <c r="L646">
        <v>0.15402298850574711</v>
      </c>
      <c r="M646">
        <v>1</v>
      </c>
      <c r="N646" t="s">
        <v>1663</v>
      </c>
      <c r="O646" t="b">
        <v>0</v>
      </c>
      <c r="S646" t="str">
        <f>VLOOKUP($B646,'Gemini RAW'!$A:$Q,2,FALSE)</f>
        <v>Die Zutrittskontrolle für die Home-Etage ist an den Tagen des Probearbeitens eingerichtet und personalisiert.</v>
      </c>
      <c r="T646" t="str">
        <f>VLOOKUP($B646,'Gemini RAW'!$A:$Q,3,FALSE)</f>
        <v>rag</v>
      </c>
      <c r="U646">
        <f>VLOOKUP($B646,'Gemini RAW'!$A:$Q,4,FALSE)</f>
        <v>5</v>
      </c>
      <c r="V646">
        <f>VLOOKUP($B646,'Gemini RAW'!$A:$Q,5,FALSE)</f>
        <v>5</v>
      </c>
      <c r="W646">
        <f>VLOOKUP($B646,'Gemini RAW'!$A:$Q,6,FALSE)</f>
        <v>3</v>
      </c>
      <c r="X646">
        <f>VLOOKUP($B646,'Gemini RAW'!$A:$Q,7,FALSE)</f>
        <v>5</v>
      </c>
      <c r="Y646">
        <f>VLOOKUP($B646,'Gemini RAW'!$A:$Q,8,FALSE)</f>
        <v>1</v>
      </c>
      <c r="Z646">
        <f>VLOOKUP($B646,'Gemini RAW'!$A:$Q,9,FALSE)</f>
        <v>3.36</v>
      </c>
      <c r="AA646">
        <f>VLOOKUP($B646,'Gemini RAW'!$A:$Q,10,FALSE)</f>
        <v>19</v>
      </c>
      <c r="AB646">
        <f>VLOOKUP($B646,'Gemini RAW'!$A:$Q,11,FALSE)</f>
        <v>0.21517374046733931</v>
      </c>
      <c r="AC646">
        <f>VLOOKUP($B646,'Gemini RAW'!$A:$Q,12,FALSE)</f>
        <v>16</v>
      </c>
      <c r="AD646" t="str">
        <f>VLOOKUP($B646,'Gemini RAW'!$A:$Q,13,FALSE)</f>
        <v>The response is factually accurate and relevant but lacks completeness. It correctly states that access control is set up for trial workdays but doesn't provide details on the process. The absence of citations and considerations for GDPR and EU AI Act are significant weaknesses.</v>
      </c>
      <c r="AE646" t="b">
        <f>VLOOKUP($B646,'Gemini RAW'!$A:$Q,14,FALSE)</f>
        <v>0</v>
      </c>
      <c r="AF646">
        <f>VLOOKUP($B646,'Gemini RAW'!$A:$Q,15,FALSE)</f>
        <v>0</v>
      </c>
      <c r="AG646">
        <f>VLOOKUP($B646,'Gemini RAW'!$A:$Q,16,FALSE)</f>
        <v>0</v>
      </c>
      <c r="AH646">
        <f>VLOOKUP($B646,'Gemini RAW'!$A:$Q,17,FALSE)</f>
        <v>0</v>
      </c>
    </row>
    <row r="647" spans="1:34" x14ac:dyDescent="0.45">
      <c r="A647">
        <v>646</v>
      </c>
      <c r="B647" t="s">
        <v>168</v>
      </c>
      <c r="C647" t="s">
        <v>169</v>
      </c>
      <c r="D647" t="s">
        <v>19</v>
      </c>
      <c r="E647">
        <v>1</v>
      </c>
      <c r="F647">
        <v>2</v>
      </c>
      <c r="G647">
        <v>1</v>
      </c>
      <c r="H647">
        <v>2</v>
      </c>
      <c r="I647">
        <v>1</v>
      </c>
      <c r="J647">
        <v>1.4125000000000001</v>
      </c>
      <c r="K647">
        <v>7</v>
      </c>
      <c r="L647">
        <v>0.25142857142857139</v>
      </c>
      <c r="M647">
        <v>1</v>
      </c>
      <c r="N647" t="s">
        <v>1664</v>
      </c>
      <c r="O647" t="b">
        <v>0</v>
      </c>
      <c r="S647" t="str">
        <f>VLOOKUP($B647,'Gemini RAW'!$A:$Q,2,FALSE)</f>
        <v>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v>
      </c>
      <c r="T647" t="str">
        <f>VLOOKUP($B647,'Gemini RAW'!$A:$Q,3,FALSE)</f>
        <v>rag</v>
      </c>
      <c r="U647">
        <f>VLOOKUP($B647,'Gemini RAW'!$A:$Q,4,FALSE)</f>
        <v>2</v>
      </c>
      <c r="V647">
        <f>VLOOKUP($B647,'Gemini RAW'!$A:$Q,5,FALSE)</f>
        <v>2</v>
      </c>
      <c r="W647">
        <f>VLOOKUP($B647,'Gemini RAW'!$A:$Q,6,FALSE)</f>
        <v>1</v>
      </c>
      <c r="X647">
        <f>VLOOKUP($B647,'Gemini RAW'!$A:$Q,7,FALSE)</f>
        <v>3</v>
      </c>
      <c r="Y647">
        <f>VLOOKUP($B647,'Gemini RAW'!$A:$Q,8,FALSE)</f>
        <v>1</v>
      </c>
      <c r="Z647">
        <f>VLOOKUP($B647,'Gemini RAW'!$A:$Q,9,FALSE)</f>
        <v>1.64</v>
      </c>
      <c r="AA647">
        <f>VLOOKUP($B647,'Gemini RAW'!$A:$Q,10,FALSE)</f>
        <v>9</v>
      </c>
      <c r="AB647">
        <f>VLOOKUP($B647,'Gemini RAW'!$A:$Q,11,FALSE)</f>
        <v>0.13530053012030899</v>
      </c>
      <c r="AC647">
        <f>VLOOKUP($B647,'Gemini RAW'!$A:$Q,12,FALSE)</f>
        <v>6</v>
      </c>
      <c r="AD647" t="str">
        <f>VLOOKUP($B647,'Gemini RAW'!$A:$Q,13,FALSE)</f>
        <v>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v>
      </c>
      <c r="AE647" t="b">
        <f>VLOOKUP($B647,'Gemini RAW'!$A:$Q,14,FALSE)</f>
        <v>0</v>
      </c>
      <c r="AF647">
        <f>VLOOKUP($B647,'Gemini RAW'!$A:$Q,15,FALSE)</f>
        <v>0</v>
      </c>
      <c r="AG647">
        <f>VLOOKUP($B647,'Gemini RAW'!$A:$Q,16,FALSE)</f>
        <v>0</v>
      </c>
      <c r="AH647">
        <f>VLOOKUP($B647,'Gemini RAW'!$A:$Q,17,FALSE)</f>
        <v>0</v>
      </c>
    </row>
    <row r="648" spans="1:34" x14ac:dyDescent="0.45">
      <c r="A648">
        <v>647</v>
      </c>
      <c r="B648" t="s">
        <v>171</v>
      </c>
      <c r="C648" t="s">
        <v>172</v>
      </c>
      <c r="D648" t="s">
        <v>19</v>
      </c>
      <c r="E648">
        <v>3</v>
      </c>
      <c r="F648">
        <v>4</v>
      </c>
      <c r="G648">
        <v>3</v>
      </c>
      <c r="H648">
        <v>4</v>
      </c>
      <c r="I648">
        <v>2</v>
      </c>
      <c r="J648">
        <v>3.3250000000000002</v>
      </c>
      <c r="K648">
        <v>16</v>
      </c>
      <c r="L648">
        <v>0.15942028985507251</v>
      </c>
      <c r="M648">
        <v>1</v>
      </c>
      <c r="N648" t="s">
        <v>1665</v>
      </c>
      <c r="O648" t="b">
        <v>0</v>
      </c>
      <c r="S648" t="str">
        <f>VLOOKUP($B648,'Gemini RAW'!$A:$Q,2,FALSE)</f>
        <v>Ja, es werden zwei Gebäudeführungen im Rahmen des Probearbeitens angeboten. Freiwillige Gebäudeführungen mit Anmeldung werden angeboten.</v>
      </c>
      <c r="T648" t="str">
        <f>VLOOKUP($B648,'Gemini RAW'!$A:$Q,3,FALSE)</f>
        <v>rag</v>
      </c>
      <c r="U648">
        <f>VLOOKUP($B648,'Gemini RAW'!$A:$Q,4,FALSE)</f>
        <v>4</v>
      </c>
      <c r="V648">
        <f>VLOOKUP($B648,'Gemini RAW'!$A:$Q,5,FALSE)</f>
        <v>5</v>
      </c>
      <c r="W648">
        <f>VLOOKUP($B648,'Gemini RAW'!$A:$Q,6,FALSE)</f>
        <v>3</v>
      </c>
      <c r="X648">
        <f>VLOOKUP($B648,'Gemini RAW'!$A:$Q,7,FALSE)</f>
        <v>5</v>
      </c>
      <c r="Y648">
        <f>VLOOKUP($B648,'Gemini RAW'!$A:$Q,8,FALSE)</f>
        <v>1</v>
      </c>
      <c r="Z648">
        <f>VLOOKUP($B648,'Gemini RAW'!$A:$Q,9,FALSE)</f>
        <v>3.98</v>
      </c>
      <c r="AA648">
        <f>VLOOKUP($B648,'Gemini RAW'!$A:$Q,10,FALSE)</f>
        <v>18</v>
      </c>
      <c r="AB648">
        <f>VLOOKUP($B648,'Gemini RAW'!$A:$Q,11,FALSE)</f>
        <v>5.6867219095083348E-2</v>
      </c>
      <c r="AC648">
        <f>VLOOKUP($B648,'Gemini RAW'!$A:$Q,12,FALSE)</f>
        <v>15</v>
      </c>
      <c r="AD648" t="str">
        <f>VLOOKUP($B648,'Gemini RAW'!$A:$Q,13,FALSE)</f>
        <v>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v>
      </c>
      <c r="AE648" t="b">
        <f>VLOOKUP($B648,'Gemini RAW'!$A:$Q,14,FALSE)</f>
        <v>0</v>
      </c>
      <c r="AF648">
        <f>VLOOKUP($B648,'Gemini RAW'!$A:$Q,15,FALSE)</f>
        <v>0</v>
      </c>
      <c r="AG648">
        <f>VLOOKUP($B648,'Gemini RAW'!$A:$Q,16,FALSE)</f>
        <v>0</v>
      </c>
      <c r="AH648">
        <f>VLOOKUP($B648,'Gemini RAW'!$A:$Q,17,FALSE)</f>
        <v>0</v>
      </c>
    </row>
    <row r="649" spans="1:34" x14ac:dyDescent="0.45">
      <c r="A649">
        <v>648</v>
      </c>
      <c r="B649" t="s">
        <v>174</v>
      </c>
      <c r="C649" t="s">
        <v>175</v>
      </c>
      <c r="D649" t="s">
        <v>19</v>
      </c>
      <c r="E649">
        <v>1</v>
      </c>
      <c r="F649">
        <v>2</v>
      </c>
      <c r="G649">
        <v>1</v>
      </c>
      <c r="H649">
        <v>3</v>
      </c>
      <c r="I649">
        <v>1</v>
      </c>
      <c r="J649">
        <v>1.575</v>
      </c>
      <c r="K649">
        <v>8</v>
      </c>
      <c r="L649">
        <v>0.25058977719528169</v>
      </c>
      <c r="M649">
        <v>1</v>
      </c>
      <c r="N649" t="s">
        <v>1666</v>
      </c>
      <c r="O649" t="b">
        <v>0</v>
      </c>
      <c r="S649" t="str">
        <f>VLOOKUP($B649,'Gemini RAW'!$A:$Q,2,FALSE)</f>
        <v>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v>
      </c>
      <c r="T649" t="str">
        <f>VLOOKUP($B649,'Gemini RAW'!$A:$Q,3,FALSE)</f>
        <v>rag</v>
      </c>
      <c r="U649">
        <f>VLOOKUP($B649,'Gemini RAW'!$A:$Q,4,FALSE)</f>
        <v>5</v>
      </c>
      <c r="V649">
        <f>VLOOKUP($B649,'Gemini RAW'!$A:$Q,5,FALSE)</f>
        <v>5</v>
      </c>
      <c r="W649">
        <f>VLOOKUP($B649,'Gemini RAW'!$A:$Q,6,FALSE)</f>
        <v>4</v>
      </c>
      <c r="X649">
        <f>VLOOKUP($B649,'Gemini RAW'!$A:$Q,7,FALSE)</f>
        <v>5</v>
      </c>
      <c r="Y649">
        <f>VLOOKUP($B649,'Gemini RAW'!$A:$Q,8,FALSE)</f>
        <v>1</v>
      </c>
      <c r="Z649">
        <f>VLOOKUP($B649,'Gemini RAW'!$A:$Q,9,FALSE)</f>
        <v>4.3400000000000007</v>
      </c>
      <c r="AA649">
        <f>VLOOKUP($B649,'Gemini RAW'!$A:$Q,10,FALSE)</f>
        <v>20</v>
      </c>
      <c r="AB649">
        <f>VLOOKUP($B649,'Gemini RAW'!$A:$Q,11,FALSE)</f>
        <v>0.22825127945200019</v>
      </c>
      <c r="AC649">
        <f>VLOOKUP($B649,'Gemini RAW'!$A:$Q,12,FALSE)</f>
        <v>13</v>
      </c>
      <c r="AD649" t="str">
        <f>VLOOKUP($B649,'Gemini RAW'!$A:$Q,13,FALSE)</f>
        <v>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v>
      </c>
      <c r="AE649" t="b">
        <f>VLOOKUP($B649,'Gemini RAW'!$A:$Q,14,FALSE)</f>
        <v>0</v>
      </c>
      <c r="AF649">
        <f>VLOOKUP($B649,'Gemini RAW'!$A:$Q,15,FALSE)</f>
        <v>0</v>
      </c>
      <c r="AG649">
        <f>VLOOKUP($B649,'Gemini RAW'!$A:$Q,16,FALSE)</f>
        <v>0</v>
      </c>
      <c r="AH649">
        <f>VLOOKUP($B649,'Gemini RAW'!$A:$Q,17,FALSE)</f>
        <v>0</v>
      </c>
    </row>
    <row r="650" spans="1:34" x14ac:dyDescent="0.45">
      <c r="A650">
        <v>649</v>
      </c>
      <c r="B650" t="s">
        <v>177</v>
      </c>
      <c r="C650" t="s">
        <v>178</v>
      </c>
      <c r="D650" t="s">
        <v>19</v>
      </c>
      <c r="E650">
        <v>1</v>
      </c>
      <c r="F650">
        <v>2</v>
      </c>
      <c r="G650">
        <v>1</v>
      </c>
      <c r="H650">
        <v>3</v>
      </c>
      <c r="I650">
        <v>1</v>
      </c>
      <c r="J650">
        <v>1.575</v>
      </c>
      <c r="K650">
        <v>8</v>
      </c>
      <c r="L650">
        <v>0.26791569086651051</v>
      </c>
      <c r="M650">
        <v>1</v>
      </c>
      <c r="N650" t="s">
        <v>1667</v>
      </c>
      <c r="O650" t="b">
        <v>0</v>
      </c>
      <c r="S650" t="str">
        <f>VLOOKUP($B650,'Gemini RAW'!$A:$Q,2,FALSE)</f>
        <v>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v>
      </c>
      <c r="T650" t="str">
        <f>VLOOKUP($B650,'Gemini RAW'!$A:$Q,3,FALSE)</f>
        <v>rag</v>
      </c>
      <c r="U650">
        <f>VLOOKUP($B650,'Gemini RAW'!$A:$Q,4,FALSE)</f>
        <v>5</v>
      </c>
      <c r="V650">
        <f>VLOOKUP($B650,'Gemini RAW'!$A:$Q,5,FALSE)</f>
        <v>5</v>
      </c>
      <c r="W650">
        <f>VLOOKUP($B650,'Gemini RAW'!$A:$Q,6,FALSE)</f>
        <v>4</v>
      </c>
      <c r="X650">
        <f>VLOOKUP($B650,'Gemini RAW'!$A:$Q,7,FALSE)</f>
        <v>5</v>
      </c>
      <c r="Y650">
        <f>VLOOKUP($B650,'Gemini RAW'!$A:$Q,8,FALSE)</f>
        <v>1</v>
      </c>
      <c r="Z650">
        <f>VLOOKUP($B650,'Gemini RAW'!$A:$Q,9,FALSE)</f>
        <v>4.3400000000000007</v>
      </c>
      <c r="AA650">
        <f>VLOOKUP($B650,'Gemini RAW'!$A:$Q,10,FALSE)</f>
        <v>20</v>
      </c>
      <c r="AB650">
        <f>VLOOKUP($B650,'Gemini RAW'!$A:$Q,11,FALSE)</f>
        <v>0.37935468601359951</v>
      </c>
      <c r="AC650">
        <f>VLOOKUP($B650,'Gemini RAW'!$A:$Q,12,FALSE)</f>
        <v>11</v>
      </c>
      <c r="AD650" t="str">
        <f>VLOOKUP($B650,'Gemini RAW'!$A:$Q,13,FALSE)</f>
        <v>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v>
      </c>
      <c r="AE650" t="b">
        <f>VLOOKUP($B650,'Gemini RAW'!$A:$Q,14,FALSE)</f>
        <v>0</v>
      </c>
      <c r="AF650">
        <f>VLOOKUP($B650,'Gemini RAW'!$A:$Q,15,FALSE)</f>
        <v>0</v>
      </c>
      <c r="AG650">
        <f>VLOOKUP($B650,'Gemini RAW'!$A:$Q,16,FALSE)</f>
        <v>0</v>
      </c>
      <c r="AH650">
        <f>VLOOKUP($B650,'Gemini RAW'!$A:$Q,17,FALSE)</f>
        <v>0</v>
      </c>
    </row>
    <row r="651" spans="1:34" x14ac:dyDescent="0.45">
      <c r="A651">
        <v>650</v>
      </c>
      <c r="B651" t="s">
        <v>180</v>
      </c>
      <c r="C651" t="s">
        <v>181</v>
      </c>
      <c r="D651" t="s">
        <v>19</v>
      </c>
      <c r="E651">
        <v>3</v>
      </c>
      <c r="F651">
        <v>4</v>
      </c>
      <c r="G651">
        <v>3</v>
      </c>
      <c r="H651">
        <v>4</v>
      </c>
      <c r="I651">
        <v>2</v>
      </c>
      <c r="J651">
        <v>3.3250000000000002</v>
      </c>
      <c r="K651">
        <v>16</v>
      </c>
      <c r="L651">
        <v>0.15208333333333329</v>
      </c>
      <c r="M651">
        <v>1</v>
      </c>
      <c r="N651" t="s">
        <v>1668</v>
      </c>
      <c r="O651" t="b">
        <v>0</v>
      </c>
      <c r="S651" t="str">
        <f>VLOOKUP($B651,'Gemini RAW'!$A:$Q,2,FALSE)</f>
        <v>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v>
      </c>
      <c r="T651" t="str">
        <f>VLOOKUP($B651,'Gemini RAW'!$A:$Q,3,FALSE)</f>
        <v>rag</v>
      </c>
      <c r="U651">
        <f>VLOOKUP($B651,'Gemini RAW'!$A:$Q,4,FALSE)</f>
        <v>5</v>
      </c>
      <c r="V651">
        <f>VLOOKUP($B651,'Gemini RAW'!$A:$Q,5,FALSE)</f>
        <v>5</v>
      </c>
      <c r="W651">
        <f>VLOOKUP($B651,'Gemini RAW'!$A:$Q,6,FALSE)</f>
        <v>4</v>
      </c>
      <c r="X651">
        <f>VLOOKUP($B651,'Gemini RAW'!$A:$Q,7,FALSE)</f>
        <v>5</v>
      </c>
      <c r="Y651">
        <f>VLOOKUP($B651,'Gemini RAW'!$A:$Q,8,FALSE)</f>
        <v>1</v>
      </c>
      <c r="Z651">
        <f>VLOOKUP($B651,'Gemini RAW'!$A:$Q,9,FALSE)</f>
        <v>4.3400000000000007</v>
      </c>
      <c r="AA651">
        <f>VLOOKUP($B651,'Gemini RAW'!$A:$Q,10,FALSE)</f>
        <v>20</v>
      </c>
      <c r="AB651">
        <f>VLOOKUP($B651,'Gemini RAW'!$A:$Q,11,FALSE)</f>
        <v>0.2075370377952149</v>
      </c>
      <c r="AC651">
        <f>VLOOKUP($B651,'Gemini RAW'!$A:$Q,12,FALSE)</f>
        <v>9</v>
      </c>
      <c r="AD651" t="str">
        <f>VLOOKUP($B651,'Gemini RAW'!$A:$Q,13,FALSE)</f>
        <v>The response provides a factually accurate and relevant answer to the user's query. It explains the trial work process and provides contact information for further inquiries. The main weakness is the lack of explicit citations. The response is well-written and easy to understand.</v>
      </c>
      <c r="AE651" t="b">
        <f>VLOOKUP($B651,'Gemini RAW'!$A:$Q,14,FALSE)</f>
        <v>0</v>
      </c>
      <c r="AF651">
        <f>VLOOKUP($B651,'Gemini RAW'!$A:$Q,15,FALSE)</f>
        <v>0</v>
      </c>
      <c r="AG651">
        <f>VLOOKUP($B651,'Gemini RAW'!$A:$Q,16,FALSE)</f>
        <v>0</v>
      </c>
      <c r="AH651">
        <f>VLOOKUP($B651,'Gemini RAW'!$A:$Q,17,FALSE)</f>
        <v>0</v>
      </c>
    </row>
    <row r="652" spans="1:34" x14ac:dyDescent="0.45">
      <c r="A652">
        <v>651</v>
      </c>
      <c r="B652" t="s">
        <v>183</v>
      </c>
      <c r="C652" t="s">
        <v>184</v>
      </c>
      <c r="D652" t="s">
        <v>19</v>
      </c>
      <c r="E652">
        <v>3</v>
      </c>
      <c r="F652">
        <v>4</v>
      </c>
      <c r="G652">
        <v>3</v>
      </c>
      <c r="H652">
        <v>4</v>
      </c>
      <c r="I652">
        <v>2</v>
      </c>
      <c r="J652">
        <v>3.3250000000000002</v>
      </c>
      <c r="K652">
        <v>16</v>
      </c>
      <c r="L652">
        <v>0.15597484276729559</v>
      </c>
      <c r="M652">
        <v>1</v>
      </c>
      <c r="N652" t="s">
        <v>1669</v>
      </c>
      <c r="O652" t="b">
        <v>0</v>
      </c>
      <c r="S652" t="str">
        <f>VLOOKUP($B652,'Gemini RAW'!$A:$Q,2,FALSE)</f>
        <v>Ja, eine Anmeldung für Aktenrollwagen und Security-Boxen ist zwingend erforderlich bis Ende Juli 2025. Bitte sende eine E-Mail an das Umzugsteam unter NewHQ_Sellenthin@berenberg.de.</v>
      </c>
      <c r="T652" t="str">
        <f>VLOOKUP($B652,'Gemini RAW'!$A:$Q,3,FALSE)</f>
        <v>rag</v>
      </c>
      <c r="U652">
        <f>VLOOKUP($B652,'Gemini RAW'!$A:$Q,4,FALSE)</f>
        <v>2</v>
      </c>
      <c r="V652">
        <f>VLOOKUP($B652,'Gemini RAW'!$A:$Q,5,FALSE)</f>
        <v>2</v>
      </c>
      <c r="W652">
        <f>VLOOKUP($B652,'Gemini RAW'!$A:$Q,6,FALSE)</f>
        <v>1</v>
      </c>
      <c r="X652">
        <f>VLOOKUP($B652,'Gemini RAW'!$A:$Q,7,FALSE)</f>
        <v>4</v>
      </c>
      <c r="Y652">
        <f>VLOOKUP($B652,'Gemini RAW'!$A:$Q,8,FALSE)</f>
        <v>1</v>
      </c>
      <c r="Z652">
        <f>VLOOKUP($B652,'Gemini RAW'!$A:$Q,9,FALSE)</f>
        <v>2.6</v>
      </c>
      <c r="AA652">
        <f>VLOOKUP($B652,'Gemini RAW'!$A:$Q,10,FALSE)</f>
        <v>10</v>
      </c>
      <c r="AB652">
        <f>VLOOKUP($B652,'Gemini RAW'!$A:$Q,11,FALSE)</f>
        <v>0.30545422271677652</v>
      </c>
      <c r="AC652">
        <f>VLOOKUP($B652,'Gemini RAW'!$A:$Q,12,FALSE)</f>
        <v>9</v>
      </c>
      <c r="AD652" t="str">
        <f>VLOOKUP($B652,'Gemini RAW'!$A:$Q,13,FALSE)</f>
        <v>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v>
      </c>
      <c r="AE652" t="b">
        <f>VLOOKUP($B652,'Gemini RAW'!$A:$Q,14,FALSE)</f>
        <v>0</v>
      </c>
      <c r="AF652">
        <f>VLOOKUP($B652,'Gemini RAW'!$A:$Q,15,FALSE)</f>
        <v>0</v>
      </c>
      <c r="AG652">
        <f>VLOOKUP($B652,'Gemini RAW'!$A:$Q,16,FALSE)</f>
        <v>0</v>
      </c>
      <c r="AH652">
        <f>VLOOKUP($B652,'Gemini RAW'!$A:$Q,17,FALSE)</f>
        <v>0</v>
      </c>
    </row>
    <row r="653" spans="1:34" x14ac:dyDescent="0.45">
      <c r="A653">
        <v>652</v>
      </c>
      <c r="B653" t="s">
        <v>186</v>
      </c>
      <c r="C653" t="s">
        <v>187</v>
      </c>
      <c r="D653" t="s">
        <v>19</v>
      </c>
      <c r="E653">
        <v>3</v>
      </c>
      <c r="F653">
        <v>4</v>
      </c>
      <c r="G653">
        <v>3</v>
      </c>
      <c r="H653">
        <v>4</v>
      </c>
      <c r="I653">
        <v>2</v>
      </c>
      <c r="J653">
        <v>3.3250000000000002</v>
      </c>
      <c r="K653">
        <v>16</v>
      </c>
      <c r="L653">
        <v>0.14933333333333329</v>
      </c>
      <c r="M653">
        <v>1</v>
      </c>
      <c r="N653" t="s">
        <v>1670</v>
      </c>
      <c r="O653" t="b">
        <v>0</v>
      </c>
      <c r="S653" t="str">
        <f>VLOOKUP($B653,'Gemini RAW'!$A:$Q,2,FALSE)</f>
        <v>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v>
      </c>
      <c r="T653" t="str">
        <f>VLOOKUP($B653,'Gemini RAW'!$A:$Q,3,FALSE)</f>
        <v>rag</v>
      </c>
      <c r="U653">
        <f>VLOOKUP($B653,'Gemini RAW'!$A:$Q,4,FALSE)</f>
        <v>4</v>
      </c>
      <c r="V653">
        <f>VLOOKUP($B653,'Gemini RAW'!$A:$Q,5,FALSE)</f>
        <v>5</v>
      </c>
      <c r="W653">
        <f>VLOOKUP($B653,'Gemini RAW'!$A:$Q,6,FALSE)</f>
        <v>3</v>
      </c>
      <c r="X653">
        <f>VLOOKUP($B653,'Gemini RAW'!$A:$Q,7,FALSE)</f>
        <v>5</v>
      </c>
      <c r="Y653">
        <f>VLOOKUP($B653,'Gemini RAW'!$A:$Q,8,FALSE)</f>
        <v>1</v>
      </c>
      <c r="Z653">
        <f>VLOOKUP($B653,'Gemini RAW'!$A:$Q,9,FALSE)</f>
        <v>3.98</v>
      </c>
      <c r="AA653">
        <f>VLOOKUP($B653,'Gemini RAW'!$A:$Q,10,FALSE)</f>
        <v>18</v>
      </c>
      <c r="AB653">
        <f>VLOOKUP($B653,'Gemini RAW'!$A:$Q,11,FALSE)</f>
        <v>0.10298553715229621</v>
      </c>
      <c r="AC653">
        <f>VLOOKUP($B653,'Gemini RAW'!$A:$Q,12,FALSE)</f>
        <v>11</v>
      </c>
      <c r="AD653" t="str">
        <f>VLOOKUP($B653,'Gemini RAW'!$A:$Q,13,FALSE)</f>
        <v>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v>
      </c>
      <c r="AE653" t="b">
        <f>VLOOKUP($B653,'Gemini RAW'!$A:$Q,14,FALSE)</f>
        <v>0</v>
      </c>
      <c r="AF653">
        <f>VLOOKUP($B653,'Gemini RAW'!$A:$Q,15,FALSE)</f>
        <v>0</v>
      </c>
      <c r="AG653">
        <f>VLOOKUP($B653,'Gemini RAW'!$A:$Q,16,FALSE)</f>
        <v>0</v>
      </c>
      <c r="AH653">
        <f>VLOOKUP($B653,'Gemini RAW'!$A:$Q,17,FALSE)</f>
        <v>0</v>
      </c>
    </row>
    <row r="654" spans="1:34" x14ac:dyDescent="0.45">
      <c r="A654">
        <v>653</v>
      </c>
      <c r="B654" t="s">
        <v>189</v>
      </c>
      <c r="C654" t="s">
        <v>190</v>
      </c>
      <c r="D654" t="s">
        <v>19</v>
      </c>
      <c r="E654">
        <v>1</v>
      </c>
      <c r="F654">
        <v>2</v>
      </c>
      <c r="G654">
        <v>1</v>
      </c>
      <c r="H654">
        <v>3</v>
      </c>
      <c r="I654">
        <v>1</v>
      </c>
      <c r="J654">
        <v>1.575</v>
      </c>
      <c r="K654">
        <v>8</v>
      </c>
      <c r="L654">
        <v>0.1583333333333333</v>
      </c>
      <c r="M654">
        <v>1</v>
      </c>
      <c r="N654" t="s">
        <v>1671</v>
      </c>
      <c r="O654" t="b">
        <v>0</v>
      </c>
      <c r="S654" t="str">
        <f>VLOOKUP($B654,'Gemini RAW'!$A:$Q,2,FALSE)</f>
        <v>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v>
      </c>
      <c r="T654" t="str">
        <f>VLOOKUP($B654,'Gemini RAW'!$A:$Q,3,FALSE)</f>
        <v>rag</v>
      </c>
      <c r="U654">
        <f>VLOOKUP($B654,'Gemini RAW'!$A:$Q,4,FALSE)</f>
        <v>4</v>
      </c>
      <c r="V654">
        <f>VLOOKUP($B654,'Gemini RAW'!$A:$Q,5,FALSE)</f>
        <v>4</v>
      </c>
      <c r="W654">
        <f>VLOOKUP($B654,'Gemini RAW'!$A:$Q,6,FALSE)</f>
        <v>2</v>
      </c>
      <c r="X654">
        <f>VLOOKUP($B654,'Gemini RAW'!$A:$Q,7,FALSE)</f>
        <v>4</v>
      </c>
      <c r="Y654">
        <f>VLOOKUP($B654,'Gemini RAW'!$A:$Q,8,FALSE)</f>
        <v>2</v>
      </c>
      <c r="Z654">
        <f>VLOOKUP($B654,'Gemini RAW'!$A:$Q,9,FALSE)</f>
        <v>3.88</v>
      </c>
      <c r="AA654">
        <f>VLOOKUP($B654,'Gemini RAW'!$A:$Q,10,FALSE)</f>
        <v>16</v>
      </c>
      <c r="AB654">
        <f>VLOOKUP($B654,'Gemini RAW'!$A:$Q,11,FALSE)</f>
        <v>0.19645818491875069</v>
      </c>
      <c r="AC654">
        <f>VLOOKUP($B654,'Gemini RAW'!$A:$Q,12,FALSE)</f>
        <v>13</v>
      </c>
      <c r="AD654" t="str">
        <f>VLOOKUP($B654,'Gemini RAW'!$A:$Q,13,FALSE)</f>
        <v>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v>
      </c>
      <c r="AE654" t="b">
        <f>VLOOKUP($B654,'Gemini RAW'!$A:$Q,14,FALSE)</f>
        <v>0</v>
      </c>
      <c r="AF654">
        <f>VLOOKUP($B654,'Gemini RAW'!$A:$Q,15,FALSE)</f>
        <v>0</v>
      </c>
      <c r="AG654">
        <f>VLOOKUP($B654,'Gemini RAW'!$A:$Q,16,FALSE)</f>
        <v>0</v>
      </c>
      <c r="AH654">
        <f>VLOOKUP($B654,'Gemini RAW'!$A:$Q,17,FALSE)</f>
        <v>0</v>
      </c>
    </row>
    <row r="655" spans="1:34" x14ac:dyDescent="0.45">
      <c r="A655">
        <v>654</v>
      </c>
      <c r="B655" t="s">
        <v>192</v>
      </c>
      <c r="C655" t="s">
        <v>193</v>
      </c>
      <c r="D655" t="s">
        <v>19</v>
      </c>
      <c r="E655">
        <v>4</v>
      </c>
      <c r="F655">
        <v>5</v>
      </c>
      <c r="G655">
        <v>4</v>
      </c>
      <c r="H655">
        <v>4</v>
      </c>
      <c r="I655">
        <v>2</v>
      </c>
      <c r="J655">
        <v>4.0750000000000002</v>
      </c>
      <c r="K655">
        <v>19</v>
      </c>
      <c r="L655">
        <v>0.14358974358974361</v>
      </c>
      <c r="M655">
        <v>1</v>
      </c>
      <c r="N655" t="s">
        <v>1672</v>
      </c>
      <c r="O655" t="b">
        <v>0</v>
      </c>
      <c r="S655" t="str">
        <f>VLOOKUP($B655,'Gemini RAW'!$A:$Q,2,FALSE)</f>
        <v>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v>
      </c>
      <c r="T655" t="str">
        <f>VLOOKUP($B655,'Gemini RAW'!$A:$Q,3,FALSE)</f>
        <v>rag</v>
      </c>
      <c r="U655">
        <f>VLOOKUP($B655,'Gemini RAW'!$A:$Q,4,FALSE)</f>
        <v>4</v>
      </c>
      <c r="V655">
        <f>VLOOKUP($B655,'Gemini RAW'!$A:$Q,5,FALSE)</f>
        <v>5</v>
      </c>
      <c r="W655">
        <f>VLOOKUP($B655,'Gemini RAW'!$A:$Q,6,FALSE)</f>
        <v>4</v>
      </c>
      <c r="X655">
        <f>VLOOKUP($B655,'Gemini RAW'!$A:$Q,7,FALSE)</f>
        <v>5</v>
      </c>
      <c r="Y655">
        <f>VLOOKUP($B655,'Gemini RAW'!$A:$Q,8,FALSE)</f>
        <v>1</v>
      </c>
      <c r="Z655">
        <f>VLOOKUP($B655,'Gemini RAW'!$A:$Q,9,FALSE)</f>
        <v>4.3999999999999986</v>
      </c>
      <c r="AA655">
        <f>VLOOKUP($B655,'Gemini RAW'!$A:$Q,10,FALSE)</f>
        <v>19</v>
      </c>
      <c r="AB655">
        <f>VLOOKUP($B655,'Gemini RAW'!$A:$Q,11,FALSE)</f>
        <v>0.1744195192415309</v>
      </c>
      <c r="AC655">
        <f>VLOOKUP($B655,'Gemini RAW'!$A:$Q,12,FALSE)</f>
        <v>8</v>
      </c>
      <c r="AD655" t="str">
        <f>VLOOKUP($B655,'Gemini RAW'!$A:$Q,13,FALSE)</f>
        <v>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v>
      </c>
      <c r="AE655" t="b">
        <f>VLOOKUP($B655,'Gemini RAW'!$A:$Q,14,FALSE)</f>
        <v>0</v>
      </c>
      <c r="AF655">
        <f>VLOOKUP($B655,'Gemini RAW'!$A:$Q,15,FALSE)</f>
        <v>0</v>
      </c>
      <c r="AG655">
        <f>VLOOKUP($B655,'Gemini RAW'!$A:$Q,16,FALSE)</f>
        <v>0</v>
      </c>
      <c r="AH655">
        <f>VLOOKUP($B655,'Gemini RAW'!$A:$Q,17,FALSE)</f>
        <v>0</v>
      </c>
    </row>
    <row r="656" spans="1:34" x14ac:dyDescent="0.45">
      <c r="A656">
        <v>655</v>
      </c>
      <c r="B656" t="s">
        <v>195</v>
      </c>
      <c r="C656" t="s">
        <v>196</v>
      </c>
      <c r="D656" t="s">
        <v>19</v>
      </c>
      <c r="E656">
        <v>4</v>
      </c>
      <c r="F656">
        <v>5</v>
      </c>
      <c r="G656">
        <v>4</v>
      </c>
      <c r="H656">
        <v>4</v>
      </c>
      <c r="I656">
        <v>3</v>
      </c>
      <c r="J656">
        <v>4.1624999999999996</v>
      </c>
      <c r="K656">
        <v>20</v>
      </c>
      <c r="L656">
        <v>0.14779116465863451</v>
      </c>
      <c r="M656">
        <v>1</v>
      </c>
      <c r="N656" t="s">
        <v>1673</v>
      </c>
      <c r="O656" t="b">
        <v>0</v>
      </c>
      <c r="S656" t="str">
        <f>VLOOKUP($B656,'Gemini RAW'!$A:$Q,2,FALSE)</f>
        <v>Ja, während des Probearbeitens sind die Tiefgarage und der Fahrradkeller nutzbar. Der Zugang zur Tiefgarage erfolgt mit der Mitarbeiterkarte.</v>
      </c>
      <c r="T656" t="str">
        <f>VLOOKUP($B656,'Gemini RAW'!$A:$Q,3,FALSE)</f>
        <v>rag</v>
      </c>
      <c r="U656">
        <f>VLOOKUP($B656,'Gemini RAW'!$A:$Q,4,FALSE)</f>
        <v>4</v>
      </c>
      <c r="V656">
        <f>VLOOKUP($B656,'Gemini RAW'!$A:$Q,5,FALSE)</f>
        <v>5</v>
      </c>
      <c r="W656">
        <f>VLOOKUP($B656,'Gemini RAW'!$A:$Q,6,FALSE)</f>
        <v>4</v>
      </c>
      <c r="X656">
        <f>VLOOKUP($B656,'Gemini RAW'!$A:$Q,7,FALSE)</f>
        <v>5</v>
      </c>
      <c r="Y656">
        <f>VLOOKUP($B656,'Gemini RAW'!$A:$Q,8,FALSE)</f>
        <v>1</v>
      </c>
      <c r="Z656">
        <f>VLOOKUP($B656,'Gemini RAW'!$A:$Q,9,FALSE)</f>
        <v>4.12</v>
      </c>
      <c r="AA656">
        <f>VLOOKUP($B656,'Gemini RAW'!$A:$Q,10,FALSE)</f>
        <v>19</v>
      </c>
      <c r="AB656">
        <f>VLOOKUP($B656,'Gemini RAW'!$A:$Q,11,FALSE)</f>
        <v>0.13936035287889251</v>
      </c>
      <c r="AC656">
        <f>VLOOKUP($B656,'Gemini RAW'!$A:$Q,12,FALSE)</f>
        <v>12</v>
      </c>
      <c r="AD656" t="str">
        <f>VLOOKUP($B656,'Gemini RAW'!$A:$Q,13,FALSE)</f>
        <v>The response is relevant, clear, and mostly complete. The factual accuracy is high, although not fully supported by the snippets. The lack of citations is a significant weakness.</v>
      </c>
      <c r="AE656" t="b">
        <f>VLOOKUP($B656,'Gemini RAW'!$A:$Q,14,FALSE)</f>
        <v>0</v>
      </c>
      <c r="AF656">
        <f>VLOOKUP($B656,'Gemini RAW'!$A:$Q,15,FALSE)</f>
        <v>0</v>
      </c>
      <c r="AG656">
        <f>VLOOKUP($B656,'Gemini RAW'!$A:$Q,16,FALSE)</f>
        <v>0</v>
      </c>
      <c r="AH656">
        <f>VLOOKUP($B656,'Gemini RAW'!$A:$Q,17,FALSE)</f>
        <v>0</v>
      </c>
    </row>
    <row r="657" spans="1:34" x14ac:dyDescent="0.45">
      <c r="A657">
        <v>656</v>
      </c>
      <c r="B657" t="s">
        <v>198</v>
      </c>
      <c r="C657" t="s">
        <v>199</v>
      </c>
      <c r="D657" t="s">
        <v>19</v>
      </c>
      <c r="E657">
        <v>3</v>
      </c>
      <c r="F657">
        <v>4</v>
      </c>
      <c r="G657">
        <v>3</v>
      </c>
      <c r="H657">
        <v>4</v>
      </c>
      <c r="I657">
        <v>2</v>
      </c>
      <c r="J657">
        <v>3.3250000000000002</v>
      </c>
      <c r="K657">
        <v>16</v>
      </c>
      <c r="L657">
        <v>0.1536723163841808</v>
      </c>
      <c r="M657">
        <v>1</v>
      </c>
      <c r="N657" t="s">
        <v>1674</v>
      </c>
      <c r="O657" t="b">
        <v>0</v>
      </c>
      <c r="S657" t="str">
        <f>VLOOKUP($B657,'Gemini RAW'!$A:$Q,2,FALSE)</f>
        <v>Ja, beim Probearbeiten im NewHQ wird gerne Feedback entgegengenommen. Floorwalker unterstützen an den Tagen und nehmen gern auch Feedback entgegen.</v>
      </c>
      <c r="T657" t="str">
        <f>VLOOKUP($B657,'Gemini RAW'!$A:$Q,3,FALSE)</f>
        <v>rag</v>
      </c>
      <c r="U657">
        <f>VLOOKUP($B657,'Gemini RAW'!$A:$Q,4,FALSE)</f>
        <v>4</v>
      </c>
      <c r="V657">
        <f>VLOOKUP($B657,'Gemini RAW'!$A:$Q,5,FALSE)</f>
        <v>5</v>
      </c>
      <c r="W657">
        <f>VLOOKUP($B657,'Gemini RAW'!$A:$Q,6,FALSE)</f>
        <v>3</v>
      </c>
      <c r="X657">
        <f>VLOOKUP($B657,'Gemini RAW'!$A:$Q,7,FALSE)</f>
        <v>4</v>
      </c>
      <c r="Y657">
        <f>VLOOKUP($B657,'Gemini RAW'!$A:$Q,8,FALSE)</f>
        <v>1</v>
      </c>
      <c r="Z657">
        <f>VLOOKUP($B657,'Gemini RAW'!$A:$Q,9,FALSE)</f>
        <v>3.44</v>
      </c>
      <c r="AA657">
        <f>VLOOKUP($B657,'Gemini RAW'!$A:$Q,10,FALSE)</f>
        <v>17</v>
      </c>
      <c r="AB657">
        <f>VLOOKUP($B657,'Gemini RAW'!$A:$Q,11,FALSE)</f>
        <v>0.1004341039707419</v>
      </c>
      <c r="AC657">
        <f>VLOOKUP($B657,'Gemini RAW'!$A:$Q,12,FALSE)</f>
        <v>5</v>
      </c>
      <c r="AD657" t="str">
        <f>VLOOKUP($B657,'Gemini RAW'!$A:$Q,13,FALSE)</f>
        <v>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v>
      </c>
      <c r="AE657" t="b">
        <f>VLOOKUP($B657,'Gemini RAW'!$A:$Q,14,FALSE)</f>
        <v>0</v>
      </c>
      <c r="AF657">
        <f>VLOOKUP($B657,'Gemini RAW'!$A:$Q,15,FALSE)</f>
        <v>0</v>
      </c>
      <c r="AG657">
        <f>VLOOKUP($B657,'Gemini RAW'!$A:$Q,16,FALSE)</f>
        <v>0</v>
      </c>
      <c r="AH657">
        <f>VLOOKUP($B657,'Gemini RAW'!$A:$Q,17,FALSE)</f>
        <v>0</v>
      </c>
    </row>
    <row r="658" spans="1:34" x14ac:dyDescent="0.45">
      <c r="A658">
        <v>657</v>
      </c>
      <c r="B658" t="s">
        <v>201</v>
      </c>
      <c r="C658" t="s">
        <v>202</v>
      </c>
      <c r="D658" t="s">
        <v>19</v>
      </c>
      <c r="E658">
        <v>1</v>
      </c>
      <c r="F658">
        <v>2</v>
      </c>
      <c r="G658">
        <v>1</v>
      </c>
      <c r="H658">
        <v>3</v>
      </c>
      <c r="I658">
        <v>2</v>
      </c>
      <c r="J658">
        <v>1.6625000000000001</v>
      </c>
      <c r="K658">
        <v>9</v>
      </c>
      <c r="L658">
        <v>0.27220779220779218</v>
      </c>
      <c r="M658">
        <v>1</v>
      </c>
      <c r="N658" t="s">
        <v>1675</v>
      </c>
      <c r="O658" t="b">
        <v>0</v>
      </c>
      <c r="S658" t="str">
        <f>VLOOKUP($B658,'Gemini RAW'!$A:$Q,2,FALSE)</f>
        <v>Die Aufgabe des Umzugsbotschafters ist es, Ansprechpartner für Kollegen an den ersten Tagen zu sein und als Kontaktperson zum Umzugsteam zu fungieren.</v>
      </c>
      <c r="T658" t="str">
        <f>VLOOKUP($B658,'Gemini RAW'!$A:$Q,3,FALSE)</f>
        <v>rag</v>
      </c>
      <c r="U658">
        <f>VLOOKUP($B658,'Gemini RAW'!$A:$Q,4,FALSE)</f>
        <v>4</v>
      </c>
      <c r="V658">
        <f>VLOOKUP($B658,'Gemini RAW'!$A:$Q,5,FALSE)</f>
        <v>5</v>
      </c>
      <c r="W658">
        <f>VLOOKUP($B658,'Gemini RAW'!$A:$Q,6,FALSE)</f>
        <v>3</v>
      </c>
      <c r="X658">
        <f>VLOOKUP($B658,'Gemini RAW'!$A:$Q,7,FALSE)</f>
        <v>5</v>
      </c>
      <c r="Y658">
        <f>VLOOKUP($B658,'Gemini RAW'!$A:$Q,8,FALSE)</f>
        <v>1</v>
      </c>
      <c r="Z658">
        <f>VLOOKUP($B658,'Gemini RAW'!$A:$Q,9,FALSE)</f>
        <v>3.98</v>
      </c>
      <c r="AA658">
        <f>VLOOKUP($B658,'Gemini RAW'!$A:$Q,10,FALSE)</f>
        <v>18</v>
      </c>
      <c r="AB658">
        <f>VLOOKUP($B658,'Gemini RAW'!$A:$Q,11,FALSE)</f>
        <v>0.13659924001955759</v>
      </c>
      <c r="AC658">
        <f>VLOOKUP($B658,'Gemini RAW'!$A:$Q,12,FALSE)</f>
        <v>8</v>
      </c>
      <c r="AD658" t="str">
        <f>VLOOKUP($B658,'Gemini RAW'!$A:$Q,13,FALSE)</f>
        <v>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v>
      </c>
      <c r="AE658" t="b">
        <f>VLOOKUP($B658,'Gemini RAW'!$A:$Q,14,FALSE)</f>
        <v>0</v>
      </c>
      <c r="AF658">
        <f>VLOOKUP($B658,'Gemini RAW'!$A:$Q,15,FALSE)</f>
        <v>0</v>
      </c>
      <c r="AG658">
        <f>VLOOKUP($B658,'Gemini RAW'!$A:$Q,16,FALSE)</f>
        <v>0</v>
      </c>
      <c r="AH658">
        <f>VLOOKUP($B658,'Gemini RAW'!$A:$Q,17,FALSE)</f>
        <v>0</v>
      </c>
    </row>
    <row r="659" spans="1:34" x14ac:dyDescent="0.45">
      <c r="A659">
        <v>658</v>
      </c>
      <c r="B659" t="s">
        <v>204</v>
      </c>
      <c r="C659" t="s">
        <v>205</v>
      </c>
      <c r="D659" t="s">
        <v>19</v>
      </c>
      <c r="E659">
        <v>4</v>
      </c>
      <c r="F659">
        <v>5</v>
      </c>
      <c r="G659">
        <v>4</v>
      </c>
      <c r="H659">
        <v>4</v>
      </c>
      <c r="I659">
        <v>3</v>
      </c>
      <c r="J659">
        <v>4.1624999999999996</v>
      </c>
      <c r="K659">
        <v>20</v>
      </c>
      <c r="L659">
        <v>0.14912280701754391</v>
      </c>
      <c r="M659">
        <v>1</v>
      </c>
      <c r="N659" t="s">
        <v>1676</v>
      </c>
      <c r="O659" t="b">
        <v>0</v>
      </c>
      <c r="S659" t="str">
        <f>VLOOKUP($B659,'Gemini RAW'!$A:$Q,2,FALSE)</f>
        <v>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v>
      </c>
      <c r="T659" t="str">
        <f>VLOOKUP($B659,'Gemini RAW'!$A:$Q,3,FALSE)</f>
        <v>rag</v>
      </c>
      <c r="U659">
        <f>VLOOKUP($B659,'Gemini RAW'!$A:$Q,4,FALSE)</f>
        <v>4</v>
      </c>
      <c r="V659">
        <f>VLOOKUP($B659,'Gemini RAW'!$A:$Q,5,FALSE)</f>
        <v>5</v>
      </c>
      <c r="W659">
        <f>VLOOKUP($B659,'Gemini RAW'!$A:$Q,6,FALSE)</f>
        <v>4</v>
      </c>
      <c r="X659">
        <f>VLOOKUP($B659,'Gemini RAW'!$A:$Q,7,FALSE)</f>
        <v>5</v>
      </c>
      <c r="Y659">
        <f>VLOOKUP($B659,'Gemini RAW'!$A:$Q,8,FALSE)</f>
        <v>1</v>
      </c>
      <c r="Z659">
        <f>VLOOKUP($B659,'Gemini RAW'!$A:$Q,9,FALSE)</f>
        <v>4.12</v>
      </c>
      <c r="AA659">
        <f>VLOOKUP($B659,'Gemini RAW'!$A:$Q,10,FALSE)</f>
        <v>19</v>
      </c>
      <c r="AB659">
        <f>VLOOKUP($B659,'Gemini RAW'!$A:$Q,11,FALSE)</f>
        <v>0.1640366327008887</v>
      </c>
      <c r="AC659">
        <f>VLOOKUP($B659,'Gemini RAW'!$A:$Q,12,FALSE)</f>
        <v>11</v>
      </c>
      <c r="AD659" t="str">
        <f>VLOOKUP($B659,'Gemini RAW'!$A:$Q,13,FALSE)</f>
        <v>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v>
      </c>
      <c r="AE659" t="b">
        <f>VLOOKUP($B659,'Gemini RAW'!$A:$Q,14,FALSE)</f>
        <v>0</v>
      </c>
      <c r="AF659">
        <f>VLOOKUP($B659,'Gemini RAW'!$A:$Q,15,FALSE)</f>
        <v>0</v>
      </c>
      <c r="AG659">
        <f>VLOOKUP($B659,'Gemini RAW'!$A:$Q,16,FALSE)</f>
        <v>0</v>
      </c>
      <c r="AH659">
        <f>VLOOKUP($B659,'Gemini RAW'!$A:$Q,17,FALSE)</f>
        <v>0</v>
      </c>
    </row>
    <row r="660" spans="1:34" x14ac:dyDescent="0.45">
      <c r="A660">
        <v>659</v>
      </c>
      <c r="B660" t="s">
        <v>207</v>
      </c>
      <c r="C660" t="s">
        <v>208</v>
      </c>
      <c r="D660" t="s">
        <v>19</v>
      </c>
      <c r="E660">
        <v>3</v>
      </c>
      <c r="F660">
        <v>4</v>
      </c>
      <c r="G660">
        <v>3</v>
      </c>
      <c r="H660">
        <v>4</v>
      </c>
      <c r="I660">
        <v>2</v>
      </c>
      <c r="J660">
        <v>3.3250000000000002</v>
      </c>
      <c r="K660">
        <v>16</v>
      </c>
      <c r="L660">
        <v>0.14954954954954949</v>
      </c>
      <c r="M660">
        <v>1</v>
      </c>
      <c r="N660" t="s">
        <v>1677</v>
      </c>
      <c r="O660" t="b">
        <v>0</v>
      </c>
      <c r="S660" t="str">
        <f>VLOOKUP($B660,'Gemini RAW'!$A:$Q,2,FALSE)</f>
        <v>Für Ihre Suchanfrage konnte keine Zusammenfassung erstellt werden. Hier sind einige Suchergebnisse.</v>
      </c>
      <c r="T660" t="str">
        <f>VLOOKUP($B660,'Gemini RAW'!$A:$Q,3,FALSE)</f>
        <v>rag</v>
      </c>
      <c r="U660">
        <f>VLOOKUP($B660,'Gemini RAW'!$A:$Q,4,FALSE)</f>
        <v>1</v>
      </c>
      <c r="V660">
        <f>VLOOKUP($B660,'Gemini RAW'!$A:$Q,5,FALSE)</f>
        <v>1</v>
      </c>
      <c r="W660">
        <f>VLOOKUP($B660,'Gemini RAW'!$A:$Q,6,FALSE)</f>
        <v>1</v>
      </c>
      <c r="X660">
        <f>VLOOKUP($B660,'Gemini RAW'!$A:$Q,7,FALSE)</f>
        <v>1</v>
      </c>
      <c r="Y660">
        <f>VLOOKUP($B660,'Gemini RAW'!$A:$Q,8,FALSE)</f>
        <v>1</v>
      </c>
      <c r="Z660">
        <f>VLOOKUP($B660,'Gemini RAW'!$A:$Q,9,FALSE)</f>
        <v>1</v>
      </c>
      <c r="AA660">
        <f>VLOOKUP($B660,'Gemini RAW'!$A:$Q,10,FALSE)</f>
        <v>5</v>
      </c>
      <c r="AB660">
        <f>VLOOKUP($B660,'Gemini RAW'!$A:$Q,11,FALSE)</f>
        <v>2.4046769542219969E-2</v>
      </c>
      <c r="AC660">
        <f>VLOOKUP($B660,'Gemini RAW'!$A:$Q,12,FALSE)</f>
        <v>12</v>
      </c>
      <c r="AD660" t="str">
        <f>VLOOKUP($B660,'Gemini RAW'!$A:$Q,13,FALSE)</f>
        <v>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v>
      </c>
      <c r="AE660" t="b">
        <f>VLOOKUP($B660,'Gemini RAW'!$A:$Q,14,FALSE)</f>
        <v>0</v>
      </c>
      <c r="AF660">
        <f>VLOOKUP($B660,'Gemini RAW'!$A:$Q,15,FALSE)</f>
        <v>0</v>
      </c>
      <c r="AG660">
        <f>VLOOKUP($B660,'Gemini RAW'!$A:$Q,16,FALSE)</f>
        <v>0</v>
      </c>
      <c r="AH660">
        <f>VLOOKUP($B660,'Gemini RAW'!$A:$Q,17,FALSE)</f>
        <v>0</v>
      </c>
    </row>
    <row r="661" spans="1:34" x14ac:dyDescent="0.45">
      <c r="A661">
        <v>660</v>
      </c>
      <c r="B661" t="s">
        <v>210</v>
      </c>
      <c r="C661" t="s">
        <v>211</v>
      </c>
      <c r="D661" t="s">
        <v>19</v>
      </c>
      <c r="E661">
        <v>1</v>
      </c>
      <c r="F661">
        <v>2</v>
      </c>
      <c r="G661">
        <v>1</v>
      </c>
      <c r="H661">
        <v>3</v>
      </c>
      <c r="I661">
        <v>1</v>
      </c>
      <c r="J661">
        <v>1.575</v>
      </c>
      <c r="K661">
        <v>8</v>
      </c>
      <c r="L661">
        <v>0.28131868131868132</v>
      </c>
      <c r="M661">
        <v>1</v>
      </c>
      <c r="N661" t="s">
        <v>1678</v>
      </c>
      <c r="O661" t="b">
        <v>0</v>
      </c>
      <c r="S661" t="str">
        <f>VLOOKUP($B661,'Gemini RAW'!$A:$Q,2,FALSE)</f>
        <v>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v>
      </c>
      <c r="T661" t="str">
        <f>VLOOKUP($B661,'Gemini RAW'!$A:$Q,3,FALSE)</f>
        <v>rag</v>
      </c>
      <c r="U661">
        <f>VLOOKUP($B661,'Gemini RAW'!$A:$Q,4,FALSE)</f>
        <v>5</v>
      </c>
      <c r="V661">
        <f>VLOOKUP($B661,'Gemini RAW'!$A:$Q,5,FALSE)</f>
        <v>5</v>
      </c>
      <c r="W661">
        <f>VLOOKUP($B661,'Gemini RAW'!$A:$Q,6,FALSE)</f>
        <v>5</v>
      </c>
      <c r="X661">
        <f>VLOOKUP($B661,'Gemini RAW'!$A:$Q,7,FALSE)</f>
        <v>5</v>
      </c>
      <c r="Y661">
        <f>VLOOKUP($B661,'Gemini RAW'!$A:$Q,8,FALSE)</f>
        <v>1</v>
      </c>
      <c r="Z661">
        <f>VLOOKUP($B661,'Gemini RAW'!$A:$Q,9,FALSE)</f>
        <v>4.4800000000000004</v>
      </c>
      <c r="AA661">
        <f>VLOOKUP($B661,'Gemini RAW'!$A:$Q,10,FALSE)</f>
        <v>21</v>
      </c>
      <c r="AB661">
        <f>VLOOKUP($B661,'Gemini RAW'!$A:$Q,11,FALSE)</f>
        <v>8.554162542649385E-2</v>
      </c>
      <c r="AC661">
        <f>VLOOKUP($B661,'Gemini RAW'!$A:$Q,12,FALSE)</f>
        <v>4</v>
      </c>
      <c r="AD661" t="str">
        <f>VLOOKUP($B661,'Gemini RAW'!$A:$Q,13,FALSE)</f>
        <v>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v>
      </c>
      <c r="AE661" t="b">
        <f>VLOOKUP($B661,'Gemini RAW'!$A:$Q,14,FALSE)</f>
        <v>0</v>
      </c>
      <c r="AF661">
        <f>VLOOKUP($B661,'Gemini RAW'!$A:$Q,15,FALSE)</f>
        <v>0</v>
      </c>
      <c r="AG661">
        <f>VLOOKUP($B661,'Gemini RAW'!$A:$Q,16,FALSE)</f>
        <v>0</v>
      </c>
      <c r="AH661">
        <f>VLOOKUP($B661,'Gemini RAW'!$A:$Q,17,FALSE)</f>
        <v>0</v>
      </c>
    </row>
    <row r="662" spans="1:34" x14ac:dyDescent="0.45">
      <c r="A662">
        <v>661</v>
      </c>
      <c r="B662" t="s">
        <v>213</v>
      </c>
      <c r="C662" t="s">
        <v>214</v>
      </c>
      <c r="D662" t="s">
        <v>19</v>
      </c>
      <c r="E662">
        <v>3</v>
      </c>
      <c r="F662">
        <v>4</v>
      </c>
      <c r="G662">
        <v>3</v>
      </c>
      <c r="H662">
        <v>4</v>
      </c>
      <c r="I662">
        <v>2</v>
      </c>
      <c r="J662">
        <v>3.3250000000000002</v>
      </c>
      <c r="K662">
        <v>16</v>
      </c>
      <c r="L662">
        <v>0.14779116465863451</v>
      </c>
      <c r="M662">
        <v>1</v>
      </c>
      <c r="N662" t="s">
        <v>1679</v>
      </c>
      <c r="O662" t="b">
        <v>0</v>
      </c>
      <c r="S662" t="str">
        <f>VLOOKUP($B662,'Gemini RAW'!$A:$Q,2,FALSE)</f>
        <v>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v>
      </c>
      <c r="T662" t="str">
        <f>VLOOKUP($B662,'Gemini RAW'!$A:$Q,3,FALSE)</f>
        <v>rag</v>
      </c>
      <c r="U662">
        <f>VLOOKUP($B662,'Gemini RAW'!$A:$Q,4,FALSE)</f>
        <v>4</v>
      </c>
      <c r="V662">
        <f>VLOOKUP($B662,'Gemini RAW'!$A:$Q,5,FALSE)</f>
        <v>4</v>
      </c>
      <c r="W662">
        <f>VLOOKUP($B662,'Gemini RAW'!$A:$Q,6,FALSE)</f>
        <v>3</v>
      </c>
      <c r="X662">
        <f>VLOOKUP($B662,'Gemini RAW'!$A:$Q,7,FALSE)</f>
        <v>5</v>
      </c>
      <c r="Y662">
        <f>VLOOKUP($B662,'Gemini RAW'!$A:$Q,8,FALSE)</f>
        <v>1</v>
      </c>
      <c r="Z662">
        <f>VLOOKUP($B662,'Gemini RAW'!$A:$Q,9,FALSE)</f>
        <v>3.8</v>
      </c>
      <c r="AA662">
        <f>VLOOKUP($B662,'Gemini RAW'!$A:$Q,10,FALSE)</f>
        <v>17</v>
      </c>
      <c r="AB662">
        <f>VLOOKUP($B662,'Gemini RAW'!$A:$Q,11,FALSE)</f>
        <v>0.13938682454493151</v>
      </c>
      <c r="AC662">
        <f>VLOOKUP($B662,'Gemini RAW'!$A:$Q,12,FALSE)</f>
        <v>14</v>
      </c>
      <c r="AD662" t="str">
        <f>VLOOKUP($B662,'Gemini RAW'!$A:$Q,13,FALSE)</f>
        <v>The response is generally good in terms of relevance and clarity. It provides a plausible solution to the user's query. However, it lacks completeness and doesn't effectively utilize the provided snippets. The absence of proper citations is a significant weakness.</v>
      </c>
      <c r="AE662" t="b">
        <f>VLOOKUP($B662,'Gemini RAW'!$A:$Q,14,FALSE)</f>
        <v>0</v>
      </c>
      <c r="AF662">
        <f>VLOOKUP($B662,'Gemini RAW'!$A:$Q,15,FALSE)</f>
        <v>0</v>
      </c>
      <c r="AG662">
        <f>VLOOKUP($B662,'Gemini RAW'!$A:$Q,16,FALSE)</f>
        <v>0</v>
      </c>
      <c r="AH662">
        <f>VLOOKUP($B662,'Gemini RAW'!$A:$Q,17,FALSE)</f>
        <v>0</v>
      </c>
    </row>
    <row r="663" spans="1:34" x14ac:dyDescent="0.45">
      <c r="A663">
        <v>662</v>
      </c>
      <c r="B663" t="s">
        <v>216</v>
      </c>
      <c r="C663" t="s">
        <v>217</v>
      </c>
      <c r="D663" t="s">
        <v>19</v>
      </c>
      <c r="E663">
        <v>1</v>
      </c>
      <c r="F663">
        <v>2</v>
      </c>
      <c r="G663">
        <v>1</v>
      </c>
      <c r="H663">
        <v>3</v>
      </c>
      <c r="I663">
        <v>1</v>
      </c>
      <c r="J663">
        <v>1.575</v>
      </c>
      <c r="K663">
        <v>8</v>
      </c>
      <c r="L663">
        <v>0.25423987776928952</v>
      </c>
      <c r="M663">
        <v>1</v>
      </c>
      <c r="N663" t="s">
        <v>1680</v>
      </c>
      <c r="O663" t="b">
        <v>0</v>
      </c>
      <c r="S663" t="str">
        <f>VLOOKUP($B663,'Gemini RAW'!$A:$Q,2,FALSE)</f>
        <v>Für Ihre Suchanfrage konnte keine Zusammenfassung erstellt werden. Hier sind einige Suchergebnisse.</v>
      </c>
      <c r="T663" t="str">
        <f>VLOOKUP($B663,'Gemini RAW'!$A:$Q,3,FALSE)</f>
        <v>rag</v>
      </c>
      <c r="U663">
        <f>VLOOKUP($B663,'Gemini RAW'!$A:$Q,4,FALSE)</f>
        <v>3</v>
      </c>
      <c r="V663">
        <f>VLOOKUP($B663,'Gemini RAW'!$A:$Q,5,FALSE)</f>
        <v>1</v>
      </c>
      <c r="W663">
        <f>VLOOKUP($B663,'Gemini RAW'!$A:$Q,6,FALSE)</f>
        <v>1</v>
      </c>
      <c r="X663">
        <f>VLOOKUP($B663,'Gemini RAW'!$A:$Q,7,FALSE)</f>
        <v>1</v>
      </c>
      <c r="Y663">
        <f>VLOOKUP($B663,'Gemini RAW'!$A:$Q,8,FALSE)</f>
        <v>1</v>
      </c>
      <c r="Z663">
        <f>VLOOKUP($B663,'Gemini RAW'!$A:$Q,9,FALSE)</f>
        <v>2.56</v>
      </c>
      <c r="AA663">
        <f>VLOOKUP($B663,'Gemini RAW'!$A:$Q,10,FALSE)</f>
        <v>7</v>
      </c>
      <c r="AB663">
        <f>VLOOKUP($B663,'Gemini RAW'!$A:$Q,11,FALSE)</f>
        <v>4.0567161444016862E-2</v>
      </c>
      <c r="AC663">
        <f>VLOOKUP($B663,'Gemini RAW'!$A:$Q,12,FALSE)</f>
        <v>5</v>
      </c>
      <c r="AD663" t="str">
        <f>VLOOKUP($B663,'Gemini RAW'!$A:$Q,13,FALSE)</f>
        <v>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v>
      </c>
      <c r="AE663" t="b">
        <f>VLOOKUP($B663,'Gemini RAW'!$A:$Q,14,FALSE)</f>
        <v>0</v>
      </c>
      <c r="AF663">
        <f>VLOOKUP($B663,'Gemini RAW'!$A:$Q,15,FALSE)</f>
        <v>0</v>
      </c>
      <c r="AG663">
        <f>VLOOKUP($B663,'Gemini RAW'!$A:$Q,16,FALSE)</f>
        <v>0</v>
      </c>
      <c r="AH663">
        <f>VLOOKUP($B663,'Gemini RAW'!$A:$Q,17,FALSE)</f>
        <v>0</v>
      </c>
    </row>
    <row r="664" spans="1:34" x14ac:dyDescent="0.45">
      <c r="A664">
        <v>663</v>
      </c>
      <c r="B664" t="s">
        <v>219</v>
      </c>
      <c r="C664" t="s">
        <v>220</v>
      </c>
      <c r="D664" t="s">
        <v>19</v>
      </c>
      <c r="E664">
        <v>5</v>
      </c>
      <c r="F664">
        <v>5</v>
      </c>
      <c r="G664">
        <v>4</v>
      </c>
      <c r="H664">
        <v>5</v>
      </c>
      <c r="I664">
        <v>2</v>
      </c>
      <c r="J664">
        <v>4.55</v>
      </c>
      <c r="K664">
        <v>21</v>
      </c>
      <c r="L664">
        <v>0.15238095238095239</v>
      </c>
      <c r="M664">
        <v>1</v>
      </c>
      <c r="N664" t="s">
        <v>1681</v>
      </c>
      <c r="O664" t="b">
        <v>0</v>
      </c>
      <c r="S664" t="str">
        <f>VLOOKUP($B664,'Gemini RAW'!$A:$Q,2,FALSE)</f>
        <v>Nein, iPads sind im Standard-Setup nicht vorgesehen. Das Yoga-Laptop kann die Funktionalitäten ähnlich abbilden.</v>
      </c>
      <c r="T664" t="str">
        <f>VLOOKUP($B664,'Gemini RAW'!$A:$Q,3,FALSE)</f>
        <v>rag</v>
      </c>
      <c r="U664">
        <f>VLOOKUP($B664,'Gemini RAW'!$A:$Q,4,FALSE)</f>
        <v>5</v>
      </c>
      <c r="V664">
        <f>VLOOKUP($B664,'Gemini RAW'!$A:$Q,5,FALSE)</f>
        <v>5</v>
      </c>
      <c r="W664">
        <f>VLOOKUP($B664,'Gemini RAW'!$A:$Q,6,FALSE)</f>
        <v>5</v>
      </c>
      <c r="X664">
        <f>VLOOKUP($B664,'Gemini RAW'!$A:$Q,7,FALSE)</f>
        <v>5</v>
      </c>
      <c r="Y664">
        <f>VLOOKUP($B664,'Gemini RAW'!$A:$Q,8,FALSE)</f>
        <v>1</v>
      </c>
      <c r="Z664">
        <f>VLOOKUP($B664,'Gemini RAW'!$A:$Q,9,FALSE)</f>
        <v>4.4800000000000004</v>
      </c>
      <c r="AA664">
        <f>VLOOKUP($B664,'Gemini RAW'!$A:$Q,10,FALSE)</f>
        <v>21</v>
      </c>
      <c r="AB664">
        <f>VLOOKUP($B664,'Gemini RAW'!$A:$Q,11,FALSE)</f>
        <v>0.13340835134011189</v>
      </c>
      <c r="AC664">
        <f>VLOOKUP($B664,'Gemini RAW'!$A:$Q,12,FALSE)</f>
        <v>10</v>
      </c>
      <c r="AD664" t="str">
        <f>VLOOKUP($B664,'Gemini RAW'!$A:$Q,13,FALSE)</f>
        <v>The response is factually accurate, relevant, complete, and clear. It effectively answers the user's question. However, the system lacks explicit citations and an audit trail, which are areas for improvement.</v>
      </c>
      <c r="AE664" t="b">
        <f>VLOOKUP($B664,'Gemini RAW'!$A:$Q,14,FALSE)</f>
        <v>0</v>
      </c>
      <c r="AF664">
        <f>VLOOKUP($B664,'Gemini RAW'!$A:$Q,15,FALSE)</f>
        <v>0</v>
      </c>
      <c r="AG664">
        <f>VLOOKUP($B664,'Gemini RAW'!$A:$Q,16,FALSE)</f>
        <v>0</v>
      </c>
      <c r="AH664">
        <f>VLOOKUP($B664,'Gemini RAW'!$A:$Q,17,FALSE)</f>
        <v>0</v>
      </c>
    </row>
    <row r="665" spans="1:34" x14ac:dyDescent="0.45">
      <c r="A665">
        <v>664</v>
      </c>
      <c r="B665" t="s">
        <v>222</v>
      </c>
      <c r="C665" t="s">
        <v>223</v>
      </c>
      <c r="D665" t="s">
        <v>19</v>
      </c>
      <c r="E665">
        <v>3</v>
      </c>
      <c r="F665">
        <v>4</v>
      </c>
      <c r="G665">
        <v>3</v>
      </c>
      <c r="H665">
        <v>4</v>
      </c>
      <c r="I665">
        <v>2</v>
      </c>
      <c r="J665">
        <v>3.3250000000000002</v>
      </c>
      <c r="K665">
        <v>16</v>
      </c>
      <c r="L665">
        <v>0.14891774891774889</v>
      </c>
      <c r="M665">
        <v>1</v>
      </c>
      <c r="N665" t="s">
        <v>1682</v>
      </c>
      <c r="O665" t="b">
        <v>0</v>
      </c>
      <c r="S665" t="str">
        <f>VLOOKUP($B665,'Gemini RAW'!$A:$Q,2,FALSE)</f>
        <v>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v>
      </c>
      <c r="T665" t="str">
        <f>VLOOKUP($B665,'Gemini RAW'!$A:$Q,3,FALSE)</f>
        <v>rag</v>
      </c>
      <c r="U665">
        <f>VLOOKUP($B665,'Gemini RAW'!$A:$Q,4,FALSE)</f>
        <v>5</v>
      </c>
      <c r="V665">
        <f>VLOOKUP($B665,'Gemini RAW'!$A:$Q,5,FALSE)</f>
        <v>5</v>
      </c>
      <c r="W665">
        <f>VLOOKUP($B665,'Gemini RAW'!$A:$Q,6,FALSE)</f>
        <v>4</v>
      </c>
      <c r="X665">
        <f>VLOOKUP($B665,'Gemini RAW'!$A:$Q,7,FALSE)</f>
        <v>5</v>
      </c>
      <c r="Y665">
        <f>VLOOKUP($B665,'Gemini RAW'!$A:$Q,8,FALSE)</f>
        <v>1</v>
      </c>
      <c r="Z665">
        <f>VLOOKUP($B665,'Gemini RAW'!$A:$Q,9,FALSE)</f>
        <v>4.3400000000000007</v>
      </c>
      <c r="AA665">
        <f>VLOOKUP($B665,'Gemini RAW'!$A:$Q,10,FALSE)</f>
        <v>20</v>
      </c>
      <c r="AB665">
        <f>VLOOKUP($B665,'Gemini RAW'!$A:$Q,11,FALSE)</f>
        <v>0.19967646503251779</v>
      </c>
      <c r="AC665">
        <f>VLOOKUP($B665,'Gemini RAW'!$A:$Q,12,FALSE)</f>
        <v>12</v>
      </c>
      <c r="AD665" t="str">
        <f>VLOOKUP($B665,'Gemini RAW'!$A:$Q,13,FALSE)</f>
        <v>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v>
      </c>
      <c r="AE665" t="b">
        <f>VLOOKUP($B665,'Gemini RAW'!$A:$Q,14,FALSE)</f>
        <v>0</v>
      </c>
      <c r="AF665">
        <f>VLOOKUP($B665,'Gemini RAW'!$A:$Q,15,FALSE)</f>
        <v>0</v>
      </c>
      <c r="AG665">
        <f>VLOOKUP($B665,'Gemini RAW'!$A:$Q,16,FALSE)</f>
        <v>0</v>
      </c>
      <c r="AH665">
        <f>VLOOKUP($B665,'Gemini RAW'!$A:$Q,17,FALSE)</f>
        <v>0</v>
      </c>
    </row>
    <row r="666" spans="1:34" x14ac:dyDescent="0.45">
      <c r="A666">
        <v>665</v>
      </c>
      <c r="B666" t="s">
        <v>225</v>
      </c>
      <c r="C666" t="s">
        <v>226</v>
      </c>
      <c r="D666" t="s">
        <v>19</v>
      </c>
      <c r="E666">
        <v>1</v>
      </c>
      <c r="F666">
        <v>2</v>
      </c>
      <c r="G666">
        <v>1</v>
      </c>
      <c r="H666">
        <v>2</v>
      </c>
      <c r="I666">
        <v>1</v>
      </c>
      <c r="J666">
        <v>1.4125000000000001</v>
      </c>
      <c r="K666">
        <v>7</v>
      </c>
      <c r="L666">
        <v>0.2831168831168831</v>
      </c>
      <c r="M666">
        <v>1</v>
      </c>
      <c r="N666" t="s">
        <v>1683</v>
      </c>
      <c r="O666" t="b">
        <v>0</v>
      </c>
      <c r="S666" t="str">
        <f>VLOOKUP($B666,'Gemini RAW'!$A:$Q,2,FALSE)</f>
        <v>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v>
      </c>
      <c r="T666" t="str">
        <f>VLOOKUP($B666,'Gemini RAW'!$A:$Q,3,FALSE)</f>
        <v>rag</v>
      </c>
      <c r="U666">
        <f>VLOOKUP($B666,'Gemini RAW'!$A:$Q,4,FALSE)</f>
        <v>5</v>
      </c>
      <c r="V666">
        <f>VLOOKUP($B666,'Gemini RAW'!$A:$Q,5,FALSE)</f>
        <v>5</v>
      </c>
      <c r="W666">
        <f>VLOOKUP($B666,'Gemini RAW'!$A:$Q,6,FALSE)</f>
        <v>4</v>
      </c>
      <c r="X666">
        <f>VLOOKUP($B666,'Gemini RAW'!$A:$Q,7,FALSE)</f>
        <v>5</v>
      </c>
      <c r="Y666">
        <f>VLOOKUP($B666,'Gemini RAW'!$A:$Q,8,FALSE)</f>
        <v>1</v>
      </c>
      <c r="Z666">
        <f>VLOOKUP($B666,'Gemini RAW'!$A:$Q,9,FALSE)</f>
        <v>4.3400000000000007</v>
      </c>
      <c r="AA666">
        <f>VLOOKUP($B666,'Gemini RAW'!$A:$Q,10,FALSE)</f>
        <v>20</v>
      </c>
      <c r="AB666">
        <f>VLOOKUP($B666,'Gemini RAW'!$A:$Q,11,FALSE)</f>
        <v>0.32855988834827388</v>
      </c>
      <c r="AC666">
        <f>VLOOKUP($B666,'Gemini RAW'!$A:$Q,12,FALSE)</f>
        <v>9</v>
      </c>
      <c r="AD666" t="str">
        <f>VLOOKUP($B666,'Gemini RAW'!$A:$Q,13,FALSE)</f>
        <v>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v>
      </c>
      <c r="AE666" t="b">
        <f>VLOOKUP($B666,'Gemini RAW'!$A:$Q,14,FALSE)</f>
        <v>0</v>
      </c>
      <c r="AF666">
        <f>VLOOKUP($B666,'Gemini RAW'!$A:$Q,15,FALSE)</f>
        <v>0</v>
      </c>
      <c r="AG666">
        <f>VLOOKUP($B666,'Gemini RAW'!$A:$Q,16,FALSE)</f>
        <v>0</v>
      </c>
      <c r="AH666">
        <f>VLOOKUP($B666,'Gemini RAW'!$A:$Q,17,FALSE)</f>
        <v>0</v>
      </c>
    </row>
    <row r="667" spans="1:34" x14ac:dyDescent="0.45">
      <c r="A667">
        <v>666</v>
      </c>
      <c r="B667" t="s">
        <v>228</v>
      </c>
      <c r="C667" t="s">
        <v>229</v>
      </c>
      <c r="D667" t="s">
        <v>19</v>
      </c>
      <c r="E667">
        <v>3</v>
      </c>
      <c r="F667">
        <v>4</v>
      </c>
      <c r="G667">
        <v>3</v>
      </c>
      <c r="H667">
        <v>4</v>
      </c>
      <c r="I667">
        <v>1</v>
      </c>
      <c r="J667">
        <v>3.2374999999999998</v>
      </c>
      <c r="K667">
        <v>15</v>
      </c>
      <c r="L667">
        <v>0.14814814814814811</v>
      </c>
      <c r="M667">
        <v>1</v>
      </c>
      <c r="N667" t="s">
        <v>1684</v>
      </c>
      <c r="O667" t="b">
        <v>0</v>
      </c>
      <c r="S667" t="str">
        <f>VLOOKUP($B667,'Gemini RAW'!$A:$Q,2,FALSE)</f>
        <v>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v>
      </c>
      <c r="T667" t="str">
        <f>VLOOKUP($B667,'Gemini RAW'!$A:$Q,3,FALSE)</f>
        <v>rag</v>
      </c>
      <c r="U667">
        <f>VLOOKUP($B667,'Gemini RAW'!$A:$Q,4,FALSE)</f>
        <v>4</v>
      </c>
      <c r="V667">
        <f>VLOOKUP($B667,'Gemini RAW'!$A:$Q,5,FALSE)</f>
        <v>5</v>
      </c>
      <c r="W667">
        <f>VLOOKUP($B667,'Gemini RAW'!$A:$Q,6,FALSE)</f>
        <v>3</v>
      </c>
      <c r="X667">
        <f>VLOOKUP($B667,'Gemini RAW'!$A:$Q,7,FALSE)</f>
        <v>5</v>
      </c>
      <c r="Y667">
        <f>VLOOKUP($B667,'Gemini RAW'!$A:$Q,8,FALSE)</f>
        <v>1</v>
      </c>
      <c r="Z667">
        <f>VLOOKUP($B667,'Gemini RAW'!$A:$Q,9,FALSE)</f>
        <v>3.98</v>
      </c>
      <c r="AA667">
        <f>VLOOKUP($B667,'Gemini RAW'!$A:$Q,10,FALSE)</f>
        <v>18</v>
      </c>
      <c r="AB667">
        <f>VLOOKUP($B667,'Gemini RAW'!$A:$Q,11,FALSE)</f>
        <v>0.24356741766295451</v>
      </c>
      <c r="AC667">
        <f>VLOOKUP($B667,'Gemini RAW'!$A:$Q,12,FALSE)</f>
        <v>11</v>
      </c>
      <c r="AD667" t="str">
        <f>VLOOKUP($B667,'Gemini RAW'!$A:$Q,13,FALSE)</f>
        <v>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v>
      </c>
      <c r="AE667" t="b">
        <f>VLOOKUP($B667,'Gemini RAW'!$A:$Q,14,FALSE)</f>
        <v>0</v>
      </c>
      <c r="AF667">
        <f>VLOOKUP($B667,'Gemini RAW'!$A:$Q,15,FALSE)</f>
        <v>0</v>
      </c>
      <c r="AG667">
        <f>VLOOKUP($B667,'Gemini RAW'!$A:$Q,16,FALSE)</f>
        <v>0</v>
      </c>
      <c r="AH667">
        <f>VLOOKUP($B667,'Gemini RAW'!$A:$Q,17,FALSE)</f>
        <v>0</v>
      </c>
    </row>
    <row r="668" spans="1:34" x14ac:dyDescent="0.45">
      <c r="A668">
        <v>667</v>
      </c>
      <c r="B668" t="s">
        <v>231</v>
      </c>
      <c r="C668" t="s">
        <v>232</v>
      </c>
      <c r="D668" t="s">
        <v>19</v>
      </c>
      <c r="E668">
        <v>2</v>
      </c>
      <c r="F668">
        <v>3</v>
      </c>
      <c r="G668">
        <v>2</v>
      </c>
      <c r="H668">
        <v>3</v>
      </c>
      <c r="I668">
        <v>1</v>
      </c>
      <c r="J668">
        <v>2.3250000000000002</v>
      </c>
      <c r="K668">
        <v>11</v>
      </c>
      <c r="L668">
        <v>0.25245202558635388</v>
      </c>
      <c r="M668">
        <v>1</v>
      </c>
      <c r="N668" t="s">
        <v>1685</v>
      </c>
      <c r="O668" t="b">
        <v>0</v>
      </c>
      <c r="S668" t="str">
        <f>VLOOKUP($B668,'Gemini RAW'!$A:$Q,2,FALSE)</f>
        <v>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v>
      </c>
      <c r="T668" t="str">
        <f>VLOOKUP($B668,'Gemini RAW'!$A:$Q,3,FALSE)</f>
        <v>rag</v>
      </c>
      <c r="U668">
        <f>VLOOKUP($B668,'Gemini RAW'!$A:$Q,4,FALSE)</f>
        <v>5</v>
      </c>
      <c r="V668">
        <f>VLOOKUP($B668,'Gemini RAW'!$A:$Q,5,FALSE)</f>
        <v>5</v>
      </c>
      <c r="W668">
        <f>VLOOKUP($B668,'Gemini RAW'!$A:$Q,6,FALSE)</f>
        <v>4</v>
      </c>
      <c r="X668">
        <f>VLOOKUP($B668,'Gemini RAW'!$A:$Q,7,FALSE)</f>
        <v>5</v>
      </c>
      <c r="Y668">
        <f>VLOOKUP($B668,'Gemini RAW'!$A:$Q,8,FALSE)</f>
        <v>1</v>
      </c>
      <c r="Z668">
        <f>VLOOKUP($B668,'Gemini RAW'!$A:$Q,9,FALSE)</f>
        <v>4.3400000000000007</v>
      </c>
      <c r="AA668">
        <f>VLOOKUP($B668,'Gemini RAW'!$A:$Q,10,FALSE)</f>
        <v>20</v>
      </c>
      <c r="AB668">
        <f>VLOOKUP($B668,'Gemini RAW'!$A:$Q,11,FALSE)</f>
        <v>0.17748072986212979</v>
      </c>
      <c r="AC668">
        <f>VLOOKUP($B668,'Gemini RAW'!$A:$Q,12,FALSE)</f>
        <v>7</v>
      </c>
      <c r="AD668" t="str">
        <f>VLOOKUP($B668,'Gemini RAW'!$A:$Q,13,FALSE)</f>
        <v>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v>
      </c>
      <c r="AE668" t="b">
        <f>VLOOKUP($B668,'Gemini RAW'!$A:$Q,14,FALSE)</f>
        <v>0</v>
      </c>
      <c r="AF668">
        <f>VLOOKUP($B668,'Gemini RAW'!$A:$Q,15,FALSE)</f>
        <v>0</v>
      </c>
      <c r="AG668">
        <f>VLOOKUP($B668,'Gemini RAW'!$A:$Q,16,FALSE)</f>
        <v>0</v>
      </c>
      <c r="AH668">
        <f>VLOOKUP($B668,'Gemini RAW'!$A:$Q,17,FALSE)</f>
        <v>0</v>
      </c>
    </row>
    <row r="669" spans="1:34" x14ac:dyDescent="0.45">
      <c r="A669">
        <v>668</v>
      </c>
      <c r="B669" t="s">
        <v>234</v>
      </c>
      <c r="C669" t="s">
        <v>235</v>
      </c>
      <c r="D669" t="s">
        <v>19</v>
      </c>
      <c r="E669">
        <v>3</v>
      </c>
      <c r="F669">
        <v>4</v>
      </c>
      <c r="G669">
        <v>3</v>
      </c>
      <c r="H669">
        <v>4</v>
      </c>
      <c r="I669">
        <v>2</v>
      </c>
      <c r="J669">
        <v>3.3250000000000002</v>
      </c>
      <c r="K669">
        <v>16</v>
      </c>
      <c r="L669">
        <v>0.14761904761904759</v>
      </c>
      <c r="M669">
        <v>1</v>
      </c>
      <c r="N669" t="s">
        <v>1686</v>
      </c>
      <c r="O669" t="b">
        <v>0</v>
      </c>
      <c r="S669" t="str">
        <f>VLOOKUP($B669,'Gemini RAW'!$A:$Q,2,FALSE)</f>
        <v>Für Ihre Suchanfrage konnte keine Zusammenfassung erstellt werden. Hier sind einige Suchergebnisse.</v>
      </c>
      <c r="T669" t="str">
        <f>VLOOKUP($B669,'Gemini RAW'!$A:$Q,3,FALSE)</f>
        <v>rag</v>
      </c>
      <c r="U669">
        <f>VLOOKUP($B669,'Gemini RAW'!$A:$Q,4,FALSE)</f>
        <v>1</v>
      </c>
      <c r="V669">
        <f>VLOOKUP($B669,'Gemini RAW'!$A:$Q,5,FALSE)</f>
        <v>1</v>
      </c>
      <c r="W669">
        <f>VLOOKUP($B669,'Gemini RAW'!$A:$Q,6,FALSE)</f>
        <v>1</v>
      </c>
      <c r="X669">
        <f>VLOOKUP($B669,'Gemini RAW'!$A:$Q,7,FALSE)</f>
        <v>1</v>
      </c>
      <c r="Y669">
        <f>VLOOKUP($B669,'Gemini RAW'!$A:$Q,8,FALSE)</f>
        <v>1</v>
      </c>
      <c r="Z669">
        <f>VLOOKUP($B669,'Gemini RAW'!$A:$Q,9,FALSE)</f>
        <v>1</v>
      </c>
      <c r="AA669">
        <f>VLOOKUP($B669,'Gemini RAW'!$A:$Q,10,FALSE)</f>
        <v>5</v>
      </c>
      <c r="AB669">
        <f>VLOOKUP($B669,'Gemini RAW'!$A:$Q,11,FALSE)</f>
        <v>4.112431487016191E-2</v>
      </c>
      <c r="AC669">
        <f>VLOOKUP($B669,'Gemini RAW'!$A:$Q,12,FALSE)</f>
        <v>11</v>
      </c>
      <c r="AD669" t="str">
        <f>VLOOKUP($B669,'Gemini RAW'!$A:$Q,13,FALSE)</f>
        <v>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v>
      </c>
      <c r="AE669" t="b">
        <f>VLOOKUP($B669,'Gemini RAW'!$A:$Q,14,FALSE)</f>
        <v>0</v>
      </c>
      <c r="AF669">
        <f>VLOOKUP($B669,'Gemini RAW'!$A:$Q,15,FALSE)</f>
        <v>0</v>
      </c>
      <c r="AG669">
        <f>VLOOKUP($B669,'Gemini RAW'!$A:$Q,16,FALSE)</f>
        <v>0</v>
      </c>
      <c r="AH669">
        <f>VLOOKUP($B669,'Gemini RAW'!$A:$Q,17,FALSE)</f>
        <v>0</v>
      </c>
    </row>
    <row r="670" spans="1:34" x14ac:dyDescent="0.45">
      <c r="A670">
        <v>669</v>
      </c>
      <c r="B670" t="s">
        <v>237</v>
      </c>
      <c r="C670" t="s">
        <v>238</v>
      </c>
      <c r="D670" t="s">
        <v>19</v>
      </c>
      <c r="E670">
        <v>1</v>
      </c>
      <c r="F670">
        <v>2</v>
      </c>
      <c r="G670">
        <v>1</v>
      </c>
      <c r="H670">
        <v>2</v>
      </c>
      <c r="I670">
        <v>1</v>
      </c>
      <c r="J670">
        <v>1.4125000000000001</v>
      </c>
      <c r="K670">
        <v>7</v>
      </c>
      <c r="L670">
        <v>0.26728110599078342</v>
      </c>
      <c r="M670">
        <v>1</v>
      </c>
      <c r="N670" t="s">
        <v>1687</v>
      </c>
      <c r="O670" t="b">
        <v>0</v>
      </c>
      <c r="S670" t="str">
        <f>VLOOKUP($B670,'Gemini RAW'!$A:$Q,2,FALSE)</f>
        <v>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v>
      </c>
      <c r="T670" t="str">
        <f>VLOOKUP($B670,'Gemini RAW'!$A:$Q,3,FALSE)</f>
        <v>rag</v>
      </c>
      <c r="U670">
        <f>VLOOKUP($B670,'Gemini RAW'!$A:$Q,4,FALSE)</f>
        <v>5</v>
      </c>
      <c r="V670">
        <f>VLOOKUP($B670,'Gemini RAW'!$A:$Q,5,FALSE)</f>
        <v>5</v>
      </c>
      <c r="W670">
        <f>VLOOKUP($B670,'Gemini RAW'!$A:$Q,6,FALSE)</f>
        <v>4</v>
      </c>
      <c r="X670">
        <f>VLOOKUP($B670,'Gemini RAW'!$A:$Q,7,FALSE)</f>
        <v>5</v>
      </c>
      <c r="Y670">
        <f>VLOOKUP($B670,'Gemini RAW'!$A:$Q,8,FALSE)</f>
        <v>1</v>
      </c>
      <c r="Z670">
        <f>VLOOKUP($B670,'Gemini RAW'!$A:$Q,9,FALSE)</f>
        <v>4.3400000000000007</v>
      </c>
      <c r="AA670">
        <f>VLOOKUP($B670,'Gemini RAW'!$A:$Q,10,FALSE)</f>
        <v>20</v>
      </c>
      <c r="AB670">
        <f>VLOOKUP($B670,'Gemini RAW'!$A:$Q,11,FALSE)</f>
        <v>0.34096878322966379</v>
      </c>
      <c r="AC670">
        <f>VLOOKUP($B670,'Gemini RAW'!$A:$Q,12,FALSE)</f>
        <v>8</v>
      </c>
      <c r="AD670" t="str">
        <f>VLOOKUP($B670,'Gemini RAW'!$A:$Q,13,FALSE)</f>
        <v>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v>
      </c>
      <c r="AE670" t="b">
        <f>VLOOKUP($B670,'Gemini RAW'!$A:$Q,14,FALSE)</f>
        <v>0</v>
      </c>
      <c r="AF670">
        <f>VLOOKUP($B670,'Gemini RAW'!$A:$Q,15,FALSE)</f>
        <v>0</v>
      </c>
      <c r="AG670">
        <f>VLOOKUP($B670,'Gemini RAW'!$A:$Q,16,FALSE)</f>
        <v>0</v>
      </c>
      <c r="AH670">
        <f>VLOOKUP($B670,'Gemini RAW'!$A:$Q,17,FALSE)</f>
        <v>0</v>
      </c>
    </row>
    <row r="671" spans="1:34" x14ac:dyDescent="0.45">
      <c r="A671">
        <v>670</v>
      </c>
      <c r="B671" t="s">
        <v>240</v>
      </c>
      <c r="C671" t="s">
        <v>241</v>
      </c>
      <c r="D671" t="s">
        <v>19</v>
      </c>
      <c r="E671">
        <v>1</v>
      </c>
      <c r="F671">
        <v>2</v>
      </c>
      <c r="G671">
        <v>1</v>
      </c>
      <c r="H671">
        <v>3</v>
      </c>
      <c r="I671">
        <v>1</v>
      </c>
      <c r="J671">
        <v>1.575</v>
      </c>
      <c r="K671">
        <v>8</v>
      </c>
      <c r="L671">
        <v>0.29010989010989008</v>
      </c>
      <c r="M671">
        <v>1</v>
      </c>
      <c r="N671" t="s">
        <v>1688</v>
      </c>
      <c r="O671" t="b">
        <v>0</v>
      </c>
      <c r="S671" t="str">
        <f>VLOOKUP($B671,'Gemini RAW'!$A:$Q,2,FALSE)</f>
        <v>Microsoft Teams ist auf den neuen Laptops integriert. Teams funktioniert jedoch nicht auf der Citrix-Umgebung. Teams ist noch nicht auf die anderen Standorte ausgerollt, der Rollout erfolgt sukzessive.</v>
      </c>
      <c r="T671" t="str">
        <f>VLOOKUP($B671,'Gemini RAW'!$A:$Q,3,FALSE)</f>
        <v>rag</v>
      </c>
      <c r="U671">
        <f>VLOOKUP($B671,'Gemini RAW'!$A:$Q,4,FALSE)</f>
        <v>4</v>
      </c>
      <c r="V671">
        <f>VLOOKUP($B671,'Gemini RAW'!$A:$Q,5,FALSE)</f>
        <v>5</v>
      </c>
      <c r="W671">
        <f>VLOOKUP($B671,'Gemini RAW'!$A:$Q,6,FALSE)</f>
        <v>4</v>
      </c>
      <c r="X671">
        <f>VLOOKUP($B671,'Gemini RAW'!$A:$Q,7,FALSE)</f>
        <v>5</v>
      </c>
      <c r="Y671">
        <f>VLOOKUP($B671,'Gemini RAW'!$A:$Q,8,FALSE)</f>
        <v>1</v>
      </c>
      <c r="Z671">
        <f>VLOOKUP($B671,'Gemini RAW'!$A:$Q,9,FALSE)</f>
        <v>3.28</v>
      </c>
      <c r="AA671">
        <f>VLOOKUP($B671,'Gemini RAW'!$A:$Q,10,FALSE)</f>
        <v>19</v>
      </c>
      <c r="AB671">
        <f>VLOOKUP($B671,'Gemini RAW'!$A:$Q,11,FALSE)</f>
        <v>0.35360210331469533</v>
      </c>
      <c r="AC671">
        <f>VLOOKUP($B671,'Gemini RAW'!$A:$Q,12,FALSE)</f>
        <v>16</v>
      </c>
      <c r="AD671" t="str">
        <f>VLOOKUP($B671,'Gemini RAW'!$A:$Q,13,FALSE)</f>
        <v>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v>
      </c>
      <c r="AE671" t="b">
        <f>VLOOKUP($B671,'Gemini RAW'!$A:$Q,14,FALSE)</f>
        <v>0</v>
      </c>
      <c r="AF671">
        <f>VLOOKUP($B671,'Gemini RAW'!$A:$Q,15,FALSE)</f>
        <v>0</v>
      </c>
      <c r="AG671">
        <f>VLOOKUP($B671,'Gemini RAW'!$A:$Q,16,FALSE)</f>
        <v>0</v>
      </c>
      <c r="AH671">
        <f>VLOOKUP($B671,'Gemini RAW'!$A:$Q,17,FALSE)</f>
        <v>0</v>
      </c>
    </row>
    <row r="672" spans="1:34" x14ac:dyDescent="0.45">
      <c r="A672">
        <v>671</v>
      </c>
      <c r="B672" t="s">
        <v>243</v>
      </c>
      <c r="C672" t="s">
        <v>244</v>
      </c>
      <c r="D672" t="s">
        <v>19</v>
      </c>
      <c r="E672">
        <v>3</v>
      </c>
      <c r="F672">
        <v>4</v>
      </c>
      <c r="G672">
        <v>3</v>
      </c>
      <c r="H672">
        <v>4</v>
      </c>
      <c r="I672">
        <v>2</v>
      </c>
      <c r="J672">
        <v>3.3250000000000002</v>
      </c>
      <c r="K672">
        <v>16</v>
      </c>
      <c r="L672">
        <v>0.15476190476190471</v>
      </c>
      <c r="M672">
        <v>1</v>
      </c>
      <c r="N672" t="s">
        <v>1689</v>
      </c>
      <c r="O672" t="b">
        <v>0</v>
      </c>
      <c r="S672" t="str">
        <f>VLOOKUP($B672,'Gemini RAW'!$A:$Q,2,FALSE)</f>
        <v>Ja, Sie können problemlos über die Notebookumgebung an externen Teams-Meetings teilnehmen. Microsoft Teams ist auf den neuen Laptops integriert. Wenn Sie eine Teams-Einladung von extern erhalten, können Sie ohne Probleme über die Notebookumgebung an Teams teilnehmen.</v>
      </c>
      <c r="T672" t="str">
        <f>VLOOKUP($B672,'Gemini RAW'!$A:$Q,3,FALSE)</f>
        <v>rag</v>
      </c>
      <c r="U672">
        <f>VLOOKUP($B672,'Gemini RAW'!$A:$Q,4,FALSE)</f>
        <v>5</v>
      </c>
      <c r="V672">
        <f>VLOOKUP($B672,'Gemini RAW'!$A:$Q,5,FALSE)</f>
        <v>5</v>
      </c>
      <c r="W672">
        <f>VLOOKUP($B672,'Gemini RAW'!$A:$Q,6,FALSE)</f>
        <v>5</v>
      </c>
      <c r="X672">
        <f>VLOOKUP($B672,'Gemini RAW'!$A:$Q,7,FALSE)</f>
        <v>5</v>
      </c>
      <c r="Y672">
        <f>VLOOKUP($B672,'Gemini RAW'!$A:$Q,8,FALSE)</f>
        <v>1</v>
      </c>
      <c r="Z672">
        <f>VLOOKUP($B672,'Gemini RAW'!$A:$Q,9,FALSE)</f>
        <v>4.4800000000000004</v>
      </c>
      <c r="AA672">
        <f>VLOOKUP($B672,'Gemini RAW'!$A:$Q,10,FALSE)</f>
        <v>21</v>
      </c>
      <c r="AB672">
        <f>VLOOKUP($B672,'Gemini RAW'!$A:$Q,11,FALSE)</f>
        <v>0.24474641319942611</v>
      </c>
      <c r="AC672">
        <f>VLOOKUP($B672,'Gemini RAW'!$A:$Q,12,FALSE)</f>
        <v>5</v>
      </c>
      <c r="AD672" t="str">
        <f>VLOOKUP($B672,'Gemini RAW'!$A:$Q,13,FALSE)</f>
        <v>The response is factually accurate, relevant, complete, and clear. However, it lacks citations, even though the information is derived from the provided snippets. The response effectively answers the user's question but fails to properly attribute the source material.</v>
      </c>
      <c r="AE672" t="b">
        <f>VLOOKUP($B672,'Gemini RAW'!$A:$Q,14,FALSE)</f>
        <v>0</v>
      </c>
      <c r="AF672">
        <f>VLOOKUP($B672,'Gemini RAW'!$A:$Q,15,FALSE)</f>
        <v>0</v>
      </c>
      <c r="AG672">
        <f>VLOOKUP($B672,'Gemini RAW'!$A:$Q,16,FALSE)</f>
        <v>0</v>
      </c>
      <c r="AH672">
        <f>VLOOKUP($B672,'Gemini RAW'!$A:$Q,17,FALSE)</f>
        <v>0</v>
      </c>
    </row>
    <row r="673" spans="1:34" x14ac:dyDescent="0.45">
      <c r="A673">
        <v>672</v>
      </c>
      <c r="B673" t="s">
        <v>246</v>
      </c>
      <c r="C673" t="s">
        <v>247</v>
      </c>
      <c r="D673" t="s">
        <v>19</v>
      </c>
      <c r="E673">
        <v>1</v>
      </c>
      <c r="F673">
        <v>2</v>
      </c>
      <c r="G673">
        <v>1</v>
      </c>
      <c r="H673">
        <v>3</v>
      </c>
      <c r="I673">
        <v>1</v>
      </c>
      <c r="J673">
        <v>1.575</v>
      </c>
      <c r="K673">
        <v>8</v>
      </c>
      <c r="L673">
        <v>0.26549450549450548</v>
      </c>
      <c r="M673">
        <v>1</v>
      </c>
      <c r="N673" t="s">
        <v>1690</v>
      </c>
      <c r="O673" t="b">
        <v>0</v>
      </c>
      <c r="S673" t="str">
        <f>VLOOKUP($B673,'Gemini RAW'!$A:$Q,2,FALSE)</f>
        <v>Die Firma Datagroup leistet externe Unterstützung bei der Umsetzung der IT-Ausstattung. Um den Umzug und die Einweisung in das neue Arbeitsequipment so einfach wie möglich zu gestalten, wird der LocalService durch externes IT-Fachpersonal unterstützt.</v>
      </c>
      <c r="T673" t="str">
        <f>VLOOKUP($B673,'Gemini RAW'!$A:$Q,3,FALSE)</f>
        <v>rag</v>
      </c>
      <c r="U673">
        <f>VLOOKUP($B673,'Gemini RAW'!$A:$Q,4,FALSE)</f>
        <v>4</v>
      </c>
      <c r="V673">
        <f>VLOOKUP($B673,'Gemini RAW'!$A:$Q,5,FALSE)</f>
        <v>5</v>
      </c>
      <c r="W673">
        <f>VLOOKUP($B673,'Gemini RAW'!$A:$Q,6,FALSE)</f>
        <v>3</v>
      </c>
      <c r="X673">
        <f>VLOOKUP($B673,'Gemini RAW'!$A:$Q,7,FALSE)</f>
        <v>4</v>
      </c>
      <c r="Y673">
        <f>VLOOKUP($B673,'Gemini RAW'!$A:$Q,8,FALSE)</f>
        <v>2</v>
      </c>
      <c r="Z673">
        <f>VLOOKUP($B673,'Gemini RAW'!$A:$Q,9,FALSE)</f>
        <v>3.08</v>
      </c>
      <c r="AA673">
        <f>VLOOKUP($B673,'Gemini RAW'!$A:$Q,10,FALSE)</f>
        <v>18</v>
      </c>
      <c r="AB673">
        <f>VLOOKUP($B673,'Gemini RAW'!$A:$Q,11,FALSE)</f>
        <v>0.28020661696629717</v>
      </c>
      <c r="AC673">
        <f>VLOOKUP($B673,'Gemini RAW'!$A:$Q,12,FALSE)</f>
        <v>11</v>
      </c>
      <c r="AD673" t="str">
        <f>VLOOKUP($B673,'Gemini RAW'!$A:$Q,13,FALSE)</f>
        <v>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v>
      </c>
      <c r="AE673" t="b">
        <f>VLOOKUP($B673,'Gemini RAW'!$A:$Q,14,FALSE)</f>
        <v>0</v>
      </c>
      <c r="AF673">
        <f>VLOOKUP($B673,'Gemini RAW'!$A:$Q,15,FALSE)</f>
        <v>0</v>
      </c>
      <c r="AG673">
        <f>VLOOKUP($B673,'Gemini RAW'!$A:$Q,16,FALSE)</f>
        <v>0</v>
      </c>
      <c r="AH673">
        <f>VLOOKUP($B673,'Gemini RAW'!$A:$Q,17,FALSE)</f>
        <v>0</v>
      </c>
    </row>
    <row r="674" spans="1:34" x14ac:dyDescent="0.45">
      <c r="A674">
        <v>673</v>
      </c>
      <c r="B674" t="s">
        <v>249</v>
      </c>
      <c r="C674" t="s">
        <v>250</v>
      </c>
      <c r="D674" t="s">
        <v>19</v>
      </c>
      <c r="E674">
        <v>3</v>
      </c>
      <c r="F674">
        <v>4</v>
      </c>
      <c r="G674">
        <v>3</v>
      </c>
      <c r="H674">
        <v>4</v>
      </c>
      <c r="I674">
        <v>2</v>
      </c>
      <c r="J674">
        <v>3.3250000000000002</v>
      </c>
      <c r="K674">
        <v>16</v>
      </c>
      <c r="L674">
        <v>0.14977168949771691</v>
      </c>
      <c r="M674">
        <v>1</v>
      </c>
      <c r="N674" t="s">
        <v>1691</v>
      </c>
      <c r="O674" t="b">
        <v>0</v>
      </c>
      <c r="S674" t="str">
        <f>VLOOKUP($B674,'Gemini RAW'!$A:$Q,2,FALSE)</f>
        <v>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v>
      </c>
      <c r="T674" t="str">
        <f>VLOOKUP($B674,'Gemini RAW'!$A:$Q,3,FALSE)</f>
        <v>rag</v>
      </c>
      <c r="U674">
        <f>VLOOKUP($B674,'Gemini RAW'!$A:$Q,4,FALSE)</f>
        <v>4</v>
      </c>
      <c r="V674">
        <f>VLOOKUP($B674,'Gemini RAW'!$A:$Q,5,FALSE)</f>
        <v>5</v>
      </c>
      <c r="W674">
        <f>VLOOKUP($B674,'Gemini RAW'!$A:$Q,6,FALSE)</f>
        <v>4</v>
      </c>
      <c r="X674">
        <f>VLOOKUP($B674,'Gemini RAW'!$A:$Q,7,FALSE)</f>
        <v>5</v>
      </c>
      <c r="Y674">
        <f>VLOOKUP($B674,'Gemini RAW'!$A:$Q,8,FALSE)</f>
        <v>1</v>
      </c>
      <c r="Z674">
        <f>VLOOKUP($B674,'Gemini RAW'!$A:$Q,9,FALSE)</f>
        <v>3.28</v>
      </c>
      <c r="AA674">
        <f>VLOOKUP($B674,'Gemini RAW'!$A:$Q,10,FALSE)</f>
        <v>19</v>
      </c>
      <c r="AB674">
        <f>VLOOKUP($B674,'Gemini RAW'!$A:$Q,11,FALSE)</f>
        <v>0.22736269617448329</v>
      </c>
      <c r="AC674">
        <f>VLOOKUP($B674,'Gemini RAW'!$A:$Q,12,FALSE)</f>
        <v>11</v>
      </c>
      <c r="AD674" t="str">
        <f>VLOOKUP($B674,'Gemini RAW'!$A:$Q,13,FALSE)</f>
        <v>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v>
      </c>
      <c r="AE674" t="b">
        <f>VLOOKUP($B674,'Gemini RAW'!$A:$Q,14,FALSE)</f>
        <v>0</v>
      </c>
      <c r="AF674">
        <f>VLOOKUP($B674,'Gemini RAW'!$A:$Q,15,FALSE)</f>
        <v>0</v>
      </c>
      <c r="AG674">
        <f>VLOOKUP($B674,'Gemini RAW'!$A:$Q,16,FALSE)</f>
        <v>0</v>
      </c>
      <c r="AH674">
        <f>VLOOKUP($B674,'Gemini RAW'!$A:$Q,17,FALSE)</f>
        <v>0</v>
      </c>
    </row>
    <row r="675" spans="1:34" x14ac:dyDescent="0.45">
      <c r="A675">
        <v>674</v>
      </c>
      <c r="B675" t="s">
        <v>252</v>
      </c>
      <c r="C675" t="s">
        <v>253</v>
      </c>
      <c r="D675" t="s">
        <v>19</v>
      </c>
      <c r="E675">
        <v>1</v>
      </c>
      <c r="F675">
        <v>1</v>
      </c>
      <c r="G675">
        <v>1</v>
      </c>
      <c r="H675">
        <v>2</v>
      </c>
      <c r="I675">
        <v>1</v>
      </c>
      <c r="J675">
        <v>1.1625000000000001</v>
      </c>
      <c r="K675">
        <v>6</v>
      </c>
      <c r="L675">
        <v>0.2831168831168831</v>
      </c>
      <c r="M675">
        <v>1</v>
      </c>
      <c r="N675" t="s">
        <v>1692</v>
      </c>
      <c r="O675" t="b">
        <v>0</v>
      </c>
      <c r="S675" t="str">
        <f>VLOOKUP($B675,'Gemini RAW'!$A:$Q,2,FALSE)</f>
        <v>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v>
      </c>
      <c r="T675" t="str">
        <f>VLOOKUP($B675,'Gemini RAW'!$A:$Q,3,FALSE)</f>
        <v>rag</v>
      </c>
      <c r="U675">
        <f>VLOOKUP($B675,'Gemini RAW'!$A:$Q,4,FALSE)</f>
        <v>5</v>
      </c>
      <c r="V675">
        <f>VLOOKUP($B675,'Gemini RAW'!$A:$Q,5,FALSE)</f>
        <v>5</v>
      </c>
      <c r="W675">
        <f>VLOOKUP($B675,'Gemini RAW'!$A:$Q,6,FALSE)</f>
        <v>4</v>
      </c>
      <c r="X675">
        <f>VLOOKUP($B675,'Gemini RAW'!$A:$Q,7,FALSE)</f>
        <v>5</v>
      </c>
      <c r="Y675">
        <f>VLOOKUP($B675,'Gemini RAW'!$A:$Q,8,FALSE)</f>
        <v>1</v>
      </c>
      <c r="Z675">
        <f>VLOOKUP($B675,'Gemini RAW'!$A:$Q,9,FALSE)</f>
        <v>3.5</v>
      </c>
      <c r="AA675">
        <f>VLOOKUP($B675,'Gemini RAW'!$A:$Q,10,FALSE)</f>
        <v>20</v>
      </c>
      <c r="AB675">
        <f>VLOOKUP($B675,'Gemini RAW'!$A:$Q,11,FALSE)</f>
        <v>0.2261529413551934</v>
      </c>
      <c r="AC675">
        <f>VLOOKUP($B675,'Gemini RAW'!$A:$Q,12,FALSE)</f>
        <v>10</v>
      </c>
      <c r="AD675" t="str">
        <f>VLOOKUP($B675,'Gemini RAW'!$A:$Q,13,FALSE)</f>
        <v>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v>
      </c>
      <c r="AE675" t="b">
        <f>VLOOKUP($B675,'Gemini RAW'!$A:$Q,14,FALSE)</f>
        <v>0</v>
      </c>
      <c r="AF675">
        <f>VLOOKUP($B675,'Gemini RAW'!$A:$Q,15,FALSE)</f>
        <v>0</v>
      </c>
      <c r="AG675">
        <f>VLOOKUP($B675,'Gemini RAW'!$A:$Q,16,FALSE)</f>
        <v>0</v>
      </c>
      <c r="AH675">
        <f>VLOOKUP($B675,'Gemini RAW'!$A:$Q,17,FALSE)</f>
        <v>0</v>
      </c>
    </row>
    <row r="676" spans="1:34" x14ac:dyDescent="0.45">
      <c r="A676">
        <v>675</v>
      </c>
      <c r="B676" t="s">
        <v>255</v>
      </c>
      <c r="C676" t="s">
        <v>256</v>
      </c>
      <c r="D676" t="s">
        <v>19</v>
      </c>
      <c r="E676">
        <v>1</v>
      </c>
      <c r="F676">
        <v>2</v>
      </c>
      <c r="G676">
        <v>1</v>
      </c>
      <c r="H676">
        <v>3</v>
      </c>
      <c r="I676">
        <v>1</v>
      </c>
      <c r="J676">
        <v>1.575</v>
      </c>
      <c r="K676">
        <v>8</v>
      </c>
      <c r="L676">
        <v>0.246089676746611</v>
      </c>
      <c r="M676">
        <v>1</v>
      </c>
      <c r="N676" t="s">
        <v>1693</v>
      </c>
      <c r="O676" t="b">
        <v>0</v>
      </c>
      <c r="S676" t="str">
        <f>VLOOKUP($B676,'Gemini RAW'!$A:$Q,2,FALSE)</f>
        <v>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v>
      </c>
      <c r="T676" t="str">
        <f>VLOOKUP($B676,'Gemini RAW'!$A:$Q,3,FALSE)</f>
        <v>rag</v>
      </c>
      <c r="U676">
        <f>VLOOKUP($B676,'Gemini RAW'!$A:$Q,4,FALSE)</f>
        <v>4</v>
      </c>
      <c r="V676">
        <f>VLOOKUP($B676,'Gemini RAW'!$A:$Q,5,FALSE)</f>
        <v>5</v>
      </c>
      <c r="W676">
        <f>VLOOKUP($B676,'Gemini RAW'!$A:$Q,6,FALSE)</f>
        <v>4</v>
      </c>
      <c r="X676">
        <f>VLOOKUP($B676,'Gemini RAW'!$A:$Q,7,FALSE)</f>
        <v>5</v>
      </c>
      <c r="Y676">
        <f>VLOOKUP($B676,'Gemini RAW'!$A:$Q,8,FALSE)</f>
        <v>1</v>
      </c>
      <c r="Z676">
        <f>VLOOKUP($B676,'Gemini RAW'!$A:$Q,9,FALSE)</f>
        <v>4.12</v>
      </c>
      <c r="AA676">
        <f>VLOOKUP($B676,'Gemini RAW'!$A:$Q,10,FALSE)</f>
        <v>19</v>
      </c>
      <c r="AB676">
        <f>VLOOKUP($B676,'Gemini RAW'!$A:$Q,11,FALSE)</f>
        <v>0.38583425423601342</v>
      </c>
      <c r="AC676">
        <f>VLOOKUP($B676,'Gemini RAW'!$A:$Q,12,FALSE)</f>
        <v>10</v>
      </c>
      <c r="AD676" t="str">
        <f>VLOOKUP($B676,'Gemini RAW'!$A:$Q,13,FALSE)</f>
        <v>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v>
      </c>
      <c r="AE676" t="b">
        <f>VLOOKUP($B676,'Gemini RAW'!$A:$Q,14,FALSE)</f>
        <v>0</v>
      </c>
      <c r="AF676">
        <f>VLOOKUP($B676,'Gemini RAW'!$A:$Q,15,FALSE)</f>
        <v>0</v>
      </c>
      <c r="AG676">
        <f>VLOOKUP($B676,'Gemini RAW'!$A:$Q,16,FALSE)</f>
        <v>0</v>
      </c>
      <c r="AH676">
        <f>VLOOKUP($B676,'Gemini RAW'!$A:$Q,17,FALSE)</f>
        <v>0</v>
      </c>
    </row>
    <row r="677" spans="1:34" x14ac:dyDescent="0.45">
      <c r="A677">
        <v>676</v>
      </c>
      <c r="B677" t="s">
        <v>258</v>
      </c>
      <c r="C677" t="s">
        <v>259</v>
      </c>
      <c r="D677" t="s">
        <v>19</v>
      </c>
      <c r="E677">
        <v>4</v>
      </c>
      <c r="F677">
        <v>5</v>
      </c>
      <c r="G677">
        <v>4</v>
      </c>
      <c r="H677">
        <v>4</v>
      </c>
      <c r="I677">
        <v>2</v>
      </c>
      <c r="J677">
        <v>4.0750000000000002</v>
      </c>
      <c r="K677">
        <v>19</v>
      </c>
      <c r="L677">
        <v>0.1452145214521452</v>
      </c>
      <c r="M677">
        <v>1</v>
      </c>
      <c r="N677" t="s">
        <v>1694</v>
      </c>
      <c r="O677" t="b">
        <v>0</v>
      </c>
      <c r="S677" t="str">
        <f>VLOOKUP($B677,'Gemini RAW'!$A:$Q,2,FALSE)</f>
        <v>Ja, es wird persönliche Ablageplätze im NewHQ geben. Anstelle von Rollcontainern wird es 900 Schließfächer geben. Zusätzlich gibt es 300 Spinde in UG 2 als Ergänzung.</v>
      </c>
      <c r="T677" t="str">
        <f>VLOOKUP($B677,'Gemini RAW'!$A:$Q,3,FALSE)</f>
        <v>rag</v>
      </c>
      <c r="U677">
        <f>VLOOKUP($B677,'Gemini RAW'!$A:$Q,4,FALSE)</f>
        <v>5</v>
      </c>
      <c r="V677">
        <f>VLOOKUP($B677,'Gemini RAW'!$A:$Q,5,FALSE)</f>
        <v>5</v>
      </c>
      <c r="W677">
        <f>VLOOKUP($B677,'Gemini RAW'!$A:$Q,6,FALSE)</f>
        <v>5</v>
      </c>
      <c r="X677">
        <f>VLOOKUP($B677,'Gemini RAW'!$A:$Q,7,FALSE)</f>
        <v>5</v>
      </c>
      <c r="Y677">
        <f>VLOOKUP($B677,'Gemini RAW'!$A:$Q,8,FALSE)</f>
        <v>1</v>
      </c>
      <c r="Z677">
        <f>VLOOKUP($B677,'Gemini RAW'!$A:$Q,9,FALSE)</f>
        <v>4.76</v>
      </c>
      <c r="AA677">
        <f>VLOOKUP($B677,'Gemini RAW'!$A:$Q,10,FALSE)</f>
        <v>21</v>
      </c>
      <c r="AB677">
        <f>VLOOKUP($B677,'Gemini RAW'!$A:$Q,11,FALSE)</f>
        <v>8.0402444018390667E-2</v>
      </c>
      <c r="AC677">
        <f>VLOOKUP($B677,'Gemini RAW'!$A:$Q,12,FALSE)</f>
        <v>10</v>
      </c>
      <c r="AD677" t="str">
        <f>VLOOKUP($B677,'Gemini RAW'!$A:$Q,13,FALSE)</f>
        <v>The response is factually accurate, relevant, complete, and clear. It directly answers the user's question and provides specific details about the storage spaces available. The only area for improvement is the lack of explicit citations.</v>
      </c>
      <c r="AE677" t="b">
        <f>VLOOKUP($B677,'Gemini RAW'!$A:$Q,14,FALSE)</f>
        <v>0</v>
      </c>
      <c r="AF677">
        <f>VLOOKUP($B677,'Gemini RAW'!$A:$Q,15,FALSE)</f>
        <v>0</v>
      </c>
      <c r="AG677">
        <f>VLOOKUP($B677,'Gemini RAW'!$A:$Q,16,FALSE)</f>
        <v>0</v>
      </c>
      <c r="AH677">
        <f>VLOOKUP($B677,'Gemini RAW'!$A:$Q,17,FALSE)</f>
        <v>0</v>
      </c>
    </row>
    <row r="678" spans="1:34" x14ac:dyDescent="0.45">
      <c r="A678">
        <v>677</v>
      </c>
      <c r="B678" t="s">
        <v>261</v>
      </c>
      <c r="C678" t="s">
        <v>262</v>
      </c>
      <c r="D678" t="s">
        <v>19</v>
      </c>
      <c r="E678">
        <v>3</v>
      </c>
      <c r="F678">
        <v>4</v>
      </c>
      <c r="G678">
        <v>3</v>
      </c>
      <c r="H678">
        <v>4</v>
      </c>
      <c r="I678">
        <v>2</v>
      </c>
      <c r="J678">
        <v>3.3250000000000002</v>
      </c>
      <c r="K678">
        <v>16</v>
      </c>
      <c r="L678">
        <v>0.14912280701754391</v>
      </c>
      <c r="M678">
        <v>1</v>
      </c>
      <c r="N678" t="s">
        <v>1695</v>
      </c>
      <c r="O678" t="b">
        <v>0</v>
      </c>
      <c r="S678" t="str">
        <f>VLOOKUP($B678,'Gemini RAW'!$A:$Q,2,FALSE)</f>
        <v>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v>
      </c>
      <c r="T678" t="str">
        <f>VLOOKUP($B678,'Gemini RAW'!$A:$Q,3,FALSE)</f>
        <v>rag</v>
      </c>
      <c r="U678">
        <f>VLOOKUP($B678,'Gemini RAW'!$A:$Q,4,FALSE)</f>
        <v>5</v>
      </c>
      <c r="V678">
        <f>VLOOKUP($B678,'Gemini RAW'!$A:$Q,5,FALSE)</f>
        <v>5</v>
      </c>
      <c r="W678">
        <f>VLOOKUP($B678,'Gemini RAW'!$A:$Q,6,FALSE)</f>
        <v>5</v>
      </c>
      <c r="X678">
        <f>VLOOKUP($B678,'Gemini RAW'!$A:$Q,7,FALSE)</f>
        <v>5</v>
      </c>
      <c r="Y678">
        <f>VLOOKUP($B678,'Gemini RAW'!$A:$Q,8,FALSE)</f>
        <v>1</v>
      </c>
      <c r="Z678">
        <f>VLOOKUP($B678,'Gemini RAW'!$A:$Q,9,FALSE)</f>
        <v>4.4800000000000004</v>
      </c>
      <c r="AA678">
        <f>VLOOKUP($B678,'Gemini RAW'!$A:$Q,10,FALSE)</f>
        <v>21</v>
      </c>
      <c r="AB678">
        <f>VLOOKUP($B678,'Gemini RAW'!$A:$Q,11,FALSE)</f>
        <v>0.215657368546088</v>
      </c>
      <c r="AC678">
        <f>VLOOKUP($B678,'Gemini RAW'!$A:$Q,12,FALSE)</f>
        <v>6</v>
      </c>
      <c r="AD678" t="str">
        <f>VLOOKUP($B678,'Gemini RAW'!$A:$Q,13,FALSE)</f>
        <v>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v>
      </c>
      <c r="AE678" t="b">
        <f>VLOOKUP($B678,'Gemini RAW'!$A:$Q,14,FALSE)</f>
        <v>0</v>
      </c>
      <c r="AF678">
        <f>VLOOKUP($B678,'Gemini RAW'!$A:$Q,15,FALSE)</f>
        <v>0</v>
      </c>
      <c r="AG678">
        <f>VLOOKUP($B678,'Gemini RAW'!$A:$Q,16,FALSE)</f>
        <v>0</v>
      </c>
      <c r="AH678">
        <f>VLOOKUP($B678,'Gemini RAW'!$A:$Q,17,FALSE)</f>
        <v>0</v>
      </c>
    </row>
    <row r="679" spans="1:34" x14ac:dyDescent="0.45">
      <c r="A679">
        <v>678</v>
      </c>
      <c r="B679" t="s">
        <v>264</v>
      </c>
      <c r="C679" t="s">
        <v>265</v>
      </c>
      <c r="D679" t="s">
        <v>19</v>
      </c>
      <c r="E679">
        <v>1</v>
      </c>
      <c r="F679">
        <v>2</v>
      </c>
      <c r="G679">
        <v>1</v>
      </c>
      <c r="H679">
        <v>3</v>
      </c>
      <c r="I679">
        <v>1</v>
      </c>
      <c r="J679">
        <v>1.575</v>
      </c>
      <c r="K679">
        <v>8</v>
      </c>
      <c r="L679">
        <v>0.14977168949771691</v>
      </c>
      <c r="M679">
        <v>1</v>
      </c>
      <c r="N679" t="s">
        <v>1696</v>
      </c>
      <c r="O679" t="b">
        <v>0</v>
      </c>
      <c r="S679" t="str">
        <f>VLOOKUP($B679,'Gemini RAW'!$A:$Q,2,FALSE)</f>
        <v>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v>
      </c>
      <c r="T679" t="str">
        <f>VLOOKUP($B679,'Gemini RAW'!$A:$Q,3,FALSE)</f>
        <v>rag</v>
      </c>
      <c r="U679">
        <f>VLOOKUP($B679,'Gemini RAW'!$A:$Q,4,FALSE)</f>
        <v>5</v>
      </c>
      <c r="V679">
        <f>VLOOKUP($B679,'Gemini RAW'!$A:$Q,5,FALSE)</f>
        <v>5</v>
      </c>
      <c r="W679">
        <f>VLOOKUP($B679,'Gemini RAW'!$A:$Q,6,FALSE)</f>
        <v>5</v>
      </c>
      <c r="X679">
        <f>VLOOKUP($B679,'Gemini RAW'!$A:$Q,7,FALSE)</f>
        <v>5</v>
      </c>
      <c r="Y679">
        <f>VLOOKUP($B679,'Gemini RAW'!$A:$Q,8,FALSE)</f>
        <v>1</v>
      </c>
      <c r="Z679">
        <f>VLOOKUP($B679,'Gemini RAW'!$A:$Q,9,FALSE)</f>
        <v>4.4800000000000004</v>
      </c>
      <c r="AA679">
        <f>VLOOKUP($B679,'Gemini RAW'!$A:$Q,10,FALSE)</f>
        <v>21</v>
      </c>
      <c r="AB679">
        <f>VLOOKUP($B679,'Gemini RAW'!$A:$Q,11,FALSE)</f>
        <v>0.13831581191291181</v>
      </c>
      <c r="AC679">
        <f>VLOOKUP($B679,'Gemini RAW'!$A:$Q,12,FALSE)</f>
        <v>10</v>
      </c>
      <c r="AD679" t="str">
        <f>VLOOKUP($B679,'Gemini RAW'!$A:$Q,13,FALSE)</f>
        <v>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v>
      </c>
      <c r="AE679" t="b">
        <f>VLOOKUP($B679,'Gemini RAW'!$A:$Q,14,FALSE)</f>
        <v>0</v>
      </c>
      <c r="AF679">
        <f>VLOOKUP($B679,'Gemini RAW'!$A:$Q,15,FALSE)</f>
        <v>0</v>
      </c>
      <c r="AG679">
        <f>VLOOKUP($B679,'Gemini RAW'!$A:$Q,16,FALSE)</f>
        <v>0</v>
      </c>
      <c r="AH679">
        <f>VLOOKUP($B679,'Gemini RAW'!$A:$Q,17,FALSE)</f>
        <v>0</v>
      </c>
    </row>
    <row r="680" spans="1:34" x14ac:dyDescent="0.45">
      <c r="A680">
        <v>679</v>
      </c>
      <c r="B680" t="s">
        <v>267</v>
      </c>
      <c r="C680" t="s">
        <v>268</v>
      </c>
      <c r="D680" t="s">
        <v>19</v>
      </c>
      <c r="E680">
        <v>1</v>
      </c>
      <c r="F680">
        <v>2</v>
      </c>
      <c r="G680">
        <v>1</v>
      </c>
      <c r="H680">
        <v>3</v>
      </c>
      <c r="I680">
        <v>1</v>
      </c>
      <c r="J680">
        <v>1.575</v>
      </c>
      <c r="K680">
        <v>8</v>
      </c>
      <c r="L680">
        <v>0.15124378109452741</v>
      </c>
      <c r="M680">
        <v>1</v>
      </c>
      <c r="N680" t="s">
        <v>1697</v>
      </c>
      <c r="O680" t="b">
        <v>0</v>
      </c>
      <c r="S680" t="str">
        <f>VLOOKUP($B680,'Gemini RAW'!$A:$Q,2,FALSE)</f>
        <v>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v>
      </c>
      <c r="T680" t="str">
        <f>VLOOKUP($B680,'Gemini RAW'!$A:$Q,3,FALSE)</f>
        <v>rag</v>
      </c>
      <c r="U680">
        <f>VLOOKUP($B680,'Gemini RAW'!$A:$Q,4,FALSE)</f>
        <v>1</v>
      </c>
      <c r="V680">
        <f>VLOOKUP($B680,'Gemini RAW'!$A:$Q,5,FALSE)</f>
        <v>1</v>
      </c>
      <c r="W680">
        <f>VLOOKUP($B680,'Gemini RAW'!$A:$Q,6,FALSE)</f>
        <v>1</v>
      </c>
      <c r="X680">
        <f>VLOOKUP($B680,'Gemini RAW'!$A:$Q,7,FALSE)</f>
        <v>3</v>
      </c>
      <c r="Y680">
        <f>VLOOKUP($B680,'Gemini RAW'!$A:$Q,8,FALSE)</f>
        <v>1</v>
      </c>
      <c r="Z680">
        <f>VLOOKUP($B680,'Gemini RAW'!$A:$Q,9,FALSE)</f>
        <v>1.24</v>
      </c>
      <c r="AA680">
        <f>VLOOKUP($B680,'Gemini RAW'!$A:$Q,10,FALSE)</f>
        <v>7</v>
      </c>
      <c r="AB680">
        <f>VLOOKUP($B680,'Gemini RAW'!$A:$Q,11,FALSE)</f>
        <v>0.134269213355004</v>
      </c>
      <c r="AC680">
        <f>VLOOKUP($B680,'Gemini RAW'!$A:$Q,12,FALSE)</f>
        <v>7</v>
      </c>
      <c r="AD680" t="str">
        <f>VLOOKUP($B680,'Gemini RAW'!$A:$Q,13,FALSE)</f>
        <v>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v>
      </c>
      <c r="AE680" t="b">
        <f>VLOOKUP($B680,'Gemini RAW'!$A:$Q,14,FALSE)</f>
        <v>0</v>
      </c>
      <c r="AF680">
        <f>VLOOKUP($B680,'Gemini RAW'!$A:$Q,15,FALSE)</f>
        <v>0</v>
      </c>
      <c r="AG680">
        <f>VLOOKUP($B680,'Gemini RAW'!$A:$Q,16,FALSE)</f>
        <v>0</v>
      </c>
      <c r="AH680">
        <f>VLOOKUP($B680,'Gemini RAW'!$A:$Q,17,FALSE)</f>
        <v>0</v>
      </c>
    </row>
    <row r="681" spans="1:34" x14ac:dyDescent="0.45">
      <c r="A681">
        <v>680</v>
      </c>
      <c r="B681" t="s">
        <v>270</v>
      </c>
      <c r="C681" t="s">
        <v>271</v>
      </c>
      <c r="D681" t="s">
        <v>19</v>
      </c>
      <c r="E681">
        <v>3</v>
      </c>
      <c r="F681">
        <v>4</v>
      </c>
      <c r="G681">
        <v>3</v>
      </c>
      <c r="H681">
        <v>4</v>
      </c>
      <c r="I681">
        <v>2</v>
      </c>
      <c r="J681">
        <v>3.3250000000000002</v>
      </c>
      <c r="K681">
        <v>16</v>
      </c>
      <c r="L681">
        <v>0.14933333333333329</v>
      </c>
      <c r="M681">
        <v>1</v>
      </c>
      <c r="N681" t="s">
        <v>1698</v>
      </c>
      <c r="O681" t="b">
        <v>0</v>
      </c>
      <c r="S681" t="str">
        <f>VLOOKUP($B681,'Gemini RAW'!$A:$Q,2,FALSE)</f>
        <v>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v>
      </c>
      <c r="T681" t="str">
        <f>VLOOKUP($B681,'Gemini RAW'!$A:$Q,3,FALSE)</f>
        <v>rag</v>
      </c>
      <c r="U681">
        <f>VLOOKUP($B681,'Gemini RAW'!$A:$Q,4,FALSE)</f>
        <v>5</v>
      </c>
      <c r="V681">
        <f>VLOOKUP($B681,'Gemini RAW'!$A:$Q,5,FALSE)</f>
        <v>2</v>
      </c>
      <c r="W681">
        <f>VLOOKUP($B681,'Gemini RAW'!$A:$Q,6,FALSE)</f>
        <v>1</v>
      </c>
      <c r="X681">
        <f>VLOOKUP($B681,'Gemini RAW'!$A:$Q,7,FALSE)</f>
        <v>5</v>
      </c>
      <c r="Y681">
        <f>VLOOKUP($B681,'Gemini RAW'!$A:$Q,8,FALSE)</f>
        <v>1</v>
      </c>
      <c r="Z681">
        <f>VLOOKUP($B681,'Gemini RAW'!$A:$Q,9,FALSE)</f>
        <v>3.38</v>
      </c>
      <c r="AA681">
        <f>VLOOKUP($B681,'Gemini RAW'!$A:$Q,10,FALSE)</f>
        <v>14</v>
      </c>
      <c r="AB681">
        <f>VLOOKUP($B681,'Gemini RAW'!$A:$Q,11,FALSE)</f>
        <v>8.4283799111416938E-2</v>
      </c>
      <c r="AC681">
        <f>VLOOKUP($B681,'Gemini RAW'!$A:$Q,12,FALSE)</f>
        <v>11</v>
      </c>
      <c r="AD681" t="str">
        <f>VLOOKUP($B681,'Gemini RAW'!$A:$Q,13,FALSE)</f>
        <v>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v>
      </c>
      <c r="AE681" t="b">
        <f>VLOOKUP($B681,'Gemini RAW'!$A:$Q,14,FALSE)</f>
        <v>0</v>
      </c>
      <c r="AF681">
        <f>VLOOKUP($B681,'Gemini RAW'!$A:$Q,15,FALSE)</f>
        <v>0</v>
      </c>
      <c r="AG681">
        <f>VLOOKUP($B681,'Gemini RAW'!$A:$Q,16,FALSE)</f>
        <v>0</v>
      </c>
      <c r="AH681">
        <f>VLOOKUP($B681,'Gemini RAW'!$A:$Q,17,FALSE)</f>
        <v>0</v>
      </c>
    </row>
    <row r="682" spans="1:34" x14ac:dyDescent="0.45">
      <c r="A682">
        <v>681</v>
      </c>
      <c r="B682" t="s">
        <v>273</v>
      </c>
      <c r="C682" t="s">
        <v>274</v>
      </c>
      <c r="D682" t="s">
        <v>19</v>
      </c>
      <c r="E682">
        <v>3</v>
      </c>
      <c r="F682">
        <v>4</v>
      </c>
      <c r="G682">
        <v>3</v>
      </c>
      <c r="H682">
        <v>4</v>
      </c>
      <c r="I682">
        <v>1</v>
      </c>
      <c r="J682">
        <v>3.2374999999999998</v>
      </c>
      <c r="K682">
        <v>15</v>
      </c>
      <c r="L682">
        <v>0.138191632928475</v>
      </c>
      <c r="M682">
        <v>1</v>
      </c>
      <c r="N682" t="s">
        <v>1699</v>
      </c>
      <c r="O682" t="b">
        <v>0</v>
      </c>
      <c r="S682" t="str">
        <f>VLOOKUP($B682,'Gemini RAW'!$A:$Q,2,FALSE)</f>
        <v>Für Ihre Suchanfrage konnte keine Zusammenfassung erstellt werden. Hier sind einige Suchergebnisse.</v>
      </c>
      <c r="T682" t="str">
        <f>VLOOKUP($B682,'Gemini RAW'!$A:$Q,3,FALSE)</f>
        <v>rag</v>
      </c>
      <c r="U682">
        <f>VLOOKUP($B682,'Gemini RAW'!$A:$Q,4,FALSE)</f>
        <v>1</v>
      </c>
      <c r="V682">
        <f>VLOOKUP($B682,'Gemini RAW'!$A:$Q,5,FALSE)</f>
        <v>1</v>
      </c>
      <c r="W682">
        <f>VLOOKUP($B682,'Gemini RAW'!$A:$Q,6,FALSE)</f>
        <v>1</v>
      </c>
      <c r="X682">
        <f>VLOOKUP($B682,'Gemini RAW'!$A:$Q,7,FALSE)</f>
        <v>1</v>
      </c>
      <c r="Y682">
        <f>VLOOKUP($B682,'Gemini RAW'!$A:$Q,8,FALSE)</f>
        <v>1</v>
      </c>
      <c r="Z682">
        <f>VLOOKUP($B682,'Gemini RAW'!$A:$Q,9,FALSE)</f>
        <v>1.84</v>
      </c>
      <c r="AA682">
        <f>VLOOKUP($B682,'Gemini RAW'!$A:$Q,10,FALSE)</f>
        <v>5</v>
      </c>
      <c r="AB682">
        <f>VLOOKUP($B682,'Gemini RAW'!$A:$Q,11,FALSE)</f>
        <v>4.2304041700704079E-2</v>
      </c>
      <c r="AC682">
        <f>VLOOKUP($B682,'Gemini RAW'!$A:$Q,12,FALSE)</f>
        <v>9</v>
      </c>
      <c r="AD682" t="str">
        <f>VLOOKUP($B682,'Gemini RAW'!$A:$Q,13,FALSE)</f>
        <v>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v>
      </c>
      <c r="AE682" t="b">
        <f>VLOOKUP($B682,'Gemini RAW'!$A:$Q,14,FALSE)</f>
        <v>0</v>
      </c>
      <c r="AF682">
        <f>VLOOKUP($B682,'Gemini RAW'!$A:$Q,15,FALSE)</f>
        <v>0</v>
      </c>
      <c r="AG682">
        <f>VLOOKUP($B682,'Gemini RAW'!$A:$Q,16,FALSE)</f>
        <v>0</v>
      </c>
      <c r="AH682">
        <f>VLOOKUP($B682,'Gemini RAW'!$A:$Q,17,FALSE)</f>
        <v>0</v>
      </c>
    </row>
    <row r="683" spans="1:34" x14ac:dyDescent="0.45">
      <c r="A683">
        <v>682</v>
      </c>
      <c r="B683" t="s">
        <v>276</v>
      </c>
      <c r="C683" t="s">
        <v>277</v>
      </c>
      <c r="D683" t="s">
        <v>19</v>
      </c>
      <c r="E683">
        <v>3</v>
      </c>
      <c r="F683">
        <v>4</v>
      </c>
      <c r="G683">
        <v>3</v>
      </c>
      <c r="H683">
        <v>4</v>
      </c>
      <c r="I683">
        <v>2</v>
      </c>
      <c r="J683">
        <v>3.3250000000000002</v>
      </c>
      <c r="K683">
        <v>16</v>
      </c>
      <c r="L683">
        <v>0.14954954954954949</v>
      </c>
      <c r="M683">
        <v>1</v>
      </c>
      <c r="N683" t="s">
        <v>1700</v>
      </c>
      <c r="O683" t="b">
        <v>0</v>
      </c>
      <c r="S683" t="str">
        <f>VLOOKUP($B683,'Gemini RAW'!$A:$Q,2,FALSE)</f>
        <v>Für Ihre Suchanfrage konnte keine Zusammenfassung erstellt werden. Hier sind einige Suchergebnisse.</v>
      </c>
      <c r="T683" t="str">
        <f>VLOOKUP($B683,'Gemini RAW'!$A:$Q,3,FALSE)</f>
        <v>rag</v>
      </c>
      <c r="U683">
        <f>VLOOKUP($B683,'Gemini RAW'!$A:$Q,4,FALSE)</f>
        <v>1</v>
      </c>
      <c r="V683">
        <f>VLOOKUP($B683,'Gemini RAW'!$A:$Q,5,FALSE)</f>
        <v>1</v>
      </c>
      <c r="W683">
        <f>VLOOKUP($B683,'Gemini RAW'!$A:$Q,6,FALSE)</f>
        <v>1</v>
      </c>
      <c r="X683">
        <f>VLOOKUP($B683,'Gemini RAW'!$A:$Q,7,FALSE)</f>
        <v>1</v>
      </c>
      <c r="Y683">
        <f>VLOOKUP($B683,'Gemini RAW'!$A:$Q,8,FALSE)</f>
        <v>1</v>
      </c>
      <c r="Z683">
        <f>VLOOKUP($B683,'Gemini RAW'!$A:$Q,9,FALSE)</f>
        <v>1</v>
      </c>
      <c r="AA683">
        <f>VLOOKUP($B683,'Gemini RAW'!$A:$Q,10,FALSE)</f>
        <v>5</v>
      </c>
      <c r="AB683">
        <f>VLOOKUP($B683,'Gemini RAW'!$A:$Q,11,FALSE)</f>
        <v>2.657821560033485E-2</v>
      </c>
      <c r="AC683">
        <f>VLOOKUP($B683,'Gemini RAW'!$A:$Q,12,FALSE)</f>
        <v>10</v>
      </c>
      <c r="AD683" t="str">
        <f>VLOOKUP($B683,'Gemini RAW'!$A:$Q,13,FALSE)</f>
        <v>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v>
      </c>
      <c r="AE683" t="b">
        <f>VLOOKUP($B683,'Gemini RAW'!$A:$Q,14,FALSE)</f>
        <v>0</v>
      </c>
      <c r="AF683">
        <f>VLOOKUP($B683,'Gemini RAW'!$A:$Q,15,FALSE)</f>
        <v>0</v>
      </c>
      <c r="AG683">
        <f>VLOOKUP($B683,'Gemini RAW'!$A:$Q,16,FALSE)</f>
        <v>0</v>
      </c>
      <c r="AH683">
        <f>VLOOKUP($B683,'Gemini RAW'!$A:$Q,17,FALSE)</f>
        <v>0</v>
      </c>
    </row>
    <row r="684" spans="1:34" x14ac:dyDescent="0.45">
      <c r="A684">
        <v>683</v>
      </c>
      <c r="B684" t="s">
        <v>279</v>
      </c>
      <c r="C684" t="s">
        <v>280</v>
      </c>
      <c r="D684" t="s">
        <v>19</v>
      </c>
      <c r="E684">
        <v>1</v>
      </c>
      <c r="F684">
        <v>2</v>
      </c>
      <c r="G684">
        <v>1</v>
      </c>
      <c r="H684">
        <v>3</v>
      </c>
      <c r="I684">
        <v>1</v>
      </c>
      <c r="J684">
        <v>1.575</v>
      </c>
      <c r="K684">
        <v>8</v>
      </c>
      <c r="L684">
        <v>0.2545173745173745</v>
      </c>
      <c r="M684">
        <v>1</v>
      </c>
      <c r="N684" t="s">
        <v>1701</v>
      </c>
      <c r="O684" t="b">
        <v>0</v>
      </c>
      <c r="S684" t="str">
        <f>VLOOKUP($B684,'Gemini RAW'!$A:$Q,2,FALSE)</f>
        <v>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v>
      </c>
      <c r="T684" t="str">
        <f>VLOOKUP($B684,'Gemini RAW'!$A:$Q,3,FALSE)</f>
        <v>rag</v>
      </c>
      <c r="U684">
        <f>VLOOKUP($B684,'Gemini RAW'!$A:$Q,4,FALSE)</f>
        <v>5</v>
      </c>
      <c r="V684">
        <f>VLOOKUP($B684,'Gemini RAW'!$A:$Q,5,FALSE)</f>
        <v>5</v>
      </c>
      <c r="W684">
        <f>VLOOKUP($B684,'Gemini RAW'!$A:$Q,6,FALSE)</f>
        <v>4</v>
      </c>
      <c r="X684">
        <f>VLOOKUP($B684,'Gemini RAW'!$A:$Q,7,FALSE)</f>
        <v>5</v>
      </c>
      <c r="Y684">
        <f>VLOOKUP($B684,'Gemini RAW'!$A:$Q,8,FALSE)</f>
        <v>1</v>
      </c>
      <c r="Z684">
        <f>VLOOKUP($B684,'Gemini RAW'!$A:$Q,9,FALSE)</f>
        <v>4.3400000000000007</v>
      </c>
      <c r="AA684">
        <f>VLOOKUP($B684,'Gemini RAW'!$A:$Q,10,FALSE)</f>
        <v>20</v>
      </c>
      <c r="AB684">
        <f>VLOOKUP($B684,'Gemini RAW'!$A:$Q,11,FALSE)</f>
        <v>0.1136218594961253</v>
      </c>
      <c r="AC684">
        <f>VLOOKUP($B684,'Gemini RAW'!$A:$Q,12,FALSE)</f>
        <v>9</v>
      </c>
      <c r="AD684" t="str">
        <f>VLOOKUP($B684,'Gemini RAW'!$A:$Q,13,FALSE)</f>
        <v>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v>
      </c>
      <c r="AE684" t="b">
        <f>VLOOKUP($B684,'Gemini RAW'!$A:$Q,14,FALSE)</f>
        <v>0</v>
      </c>
      <c r="AF684">
        <f>VLOOKUP($B684,'Gemini RAW'!$A:$Q,15,FALSE)</f>
        <v>0</v>
      </c>
      <c r="AG684">
        <f>VLOOKUP($B684,'Gemini RAW'!$A:$Q,16,FALSE)</f>
        <v>0</v>
      </c>
      <c r="AH684">
        <f>VLOOKUP($B684,'Gemini RAW'!$A:$Q,17,FALSE)</f>
        <v>0</v>
      </c>
    </row>
    <row r="685" spans="1:34" x14ac:dyDescent="0.45">
      <c r="A685">
        <v>684</v>
      </c>
      <c r="B685" t="s">
        <v>282</v>
      </c>
      <c r="C685" t="s">
        <v>283</v>
      </c>
      <c r="D685" t="s">
        <v>19</v>
      </c>
      <c r="E685">
        <v>1</v>
      </c>
      <c r="F685">
        <v>2</v>
      </c>
      <c r="G685">
        <v>1</v>
      </c>
      <c r="H685">
        <v>3</v>
      </c>
      <c r="I685">
        <v>1</v>
      </c>
      <c r="J685">
        <v>1.575</v>
      </c>
      <c r="K685">
        <v>8</v>
      </c>
      <c r="L685">
        <v>0.15208333333333329</v>
      </c>
      <c r="M685">
        <v>1</v>
      </c>
      <c r="N685" t="s">
        <v>1702</v>
      </c>
      <c r="O685" t="b">
        <v>0</v>
      </c>
      <c r="S685" t="str">
        <f>VLOOKUP($B685,'Gemini RAW'!$A:$Q,2,FALSE)</f>
        <v>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v>
      </c>
      <c r="T685" t="str">
        <f>VLOOKUP($B685,'Gemini RAW'!$A:$Q,3,FALSE)</f>
        <v>rag</v>
      </c>
      <c r="U685">
        <f>VLOOKUP($B685,'Gemini RAW'!$A:$Q,4,FALSE)</f>
        <v>4</v>
      </c>
      <c r="V685">
        <f>VLOOKUP($B685,'Gemini RAW'!$A:$Q,5,FALSE)</f>
        <v>4</v>
      </c>
      <c r="W685">
        <f>VLOOKUP($B685,'Gemini RAW'!$A:$Q,6,FALSE)</f>
        <v>2</v>
      </c>
      <c r="X685">
        <f>VLOOKUP($B685,'Gemini RAW'!$A:$Q,7,FALSE)</f>
        <v>5</v>
      </c>
      <c r="Y685">
        <f>VLOOKUP($B685,'Gemini RAW'!$A:$Q,8,FALSE)</f>
        <v>1</v>
      </c>
      <c r="Z685">
        <f>VLOOKUP($B685,'Gemini RAW'!$A:$Q,9,FALSE)</f>
        <v>3.66</v>
      </c>
      <c r="AA685">
        <f>VLOOKUP($B685,'Gemini RAW'!$A:$Q,10,FALSE)</f>
        <v>16</v>
      </c>
      <c r="AB685">
        <f>VLOOKUP($B685,'Gemini RAW'!$A:$Q,11,FALSE)</f>
        <v>0.11441088828137019</v>
      </c>
      <c r="AC685">
        <f>VLOOKUP($B685,'Gemini RAW'!$A:$Q,12,FALSE)</f>
        <v>7</v>
      </c>
      <c r="AD685" t="str">
        <f>VLOOKUP($B685,'Gemini RAW'!$A:$Q,13,FALSE)</f>
        <v>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v>
      </c>
      <c r="AE685" t="b">
        <f>VLOOKUP($B685,'Gemini RAW'!$A:$Q,14,FALSE)</f>
        <v>0</v>
      </c>
      <c r="AF685">
        <f>VLOOKUP($B685,'Gemini RAW'!$A:$Q,15,FALSE)</f>
        <v>0</v>
      </c>
      <c r="AG685">
        <f>VLOOKUP($B685,'Gemini RAW'!$A:$Q,16,FALSE)</f>
        <v>0</v>
      </c>
      <c r="AH685">
        <f>VLOOKUP($B685,'Gemini RAW'!$A:$Q,17,FALSE)</f>
        <v>0</v>
      </c>
    </row>
    <row r="686" spans="1:34" x14ac:dyDescent="0.45">
      <c r="A686">
        <v>685</v>
      </c>
      <c r="B686" t="s">
        <v>285</v>
      </c>
      <c r="C686" t="s">
        <v>286</v>
      </c>
      <c r="D686" t="s">
        <v>19</v>
      </c>
      <c r="E686">
        <v>1</v>
      </c>
      <c r="F686">
        <v>2</v>
      </c>
      <c r="G686">
        <v>1</v>
      </c>
      <c r="H686">
        <v>2</v>
      </c>
      <c r="I686">
        <v>1</v>
      </c>
      <c r="J686">
        <v>1.4125000000000001</v>
      </c>
      <c r="K686">
        <v>7</v>
      </c>
      <c r="L686">
        <v>0.26924939467312348</v>
      </c>
      <c r="M686">
        <v>1</v>
      </c>
      <c r="N686" t="s">
        <v>1703</v>
      </c>
      <c r="O686" t="b">
        <v>0</v>
      </c>
      <c r="S686" t="str">
        <f>VLOOKUP($B686,'Gemini RAW'!$A:$Q,2,FALSE)</f>
        <v>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v>
      </c>
      <c r="T686" t="str">
        <f>VLOOKUP($B686,'Gemini RAW'!$A:$Q,3,FALSE)</f>
        <v>rag</v>
      </c>
      <c r="U686">
        <f>VLOOKUP($B686,'Gemini RAW'!$A:$Q,4,FALSE)</f>
        <v>5</v>
      </c>
      <c r="V686">
        <f>VLOOKUP($B686,'Gemini RAW'!$A:$Q,5,FALSE)</f>
        <v>5</v>
      </c>
      <c r="W686">
        <f>VLOOKUP($B686,'Gemini RAW'!$A:$Q,6,FALSE)</f>
        <v>5</v>
      </c>
      <c r="X686">
        <f>VLOOKUP($B686,'Gemini RAW'!$A:$Q,7,FALSE)</f>
        <v>5</v>
      </c>
      <c r="Y686">
        <f>VLOOKUP($B686,'Gemini RAW'!$A:$Q,8,FALSE)</f>
        <v>1</v>
      </c>
      <c r="Z686">
        <f>VLOOKUP($B686,'Gemini RAW'!$A:$Q,9,FALSE)</f>
        <v>4.4800000000000004</v>
      </c>
      <c r="AA686">
        <f>VLOOKUP($B686,'Gemini RAW'!$A:$Q,10,FALSE)</f>
        <v>21</v>
      </c>
      <c r="AB686">
        <f>VLOOKUP($B686,'Gemini RAW'!$A:$Q,11,FALSE)</f>
        <v>0.40357480701353637</v>
      </c>
      <c r="AC686">
        <f>VLOOKUP($B686,'Gemini RAW'!$A:$Q,12,FALSE)</f>
        <v>4</v>
      </c>
      <c r="AD686" t="str">
        <f>VLOOKUP($B686,'Gemini RAW'!$A:$Q,13,FALSE)</f>
        <v>The response is factually accurate, relevant, complete, and clear. It effectively answers the user's query about who provides support for digitalization at Berenberg. However, it lacks explicit citations and audit trail information, which are areas for improvement.</v>
      </c>
      <c r="AE686" t="b">
        <f>VLOOKUP($B686,'Gemini RAW'!$A:$Q,14,FALSE)</f>
        <v>0</v>
      </c>
      <c r="AF686">
        <f>VLOOKUP($B686,'Gemini RAW'!$A:$Q,15,FALSE)</f>
        <v>0</v>
      </c>
      <c r="AG686">
        <f>VLOOKUP($B686,'Gemini RAW'!$A:$Q,16,FALSE)</f>
        <v>0</v>
      </c>
      <c r="AH686">
        <f>VLOOKUP($B686,'Gemini RAW'!$A:$Q,17,FALSE)</f>
        <v>0</v>
      </c>
    </row>
    <row r="687" spans="1:34" x14ac:dyDescent="0.45">
      <c r="A687">
        <v>686</v>
      </c>
      <c r="B687" t="s">
        <v>288</v>
      </c>
      <c r="C687" t="s">
        <v>289</v>
      </c>
      <c r="D687" t="s">
        <v>19</v>
      </c>
      <c r="E687">
        <v>1</v>
      </c>
      <c r="F687">
        <v>2</v>
      </c>
      <c r="G687">
        <v>1</v>
      </c>
      <c r="H687">
        <v>2</v>
      </c>
      <c r="I687">
        <v>1</v>
      </c>
      <c r="J687">
        <v>1.4125000000000001</v>
      </c>
      <c r="K687">
        <v>7</v>
      </c>
      <c r="L687">
        <v>0.26995073891625609</v>
      </c>
      <c r="M687">
        <v>1</v>
      </c>
      <c r="N687" t="s">
        <v>1704</v>
      </c>
      <c r="O687" t="b">
        <v>0</v>
      </c>
      <c r="S687" t="str">
        <f>VLOOKUP($B687,'Gemini RAW'!$A:$Q,2,FALSE)</f>
        <v>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v>
      </c>
      <c r="T687" t="str">
        <f>VLOOKUP($B687,'Gemini RAW'!$A:$Q,3,FALSE)</f>
        <v>rag</v>
      </c>
      <c r="U687">
        <f>VLOOKUP($B687,'Gemini RAW'!$A:$Q,4,FALSE)</f>
        <v>5</v>
      </c>
      <c r="V687">
        <f>VLOOKUP($B687,'Gemini RAW'!$A:$Q,5,FALSE)</f>
        <v>1</v>
      </c>
      <c r="W687">
        <f>VLOOKUP($B687,'Gemini RAW'!$A:$Q,6,FALSE)</f>
        <v>1</v>
      </c>
      <c r="X687">
        <f>VLOOKUP($B687,'Gemini RAW'!$A:$Q,7,FALSE)</f>
        <v>5</v>
      </c>
      <c r="Y687">
        <f>VLOOKUP($B687,'Gemini RAW'!$A:$Q,8,FALSE)</f>
        <v>1</v>
      </c>
      <c r="Z687">
        <f>VLOOKUP($B687,'Gemini RAW'!$A:$Q,9,FALSE)</f>
        <v>3.48</v>
      </c>
      <c r="AA687">
        <f>VLOOKUP($B687,'Gemini RAW'!$A:$Q,10,FALSE)</f>
        <v>13</v>
      </c>
      <c r="AB687">
        <f>VLOOKUP($B687,'Gemini RAW'!$A:$Q,11,FALSE)</f>
        <v>0.14296076452322021</v>
      </c>
      <c r="AC687">
        <f>VLOOKUP($B687,'Gemini RAW'!$A:$Q,12,FALSE)</f>
        <v>12</v>
      </c>
      <c r="AD687" t="str">
        <f>VLOOKUP($B687,'Gemini RAW'!$A:$Q,13,FALSE)</f>
        <v>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v>
      </c>
      <c r="AE687" t="b">
        <f>VLOOKUP($B687,'Gemini RAW'!$A:$Q,14,FALSE)</f>
        <v>0</v>
      </c>
      <c r="AF687">
        <f>VLOOKUP($B687,'Gemini RAW'!$A:$Q,15,FALSE)</f>
        <v>0</v>
      </c>
      <c r="AG687">
        <f>VLOOKUP($B687,'Gemini RAW'!$A:$Q,16,FALSE)</f>
        <v>0</v>
      </c>
      <c r="AH687">
        <f>VLOOKUP($B687,'Gemini RAW'!$A:$Q,17,FALSE)</f>
        <v>0</v>
      </c>
    </row>
    <row r="688" spans="1:34" x14ac:dyDescent="0.45">
      <c r="A688">
        <v>687</v>
      </c>
      <c r="B688" t="s">
        <v>291</v>
      </c>
      <c r="C688" t="s">
        <v>292</v>
      </c>
      <c r="D688" t="s">
        <v>19</v>
      </c>
      <c r="E688">
        <v>3</v>
      </c>
      <c r="F688">
        <v>4</v>
      </c>
      <c r="G688">
        <v>3</v>
      </c>
      <c r="H688">
        <v>4</v>
      </c>
      <c r="I688">
        <v>2</v>
      </c>
      <c r="J688">
        <v>3.3250000000000002</v>
      </c>
      <c r="K688">
        <v>16</v>
      </c>
      <c r="L688">
        <v>0.15151515151515149</v>
      </c>
      <c r="M688">
        <v>1</v>
      </c>
      <c r="N688" t="s">
        <v>1705</v>
      </c>
      <c r="O688" t="b">
        <v>0</v>
      </c>
      <c r="S688" t="str">
        <f>VLOOKUP($B688,'Gemini RAW'!$A:$Q,2,FALSE)</f>
        <v>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v>
      </c>
      <c r="T688" t="str">
        <f>VLOOKUP($B688,'Gemini RAW'!$A:$Q,3,FALSE)</f>
        <v>rag</v>
      </c>
      <c r="U688">
        <f>VLOOKUP($B688,'Gemini RAW'!$A:$Q,4,FALSE)</f>
        <v>4</v>
      </c>
      <c r="V688">
        <f>VLOOKUP($B688,'Gemini RAW'!$A:$Q,5,FALSE)</f>
        <v>5</v>
      </c>
      <c r="W688">
        <f>VLOOKUP($B688,'Gemini RAW'!$A:$Q,6,FALSE)</f>
        <v>3</v>
      </c>
      <c r="X688">
        <f>VLOOKUP($B688,'Gemini RAW'!$A:$Q,7,FALSE)</f>
        <v>5</v>
      </c>
      <c r="Y688">
        <f>VLOOKUP($B688,'Gemini RAW'!$A:$Q,8,FALSE)</f>
        <v>1</v>
      </c>
      <c r="Z688">
        <f>VLOOKUP($B688,'Gemini RAW'!$A:$Q,9,FALSE)</f>
        <v>3.98</v>
      </c>
      <c r="AA688">
        <f>VLOOKUP($B688,'Gemini RAW'!$A:$Q,10,FALSE)</f>
        <v>18</v>
      </c>
      <c r="AB688">
        <f>VLOOKUP($B688,'Gemini RAW'!$A:$Q,11,FALSE)</f>
        <v>0.1291496445849466</v>
      </c>
      <c r="AC688">
        <f>VLOOKUP($B688,'Gemini RAW'!$A:$Q,12,FALSE)</f>
        <v>11</v>
      </c>
      <c r="AD688" t="str">
        <f>VLOOKUP($B688,'Gemini RAW'!$A:$Q,13,FALSE)</f>
        <v>The response is relevant and mostly accurate, providing a useful suggestion for the user's query. However, it lacks completeness and does not provide any explicit citations. The content quality is good, but the source utilization and citation practices need improvement.</v>
      </c>
      <c r="AE688" t="b">
        <f>VLOOKUP($B688,'Gemini RAW'!$A:$Q,14,FALSE)</f>
        <v>0</v>
      </c>
      <c r="AF688">
        <f>VLOOKUP($B688,'Gemini RAW'!$A:$Q,15,FALSE)</f>
        <v>0</v>
      </c>
      <c r="AG688">
        <f>VLOOKUP($B688,'Gemini RAW'!$A:$Q,16,FALSE)</f>
        <v>0</v>
      </c>
      <c r="AH688">
        <f>VLOOKUP($B688,'Gemini RAW'!$A:$Q,17,FALSE)</f>
        <v>0</v>
      </c>
    </row>
    <row r="689" spans="1:34" x14ac:dyDescent="0.45">
      <c r="A689">
        <v>688</v>
      </c>
      <c r="B689" t="s">
        <v>294</v>
      </c>
      <c r="C689" t="s">
        <v>295</v>
      </c>
      <c r="D689" t="s">
        <v>19</v>
      </c>
      <c r="E689">
        <v>1</v>
      </c>
      <c r="F689">
        <v>2</v>
      </c>
      <c r="G689">
        <v>1</v>
      </c>
      <c r="H689">
        <v>3</v>
      </c>
      <c r="I689">
        <v>1</v>
      </c>
      <c r="J689">
        <v>1.575</v>
      </c>
      <c r="K689">
        <v>8</v>
      </c>
      <c r="L689">
        <v>0.2426065162907268</v>
      </c>
      <c r="M689">
        <v>1</v>
      </c>
      <c r="N689" t="s">
        <v>1706</v>
      </c>
      <c r="O689" t="b">
        <v>0</v>
      </c>
      <c r="S689" t="str">
        <f>VLOOKUP($B689,'Gemini RAW'!$A:$Q,2,FALSE)</f>
        <v>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v>
      </c>
      <c r="T689" t="str">
        <f>VLOOKUP($B689,'Gemini RAW'!$A:$Q,3,FALSE)</f>
        <v>rag</v>
      </c>
      <c r="U689">
        <f>VLOOKUP($B689,'Gemini RAW'!$A:$Q,4,FALSE)</f>
        <v>5</v>
      </c>
      <c r="V689">
        <f>VLOOKUP($B689,'Gemini RAW'!$A:$Q,5,FALSE)</f>
        <v>5</v>
      </c>
      <c r="W689">
        <f>VLOOKUP($B689,'Gemini RAW'!$A:$Q,6,FALSE)</f>
        <v>4</v>
      </c>
      <c r="X689">
        <f>VLOOKUP($B689,'Gemini RAW'!$A:$Q,7,FALSE)</f>
        <v>5</v>
      </c>
      <c r="Y689">
        <f>VLOOKUP($B689,'Gemini RAW'!$A:$Q,8,FALSE)</f>
        <v>1</v>
      </c>
      <c r="Z689">
        <f>VLOOKUP($B689,'Gemini RAW'!$A:$Q,9,FALSE)</f>
        <v>4.3400000000000007</v>
      </c>
      <c r="AA689">
        <f>VLOOKUP($B689,'Gemini RAW'!$A:$Q,10,FALSE)</f>
        <v>20</v>
      </c>
      <c r="AB689">
        <f>VLOOKUP($B689,'Gemini RAW'!$A:$Q,11,FALSE)</f>
        <v>0.30208910804313571</v>
      </c>
      <c r="AC689">
        <f>VLOOKUP($B689,'Gemini RAW'!$A:$Q,12,FALSE)</f>
        <v>11</v>
      </c>
      <c r="AD689" t="str">
        <f>VLOOKUP($B689,'Gemini RAW'!$A:$Q,13,FALSE)</f>
        <v>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v>
      </c>
      <c r="AE689" t="b">
        <f>VLOOKUP($B689,'Gemini RAW'!$A:$Q,14,FALSE)</f>
        <v>0</v>
      </c>
      <c r="AF689">
        <f>VLOOKUP($B689,'Gemini RAW'!$A:$Q,15,FALSE)</f>
        <v>0</v>
      </c>
      <c r="AG689">
        <f>VLOOKUP($B689,'Gemini RAW'!$A:$Q,16,FALSE)</f>
        <v>0</v>
      </c>
      <c r="AH689">
        <f>VLOOKUP($B689,'Gemini RAW'!$A:$Q,17,FALSE)</f>
        <v>0</v>
      </c>
    </row>
    <row r="690" spans="1:34" x14ac:dyDescent="0.45">
      <c r="A690">
        <v>689</v>
      </c>
      <c r="B690" t="s">
        <v>297</v>
      </c>
      <c r="C690" t="s">
        <v>298</v>
      </c>
      <c r="D690" t="s">
        <v>19</v>
      </c>
      <c r="E690">
        <v>4</v>
      </c>
      <c r="F690">
        <v>5</v>
      </c>
      <c r="G690">
        <v>3</v>
      </c>
      <c r="H690">
        <v>4</v>
      </c>
      <c r="I690">
        <v>2</v>
      </c>
      <c r="J690">
        <v>3.8875000000000002</v>
      </c>
      <c r="K690">
        <v>18</v>
      </c>
      <c r="L690">
        <v>0.15300546448087429</v>
      </c>
      <c r="M690">
        <v>1</v>
      </c>
      <c r="N690" t="s">
        <v>1707</v>
      </c>
      <c r="O690" t="b">
        <v>0</v>
      </c>
      <c r="S690" t="str">
        <f>VLOOKUP($B690,'Gemini RAW'!$A:$Q,2,FALSE)</f>
        <v>Den Multifunktionsraum im NewHQ können Sie über Outlook buchen. Die Koordination erfolgt durch HR.</v>
      </c>
      <c r="T690" t="str">
        <f>VLOOKUP($B690,'Gemini RAW'!$A:$Q,3,FALSE)</f>
        <v>rag</v>
      </c>
      <c r="U690">
        <f>VLOOKUP($B690,'Gemini RAW'!$A:$Q,4,FALSE)</f>
        <v>4</v>
      </c>
      <c r="V690">
        <f>VLOOKUP($B690,'Gemini RAW'!$A:$Q,5,FALSE)</f>
        <v>5</v>
      </c>
      <c r="W690">
        <f>VLOOKUP($B690,'Gemini RAW'!$A:$Q,6,FALSE)</f>
        <v>3</v>
      </c>
      <c r="X690">
        <f>VLOOKUP($B690,'Gemini RAW'!$A:$Q,7,FALSE)</f>
        <v>5</v>
      </c>
      <c r="Y690">
        <f>VLOOKUP($B690,'Gemini RAW'!$A:$Q,8,FALSE)</f>
        <v>1</v>
      </c>
      <c r="Z690">
        <f>VLOOKUP($B690,'Gemini RAW'!$A:$Q,9,FALSE)</f>
        <v>3.98</v>
      </c>
      <c r="AA690">
        <f>VLOOKUP($B690,'Gemini RAW'!$A:$Q,10,FALSE)</f>
        <v>18</v>
      </c>
      <c r="AB690">
        <f>VLOOKUP($B690,'Gemini RAW'!$A:$Q,11,FALSE)</f>
        <v>7.8720211679225688E-2</v>
      </c>
      <c r="AC690">
        <f>VLOOKUP($B690,'Gemini RAW'!$A:$Q,12,FALSE)</f>
        <v>10</v>
      </c>
      <c r="AD690" t="str">
        <f>VLOOKUP($B690,'Gemini RAW'!$A:$Q,13,FALSE)</f>
        <v>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v>
      </c>
      <c r="AE690" t="b">
        <f>VLOOKUP($B690,'Gemini RAW'!$A:$Q,14,FALSE)</f>
        <v>0</v>
      </c>
      <c r="AF690">
        <f>VLOOKUP($B690,'Gemini RAW'!$A:$Q,15,FALSE)</f>
        <v>0</v>
      </c>
      <c r="AG690">
        <f>VLOOKUP($B690,'Gemini RAW'!$A:$Q,16,FALSE)</f>
        <v>0</v>
      </c>
      <c r="AH690">
        <f>VLOOKUP($B690,'Gemini RAW'!$A:$Q,17,FALSE)</f>
        <v>0</v>
      </c>
    </row>
    <row r="691" spans="1:34" x14ac:dyDescent="0.45">
      <c r="A691">
        <v>690</v>
      </c>
      <c r="B691" t="s">
        <v>300</v>
      </c>
      <c r="C691" t="s">
        <v>301</v>
      </c>
      <c r="D691" t="s">
        <v>19</v>
      </c>
      <c r="E691">
        <v>3</v>
      </c>
      <c r="F691">
        <v>4</v>
      </c>
      <c r="G691">
        <v>3</v>
      </c>
      <c r="H691">
        <v>4</v>
      </c>
      <c r="I691">
        <v>2</v>
      </c>
      <c r="J691">
        <v>3.3250000000000002</v>
      </c>
      <c r="K691">
        <v>16</v>
      </c>
      <c r="L691">
        <v>0.15047619047619051</v>
      </c>
      <c r="M691">
        <v>1</v>
      </c>
      <c r="N691" t="s">
        <v>1708</v>
      </c>
      <c r="O691" t="b">
        <v>0</v>
      </c>
      <c r="S691" t="str">
        <f>VLOOKUP($B691,'Gemini RAW'!$A:$Q,2,FALSE)</f>
        <v>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v>
      </c>
      <c r="T691" t="str">
        <f>VLOOKUP($B691,'Gemini RAW'!$A:$Q,3,FALSE)</f>
        <v>rag</v>
      </c>
      <c r="U691">
        <f>VLOOKUP($B691,'Gemini RAW'!$A:$Q,4,FALSE)</f>
        <v>5</v>
      </c>
      <c r="V691">
        <f>VLOOKUP($B691,'Gemini RAW'!$A:$Q,5,FALSE)</f>
        <v>5</v>
      </c>
      <c r="W691">
        <f>VLOOKUP($B691,'Gemini RAW'!$A:$Q,6,FALSE)</f>
        <v>5</v>
      </c>
      <c r="X691">
        <f>VLOOKUP($B691,'Gemini RAW'!$A:$Q,7,FALSE)</f>
        <v>5</v>
      </c>
      <c r="Y691">
        <f>VLOOKUP($B691,'Gemini RAW'!$A:$Q,8,FALSE)</f>
        <v>1</v>
      </c>
      <c r="Z691">
        <f>VLOOKUP($B691,'Gemini RAW'!$A:$Q,9,FALSE)</f>
        <v>4.4800000000000004</v>
      </c>
      <c r="AA691">
        <f>VLOOKUP($B691,'Gemini RAW'!$A:$Q,10,FALSE)</f>
        <v>21</v>
      </c>
      <c r="AB691">
        <f>VLOOKUP($B691,'Gemini RAW'!$A:$Q,11,FALSE)</f>
        <v>0.17041535334594579</v>
      </c>
      <c r="AC691">
        <f>VLOOKUP($B691,'Gemini RAW'!$A:$Q,12,FALSE)</f>
        <v>10</v>
      </c>
      <c r="AD691" t="str">
        <f>VLOOKUP($B691,'Gemini RAW'!$A:$Q,13,FALSE)</f>
        <v>The response is factually accurate, relevant, complete, and clear. However, it lacks citations, which is a significant drawback. The response effectively answers the user's question based on the provided snippets, but the absence of explicit citations reduces its academic rigor.</v>
      </c>
      <c r="AE691" t="b">
        <f>VLOOKUP($B691,'Gemini RAW'!$A:$Q,14,FALSE)</f>
        <v>0</v>
      </c>
      <c r="AF691">
        <f>VLOOKUP($B691,'Gemini RAW'!$A:$Q,15,FALSE)</f>
        <v>0</v>
      </c>
      <c r="AG691">
        <f>VLOOKUP($B691,'Gemini RAW'!$A:$Q,16,FALSE)</f>
        <v>0</v>
      </c>
      <c r="AH691">
        <f>VLOOKUP($B691,'Gemini RAW'!$A:$Q,17,FALSE)</f>
        <v>0</v>
      </c>
    </row>
    <row r="692" spans="1:34" x14ac:dyDescent="0.45">
      <c r="A692">
        <v>691</v>
      </c>
      <c r="B692" t="s">
        <v>303</v>
      </c>
      <c r="C692" t="s">
        <v>304</v>
      </c>
      <c r="D692" t="s">
        <v>19</v>
      </c>
      <c r="E692">
        <v>5</v>
      </c>
      <c r="F692">
        <v>5</v>
      </c>
      <c r="G692">
        <v>4</v>
      </c>
      <c r="H692">
        <v>5</v>
      </c>
      <c r="I692">
        <v>3</v>
      </c>
      <c r="J692">
        <v>4.6374999999999993</v>
      </c>
      <c r="K692">
        <v>22</v>
      </c>
      <c r="L692">
        <v>0.1555555555555555</v>
      </c>
      <c r="M692">
        <v>1</v>
      </c>
      <c r="N692" t="s">
        <v>1709</v>
      </c>
      <c r="O692" t="b">
        <v>0</v>
      </c>
      <c r="S692" t="str">
        <f>VLOOKUP($B692,'Gemini RAW'!$A:$Q,2,FALSE)</f>
        <v>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v>
      </c>
      <c r="T692" t="str">
        <f>VLOOKUP($B692,'Gemini RAW'!$A:$Q,3,FALSE)</f>
        <v>rag</v>
      </c>
      <c r="U692">
        <f>VLOOKUP($B692,'Gemini RAW'!$A:$Q,4,FALSE)</f>
        <v>5</v>
      </c>
      <c r="V692">
        <f>VLOOKUP($B692,'Gemini RAW'!$A:$Q,5,FALSE)</f>
        <v>5</v>
      </c>
      <c r="W692">
        <f>VLOOKUP($B692,'Gemini RAW'!$A:$Q,6,FALSE)</f>
        <v>5</v>
      </c>
      <c r="X692">
        <f>VLOOKUP($B692,'Gemini RAW'!$A:$Q,7,FALSE)</f>
        <v>5</v>
      </c>
      <c r="Y692">
        <f>VLOOKUP($B692,'Gemini RAW'!$A:$Q,8,FALSE)</f>
        <v>1</v>
      </c>
      <c r="Z692">
        <f>VLOOKUP($B692,'Gemini RAW'!$A:$Q,9,FALSE)</f>
        <v>4.4800000000000004</v>
      </c>
      <c r="AA692">
        <f>VLOOKUP($B692,'Gemini RAW'!$A:$Q,10,FALSE)</f>
        <v>21</v>
      </c>
      <c r="AB692">
        <f>VLOOKUP($B692,'Gemini RAW'!$A:$Q,11,FALSE)</f>
        <v>0.23423903327680859</v>
      </c>
      <c r="AC692">
        <f>VLOOKUP($B692,'Gemini RAW'!$A:$Q,12,FALSE)</f>
        <v>11</v>
      </c>
      <c r="AD692" t="str">
        <f>VLOOKUP($B692,'Gemini RAW'!$A:$Q,13,FALSE)</f>
        <v>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v>
      </c>
      <c r="AE692" t="b">
        <f>VLOOKUP($B692,'Gemini RAW'!$A:$Q,14,FALSE)</f>
        <v>0</v>
      </c>
      <c r="AF692">
        <f>VLOOKUP($B692,'Gemini RAW'!$A:$Q,15,FALSE)</f>
        <v>0</v>
      </c>
      <c r="AG692">
        <f>VLOOKUP($B692,'Gemini RAW'!$A:$Q,16,FALSE)</f>
        <v>0</v>
      </c>
      <c r="AH692">
        <f>VLOOKUP($B692,'Gemini RAW'!$A:$Q,17,FALSE)</f>
        <v>0</v>
      </c>
    </row>
    <row r="693" spans="1:34" x14ac:dyDescent="0.45">
      <c r="A693">
        <v>692</v>
      </c>
      <c r="B693" t="s">
        <v>306</v>
      </c>
      <c r="C693" t="s">
        <v>307</v>
      </c>
      <c r="D693" t="s">
        <v>19</v>
      </c>
      <c r="E693">
        <v>5</v>
      </c>
      <c r="F693">
        <v>5</v>
      </c>
      <c r="G693">
        <v>4</v>
      </c>
      <c r="H693">
        <v>5</v>
      </c>
      <c r="I693">
        <v>3</v>
      </c>
      <c r="J693">
        <v>4.6374999999999993</v>
      </c>
      <c r="K693">
        <v>22</v>
      </c>
      <c r="L693">
        <v>0.1573333333333333</v>
      </c>
      <c r="M693">
        <v>1</v>
      </c>
      <c r="N693" t="s">
        <v>1710</v>
      </c>
      <c r="O693" t="b">
        <v>0</v>
      </c>
      <c r="S693" t="str">
        <f>VLOOKUP($B693,'Gemini RAW'!$A:$Q,2,FALSE)</f>
        <v>Im Mitarbeiterrestaurant stehen 199 Sitzplätze zur Verfügung. Über das Ampelsystem in der App ist ersichtlich, wie hoch die Auslastung ist.</v>
      </c>
      <c r="T693" t="str">
        <f>VLOOKUP($B693,'Gemini RAW'!$A:$Q,3,FALSE)</f>
        <v>rag</v>
      </c>
      <c r="U693">
        <f>VLOOKUP($B693,'Gemini RAW'!$A:$Q,4,FALSE)</f>
        <v>5</v>
      </c>
      <c r="V693">
        <f>VLOOKUP($B693,'Gemini RAW'!$A:$Q,5,FALSE)</f>
        <v>5</v>
      </c>
      <c r="W693">
        <f>VLOOKUP($B693,'Gemini RAW'!$A:$Q,6,FALSE)</f>
        <v>5</v>
      </c>
      <c r="X693">
        <f>VLOOKUP($B693,'Gemini RAW'!$A:$Q,7,FALSE)</f>
        <v>5</v>
      </c>
      <c r="Y693">
        <f>VLOOKUP($B693,'Gemini RAW'!$A:$Q,8,FALSE)</f>
        <v>4</v>
      </c>
      <c r="Z693">
        <f>VLOOKUP($B693,'Gemini RAW'!$A:$Q,9,FALSE)</f>
        <v>4.9400000000000004</v>
      </c>
      <c r="AA693">
        <f>VLOOKUP($B693,'Gemini RAW'!$A:$Q,10,FALSE)</f>
        <v>24</v>
      </c>
      <c r="AB693">
        <f>VLOOKUP($B693,'Gemini RAW'!$A:$Q,11,FALSE)</f>
        <v>0.37092215193967099</v>
      </c>
      <c r="AC693">
        <f>VLOOKUP($B693,'Gemini RAW'!$A:$Q,12,FALSE)</f>
        <v>13</v>
      </c>
      <c r="AD693" t="str">
        <f>VLOOKUP($B693,'Gemini RAW'!$A:$Q,13,FALSE)</f>
        <v>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v>
      </c>
      <c r="AE693" t="b">
        <f>VLOOKUP($B693,'Gemini RAW'!$A:$Q,14,FALSE)</f>
        <v>0</v>
      </c>
      <c r="AF693">
        <f>VLOOKUP($B693,'Gemini RAW'!$A:$Q,15,FALSE)</f>
        <v>0</v>
      </c>
      <c r="AG693">
        <f>VLOOKUP($B693,'Gemini RAW'!$A:$Q,16,FALSE)</f>
        <v>0</v>
      </c>
      <c r="AH693">
        <f>VLOOKUP($B693,'Gemini RAW'!$A:$Q,17,FALSE)</f>
        <v>0</v>
      </c>
    </row>
    <row r="694" spans="1:34" x14ac:dyDescent="0.45">
      <c r="A694">
        <v>693</v>
      </c>
      <c r="B694" t="s">
        <v>309</v>
      </c>
      <c r="C694" t="s">
        <v>310</v>
      </c>
      <c r="D694" t="s">
        <v>19</v>
      </c>
      <c r="E694">
        <v>1</v>
      </c>
      <c r="F694">
        <v>2</v>
      </c>
      <c r="G694">
        <v>1</v>
      </c>
      <c r="H694">
        <v>3</v>
      </c>
      <c r="I694">
        <v>1</v>
      </c>
      <c r="J694">
        <v>1.575</v>
      </c>
      <c r="K694">
        <v>8</v>
      </c>
      <c r="L694">
        <v>0.26995073891625609</v>
      </c>
      <c r="M694">
        <v>1</v>
      </c>
      <c r="N694" t="s">
        <v>1711</v>
      </c>
      <c r="O694" t="b">
        <v>0</v>
      </c>
      <c r="S694" t="str">
        <f>VLOOKUP($B694,'Gemini RAW'!$A:$Q,2,FALSE)</f>
        <v>Im Mitarbeiterrestaurant im NewHQ können Sie über ein Ampelsystem in der Restaurant-App sehen, wie hoch die Auslastung gerade ist. Die App kann sowohl auf dem Firmen- als auch auf dem Privat-Handy genutzt werden.</v>
      </c>
      <c r="T694" t="str">
        <f>VLOOKUP($B694,'Gemini RAW'!$A:$Q,3,FALSE)</f>
        <v>rag</v>
      </c>
      <c r="U694">
        <f>VLOOKUP($B694,'Gemini RAW'!$A:$Q,4,FALSE)</f>
        <v>5</v>
      </c>
      <c r="V694">
        <f>VLOOKUP($B694,'Gemini RAW'!$A:$Q,5,FALSE)</f>
        <v>5</v>
      </c>
      <c r="W694">
        <f>VLOOKUP($B694,'Gemini RAW'!$A:$Q,6,FALSE)</f>
        <v>5</v>
      </c>
      <c r="X694">
        <f>VLOOKUP($B694,'Gemini RAW'!$A:$Q,7,FALSE)</f>
        <v>5</v>
      </c>
      <c r="Y694">
        <f>VLOOKUP($B694,'Gemini RAW'!$A:$Q,8,FALSE)</f>
        <v>1</v>
      </c>
      <c r="Z694">
        <f>VLOOKUP($B694,'Gemini RAW'!$A:$Q,9,FALSE)</f>
        <v>3.64</v>
      </c>
      <c r="AA694">
        <f>VLOOKUP($B694,'Gemini RAW'!$A:$Q,10,FALSE)</f>
        <v>21</v>
      </c>
      <c r="AB694">
        <f>VLOOKUP($B694,'Gemini RAW'!$A:$Q,11,FALSE)</f>
        <v>0.29922053800099191</v>
      </c>
      <c r="AC694">
        <f>VLOOKUP($B694,'Gemini RAW'!$A:$Q,12,FALSE)</f>
        <v>11</v>
      </c>
      <c r="AD694" t="str">
        <f>VLOOKUP($B694,'Gemini RAW'!$A:$Q,13,FALSE)</f>
        <v>The response is factually accurate, relevant, complete, and clear. However, it lacks citations and does not address GDPR compliance, EU AI Act alignment, or audit trail quality. The content quality is excellent, but the system needs improvement in terms of transparency and accountability.</v>
      </c>
      <c r="AE694" t="b">
        <f>VLOOKUP($B694,'Gemini RAW'!$A:$Q,14,FALSE)</f>
        <v>0</v>
      </c>
      <c r="AF694">
        <f>VLOOKUP($B694,'Gemini RAW'!$A:$Q,15,FALSE)</f>
        <v>0</v>
      </c>
      <c r="AG694">
        <f>VLOOKUP($B694,'Gemini RAW'!$A:$Q,16,FALSE)</f>
        <v>0</v>
      </c>
      <c r="AH694">
        <f>VLOOKUP($B694,'Gemini RAW'!$A:$Q,17,FALSE)</f>
        <v>0</v>
      </c>
    </row>
    <row r="695" spans="1:34" x14ac:dyDescent="0.45">
      <c r="A695">
        <v>694</v>
      </c>
      <c r="B695" t="s">
        <v>312</v>
      </c>
      <c r="C695" t="s">
        <v>313</v>
      </c>
      <c r="D695" t="s">
        <v>19</v>
      </c>
      <c r="E695">
        <v>1</v>
      </c>
      <c r="F695">
        <v>2</v>
      </c>
      <c r="G695">
        <v>1</v>
      </c>
      <c r="H695">
        <v>3</v>
      </c>
      <c r="I695">
        <v>1</v>
      </c>
      <c r="J695">
        <v>1.575</v>
      </c>
      <c r="K695">
        <v>8</v>
      </c>
      <c r="L695">
        <v>0.28710801393728219</v>
      </c>
      <c r="M695">
        <v>1</v>
      </c>
      <c r="N695" t="s">
        <v>1712</v>
      </c>
      <c r="O695" t="b">
        <v>0</v>
      </c>
      <c r="S695" t="str">
        <f>VLOOKUP($B695,'Gemini RAW'!$A:$Q,2,FALSE)</f>
        <v>Ja, über die „Pre Order“-Funktion in der App können Sie Speisen bestellen, die Ihnen in einem Frische-Automat bereitgestellt werden. Dies ist auch zur Mitnahme nach Hause möglich.</v>
      </c>
      <c r="T695" t="str">
        <f>VLOOKUP($B695,'Gemini RAW'!$A:$Q,3,FALSE)</f>
        <v>rag</v>
      </c>
      <c r="U695">
        <f>VLOOKUP($B695,'Gemini RAW'!$A:$Q,4,FALSE)</f>
        <v>5</v>
      </c>
      <c r="V695">
        <f>VLOOKUP($B695,'Gemini RAW'!$A:$Q,5,FALSE)</f>
        <v>5</v>
      </c>
      <c r="W695">
        <f>VLOOKUP($B695,'Gemini RAW'!$A:$Q,6,FALSE)</f>
        <v>4</v>
      </c>
      <c r="X695">
        <f>VLOOKUP($B695,'Gemini RAW'!$A:$Q,7,FALSE)</f>
        <v>5</v>
      </c>
      <c r="Y695">
        <f>VLOOKUP($B695,'Gemini RAW'!$A:$Q,8,FALSE)</f>
        <v>1</v>
      </c>
      <c r="Z695">
        <f>VLOOKUP($B695,'Gemini RAW'!$A:$Q,9,FALSE)</f>
        <v>4.3400000000000007</v>
      </c>
      <c r="AA695">
        <f>VLOOKUP($B695,'Gemini RAW'!$A:$Q,10,FALSE)</f>
        <v>20</v>
      </c>
      <c r="AB695">
        <f>VLOOKUP($B695,'Gemini RAW'!$A:$Q,11,FALSE)</f>
        <v>0.19800701884573499</v>
      </c>
      <c r="AC695">
        <f>VLOOKUP($B695,'Gemini RAW'!$A:$Q,12,FALSE)</f>
        <v>6</v>
      </c>
      <c r="AD695" t="str">
        <f>VLOOKUP($B695,'Gemini RAW'!$A:$Q,13,FALSE)</f>
        <v>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v>
      </c>
      <c r="AE695" t="b">
        <f>VLOOKUP($B695,'Gemini RAW'!$A:$Q,14,FALSE)</f>
        <v>0</v>
      </c>
      <c r="AF695">
        <f>VLOOKUP($B695,'Gemini RAW'!$A:$Q,15,FALSE)</f>
        <v>0</v>
      </c>
      <c r="AG695">
        <f>VLOOKUP($B695,'Gemini RAW'!$A:$Q,16,FALSE)</f>
        <v>0</v>
      </c>
      <c r="AH695">
        <f>VLOOKUP($B695,'Gemini RAW'!$A:$Q,17,FALSE)</f>
        <v>0</v>
      </c>
    </row>
    <row r="696" spans="1:34" x14ac:dyDescent="0.45">
      <c r="A696">
        <v>695</v>
      </c>
      <c r="B696" t="s">
        <v>315</v>
      </c>
      <c r="C696" t="s">
        <v>316</v>
      </c>
      <c r="D696" t="s">
        <v>19</v>
      </c>
      <c r="E696">
        <v>4</v>
      </c>
      <c r="F696">
        <v>5</v>
      </c>
      <c r="G696">
        <v>4</v>
      </c>
      <c r="H696">
        <v>4</v>
      </c>
      <c r="I696">
        <v>2</v>
      </c>
      <c r="J696">
        <v>4.0750000000000002</v>
      </c>
      <c r="K696">
        <v>19</v>
      </c>
      <c r="L696">
        <v>0.28390243902439027</v>
      </c>
      <c r="M696">
        <v>1</v>
      </c>
      <c r="N696" t="s">
        <v>1713</v>
      </c>
      <c r="O696" t="b">
        <v>0</v>
      </c>
      <c r="S696" t="str">
        <f>VLOOKUP($B696,'Gemini RAW'!$A:$Q,2,FALSE)</f>
        <v>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v>
      </c>
      <c r="T696" t="str">
        <f>VLOOKUP($B696,'Gemini RAW'!$A:$Q,3,FALSE)</f>
        <v>rag</v>
      </c>
      <c r="U696">
        <f>VLOOKUP($B696,'Gemini RAW'!$A:$Q,4,FALSE)</f>
        <v>4</v>
      </c>
      <c r="V696">
        <f>VLOOKUP($B696,'Gemini RAW'!$A:$Q,5,FALSE)</f>
        <v>5</v>
      </c>
      <c r="W696">
        <f>VLOOKUP($B696,'Gemini RAW'!$A:$Q,6,FALSE)</f>
        <v>4</v>
      </c>
      <c r="X696">
        <f>VLOOKUP($B696,'Gemini RAW'!$A:$Q,7,FALSE)</f>
        <v>5</v>
      </c>
      <c r="Y696">
        <f>VLOOKUP($B696,'Gemini RAW'!$A:$Q,8,FALSE)</f>
        <v>1</v>
      </c>
      <c r="Z696">
        <f>VLOOKUP($B696,'Gemini RAW'!$A:$Q,9,FALSE)</f>
        <v>4.12</v>
      </c>
      <c r="AA696">
        <f>VLOOKUP($B696,'Gemini RAW'!$A:$Q,10,FALSE)</f>
        <v>19</v>
      </c>
      <c r="AB696">
        <f>VLOOKUP($B696,'Gemini RAW'!$A:$Q,11,FALSE)</f>
        <v>0.13454618178572489</v>
      </c>
      <c r="AC696">
        <f>VLOOKUP($B696,'Gemini RAW'!$A:$Q,12,FALSE)</f>
        <v>9</v>
      </c>
      <c r="AD696" t="str">
        <f>VLOOKUP($B696,'Gemini RAW'!$A:$Q,13,FALSE)</f>
        <v>The response is relevant, clear, and mostly complete. The factual accuracy is good, although some details are not verifiable from the provided snippets. The major weakness is the lack of citations, which makes it difficult to assess the reliability of the information.</v>
      </c>
      <c r="AE696" t="b">
        <f>VLOOKUP($B696,'Gemini RAW'!$A:$Q,14,FALSE)</f>
        <v>0</v>
      </c>
      <c r="AF696">
        <f>VLOOKUP($B696,'Gemini RAW'!$A:$Q,15,FALSE)</f>
        <v>0</v>
      </c>
      <c r="AG696">
        <f>VLOOKUP($B696,'Gemini RAW'!$A:$Q,16,FALSE)</f>
        <v>0</v>
      </c>
      <c r="AH696">
        <f>VLOOKUP($B696,'Gemini RAW'!$A:$Q,17,FALSE)</f>
        <v>0</v>
      </c>
    </row>
    <row r="697" spans="1:34" x14ac:dyDescent="0.45">
      <c r="A697">
        <v>696</v>
      </c>
      <c r="B697" t="s">
        <v>318</v>
      </c>
      <c r="C697" t="s">
        <v>319</v>
      </c>
      <c r="D697" t="s">
        <v>19</v>
      </c>
      <c r="E697">
        <v>2</v>
      </c>
      <c r="F697">
        <v>3</v>
      </c>
      <c r="G697">
        <v>2</v>
      </c>
      <c r="H697">
        <v>3</v>
      </c>
      <c r="I697">
        <v>1</v>
      </c>
      <c r="J697">
        <v>2.3250000000000002</v>
      </c>
      <c r="K697">
        <v>11</v>
      </c>
      <c r="L697">
        <v>0.31773049645390072</v>
      </c>
      <c r="M697">
        <v>1</v>
      </c>
      <c r="N697" t="s">
        <v>1714</v>
      </c>
      <c r="O697" t="b">
        <v>0</v>
      </c>
      <c r="S697" t="str">
        <f>VLOOKUP($B697,'Gemini RAW'!$A:$Q,2,FALSE)</f>
        <v>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v>
      </c>
      <c r="T697" t="str">
        <f>VLOOKUP($B697,'Gemini RAW'!$A:$Q,3,FALSE)</f>
        <v>rag</v>
      </c>
      <c r="U697">
        <f>VLOOKUP($B697,'Gemini RAW'!$A:$Q,4,FALSE)</f>
        <v>5</v>
      </c>
      <c r="V697">
        <f>VLOOKUP($B697,'Gemini RAW'!$A:$Q,5,FALSE)</f>
        <v>5</v>
      </c>
      <c r="W697">
        <f>VLOOKUP($B697,'Gemini RAW'!$A:$Q,6,FALSE)</f>
        <v>5</v>
      </c>
      <c r="X697">
        <f>VLOOKUP($B697,'Gemini RAW'!$A:$Q,7,FALSE)</f>
        <v>5</v>
      </c>
      <c r="Y697">
        <f>VLOOKUP($B697,'Gemini RAW'!$A:$Q,8,FALSE)</f>
        <v>3</v>
      </c>
      <c r="Z697">
        <f>VLOOKUP($B697,'Gemini RAW'!$A:$Q,9,FALSE)</f>
        <v>4.88</v>
      </c>
      <c r="AA697">
        <f>VLOOKUP($B697,'Gemini RAW'!$A:$Q,10,FALSE)</f>
        <v>23</v>
      </c>
      <c r="AB697">
        <f>VLOOKUP($B697,'Gemini RAW'!$A:$Q,11,FALSE)</f>
        <v>0.19321796590935411</v>
      </c>
      <c r="AC697">
        <f>VLOOKUP($B697,'Gemini RAW'!$A:$Q,12,FALSE)</f>
        <v>10</v>
      </c>
      <c r="AD697" t="str">
        <f>VLOOKUP($B697,'Gemini RAW'!$A:$Q,13,FALSE)</f>
        <v>The response is excellent in terms of content quality. It is factually accurate, relevant, complete, and clear. The citation quality is acceptable, and the response demonstrates good compliance with GDPR and the EU AI Act. The audit trail quality is also good.</v>
      </c>
      <c r="AE697" t="b">
        <f>VLOOKUP($B697,'Gemini RAW'!$A:$Q,14,FALSE)</f>
        <v>0</v>
      </c>
      <c r="AF697">
        <f>VLOOKUP($B697,'Gemini RAW'!$A:$Q,15,FALSE)</f>
        <v>0</v>
      </c>
      <c r="AG697">
        <f>VLOOKUP($B697,'Gemini RAW'!$A:$Q,16,FALSE)</f>
        <v>0</v>
      </c>
      <c r="AH697">
        <f>VLOOKUP($B697,'Gemini RAW'!$A:$Q,17,FALSE)</f>
        <v>0</v>
      </c>
    </row>
    <row r="698" spans="1:34" x14ac:dyDescent="0.45">
      <c r="A698">
        <v>697</v>
      </c>
      <c r="B698" t="s">
        <v>321</v>
      </c>
      <c r="C698" t="s">
        <v>322</v>
      </c>
      <c r="D698" t="s">
        <v>19</v>
      </c>
      <c r="E698">
        <v>2</v>
      </c>
      <c r="F698">
        <v>3</v>
      </c>
      <c r="G698">
        <v>2</v>
      </c>
      <c r="H698">
        <v>4</v>
      </c>
      <c r="I698">
        <v>1</v>
      </c>
      <c r="J698">
        <v>2.4874999999999998</v>
      </c>
      <c r="K698">
        <v>12</v>
      </c>
      <c r="L698">
        <v>0.15</v>
      </c>
      <c r="M698">
        <v>1</v>
      </c>
      <c r="N698" t="s">
        <v>1715</v>
      </c>
      <c r="O698" t="b">
        <v>0</v>
      </c>
      <c r="S698" t="str">
        <f>VLOOKUP($B698,'Gemini RAW'!$A:$Q,2,FALSE)</f>
        <v>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v>
      </c>
      <c r="T698" t="str">
        <f>VLOOKUP($B698,'Gemini RAW'!$A:$Q,3,FALSE)</f>
        <v>rag</v>
      </c>
      <c r="U698">
        <f>VLOOKUP($B698,'Gemini RAW'!$A:$Q,4,FALSE)</f>
        <v>5</v>
      </c>
      <c r="V698">
        <f>VLOOKUP($B698,'Gemini RAW'!$A:$Q,5,FALSE)</f>
        <v>5</v>
      </c>
      <c r="W698">
        <f>VLOOKUP($B698,'Gemini RAW'!$A:$Q,6,FALSE)</f>
        <v>5</v>
      </c>
      <c r="X698">
        <f>VLOOKUP($B698,'Gemini RAW'!$A:$Q,7,FALSE)</f>
        <v>5</v>
      </c>
      <c r="Y698">
        <f>VLOOKUP($B698,'Gemini RAW'!$A:$Q,8,FALSE)</f>
        <v>1</v>
      </c>
      <c r="Z698">
        <f>VLOOKUP($B698,'Gemini RAW'!$A:$Q,9,FALSE)</f>
        <v>4.4800000000000004</v>
      </c>
      <c r="AA698">
        <f>VLOOKUP($B698,'Gemini RAW'!$A:$Q,10,FALSE)</f>
        <v>21</v>
      </c>
      <c r="AB698">
        <f>VLOOKUP($B698,'Gemini RAW'!$A:$Q,11,FALSE)</f>
        <v>0.27070131627162902</v>
      </c>
      <c r="AC698">
        <f>VLOOKUP($B698,'Gemini RAW'!$A:$Q,12,FALSE)</f>
        <v>11</v>
      </c>
      <c r="AD698" t="str">
        <f>VLOOKUP($B698,'Gemini RAW'!$A:$Q,13,FALSE)</f>
        <v>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v>
      </c>
      <c r="AE698" t="b">
        <f>VLOOKUP($B698,'Gemini RAW'!$A:$Q,14,FALSE)</f>
        <v>0</v>
      </c>
      <c r="AF698">
        <f>VLOOKUP($B698,'Gemini RAW'!$A:$Q,15,FALSE)</f>
        <v>0</v>
      </c>
      <c r="AG698">
        <f>VLOOKUP($B698,'Gemini RAW'!$A:$Q,16,FALSE)</f>
        <v>0</v>
      </c>
      <c r="AH698">
        <f>VLOOKUP($B698,'Gemini RAW'!$A:$Q,17,FALSE)</f>
        <v>0</v>
      </c>
    </row>
    <row r="699" spans="1:34" x14ac:dyDescent="0.45">
      <c r="A699">
        <v>698</v>
      </c>
      <c r="B699" t="s">
        <v>324</v>
      </c>
      <c r="C699" t="s">
        <v>325</v>
      </c>
      <c r="D699" t="s">
        <v>19</v>
      </c>
      <c r="E699">
        <v>1</v>
      </c>
      <c r="F699">
        <v>2</v>
      </c>
      <c r="G699">
        <v>1</v>
      </c>
      <c r="H699">
        <v>3</v>
      </c>
      <c r="I699">
        <v>1</v>
      </c>
      <c r="J699">
        <v>1.575</v>
      </c>
      <c r="K699">
        <v>8</v>
      </c>
      <c r="L699">
        <v>0.29172932330827062</v>
      </c>
      <c r="M699">
        <v>1</v>
      </c>
      <c r="N699" t="s">
        <v>1716</v>
      </c>
      <c r="O699" t="b">
        <v>0</v>
      </c>
      <c r="S699" t="str">
        <f>VLOOKUP($B699,'Gemini RAW'!$A:$Q,2,FALSE)</f>
        <v>Nein, im Mitarbeiterrestaurant wird es keine Außenbestuhlung geben.</v>
      </c>
      <c r="T699" t="str">
        <f>VLOOKUP($B699,'Gemini RAW'!$A:$Q,3,FALSE)</f>
        <v>rag</v>
      </c>
      <c r="U699">
        <f>VLOOKUP($B699,'Gemini RAW'!$A:$Q,4,FALSE)</f>
        <v>5</v>
      </c>
      <c r="V699">
        <f>VLOOKUP($B699,'Gemini RAW'!$A:$Q,5,FALSE)</f>
        <v>5</v>
      </c>
      <c r="W699">
        <f>VLOOKUP($B699,'Gemini RAW'!$A:$Q,6,FALSE)</f>
        <v>5</v>
      </c>
      <c r="X699">
        <f>VLOOKUP($B699,'Gemini RAW'!$A:$Q,7,FALSE)</f>
        <v>5</v>
      </c>
      <c r="Y699">
        <f>VLOOKUP($B699,'Gemini RAW'!$A:$Q,8,FALSE)</f>
        <v>1</v>
      </c>
      <c r="Z699">
        <f>VLOOKUP($B699,'Gemini RAW'!$A:$Q,9,FALSE)</f>
        <v>4.4800000000000004</v>
      </c>
      <c r="AA699">
        <f>VLOOKUP($B699,'Gemini RAW'!$A:$Q,10,FALSE)</f>
        <v>21</v>
      </c>
      <c r="AB699">
        <f>VLOOKUP($B699,'Gemini RAW'!$A:$Q,11,FALSE)</f>
        <v>3.7204033654939857E-2</v>
      </c>
      <c r="AC699">
        <f>VLOOKUP($B699,'Gemini RAW'!$A:$Q,12,FALSE)</f>
        <v>10</v>
      </c>
      <c r="AD699" t="str">
        <f>VLOOKUP($B699,'Gemini RAW'!$A:$Q,13,FALSE)</f>
        <v>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v>
      </c>
      <c r="AE699" t="b">
        <f>VLOOKUP($B699,'Gemini RAW'!$A:$Q,14,FALSE)</f>
        <v>0</v>
      </c>
      <c r="AF699">
        <f>VLOOKUP($B699,'Gemini RAW'!$A:$Q,15,FALSE)</f>
        <v>0</v>
      </c>
      <c r="AG699">
        <f>VLOOKUP($B699,'Gemini RAW'!$A:$Q,16,FALSE)</f>
        <v>0</v>
      </c>
      <c r="AH699">
        <f>VLOOKUP($B699,'Gemini RAW'!$A:$Q,17,FALSE)</f>
        <v>0</v>
      </c>
    </row>
    <row r="700" spans="1:34" x14ac:dyDescent="0.45">
      <c r="A700">
        <v>699</v>
      </c>
      <c r="B700" t="s">
        <v>327</v>
      </c>
      <c r="C700" t="s">
        <v>328</v>
      </c>
      <c r="D700" t="s">
        <v>19</v>
      </c>
      <c r="E700">
        <v>1</v>
      </c>
      <c r="F700">
        <v>1</v>
      </c>
      <c r="G700">
        <v>1</v>
      </c>
      <c r="H700">
        <v>2</v>
      </c>
      <c r="I700">
        <v>1</v>
      </c>
      <c r="J700">
        <v>1.1625000000000001</v>
      </c>
      <c r="K700">
        <v>6</v>
      </c>
      <c r="L700">
        <v>0.25019305019305021</v>
      </c>
      <c r="M700">
        <v>1</v>
      </c>
      <c r="N700" t="s">
        <v>1717</v>
      </c>
      <c r="O700" t="b">
        <v>0</v>
      </c>
      <c r="S700" t="str">
        <f>VLOOKUP($B700,'Gemini RAW'!$A:$Q,2,FALSE)</f>
        <v>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v>
      </c>
      <c r="T700" t="str">
        <f>VLOOKUP($B700,'Gemini RAW'!$A:$Q,3,FALSE)</f>
        <v>rag</v>
      </c>
      <c r="U700">
        <f>VLOOKUP($B700,'Gemini RAW'!$A:$Q,4,FALSE)</f>
        <v>5</v>
      </c>
      <c r="V700">
        <f>VLOOKUP($B700,'Gemini RAW'!$A:$Q,5,FALSE)</f>
        <v>5</v>
      </c>
      <c r="W700">
        <f>VLOOKUP($B700,'Gemini RAW'!$A:$Q,6,FALSE)</f>
        <v>4</v>
      </c>
      <c r="X700">
        <f>VLOOKUP($B700,'Gemini RAW'!$A:$Q,7,FALSE)</f>
        <v>5</v>
      </c>
      <c r="Y700">
        <f>VLOOKUP($B700,'Gemini RAW'!$A:$Q,8,FALSE)</f>
        <v>1</v>
      </c>
      <c r="Z700">
        <f>VLOOKUP($B700,'Gemini RAW'!$A:$Q,9,FALSE)</f>
        <v>4.3400000000000007</v>
      </c>
      <c r="AA700">
        <f>VLOOKUP($B700,'Gemini RAW'!$A:$Q,10,FALSE)</f>
        <v>20</v>
      </c>
      <c r="AB700">
        <f>VLOOKUP($B700,'Gemini RAW'!$A:$Q,11,FALSE)</f>
        <v>0.25139534680906139</v>
      </c>
      <c r="AC700">
        <f>VLOOKUP($B700,'Gemini RAW'!$A:$Q,12,FALSE)</f>
        <v>13</v>
      </c>
      <c r="AD700" t="str">
        <f>VLOOKUP($B700,'Gemini RAW'!$A:$Q,13,FALSE)</f>
        <v>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v>
      </c>
      <c r="AE700" t="b">
        <f>VLOOKUP($B700,'Gemini RAW'!$A:$Q,14,FALSE)</f>
        <v>0</v>
      </c>
      <c r="AF700">
        <f>VLOOKUP($B700,'Gemini RAW'!$A:$Q,15,FALSE)</f>
        <v>0</v>
      </c>
      <c r="AG700">
        <f>VLOOKUP($B700,'Gemini RAW'!$A:$Q,16,FALSE)</f>
        <v>0</v>
      </c>
      <c r="AH700">
        <f>VLOOKUP($B700,'Gemini RAW'!$A:$Q,17,FALSE)</f>
        <v>0</v>
      </c>
    </row>
    <row r="701" spans="1:34" x14ac:dyDescent="0.45">
      <c r="A701">
        <v>700</v>
      </c>
      <c r="B701" t="s">
        <v>330</v>
      </c>
      <c r="C701" t="s">
        <v>331</v>
      </c>
      <c r="D701" t="s">
        <v>19</v>
      </c>
      <c r="E701">
        <v>1</v>
      </c>
      <c r="F701">
        <v>2</v>
      </c>
      <c r="G701">
        <v>1</v>
      </c>
      <c r="H701">
        <v>3</v>
      </c>
      <c r="I701">
        <v>1</v>
      </c>
      <c r="J701">
        <v>1.575</v>
      </c>
      <c r="K701">
        <v>8</v>
      </c>
      <c r="L701">
        <v>0.29432485322896279</v>
      </c>
      <c r="M701">
        <v>1</v>
      </c>
      <c r="N701" t="s">
        <v>1718</v>
      </c>
      <c r="O701" t="b">
        <v>0</v>
      </c>
      <c r="S701" t="str">
        <f>VLOOKUP($B701,'Gemini RAW'!$A:$Q,2,FALSE)</f>
        <v>Pre-Order-Essen wird im Marketplace zur Abholung bereitgestellt. Die Abholstation befindet sich dort. Der Marketplace befindet sich im 10. OG.</v>
      </c>
      <c r="T701" t="str">
        <f>VLOOKUP($B701,'Gemini RAW'!$A:$Q,3,FALSE)</f>
        <v>rag</v>
      </c>
      <c r="U701">
        <f>VLOOKUP($B701,'Gemini RAW'!$A:$Q,4,FALSE)</f>
        <v>5</v>
      </c>
      <c r="V701">
        <f>VLOOKUP($B701,'Gemini RAW'!$A:$Q,5,FALSE)</f>
        <v>5</v>
      </c>
      <c r="W701">
        <f>VLOOKUP($B701,'Gemini RAW'!$A:$Q,6,FALSE)</f>
        <v>5</v>
      </c>
      <c r="X701">
        <f>VLOOKUP($B701,'Gemini RAW'!$A:$Q,7,FALSE)</f>
        <v>5</v>
      </c>
      <c r="Y701">
        <f>VLOOKUP($B701,'Gemini RAW'!$A:$Q,8,FALSE)</f>
        <v>1</v>
      </c>
      <c r="Z701">
        <f>VLOOKUP($B701,'Gemini RAW'!$A:$Q,9,FALSE)</f>
        <v>4.4800000000000004</v>
      </c>
      <c r="AA701">
        <f>VLOOKUP($B701,'Gemini RAW'!$A:$Q,10,FALSE)</f>
        <v>21</v>
      </c>
      <c r="AB701">
        <f>VLOOKUP($B701,'Gemini RAW'!$A:$Q,11,FALSE)</f>
        <v>0.15250149494126691</v>
      </c>
      <c r="AC701">
        <f>VLOOKUP($B701,'Gemini RAW'!$A:$Q,12,FALSE)</f>
        <v>5</v>
      </c>
      <c r="AD701" t="str">
        <f>VLOOKUP($B701,'Gemini RAW'!$A:$Q,13,FALSE)</f>
        <v>The response is factually accurate, relevant, complete, and clear. It effectively answers the user's question. However, the system lacks explicit citations and audit trails.</v>
      </c>
      <c r="AE701" t="b">
        <f>VLOOKUP($B701,'Gemini RAW'!$A:$Q,14,FALSE)</f>
        <v>0</v>
      </c>
      <c r="AF701">
        <f>VLOOKUP($B701,'Gemini RAW'!$A:$Q,15,FALSE)</f>
        <v>0</v>
      </c>
      <c r="AG701">
        <f>VLOOKUP($B701,'Gemini RAW'!$A:$Q,16,FALSE)</f>
        <v>0</v>
      </c>
      <c r="AH701">
        <f>VLOOKUP($B701,'Gemini RAW'!$A:$Q,17,FALSE)</f>
        <v>0</v>
      </c>
    </row>
    <row r="702" spans="1:34" x14ac:dyDescent="0.45">
      <c r="A702">
        <v>701</v>
      </c>
      <c r="B702" t="s">
        <v>333</v>
      </c>
      <c r="C702" t="s">
        <v>334</v>
      </c>
      <c r="D702" t="s">
        <v>19</v>
      </c>
      <c r="E702">
        <v>3</v>
      </c>
      <c r="F702">
        <v>4</v>
      </c>
      <c r="G702">
        <v>3</v>
      </c>
      <c r="H702">
        <v>4</v>
      </c>
      <c r="I702">
        <v>2</v>
      </c>
      <c r="J702">
        <v>3.3250000000000002</v>
      </c>
      <c r="K702">
        <v>16</v>
      </c>
      <c r="L702">
        <v>0.15098039215686271</v>
      </c>
      <c r="M702">
        <v>1</v>
      </c>
      <c r="N702" t="s">
        <v>1719</v>
      </c>
      <c r="O702" t="b">
        <v>0</v>
      </c>
      <c r="S702" t="str">
        <f>VLOOKUP($B702,'Gemini RAW'!$A:$Q,2,FALSE)</f>
        <v>Am Snackautomaten im Market Place kann über die App bezahlt werden.</v>
      </c>
      <c r="T702" t="str">
        <f>VLOOKUP($B702,'Gemini RAW'!$A:$Q,3,FALSE)</f>
        <v>rag</v>
      </c>
      <c r="U702">
        <f>VLOOKUP($B702,'Gemini RAW'!$A:$Q,4,FALSE)</f>
        <v>5</v>
      </c>
      <c r="V702">
        <f>VLOOKUP($B702,'Gemini RAW'!$A:$Q,5,FALSE)</f>
        <v>5</v>
      </c>
      <c r="W702">
        <f>VLOOKUP($B702,'Gemini RAW'!$A:$Q,6,FALSE)</f>
        <v>4</v>
      </c>
      <c r="X702">
        <f>VLOOKUP($B702,'Gemini RAW'!$A:$Q,7,FALSE)</f>
        <v>5</v>
      </c>
      <c r="Y702">
        <f>VLOOKUP($B702,'Gemini RAW'!$A:$Q,8,FALSE)</f>
        <v>1</v>
      </c>
      <c r="Z702">
        <f>VLOOKUP($B702,'Gemini RAW'!$A:$Q,9,FALSE)</f>
        <v>4.3400000000000007</v>
      </c>
      <c r="AA702">
        <f>VLOOKUP($B702,'Gemini RAW'!$A:$Q,10,FALSE)</f>
        <v>20</v>
      </c>
      <c r="AB702">
        <f>VLOOKUP($B702,'Gemini RAW'!$A:$Q,11,FALSE)</f>
        <v>0.19957794341214</v>
      </c>
      <c r="AC702">
        <f>VLOOKUP($B702,'Gemini RAW'!$A:$Q,12,FALSE)</f>
        <v>8</v>
      </c>
      <c r="AD702" t="str">
        <f>VLOOKUP($B702,'Gemini RAW'!$A:$Q,13,FALSE)</f>
        <v>The response is factually accurate and relevant. It could be more complete by mentioning other payment options if available. The lack of citations is a drawback, but the information is readily available in the provided snippets.</v>
      </c>
      <c r="AE702" t="b">
        <f>VLOOKUP($B702,'Gemini RAW'!$A:$Q,14,FALSE)</f>
        <v>0</v>
      </c>
      <c r="AF702">
        <f>VLOOKUP($B702,'Gemini RAW'!$A:$Q,15,FALSE)</f>
        <v>0</v>
      </c>
      <c r="AG702">
        <f>VLOOKUP($B702,'Gemini RAW'!$A:$Q,16,FALSE)</f>
        <v>0</v>
      </c>
      <c r="AH702">
        <f>VLOOKUP($B702,'Gemini RAW'!$A:$Q,17,FALSE)</f>
        <v>0</v>
      </c>
    </row>
    <row r="703" spans="1:34" x14ac:dyDescent="0.45">
      <c r="A703">
        <v>702</v>
      </c>
      <c r="B703" t="s">
        <v>336</v>
      </c>
      <c r="C703" t="s">
        <v>337</v>
      </c>
      <c r="D703" t="s">
        <v>19</v>
      </c>
      <c r="E703">
        <v>3</v>
      </c>
      <c r="F703">
        <v>4</v>
      </c>
      <c r="G703">
        <v>3</v>
      </c>
      <c r="H703">
        <v>4</v>
      </c>
      <c r="I703">
        <v>2</v>
      </c>
      <c r="J703">
        <v>3.3250000000000002</v>
      </c>
      <c r="K703">
        <v>16</v>
      </c>
      <c r="L703">
        <v>0.15023474178403751</v>
      </c>
      <c r="M703">
        <v>1</v>
      </c>
      <c r="N703" t="s">
        <v>1720</v>
      </c>
      <c r="O703" t="b">
        <v>0</v>
      </c>
      <c r="S703" t="str">
        <f>VLOOKUP($B703,'Gemini RAW'!$A:$Q,2,FALSE)</f>
        <v>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v>
      </c>
      <c r="T703" t="str">
        <f>VLOOKUP($B703,'Gemini RAW'!$A:$Q,3,FALSE)</f>
        <v>rag</v>
      </c>
      <c r="U703">
        <f>VLOOKUP($B703,'Gemini RAW'!$A:$Q,4,FALSE)</f>
        <v>5</v>
      </c>
      <c r="V703">
        <f>VLOOKUP($B703,'Gemini RAW'!$A:$Q,5,FALSE)</f>
        <v>5</v>
      </c>
      <c r="W703">
        <f>VLOOKUP($B703,'Gemini RAW'!$A:$Q,6,FALSE)</f>
        <v>4</v>
      </c>
      <c r="X703">
        <f>VLOOKUP($B703,'Gemini RAW'!$A:$Q,7,FALSE)</f>
        <v>5</v>
      </c>
      <c r="Y703">
        <f>VLOOKUP($B703,'Gemini RAW'!$A:$Q,8,FALSE)</f>
        <v>1</v>
      </c>
      <c r="Z703">
        <f>VLOOKUP($B703,'Gemini RAW'!$A:$Q,9,FALSE)</f>
        <v>4.3400000000000007</v>
      </c>
      <c r="AA703">
        <f>VLOOKUP($B703,'Gemini RAW'!$A:$Q,10,FALSE)</f>
        <v>20</v>
      </c>
      <c r="AB703">
        <f>VLOOKUP($B703,'Gemini RAW'!$A:$Q,11,FALSE)</f>
        <v>0.19081325028655799</v>
      </c>
      <c r="AC703">
        <f>VLOOKUP($B703,'Gemini RAW'!$A:$Q,12,FALSE)</f>
        <v>10</v>
      </c>
      <c r="AD703" t="str">
        <f>VLOOKUP($B703,'Gemini RAW'!$A:$Q,13,FALSE)</f>
        <v>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v>
      </c>
      <c r="AE703" t="b">
        <f>VLOOKUP($B703,'Gemini RAW'!$A:$Q,14,FALSE)</f>
        <v>0</v>
      </c>
      <c r="AF703">
        <f>VLOOKUP($B703,'Gemini RAW'!$A:$Q,15,FALSE)</f>
        <v>0</v>
      </c>
      <c r="AG703">
        <f>VLOOKUP($B703,'Gemini RAW'!$A:$Q,16,FALSE)</f>
        <v>0</v>
      </c>
      <c r="AH703">
        <f>VLOOKUP($B703,'Gemini RAW'!$A:$Q,17,FALSE)</f>
        <v>0</v>
      </c>
    </row>
    <row r="704" spans="1:34" x14ac:dyDescent="0.45">
      <c r="A704">
        <v>703</v>
      </c>
      <c r="B704" t="s">
        <v>339</v>
      </c>
      <c r="C704" t="s">
        <v>340</v>
      </c>
      <c r="D704" t="s">
        <v>19</v>
      </c>
      <c r="E704">
        <v>4</v>
      </c>
      <c r="F704">
        <v>5</v>
      </c>
      <c r="G704">
        <v>3</v>
      </c>
      <c r="H704">
        <v>4</v>
      </c>
      <c r="I704">
        <v>2</v>
      </c>
      <c r="J704">
        <v>3.8875000000000002</v>
      </c>
      <c r="K704">
        <v>18</v>
      </c>
      <c r="L704">
        <v>0.15438596491228071</v>
      </c>
      <c r="M704">
        <v>1</v>
      </c>
      <c r="N704" t="s">
        <v>1721</v>
      </c>
      <c r="O704" t="b">
        <v>0</v>
      </c>
      <c r="S704" t="str">
        <f>VLOOKUP($B704,'Gemini RAW'!$A:$Q,2,FALSE)</f>
        <v>Das Work Café ist immer zugänglich und liegt außerhalb der Vertraulichkeitsbereiche. Es bietet den gleichen Service wie in den Teeküchen, ist aber großzügiger ausgestattet und verfügt über mehr Sitzmöglichkeiten. Gefrierfächer sind nur hier zu finden.</v>
      </c>
      <c r="T704" t="str">
        <f>VLOOKUP($B704,'Gemini RAW'!$A:$Q,3,FALSE)</f>
        <v>rag</v>
      </c>
      <c r="U704">
        <f>VLOOKUP($B704,'Gemini RAW'!$A:$Q,4,FALSE)</f>
        <v>4</v>
      </c>
      <c r="V704">
        <f>VLOOKUP($B704,'Gemini RAW'!$A:$Q,5,FALSE)</f>
        <v>4</v>
      </c>
      <c r="W704">
        <f>VLOOKUP($B704,'Gemini RAW'!$A:$Q,6,FALSE)</f>
        <v>3</v>
      </c>
      <c r="X704">
        <f>VLOOKUP($B704,'Gemini RAW'!$A:$Q,7,FALSE)</f>
        <v>5</v>
      </c>
      <c r="Y704">
        <f>VLOOKUP($B704,'Gemini RAW'!$A:$Q,8,FALSE)</f>
        <v>1</v>
      </c>
      <c r="Z704">
        <f>VLOOKUP($B704,'Gemini RAW'!$A:$Q,9,FALSE)</f>
        <v>3.8</v>
      </c>
      <c r="AA704">
        <f>VLOOKUP($B704,'Gemini RAW'!$A:$Q,10,FALSE)</f>
        <v>17</v>
      </c>
      <c r="AB704">
        <f>VLOOKUP($B704,'Gemini RAW'!$A:$Q,11,FALSE)</f>
        <v>0.14550319025893321</v>
      </c>
      <c r="AC704">
        <f>VLOOKUP($B704,'Gemini RAW'!$A:$Q,12,FALSE)</f>
        <v>10</v>
      </c>
      <c r="AD704" t="str">
        <f>VLOOKUP($B704,'Gemini RAW'!$A:$Q,13,FALSE)</f>
        <v>The response is relevant and generally accurate, providing useful information about the Work Café. However, it lacks completeness and fails to provide any citations to the source snippets. The content quality is good, but the source utilization is poor.</v>
      </c>
      <c r="AE704" t="b">
        <f>VLOOKUP($B704,'Gemini RAW'!$A:$Q,14,FALSE)</f>
        <v>0</v>
      </c>
      <c r="AF704">
        <f>VLOOKUP($B704,'Gemini RAW'!$A:$Q,15,FALSE)</f>
        <v>0</v>
      </c>
      <c r="AG704">
        <f>VLOOKUP($B704,'Gemini RAW'!$A:$Q,16,FALSE)</f>
        <v>0</v>
      </c>
      <c r="AH704">
        <f>VLOOKUP($B704,'Gemini RAW'!$A:$Q,17,FALSE)</f>
        <v>0</v>
      </c>
    </row>
    <row r="705" spans="1:34" x14ac:dyDescent="0.45">
      <c r="A705">
        <v>704</v>
      </c>
      <c r="B705" t="s">
        <v>342</v>
      </c>
      <c r="C705" t="s">
        <v>343</v>
      </c>
      <c r="D705" t="s">
        <v>19</v>
      </c>
      <c r="E705">
        <v>1</v>
      </c>
      <c r="F705">
        <v>1</v>
      </c>
      <c r="G705">
        <v>1</v>
      </c>
      <c r="H705">
        <v>2</v>
      </c>
      <c r="I705">
        <v>1</v>
      </c>
      <c r="J705">
        <v>1.1625000000000001</v>
      </c>
      <c r="K705">
        <v>6</v>
      </c>
      <c r="L705">
        <v>0.29257142857142848</v>
      </c>
      <c r="M705">
        <v>1</v>
      </c>
      <c r="N705" t="s">
        <v>1722</v>
      </c>
      <c r="O705" t="b">
        <v>0</v>
      </c>
      <c r="S705" t="str">
        <f>VLOOKUP($B705,'Gemini RAW'!$A:$Q,2,FALSE)</f>
        <v>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v>
      </c>
      <c r="T705" t="str">
        <f>VLOOKUP($B705,'Gemini RAW'!$A:$Q,3,FALSE)</f>
        <v>rag</v>
      </c>
      <c r="U705">
        <f>VLOOKUP($B705,'Gemini RAW'!$A:$Q,4,FALSE)</f>
        <v>5</v>
      </c>
      <c r="V705">
        <f>VLOOKUP($B705,'Gemini RAW'!$A:$Q,5,FALSE)</f>
        <v>1</v>
      </c>
      <c r="W705">
        <f>VLOOKUP($B705,'Gemini RAW'!$A:$Q,6,FALSE)</f>
        <v>1</v>
      </c>
      <c r="X705">
        <f>VLOOKUP($B705,'Gemini RAW'!$A:$Q,7,FALSE)</f>
        <v>5</v>
      </c>
      <c r="Y705">
        <f>VLOOKUP($B705,'Gemini RAW'!$A:$Q,8,FALSE)</f>
        <v>1</v>
      </c>
      <c r="Z705">
        <f>VLOOKUP($B705,'Gemini RAW'!$A:$Q,9,FALSE)</f>
        <v>3.48</v>
      </c>
      <c r="AA705">
        <f>VLOOKUP($B705,'Gemini RAW'!$A:$Q,10,FALSE)</f>
        <v>13</v>
      </c>
      <c r="AB705">
        <f>VLOOKUP($B705,'Gemini RAW'!$A:$Q,11,FALSE)</f>
        <v>9.1770235145844661E-2</v>
      </c>
      <c r="AC705">
        <f>VLOOKUP($B705,'Gemini RAW'!$A:$Q,12,FALSE)</f>
        <v>12</v>
      </c>
      <c r="AD705" t="str">
        <f>VLOOKUP($B705,'Gemini RAW'!$A:$Q,13,FALSE)</f>
        <v>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v>
      </c>
      <c r="AE705" t="b">
        <f>VLOOKUP($B705,'Gemini RAW'!$A:$Q,14,FALSE)</f>
        <v>0</v>
      </c>
      <c r="AF705">
        <f>VLOOKUP($B705,'Gemini RAW'!$A:$Q,15,FALSE)</f>
        <v>0</v>
      </c>
      <c r="AG705">
        <f>VLOOKUP($B705,'Gemini RAW'!$A:$Q,16,FALSE)</f>
        <v>0</v>
      </c>
      <c r="AH705">
        <f>VLOOKUP($B705,'Gemini RAW'!$A:$Q,17,FALSE)</f>
        <v>0</v>
      </c>
    </row>
    <row r="706" spans="1:34" x14ac:dyDescent="0.45">
      <c r="A706">
        <v>705</v>
      </c>
      <c r="B706" t="s">
        <v>345</v>
      </c>
      <c r="C706" t="s">
        <v>346</v>
      </c>
      <c r="D706" t="s">
        <v>19</v>
      </c>
      <c r="E706">
        <v>3</v>
      </c>
      <c r="F706">
        <v>4</v>
      </c>
      <c r="G706">
        <v>3</v>
      </c>
      <c r="H706">
        <v>4</v>
      </c>
      <c r="I706">
        <v>2</v>
      </c>
      <c r="J706">
        <v>3.3250000000000002</v>
      </c>
      <c r="K706">
        <v>16</v>
      </c>
      <c r="L706">
        <v>0.15300546448087429</v>
      </c>
      <c r="M706">
        <v>1</v>
      </c>
      <c r="N706" t="s">
        <v>1723</v>
      </c>
      <c r="O706" t="b">
        <v>0</v>
      </c>
      <c r="S706" t="str">
        <f>VLOOKUP($B706,'Gemini RAW'!$A:$Q,2,FALSE)</f>
        <v>In den Teeküchen im NewHQ stehen Franke Kaffeemaschinen (wie im jetzigen Bistro). Die Maschinen sind mit Kaffee- und Espressobohnen ausgestattet. Es wird auch Hafermilch in den Kühlschränken geben. Die Kaffeemaschine gibt Kuhmilch aus, da es nur ein Milchfach gibt.</v>
      </c>
      <c r="T706" t="str">
        <f>VLOOKUP($B706,'Gemini RAW'!$A:$Q,3,FALSE)</f>
        <v>rag</v>
      </c>
      <c r="U706">
        <f>VLOOKUP($B706,'Gemini RAW'!$A:$Q,4,FALSE)</f>
        <v>5</v>
      </c>
      <c r="V706">
        <f>VLOOKUP($B706,'Gemini RAW'!$A:$Q,5,FALSE)</f>
        <v>5</v>
      </c>
      <c r="W706">
        <f>VLOOKUP($B706,'Gemini RAW'!$A:$Q,6,FALSE)</f>
        <v>4</v>
      </c>
      <c r="X706">
        <f>VLOOKUP($B706,'Gemini RAW'!$A:$Q,7,FALSE)</f>
        <v>5</v>
      </c>
      <c r="Y706">
        <f>VLOOKUP($B706,'Gemini RAW'!$A:$Q,8,FALSE)</f>
        <v>1</v>
      </c>
      <c r="Z706">
        <f>VLOOKUP($B706,'Gemini RAW'!$A:$Q,9,FALSE)</f>
        <v>4.3400000000000007</v>
      </c>
      <c r="AA706">
        <f>VLOOKUP($B706,'Gemini RAW'!$A:$Q,10,FALSE)</f>
        <v>20</v>
      </c>
      <c r="AB706">
        <f>VLOOKUP($B706,'Gemini RAW'!$A:$Q,11,FALSE)</f>
        <v>0.20985197148960219</v>
      </c>
      <c r="AC706">
        <f>VLOOKUP($B706,'Gemini RAW'!$A:$Q,12,FALSE)</f>
        <v>14</v>
      </c>
      <c r="AD706" t="str">
        <f>VLOOKUP($B706,'Gemini RAW'!$A:$Q,13,FALSE)</f>
        <v>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v>
      </c>
      <c r="AE706" t="b">
        <f>VLOOKUP($B706,'Gemini RAW'!$A:$Q,14,FALSE)</f>
        <v>0</v>
      </c>
      <c r="AF706">
        <f>VLOOKUP($B706,'Gemini RAW'!$A:$Q,15,FALSE)</f>
        <v>0</v>
      </c>
      <c r="AG706">
        <f>VLOOKUP($B706,'Gemini RAW'!$A:$Q,16,FALSE)</f>
        <v>0</v>
      </c>
      <c r="AH706">
        <f>VLOOKUP($B706,'Gemini RAW'!$A:$Q,17,FALSE)</f>
        <v>0</v>
      </c>
    </row>
    <row r="707" spans="1:34" x14ac:dyDescent="0.45">
      <c r="A707">
        <v>706</v>
      </c>
      <c r="B707" t="s">
        <v>348</v>
      </c>
      <c r="C707" t="s">
        <v>349</v>
      </c>
      <c r="D707" t="s">
        <v>19</v>
      </c>
      <c r="E707">
        <v>3</v>
      </c>
      <c r="F707">
        <v>4</v>
      </c>
      <c r="G707">
        <v>3</v>
      </c>
      <c r="H707">
        <v>4</v>
      </c>
      <c r="I707">
        <v>2</v>
      </c>
      <c r="J707">
        <v>3.3250000000000002</v>
      </c>
      <c r="K707">
        <v>16</v>
      </c>
      <c r="L707">
        <v>0.15300546448087429</v>
      </c>
      <c r="M707">
        <v>1</v>
      </c>
      <c r="N707" t="s">
        <v>1724</v>
      </c>
      <c r="O707" t="b">
        <v>0</v>
      </c>
      <c r="S707" t="str">
        <f>VLOOKUP($B707,'Gemini RAW'!$A:$Q,2,FALSE)</f>
        <v>In den Teeküchen im NewHQ wird es Hafermilch in den Kühlschränken geben. Aus der Kaffeemaschine kommt Kuhmilch, da es nur ein Milchfach gibt.</v>
      </c>
      <c r="T707" t="str">
        <f>VLOOKUP($B707,'Gemini RAW'!$A:$Q,3,FALSE)</f>
        <v>rag</v>
      </c>
      <c r="U707">
        <f>VLOOKUP($B707,'Gemini RAW'!$A:$Q,4,FALSE)</f>
        <v>4</v>
      </c>
      <c r="V707">
        <f>VLOOKUP($B707,'Gemini RAW'!$A:$Q,5,FALSE)</f>
        <v>4</v>
      </c>
      <c r="W707">
        <f>VLOOKUP($B707,'Gemini RAW'!$A:$Q,6,FALSE)</f>
        <v>3</v>
      </c>
      <c r="X707">
        <f>VLOOKUP($B707,'Gemini RAW'!$A:$Q,7,FALSE)</f>
        <v>5</v>
      </c>
      <c r="Y707">
        <f>VLOOKUP($B707,'Gemini RAW'!$A:$Q,8,FALSE)</f>
        <v>1</v>
      </c>
      <c r="Z707">
        <f>VLOOKUP($B707,'Gemini RAW'!$A:$Q,9,FALSE)</f>
        <v>3.8</v>
      </c>
      <c r="AA707">
        <f>VLOOKUP($B707,'Gemini RAW'!$A:$Q,10,FALSE)</f>
        <v>17</v>
      </c>
      <c r="AB707">
        <f>VLOOKUP($B707,'Gemini RAW'!$A:$Q,11,FALSE)</f>
        <v>0.13930778156864779</v>
      </c>
      <c r="AC707">
        <f>VLOOKUP($B707,'Gemini RAW'!$A:$Q,12,FALSE)</f>
        <v>11</v>
      </c>
      <c r="AD707" t="str">
        <f>VLOOKUP($B707,'Gemini RAW'!$A:$Q,13,FALSE)</f>
        <v>The response is relevant and clear. The factual accuracy is likely correct, but not verifiable from the provided snippets. The completeness could be improved by mentioning other possible milk alternatives. There are no citations provided.</v>
      </c>
      <c r="AE707" t="b">
        <f>VLOOKUP($B707,'Gemini RAW'!$A:$Q,14,FALSE)</f>
        <v>0</v>
      </c>
      <c r="AF707">
        <f>VLOOKUP($B707,'Gemini RAW'!$A:$Q,15,FALSE)</f>
        <v>0</v>
      </c>
      <c r="AG707">
        <f>VLOOKUP($B707,'Gemini RAW'!$A:$Q,16,FALSE)</f>
        <v>0</v>
      </c>
      <c r="AH707">
        <f>VLOOKUP($B707,'Gemini RAW'!$A:$Q,17,FALSE)</f>
        <v>0</v>
      </c>
    </row>
    <row r="708" spans="1:34" x14ac:dyDescent="0.45">
      <c r="A708">
        <v>707</v>
      </c>
      <c r="B708" t="s">
        <v>351</v>
      </c>
      <c r="C708" t="s">
        <v>352</v>
      </c>
      <c r="D708" t="s">
        <v>19</v>
      </c>
      <c r="E708">
        <v>4</v>
      </c>
      <c r="F708">
        <v>5</v>
      </c>
      <c r="G708">
        <v>4</v>
      </c>
      <c r="H708">
        <v>5</v>
      </c>
      <c r="I708">
        <v>2</v>
      </c>
      <c r="J708">
        <v>4.2374999999999998</v>
      </c>
      <c r="K708">
        <v>20</v>
      </c>
      <c r="L708">
        <v>0.14745098039215679</v>
      </c>
      <c r="M708">
        <v>1</v>
      </c>
      <c r="N708" t="s">
        <v>1725</v>
      </c>
      <c r="O708" t="b">
        <v>0</v>
      </c>
      <c r="S708" t="str">
        <f>VLOOKUP($B708,'Gemini RAW'!$A:$Q,2,FALSE)</f>
        <v>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v>
      </c>
      <c r="T708" t="str">
        <f>VLOOKUP($B708,'Gemini RAW'!$A:$Q,3,FALSE)</f>
        <v>rag</v>
      </c>
      <c r="U708">
        <f>VLOOKUP($B708,'Gemini RAW'!$A:$Q,4,FALSE)</f>
        <v>4</v>
      </c>
      <c r="V708">
        <f>VLOOKUP($B708,'Gemini RAW'!$A:$Q,5,FALSE)</f>
        <v>5</v>
      </c>
      <c r="W708">
        <f>VLOOKUP($B708,'Gemini RAW'!$A:$Q,6,FALSE)</f>
        <v>4</v>
      </c>
      <c r="X708">
        <f>VLOOKUP($B708,'Gemini RAW'!$A:$Q,7,FALSE)</f>
        <v>5</v>
      </c>
      <c r="Y708">
        <f>VLOOKUP($B708,'Gemini RAW'!$A:$Q,8,FALSE)</f>
        <v>1</v>
      </c>
      <c r="Z708">
        <f>VLOOKUP($B708,'Gemini RAW'!$A:$Q,9,FALSE)</f>
        <v>3.28</v>
      </c>
      <c r="AA708">
        <f>VLOOKUP($B708,'Gemini RAW'!$A:$Q,10,FALSE)</f>
        <v>19</v>
      </c>
      <c r="AB708">
        <f>VLOOKUP($B708,'Gemini RAW'!$A:$Q,11,FALSE)</f>
        <v>0.26495548744676273</v>
      </c>
      <c r="AC708">
        <f>VLOOKUP($B708,'Gemini RAW'!$A:$Q,12,FALSE)</f>
        <v>13</v>
      </c>
      <c r="AD708" t="str">
        <f>VLOOKUP($B708,'Gemini RAW'!$A:$Q,13,FALSE)</f>
        <v>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v>
      </c>
      <c r="AE708" t="b">
        <f>VLOOKUP($B708,'Gemini RAW'!$A:$Q,14,FALSE)</f>
        <v>0</v>
      </c>
      <c r="AF708">
        <f>VLOOKUP($B708,'Gemini RAW'!$A:$Q,15,FALSE)</f>
        <v>0</v>
      </c>
      <c r="AG708">
        <f>VLOOKUP($B708,'Gemini RAW'!$A:$Q,16,FALSE)</f>
        <v>0</v>
      </c>
      <c r="AH708">
        <f>VLOOKUP($B708,'Gemini RAW'!$A:$Q,17,FALSE)</f>
        <v>0</v>
      </c>
    </row>
    <row r="709" spans="1:34" x14ac:dyDescent="0.45">
      <c r="A709">
        <v>708</v>
      </c>
      <c r="B709" t="s">
        <v>354</v>
      </c>
      <c r="C709" t="s">
        <v>355</v>
      </c>
      <c r="D709" t="s">
        <v>19</v>
      </c>
      <c r="E709">
        <v>1</v>
      </c>
      <c r="F709">
        <v>2</v>
      </c>
      <c r="G709">
        <v>1</v>
      </c>
      <c r="H709">
        <v>3</v>
      </c>
      <c r="I709">
        <v>1</v>
      </c>
      <c r="J709">
        <v>1.575</v>
      </c>
      <c r="K709">
        <v>8</v>
      </c>
      <c r="L709">
        <v>0.25029088558500318</v>
      </c>
      <c r="M709">
        <v>1</v>
      </c>
      <c r="N709" t="s">
        <v>1726</v>
      </c>
      <c r="O709" t="b">
        <v>0</v>
      </c>
      <c r="S709" t="str">
        <f>VLOOKUP($B709,'Gemini RAW'!$A:$Q,2,FALSE)</f>
        <v>Die Spülmaschine in den Teeküchen wird einmal täglich ausgeräumt. Die Teeküchen werden täglich gereinigt.</v>
      </c>
      <c r="T709" t="str">
        <f>VLOOKUP($B709,'Gemini RAW'!$A:$Q,3,FALSE)</f>
        <v>rag</v>
      </c>
      <c r="U709">
        <f>VLOOKUP($B709,'Gemini RAW'!$A:$Q,4,FALSE)</f>
        <v>5</v>
      </c>
      <c r="V709">
        <f>VLOOKUP($B709,'Gemini RAW'!$A:$Q,5,FALSE)</f>
        <v>5</v>
      </c>
      <c r="W709">
        <f>VLOOKUP($B709,'Gemini RAW'!$A:$Q,6,FALSE)</f>
        <v>5</v>
      </c>
      <c r="X709">
        <f>VLOOKUP($B709,'Gemini RAW'!$A:$Q,7,FALSE)</f>
        <v>5</v>
      </c>
      <c r="Y709">
        <f>VLOOKUP($B709,'Gemini RAW'!$A:$Q,8,FALSE)</f>
        <v>1</v>
      </c>
      <c r="Z709">
        <f>VLOOKUP($B709,'Gemini RAW'!$A:$Q,9,FALSE)</f>
        <v>4.4800000000000004</v>
      </c>
      <c r="AA709">
        <f>VLOOKUP($B709,'Gemini RAW'!$A:$Q,10,FALSE)</f>
        <v>21</v>
      </c>
      <c r="AB709">
        <f>VLOOKUP($B709,'Gemini RAW'!$A:$Q,11,FALSE)</f>
        <v>0.2130441292269519</v>
      </c>
      <c r="AC709">
        <f>VLOOKUP($B709,'Gemini RAW'!$A:$Q,12,FALSE)</f>
        <v>9</v>
      </c>
      <c r="AD709" t="str">
        <f>VLOOKUP($B709,'Gemini RAW'!$A:$Q,13,FALSE)</f>
        <v>The response is factually accurate, relevant, complete, and clear. However, it lacks explicit citations and an audit trail. The content quality is excellent, but the source utilization is basic.</v>
      </c>
      <c r="AE709" t="b">
        <f>VLOOKUP($B709,'Gemini RAW'!$A:$Q,14,FALSE)</f>
        <v>0</v>
      </c>
      <c r="AF709">
        <f>VLOOKUP($B709,'Gemini RAW'!$A:$Q,15,FALSE)</f>
        <v>0</v>
      </c>
      <c r="AG709">
        <f>VLOOKUP($B709,'Gemini RAW'!$A:$Q,16,FALSE)</f>
        <v>0</v>
      </c>
      <c r="AH709">
        <f>VLOOKUP($B709,'Gemini RAW'!$A:$Q,17,FALSE)</f>
        <v>0</v>
      </c>
    </row>
    <row r="710" spans="1:34" x14ac:dyDescent="0.45">
      <c r="A710">
        <v>709</v>
      </c>
      <c r="B710" t="s">
        <v>357</v>
      </c>
      <c r="C710" t="s">
        <v>358</v>
      </c>
      <c r="D710" t="s">
        <v>19</v>
      </c>
      <c r="E710">
        <v>3</v>
      </c>
      <c r="F710">
        <v>4</v>
      </c>
      <c r="G710">
        <v>3</v>
      </c>
      <c r="H710">
        <v>4</v>
      </c>
      <c r="I710">
        <v>2</v>
      </c>
      <c r="J710">
        <v>3.3250000000000002</v>
      </c>
      <c r="K710">
        <v>16</v>
      </c>
      <c r="L710">
        <v>0.15208333333333329</v>
      </c>
      <c r="M710">
        <v>1</v>
      </c>
      <c r="N710" t="s">
        <v>1727</v>
      </c>
      <c r="O710" t="b">
        <v>0</v>
      </c>
      <c r="S710" t="str">
        <f>VLOOKUP($B710,'Gemini RAW'!$A:$Q,2,FALSE)</f>
        <v>In den Teeküchen im NewHQ gibt es zwei Möglichkeiten für Heißwasser:
*   Aus dem Wasserspender
*   Über die Kaffeemaschine
Es gibt keine Wasserkocher in den Küchen.</v>
      </c>
      <c r="T710" t="str">
        <f>VLOOKUP($B710,'Gemini RAW'!$A:$Q,3,FALSE)</f>
        <v>rag</v>
      </c>
      <c r="U710">
        <f>VLOOKUP($B710,'Gemini RAW'!$A:$Q,4,FALSE)</f>
        <v>5</v>
      </c>
      <c r="V710">
        <f>VLOOKUP($B710,'Gemini RAW'!$A:$Q,5,FALSE)</f>
        <v>5</v>
      </c>
      <c r="W710">
        <f>VLOOKUP($B710,'Gemini RAW'!$A:$Q,6,FALSE)</f>
        <v>5</v>
      </c>
      <c r="X710">
        <f>VLOOKUP($B710,'Gemini RAW'!$A:$Q,7,FALSE)</f>
        <v>5</v>
      </c>
      <c r="Y710">
        <f>VLOOKUP($B710,'Gemini RAW'!$A:$Q,8,FALSE)</f>
        <v>1</v>
      </c>
      <c r="Z710">
        <f>VLOOKUP($B710,'Gemini RAW'!$A:$Q,9,FALSE)</f>
        <v>4.76</v>
      </c>
      <c r="AA710">
        <f>VLOOKUP($B710,'Gemini RAW'!$A:$Q,10,FALSE)</f>
        <v>21</v>
      </c>
      <c r="AB710">
        <f>VLOOKUP($B710,'Gemini RAW'!$A:$Q,11,FALSE)</f>
        <v>0.31857321863365018</v>
      </c>
      <c r="AC710">
        <f>VLOOKUP($B710,'Gemini RAW'!$A:$Q,12,FALSE)</f>
        <v>10</v>
      </c>
      <c r="AD710" t="str">
        <f>VLOOKUP($B710,'Gemini RAW'!$A:$Q,13,FALSE)</f>
        <v>The response is factually accurate, relevant, complete, and clear. It effectively answers the user's query based on the provided snippets. The lack of explicit citations is a limitation, but the content itself is strong.</v>
      </c>
      <c r="AE710" t="b">
        <f>VLOOKUP($B710,'Gemini RAW'!$A:$Q,14,FALSE)</f>
        <v>0</v>
      </c>
      <c r="AF710">
        <f>VLOOKUP($B710,'Gemini RAW'!$A:$Q,15,FALSE)</f>
        <v>0</v>
      </c>
      <c r="AG710">
        <f>VLOOKUP($B710,'Gemini RAW'!$A:$Q,16,FALSE)</f>
        <v>0</v>
      </c>
      <c r="AH710">
        <f>VLOOKUP($B710,'Gemini RAW'!$A:$Q,17,FALSE)</f>
        <v>0</v>
      </c>
    </row>
    <row r="711" spans="1:34" x14ac:dyDescent="0.45">
      <c r="A711">
        <v>710</v>
      </c>
      <c r="B711" t="s">
        <v>360</v>
      </c>
      <c r="C711" t="s">
        <v>361</v>
      </c>
      <c r="D711" t="s">
        <v>19</v>
      </c>
      <c r="E711">
        <v>1</v>
      </c>
      <c r="F711">
        <v>2</v>
      </c>
      <c r="G711">
        <v>1</v>
      </c>
      <c r="H711">
        <v>3</v>
      </c>
      <c r="I711">
        <v>1</v>
      </c>
      <c r="J711">
        <v>1.575</v>
      </c>
      <c r="K711">
        <v>8</v>
      </c>
      <c r="L711">
        <v>0.1583333333333333</v>
      </c>
      <c r="M711">
        <v>1</v>
      </c>
      <c r="N711" t="s">
        <v>1728</v>
      </c>
      <c r="O711" t="b">
        <v>0</v>
      </c>
      <c r="S711" t="str">
        <f>VLOOKUP($B711,'Gemini RAW'!$A:$Q,2,FALSE)</f>
        <v>Ja, an den Wasserspendern in den Teeküchen gibt es sowohl stilles Wasser als auch Sprudelwasser (mit Kohlensäure).</v>
      </c>
      <c r="T711" t="str">
        <f>VLOOKUP($B711,'Gemini RAW'!$A:$Q,3,FALSE)</f>
        <v>rag</v>
      </c>
      <c r="U711">
        <f>VLOOKUP($B711,'Gemini RAW'!$A:$Q,4,FALSE)</f>
        <v>5</v>
      </c>
      <c r="V711">
        <f>VLOOKUP($B711,'Gemini RAW'!$A:$Q,5,FALSE)</f>
        <v>5</v>
      </c>
      <c r="W711">
        <f>VLOOKUP($B711,'Gemini RAW'!$A:$Q,6,FALSE)</f>
        <v>5</v>
      </c>
      <c r="X711">
        <f>VLOOKUP($B711,'Gemini RAW'!$A:$Q,7,FALSE)</f>
        <v>5</v>
      </c>
      <c r="Y711">
        <f>VLOOKUP($B711,'Gemini RAW'!$A:$Q,8,FALSE)</f>
        <v>1</v>
      </c>
      <c r="Z711">
        <f>VLOOKUP($B711,'Gemini RAW'!$A:$Q,9,FALSE)</f>
        <v>4.4800000000000004</v>
      </c>
      <c r="AA711">
        <f>VLOOKUP($B711,'Gemini RAW'!$A:$Q,10,FALSE)</f>
        <v>21</v>
      </c>
      <c r="AB711">
        <f>VLOOKUP($B711,'Gemini RAW'!$A:$Q,11,FALSE)</f>
        <v>8.9831968160650005E-2</v>
      </c>
      <c r="AC711">
        <f>VLOOKUP($B711,'Gemini RAW'!$A:$Q,12,FALSE)</f>
        <v>3</v>
      </c>
      <c r="AD711" t="str">
        <f>VLOOKUP($B711,'Gemini RAW'!$A:$Q,13,FALSE)</f>
        <v>The response is factually accurate, relevant, complete, and clear. However, it does not utilize the provided snippets and lacks citations. The response is based on common knowledge and makes a reasonable assumption about the availability of sparkling water in an office environment.</v>
      </c>
      <c r="AE711" t="b">
        <f>VLOOKUP($B711,'Gemini RAW'!$A:$Q,14,FALSE)</f>
        <v>0</v>
      </c>
      <c r="AF711">
        <f>VLOOKUP($B711,'Gemini RAW'!$A:$Q,15,FALSE)</f>
        <v>0</v>
      </c>
      <c r="AG711">
        <f>VLOOKUP($B711,'Gemini RAW'!$A:$Q,16,FALSE)</f>
        <v>0</v>
      </c>
      <c r="AH711">
        <f>VLOOKUP($B711,'Gemini RAW'!$A:$Q,17,FALSE)</f>
        <v>0</v>
      </c>
    </row>
    <row r="712" spans="1:34" x14ac:dyDescent="0.45">
      <c r="A712">
        <v>711</v>
      </c>
      <c r="B712" t="s">
        <v>363</v>
      </c>
      <c r="C712" t="s">
        <v>364</v>
      </c>
      <c r="D712" t="s">
        <v>19</v>
      </c>
      <c r="E712">
        <v>3</v>
      </c>
      <c r="F712">
        <v>4</v>
      </c>
      <c r="G712">
        <v>3</v>
      </c>
      <c r="H712">
        <v>4</v>
      </c>
      <c r="I712">
        <v>2</v>
      </c>
      <c r="J712">
        <v>3.3250000000000002</v>
      </c>
      <c r="K712">
        <v>16</v>
      </c>
      <c r="L712">
        <v>0.1424242424242424</v>
      </c>
      <c r="M712">
        <v>1</v>
      </c>
      <c r="N712" t="s">
        <v>1729</v>
      </c>
      <c r="O712" t="b">
        <v>0</v>
      </c>
      <c r="S712" t="str">
        <f>VLOOKUP($B712,'Gemini RAW'!$A:$Q,2,FALSE)</f>
        <v>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v>
      </c>
      <c r="T712" t="str">
        <f>VLOOKUP($B712,'Gemini RAW'!$A:$Q,3,FALSE)</f>
        <v>rag</v>
      </c>
      <c r="U712">
        <f>VLOOKUP($B712,'Gemini RAW'!$A:$Q,4,FALSE)</f>
        <v>5</v>
      </c>
      <c r="V712">
        <f>VLOOKUP($B712,'Gemini RAW'!$A:$Q,5,FALSE)</f>
        <v>5</v>
      </c>
      <c r="W712">
        <f>VLOOKUP($B712,'Gemini RAW'!$A:$Q,6,FALSE)</f>
        <v>4</v>
      </c>
      <c r="X712">
        <f>VLOOKUP($B712,'Gemini RAW'!$A:$Q,7,FALSE)</f>
        <v>5</v>
      </c>
      <c r="Y712">
        <f>VLOOKUP($B712,'Gemini RAW'!$A:$Q,8,FALSE)</f>
        <v>1</v>
      </c>
      <c r="Z712">
        <f>VLOOKUP($B712,'Gemini RAW'!$A:$Q,9,FALSE)</f>
        <v>4.3400000000000007</v>
      </c>
      <c r="AA712">
        <f>VLOOKUP($B712,'Gemini RAW'!$A:$Q,10,FALSE)</f>
        <v>20</v>
      </c>
      <c r="AB712">
        <f>VLOOKUP($B712,'Gemini RAW'!$A:$Q,11,FALSE)</f>
        <v>0.46563949238093127</v>
      </c>
      <c r="AC712">
        <f>VLOOKUP($B712,'Gemini RAW'!$A:$Q,12,FALSE)</f>
        <v>12</v>
      </c>
      <c r="AD712" t="str">
        <f>VLOOKUP($B712,'Gemini RAW'!$A:$Q,13,FALSE)</f>
        <v>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v>
      </c>
      <c r="AE712" t="b">
        <f>VLOOKUP($B712,'Gemini RAW'!$A:$Q,14,FALSE)</f>
        <v>0</v>
      </c>
      <c r="AF712">
        <f>VLOOKUP($B712,'Gemini RAW'!$A:$Q,15,FALSE)</f>
        <v>0</v>
      </c>
      <c r="AG712">
        <f>VLOOKUP($B712,'Gemini RAW'!$A:$Q,16,FALSE)</f>
        <v>0</v>
      </c>
      <c r="AH712">
        <f>VLOOKUP($B712,'Gemini RAW'!$A:$Q,17,FALSE)</f>
        <v>0</v>
      </c>
    </row>
    <row r="713" spans="1:34" x14ac:dyDescent="0.45">
      <c r="A713">
        <v>712</v>
      </c>
      <c r="B713" t="s">
        <v>366</v>
      </c>
      <c r="C713" t="s">
        <v>367</v>
      </c>
      <c r="D713" t="s">
        <v>19</v>
      </c>
      <c r="E713">
        <v>1</v>
      </c>
      <c r="F713">
        <v>2</v>
      </c>
      <c r="G713">
        <v>1</v>
      </c>
      <c r="H713">
        <v>2</v>
      </c>
      <c r="I713">
        <v>1</v>
      </c>
      <c r="J713">
        <v>1.4125000000000001</v>
      </c>
      <c r="K713">
        <v>7</v>
      </c>
      <c r="L713">
        <v>0.26636670416197972</v>
      </c>
      <c r="M713">
        <v>1</v>
      </c>
      <c r="N713" t="s">
        <v>1730</v>
      </c>
      <c r="O713" t="b">
        <v>0</v>
      </c>
      <c r="S713" t="str">
        <f>VLOOKUP($B713,'Gemini RAW'!$A:$Q,2,FALSE)</f>
        <v>Privates Geschirr muss selbst abgewaschen und im Locker verwahrt werden. In den Teeküchen ist das Geschirr standardisiert.</v>
      </c>
      <c r="T713" t="str">
        <f>VLOOKUP($B713,'Gemini RAW'!$A:$Q,3,FALSE)</f>
        <v>rag</v>
      </c>
      <c r="U713">
        <f>VLOOKUP($B713,'Gemini RAW'!$A:$Q,4,FALSE)</f>
        <v>4</v>
      </c>
      <c r="V713">
        <f>VLOOKUP($B713,'Gemini RAW'!$A:$Q,5,FALSE)</f>
        <v>5</v>
      </c>
      <c r="W713">
        <f>VLOOKUP($B713,'Gemini RAW'!$A:$Q,6,FALSE)</f>
        <v>3</v>
      </c>
      <c r="X713">
        <f>VLOOKUP($B713,'Gemini RAW'!$A:$Q,7,FALSE)</f>
        <v>5</v>
      </c>
      <c r="Y713">
        <f>VLOOKUP($B713,'Gemini RAW'!$A:$Q,8,FALSE)</f>
        <v>1</v>
      </c>
      <c r="Z713">
        <f>VLOOKUP($B713,'Gemini RAW'!$A:$Q,9,FALSE)</f>
        <v>3.98</v>
      </c>
      <c r="AA713">
        <f>VLOOKUP($B713,'Gemini RAW'!$A:$Q,10,FALSE)</f>
        <v>18</v>
      </c>
      <c r="AB713">
        <f>VLOOKUP($B713,'Gemini RAW'!$A:$Q,11,FALSE)</f>
        <v>6.7398694335944212E-2</v>
      </c>
      <c r="AC713">
        <f>VLOOKUP($B713,'Gemini RAW'!$A:$Q,12,FALSE)</f>
        <v>5</v>
      </c>
      <c r="AD713" t="str">
        <f>VLOOKUP($B713,'Gemini RAW'!$A:$Q,13,FALSE)</f>
        <v>The response is relevant and mostly accurate, but lacks completeness and any form of citation. While the core information is correct, the absence of source grounding and the limited scope reduce its overall academic value. The response is clear and easy to understand.</v>
      </c>
      <c r="AE713" t="b">
        <f>VLOOKUP($B713,'Gemini RAW'!$A:$Q,14,FALSE)</f>
        <v>0</v>
      </c>
      <c r="AF713">
        <f>VLOOKUP($B713,'Gemini RAW'!$A:$Q,15,FALSE)</f>
        <v>0</v>
      </c>
      <c r="AG713">
        <f>VLOOKUP($B713,'Gemini RAW'!$A:$Q,16,FALSE)</f>
        <v>0</v>
      </c>
      <c r="AH713">
        <f>VLOOKUP($B713,'Gemini RAW'!$A:$Q,17,FALSE)</f>
        <v>0</v>
      </c>
    </row>
    <row r="714" spans="1:34" x14ac:dyDescent="0.45">
      <c r="A714">
        <v>713</v>
      </c>
      <c r="B714" t="s">
        <v>369</v>
      </c>
      <c r="C714" t="s">
        <v>370</v>
      </c>
      <c r="D714" t="s">
        <v>19</v>
      </c>
      <c r="E714">
        <v>1</v>
      </c>
      <c r="F714">
        <v>2</v>
      </c>
      <c r="G714">
        <v>1</v>
      </c>
      <c r="H714">
        <v>3</v>
      </c>
      <c r="I714">
        <v>1</v>
      </c>
      <c r="J714">
        <v>1.575</v>
      </c>
      <c r="K714">
        <v>8</v>
      </c>
      <c r="L714">
        <v>0.28999999999999998</v>
      </c>
      <c r="M714">
        <v>1</v>
      </c>
      <c r="N714" t="s">
        <v>1731</v>
      </c>
      <c r="O714" t="b">
        <v>0</v>
      </c>
      <c r="S714" t="str">
        <f>VLOOKUP($B714,'Gemini RAW'!$A:$Q,2,FALSE)</f>
        <v>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v>
      </c>
      <c r="T714" t="str">
        <f>VLOOKUP($B714,'Gemini RAW'!$A:$Q,3,FALSE)</f>
        <v>rag</v>
      </c>
      <c r="U714">
        <f>VLOOKUP($B714,'Gemini RAW'!$A:$Q,4,FALSE)</f>
        <v>4</v>
      </c>
      <c r="V714">
        <f>VLOOKUP($B714,'Gemini RAW'!$A:$Q,5,FALSE)</f>
        <v>4</v>
      </c>
      <c r="W714">
        <f>VLOOKUP($B714,'Gemini RAW'!$A:$Q,6,FALSE)</f>
        <v>3</v>
      </c>
      <c r="X714">
        <f>VLOOKUP($B714,'Gemini RAW'!$A:$Q,7,FALSE)</f>
        <v>5</v>
      </c>
      <c r="Y714">
        <f>VLOOKUP($B714,'Gemini RAW'!$A:$Q,8,FALSE)</f>
        <v>1</v>
      </c>
      <c r="Z714">
        <f>VLOOKUP($B714,'Gemini RAW'!$A:$Q,9,FALSE)</f>
        <v>3.8</v>
      </c>
      <c r="AA714">
        <f>VLOOKUP($B714,'Gemini RAW'!$A:$Q,10,FALSE)</f>
        <v>17</v>
      </c>
      <c r="AB714">
        <f>VLOOKUP($B714,'Gemini RAW'!$A:$Q,11,FALSE)</f>
        <v>0.15102227534711041</v>
      </c>
      <c r="AC714">
        <f>VLOOKUP($B714,'Gemini RAW'!$A:$Q,12,FALSE)</f>
        <v>10</v>
      </c>
      <c r="AD714" t="str">
        <f>VLOOKUP($B714,'Gemini RAW'!$A:$Q,13,FALSE)</f>
        <v>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v>
      </c>
      <c r="AE714" t="b">
        <f>VLOOKUP($B714,'Gemini RAW'!$A:$Q,14,FALSE)</f>
        <v>0</v>
      </c>
      <c r="AF714">
        <f>VLOOKUP($B714,'Gemini RAW'!$A:$Q,15,FALSE)</f>
        <v>0</v>
      </c>
      <c r="AG714">
        <f>VLOOKUP($B714,'Gemini RAW'!$A:$Q,16,FALSE)</f>
        <v>0</v>
      </c>
      <c r="AH714">
        <f>VLOOKUP($B714,'Gemini RAW'!$A:$Q,17,FALSE)</f>
        <v>0</v>
      </c>
    </row>
    <row r="715" spans="1:34" x14ac:dyDescent="0.45">
      <c r="A715">
        <v>714</v>
      </c>
      <c r="B715" t="s">
        <v>372</v>
      </c>
      <c r="C715" t="s">
        <v>373</v>
      </c>
      <c r="D715" t="s">
        <v>19</v>
      </c>
      <c r="E715">
        <v>1</v>
      </c>
      <c r="F715">
        <v>1</v>
      </c>
      <c r="G715">
        <v>1</v>
      </c>
      <c r="H715">
        <v>2</v>
      </c>
      <c r="I715">
        <v>1</v>
      </c>
      <c r="J715">
        <v>1.1625000000000001</v>
      </c>
      <c r="K715">
        <v>6</v>
      </c>
      <c r="L715">
        <v>0.2857142857142857</v>
      </c>
      <c r="M715">
        <v>1</v>
      </c>
      <c r="N715" t="s">
        <v>1732</v>
      </c>
      <c r="O715" t="b">
        <v>0</v>
      </c>
      <c r="S715" t="str">
        <f>VLOOKUP($B715,'Gemini RAW'!$A:$Q,2,FALSE)</f>
        <v>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v>
      </c>
      <c r="T715" t="str">
        <f>VLOOKUP($B715,'Gemini RAW'!$A:$Q,3,FALSE)</f>
        <v>rag</v>
      </c>
      <c r="U715">
        <f>VLOOKUP($B715,'Gemini RAW'!$A:$Q,4,FALSE)</f>
        <v>4</v>
      </c>
      <c r="V715">
        <f>VLOOKUP($B715,'Gemini RAW'!$A:$Q,5,FALSE)</f>
        <v>4</v>
      </c>
      <c r="W715">
        <f>VLOOKUP($B715,'Gemini RAW'!$A:$Q,6,FALSE)</f>
        <v>3</v>
      </c>
      <c r="X715">
        <f>VLOOKUP($B715,'Gemini RAW'!$A:$Q,7,FALSE)</f>
        <v>5</v>
      </c>
      <c r="Y715">
        <f>VLOOKUP($B715,'Gemini RAW'!$A:$Q,8,FALSE)</f>
        <v>1</v>
      </c>
      <c r="Z715">
        <f>VLOOKUP($B715,'Gemini RAW'!$A:$Q,9,FALSE)</f>
        <v>3.8</v>
      </c>
      <c r="AA715">
        <f>VLOOKUP($B715,'Gemini RAW'!$A:$Q,10,FALSE)</f>
        <v>17</v>
      </c>
      <c r="AB715">
        <f>VLOOKUP($B715,'Gemini RAW'!$A:$Q,11,FALSE)</f>
        <v>0.22846128499643881</v>
      </c>
      <c r="AC715">
        <f>VLOOKUP($B715,'Gemini RAW'!$A:$Q,12,FALSE)</f>
        <v>15</v>
      </c>
      <c r="AD715" t="str">
        <f>VLOOKUP($B715,'Gemini RAW'!$A:$Q,13,FALSE)</f>
        <v>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v>
      </c>
      <c r="AE715" t="b">
        <f>VLOOKUP($B715,'Gemini RAW'!$A:$Q,14,FALSE)</f>
        <v>0</v>
      </c>
      <c r="AF715">
        <f>VLOOKUP($B715,'Gemini RAW'!$A:$Q,15,FALSE)</f>
        <v>0</v>
      </c>
      <c r="AG715">
        <f>VLOOKUP($B715,'Gemini RAW'!$A:$Q,16,FALSE)</f>
        <v>0</v>
      </c>
      <c r="AH715">
        <f>VLOOKUP($B715,'Gemini RAW'!$A:$Q,17,FALSE)</f>
        <v>0</v>
      </c>
    </row>
    <row r="716" spans="1:34" x14ac:dyDescent="0.45">
      <c r="A716">
        <v>715</v>
      </c>
      <c r="B716" t="s">
        <v>375</v>
      </c>
      <c r="C716" t="s">
        <v>376</v>
      </c>
      <c r="D716" t="s">
        <v>19</v>
      </c>
      <c r="E716">
        <v>1</v>
      </c>
      <c r="F716">
        <v>1</v>
      </c>
      <c r="G716">
        <v>1</v>
      </c>
      <c r="H716">
        <v>2</v>
      </c>
      <c r="I716">
        <v>1</v>
      </c>
      <c r="J716">
        <v>1.1625000000000001</v>
      </c>
      <c r="K716">
        <v>6</v>
      </c>
      <c r="L716">
        <v>0.15402298850574711</v>
      </c>
      <c r="M716">
        <v>1</v>
      </c>
      <c r="N716" t="s">
        <v>1733</v>
      </c>
      <c r="O716" t="b">
        <v>0</v>
      </c>
      <c r="S716" t="str">
        <f>VLOOKUP($B716,'Gemini RAW'!$A:$Q,2,FALSE)</f>
        <v>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v>
      </c>
      <c r="T716" t="str">
        <f>VLOOKUP($B716,'Gemini RAW'!$A:$Q,3,FALSE)</f>
        <v>rag</v>
      </c>
      <c r="U716">
        <f>VLOOKUP($B716,'Gemini RAW'!$A:$Q,4,FALSE)</f>
        <v>5</v>
      </c>
      <c r="V716">
        <f>VLOOKUP($B716,'Gemini RAW'!$A:$Q,5,FALSE)</f>
        <v>5</v>
      </c>
      <c r="W716">
        <f>VLOOKUP($B716,'Gemini RAW'!$A:$Q,6,FALSE)</f>
        <v>4</v>
      </c>
      <c r="X716">
        <f>VLOOKUP($B716,'Gemini RAW'!$A:$Q,7,FALSE)</f>
        <v>5</v>
      </c>
      <c r="Y716">
        <f>VLOOKUP($B716,'Gemini RAW'!$A:$Q,8,FALSE)</f>
        <v>1</v>
      </c>
      <c r="Z716">
        <f>VLOOKUP($B716,'Gemini RAW'!$A:$Q,9,FALSE)</f>
        <v>3.5</v>
      </c>
      <c r="AA716">
        <f>VLOOKUP($B716,'Gemini RAW'!$A:$Q,10,FALSE)</f>
        <v>20</v>
      </c>
      <c r="AB716">
        <f>VLOOKUP($B716,'Gemini RAW'!$A:$Q,11,FALSE)</f>
        <v>0.29325603697377889</v>
      </c>
      <c r="AC716">
        <f>VLOOKUP($B716,'Gemini RAW'!$A:$Q,12,FALSE)</f>
        <v>5</v>
      </c>
      <c r="AD716" t="str">
        <f>VLOOKUP($B716,'Gemini RAW'!$A:$Q,13,FALSE)</f>
        <v>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v>
      </c>
      <c r="AE716" t="b">
        <f>VLOOKUP($B716,'Gemini RAW'!$A:$Q,14,FALSE)</f>
        <v>0</v>
      </c>
      <c r="AF716">
        <f>VLOOKUP($B716,'Gemini RAW'!$A:$Q,15,FALSE)</f>
        <v>0</v>
      </c>
      <c r="AG716">
        <f>VLOOKUP($B716,'Gemini RAW'!$A:$Q,16,FALSE)</f>
        <v>0</v>
      </c>
      <c r="AH716">
        <f>VLOOKUP($B716,'Gemini RAW'!$A:$Q,17,FALSE)</f>
        <v>0</v>
      </c>
    </row>
    <row r="717" spans="1:34" x14ac:dyDescent="0.45">
      <c r="A717">
        <v>716</v>
      </c>
      <c r="B717" t="s">
        <v>378</v>
      </c>
      <c r="C717" t="s">
        <v>379</v>
      </c>
      <c r="D717" t="s">
        <v>19</v>
      </c>
      <c r="E717">
        <v>1</v>
      </c>
      <c r="F717">
        <v>2</v>
      </c>
      <c r="G717">
        <v>1</v>
      </c>
      <c r="H717">
        <v>3</v>
      </c>
      <c r="I717">
        <v>1</v>
      </c>
      <c r="J717">
        <v>1.575</v>
      </c>
      <c r="K717">
        <v>8</v>
      </c>
      <c r="L717">
        <v>0.15597484276729559</v>
      </c>
      <c r="M717">
        <v>1</v>
      </c>
      <c r="N717" t="s">
        <v>1734</v>
      </c>
      <c r="O717" t="b">
        <v>0</v>
      </c>
      <c r="S717" t="str">
        <f>VLOOKUP($B717,'Gemini RAW'!$A:$Q,2,FALSE)</f>
        <v>Die Bezahlung im Restaurant erfolgt über die Restaurant-App, die sowohl auf dem Firmen- als auch auf dem Privat-Handy genutzt werden kann. In der App wird Geld aufgeladen. Snack-Automaten können ebenfalls über die App bezahlt werden.</v>
      </c>
      <c r="T717" t="str">
        <f>VLOOKUP($B717,'Gemini RAW'!$A:$Q,3,FALSE)</f>
        <v>rag</v>
      </c>
      <c r="U717">
        <f>VLOOKUP($B717,'Gemini RAW'!$A:$Q,4,FALSE)</f>
        <v>4</v>
      </c>
      <c r="V717">
        <f>VLOOKUP($B717,'Gemini RAW'!$A:$Q,5,FALSE)</f>
        <v>5</v>
      </c>
      <c r="W717">
        <f>VLOOKUP($B717,'Gemini RAW'!$A:$Q,6,FALSE)</f>
        <v>4</v>
      </c>
      <c r="X717">
        <f>VLOOKUP($B717,'Gemini RAW'!$A:$Q,7,FALSE)</f>
        <v>5</v>
      </c>
      <c r="Y717">
        <f>VLOOKUP($B717,'Gemini RAW'!$A:$Q,8,FALSE)</f>
        <v>1</v>
      </c>
      <c r="Z717">
        <f>VLOOKUP($B717,'Gemini RAW'!$A:$Q,9,FALSE)</f>
        <v>3.7</v>
      </c>
      <c r="AA717">
        <f>VLOOKUP($B717,'Gemini RAW'!$A:$Q,10,FALSE)</f>
        <v>19</v>
      </c>
      <c r="AB717">
        <f>VLOOKUP($B717,'Gemini RAW'!$A:$Q,11,FALSE)</f>
        <v>0.33750000000000002</v>
      </c>
      <c r="AC717">
        <f>VLOOKUP($B717,'Gemini RAW'!$A:$Q,12,FALSE)</f>
        <v>1</v>
      </c>
      <c r="AD717" t="str">
        <f>VLOOKUP($B717,'Gemini RAW'!$A:$Q,13,FALSE)</f>
        <v>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v>
      </c>
      <c r="AE717" t="b">
        <f>VLOOKUP($B717,'Gemini RAW'!$A:$Q,14,FALSE)</f>
        <v>0</v>
      </c>
      <c r="AF717">
        <f>VLOOKUP($B717,'Gemini RAW'!$A:$Q,15,FALSE)</f>
        <v>0</v>
      </c>
      <c r="AG717">
        <f>VLOOKUP($B717,'Gemini RAW'!$A:$Q,16,FALSE)</f>
        <v>0</v>
      </c>
      <c r="AH717">
        <f>VLOOKUP($B717,'Gemini RAW'!$A:$Q,17,FALSE)</f>
        <v>0</v>
      </c>
    </row>
    <row r="718" spans="1:34" x14ac:dyDescent="0.45">
      <c r="A718">
        <v>717</v>
      </c>
      <c r="B718" t="s">
        <v>381</v>
      </c>
      <c r="C718" t="s">
        <v>382</v>
      </c>
      <c r="D718" t="s">
        <v>19</v>
      </c>
      <c r="E718">
        <v>1</v>
      </c>
      <c r="F718">
        <v>2</v>
      </c>
      <c r="G718">
        <v>1</v>
      </c>
      <c r="H718">
        <v>2</v>
      </c>
      <c r="I718">
        <v>1</v>
      </c>
      <c r="J718">
        <v>1.4125000000000001</v>
      </c>
      <c r="K718">
        <v>7</v>
      </c>
      <c r="L718">
        <v>0.25079365079365079</v>
      </c>
      <c r="M718">
        <v>1</v>
      </c>
      <c r="N718" t="s">
        <v>1735</v>
      </c>
      <c r="O718" t="b">
        <v>0</v>
      </c>
      <c r="S718" t="str">
        <f>VLOOKUP($B718,'Gemini RAW'!$A:$Q,2,FALSE)</f>
        <v>Die Restaurant-App kann sowohl auf Ihrem Firmen- als auch auf Ihrem Privat-Handy genutzt werden. Sie benötigen die App, um im Restaurant zu essen und zu bezahlen.</v>
      </c>
      <c r="T718" t="str">
        <f>VLOOKUP($B718,'Gemini RAW'!$A:$Q,3,FALSE)</f>
        <v>rag</v>
      </c>
      <c r="U718">
        <f>VLOOKUP($B718,'Gemini RAW'!$A:$Q,4,FALSE)</f>
        <v>5</v>
      </c>
      <c r="V718">
        <f>VLOOKUP($B718,'Gemini RAW'!$A:$Q,5,FALSE)</f>
        <v>5</v>
      </c>
      <c r="W718">
        <f>VLOOKUP($B718,'Gemini RAW'!$A:$Q,6,FALSE)</f>
        <v>5</v>
      </c>
      <c r="X718">
        <f>VLOOKUP($B718,'Gemini RAW'!$A:$Q,7,FALSE)</f>
        <v>5</v>
      </c>
      <c r="Y718">
        <f>VLOOKUP($B718,'Gemini RAW'!$A:$Q,8,FALSE)</f>
        <v>1</v>
      </c>
      <c r="Z718">
        <f>VLOOKUP($B718,'Gemini RAW'!$A:$Q,9,FALSE)</f>
        <v>3.64</v>
      </c>
      <c r="AA718">
        <f>VLOOKUP($B718,'Gemini RAW'!$A:$Q,10,FALSE)</f>
        <v>21</v>
      </c>
      <c r="AB718">
        <f>VLOOKUP($B718,'Gemini RAW'!$A:$Q,11,FALSE)</f>
        <v>0.37335125856237111</v>
      </c>
      <c r="AC718">
        <f>VLOOKUP($B718,'Gemini RAW'!$A:$Q,12,FALSE)</f>
        <v>10</v>
      </c>
      <c r="AD718" t="str">
        <f>VLOOKUP($B718,'Gemini RAW'!$A:$Q,13,FALSE)</f>
        <v>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v>
      </c>
      <c r="AE718" t="b">
        <f>VLOOKUP($B718,'Gemini RAW'!$A:$Q,14,FALSE)</f>
        <v>0</v>
      </c>
      <c r="AF718">
        <f>VLOOKUP($B718,'Gemini RAW'!$A:$Q,15,FALSE)</f>
        <v>0</v>
      </c>
      <c r="AG718">
        <f>VLOOKUP($B718,'Gemini RAW'!$A:$Q,16,FALSE)</f>
        <v>0</v>
      </c>
      <c r="AH718">
        <f>VLOOKUP($B718,'Gemini RAW'!$A:$Q,17,FALSE)</f>
        <v>0</v>
      </c>
    </row>
    <row r="719" spans="1:34" x14ac:dyDescent="0.45">
      <c r="A719">
        <v>718</v>
      </c>
      <c r="B719" t="s">
        <v>384</v>
      </c>
      <c r="C719" t="s">
        <v>385</v>
      </c>
      <c r="D719" t="s">
        <v>19</v>
      </c>
      <c r="E719">
        <v>3</v>
      </c>
      <c r="F719">
        <v>4</v>
      </c>
      <c r="G719">
        <v>3</v>
      </c>
      <c r="H719">
        <v>4</v>
      </c>
      <c r="I719">
        <v>2</v>
      </c>
      <c r="J719">
        <v>3.3250000000000002</v>
      </c>
      <c r="K719">
        <v>16</v>
      </c>
      <c r="L719">
        <v>0.14933333333333329</v>
      </c>
      <c r="M719">
        <v>1</v>
      </c>
      <c r="N719" t="s">
        <v>1736</v>
      </c>
      <c r="O719" t="b">
        <v>0</v>
      </c>
      <c r="S719" t="str">
        <f>VLOOKUP($B719,'Gemini RAW'!$A:$Q,2,FALSE)</f>
        <v>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v>
      </c>
      <c r="T719" t="str">
        <f>VLOOKUP($B719,'Gemini RAW'!$A:$Q,3,FALSE)</f>
        <v>rag</v>
      </c>
      <c r="U719">
        <f>VLOOKUP($B719,'Gemini RAW'!$A:$Q,4,FALSE)</f>
        <v>4</v>
      </c>
      <c r="V719">
        <f>VLOOKUP($B719,'Gemini RAW'!$A:$Q,5,FALSE)</f>
        <v>5</v>
      </c>
      <c r="W719">
        <f>VLOOKUP($B719,'Gemini RAW'!$A:$Q,6,FALSE)</f>
        <v>4</v>
      </c>
      <c r="X719">
        <f>VLOOKUP($B719,'Gemini RAW'!$A:$Q,7,FALSE)</f>
        <v>5</v>
      </c>
      <c r="Y719">
        <f>VLOOKUP($B719,'Gemini RAW'!$A:$Q,8,FALSE)</f>
        <v>1</v>
      </c>
      <c r="Z719">
        <f>VLOOKUP($B719,'Gemini RAW'!$A:$Q,9,FALSE)</f>
        <v>4.12</v>
      </c>
      <c r="AA719">
        <f>VLOOKUP($B719,'Gemini RAW'!$A:$Q,10,FALSE)</f>
        <v>19</v>
      </c>
      <c r="AB719">
        <f>VLOOKUP($B719,'Gemini RAW'!$A:$Q,11,FALSE)</f>
        <v>0.18618415515412029</v>
      </c>
      <c r="AC719">
        <f>VLOOKUP($B719,'Gemini RAW'!$A:$Q,12,FALSE)</f>
        <v>12</v>
      </c>
      <c r="AD719" t="str">
        <f>VLOOKUP($B719,'Gemini RAW'!$A:$Q,13,FALSE)</f>
        <v>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v>
      </c>
      <c r="AE719" t="b">
        <f>VLOOKUP($B719,'Gemini RAW'!$A:$Q,14,FALSE)</f>
        <v>0</v>
      </c>
      <c r="AF719">
        <f>VLOOKUP($B719,'Gemini RAW'!$A:$Q,15,FALSE)</f>
        <v>0</v>
      </c>
      <c r="AG719">
        <f>VLOOKUP($B719,'Gemini RAW'!$A:$Q,16,FALSE)</f>
        <v>0</v>
      </c>
      <c r="AH719">
        <f>VLOOKUP($B719,'Gemini RAW'!$A:$Q,17,FALSE)</f>
        <v>0</v>
      </c>
    </row>
    <row r="720" spans="1:34" x14ac:dyDescent="0.45">
      <c r="A720">
        <v>719</v>
      </c>
      <c r="B720" t="s">
        <v>387</v>
      </c>
      <c r="C720" t="s">
        <v>388</v>
      </c>
      <c r="D720" t="s">
        <v>19</v>
      </c>
      <c r="E720">
        <v>5</v>
      </c>
      <c r="F720">
        <v>5</v>
      </c>
      <c r="G720">
        <v>4</v>
      </c>
      <c r="H720">
        <v>5</v>
      </c>
      <c r="I720">
        <v>3</v>
      </c>
      <c r="J720">
        <v>4.6374999999999993</v>
      </c>
      <c r="K720">
        <v>22</v>
      </c>
      <c r="L720">
        <v>0.16</v>
      </c>
      <c r="M720">
        <v>1</v>
      </c>
      <c r="N720" t="s">
        <v>1737</v>
      </c>
      <c r="O720" t="b">
        <v>0</v>
      </c>
      <c r="S720" t="str">
        <f>VLOOKUP($B720,'Gemini RAW'!$A:$Q,2,FALSE)</f>
        <v>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v>
      </c>
      <c r="T720" t="str">
        <f>VLOOKUP($B720,'Gemini RAW'!$A:$Q,3,FALSE)</f>
        <v>rag</v>
      </c>
      <c r="U720">
        <f>VLOOKUP($B720,'Gemini RAW'!$A:$Q,4,FALSE)</f>
        <v>5</v>
      </c>
      <c r="V720">
        <f>VLOOKUP($B720,'Gemini RAW'!$A:$Q,5,FALSE)</f>
        <v>5</v>
      </c>
      <c r="W720">
        <f>VLOOKUP($B720,'Gemini RAW'!$A:$Q,6,FALSE)</f>
        <v>5</v>
      </c>
      <c r="X720">
        <f>VLOOKUP($B720,'Gemini RAW'!$A:$Q,7,FALSE)</f>
        <v>5</v>
      </c>
      <c r="Y720">
        <f>VLOOKUP($B720,'Gemini RAW'!$A:$Q,8,FALSE)</f>
        <v>1</v>
      </c>
      <c r="Z720">
        <f>VLOOKUP($B720,'Gemini RAW'!$A:$Q,9,FALSE)</f>
        <v>4.4800000000000004</v>
      </c>
      <c r="AA720">
        <f>VLOOKUP($B720,'Gemini RAW'!$A:$Q,10,FALSE)</f>
        <v>21</v>
      </c>
      <c r="AB720">
        <f>VLOOKUP($B720,'Gemini RAW'!$A:$Q,11,FALSE)</f>
        <v>0.30144656958574728</v>
      </c>
      <c r="AC720">
        <f>VLOOKUP($B720,'Gemini RAW'!$A:$Q,12,FALSE)</f>
        <v>11</v>
      </c>
      <c r="AD720" t="str">
        <f>VLOOKUP($B720,'Gemini RAW'!$A:$Q,13,FALSE)</f>
        <v>The response is factually accurate, relevant, complete, and clear. It effectively answers the user's question about the number of customer parking spaces available. However, the system does not provide explicit citations or audit trail information.</v>
      </c>
      <c r="AE720" t="b">
        <f>VLOOKUP($B720,'Gemini RAW'!$A:$Q,14,FALSE)</f>
        <v>0</v>
      </c>
      <c r="AF720">
        <f>VLOOKUP($B720,'Gemini RAW'!$A:$Q,15,FALSE)</f>
        <v>0</v>
      </c>
      <c r="AG720">
        <f>VLOOKUP($B720,'Gemini RAW'!$A:$Q,16,FALSE)</f>
        <v>0</v>
      </c>
      <c r="AH720">
        <f>VLOOKUP($B720,'Gemini RAW'!$A:$Q,17,FALSE)</f>
        <v>0</v>
      </c>
    </row>
    <row r="721" spans="1:34" x14ac:dyDescent="0.45">
      <c r="A721">
        <v>720</v>
      </c>
      <c r="B721" t="s">
        <v>390</v>
      </c>
      <c r="C721" t="s">
        <v>391</v>
      </c>
      <c r="D721" t="s">
        <v>19</v>
      </c>
      <c r="E721">
        <v>3</v>
      </c>
      <c r="F721">
        <v>4</v>
      </c>
      <c r="G721">
        <v>3</v>
      </c>
      <c r="H721">
        <v>4</v>
      </c>
      <c r="I721">
        <v>2</v>
      </c>
      <c r="J721">
        <v>3.3250000000000002</v>
      </c>
      <c r="K721">
        <v>16</v>
      </c>
      <c r="L721">
        <v>0.15438596491228071</v>
      </c>
      <c r="M721">
        <v>1</v>
      </c>
      <c r="N721" t="s">
        <v>1738</v>
      </c>
      <c r="O721" t="b">
        <v>0</v>
      </c>
      <c r="S721" t="str">
        <f>VLOOKUP($B721,'Gemini RAW'!$A:$Q,2,FALSE)</f>
        <v>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v>
      </c>
      <c r="T721" t="str">
        <f>VLOOKUP($B721,'Gemini RAW'!$A:$Q,3,FALSE)</f>
        <v>rag</v>
      </c>
      <c r="U721">
        <f>VLOOKUP($B721,'Gemini RAW'!$A:$Q,4,FALSE)</f>
        <v>5</v>
      </c>
      <c r="V721">
        <f>VLOOKUP($B721,'Gemini RAW'!$A:$Q,5,FALSE)</f>
        <v>5</v>
      </c>
      <c r="W721">
        <f>VLOOKUP($B721,'Gemini RAW'!$A:$Q,6,FALSE)</f>
        <v>4</v>
      </c>
      <c r="X721">
        <f>VLOOKUP($B721,'Gemini RAW'!$A:$Q,7,FALSE)</f>
        <v>5</v>
      </c>
      <c r="Y721">
        <f>VLOOKUP($B721,'Gemini RAW'!$A:$Q,8,FALSE)</f>
        <v>1</v>
      </c>
      <c r="Z721">
        <f>VLOOKUP($B721,'Gemini RAW'!$A:$Q,9,FALSE)</f>
        <v>3.92</v>
      </c>
      <c r="AA721">
        <f>VLOOKUP($B721,'Gemini RAW'!$A:$Q,10,FALSE)</f>
        <v>20</v>
      </c>
      <c r="AB721">
        <f>VLOOKUP($B721,'Gemini RAW'!$A:$Q,11,FALSE)</f>
        <v>0.38423232720376937</v>
      </c>
      <c r="AC721">
        <f>VLOOKUP($B721,'Gemini RAW'!$A:$Q,12,FALSE)</f>
        <v>12</v>
      </c>
      <c r="AD721" t="str">
        <f>VLOOKUP($B721,'Gemini RAW'!$A:$Q,13,FALSE)</f>
        <v>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v>
      </c>
      <c r="AE721" t="b">
        <f>VLOOKUP($B721,'Gemini RAW'!$A:$Q,14,FALSE)</f>
        <v>0</v>
      </c>
      <c r="AF721">
        <f>VLOOKUP($B721,'Gemini RAW'!$A:$Q,15,FALSE)</f>
        <v>0</v>
      </c>
      <c r="AG721">
        <f>VLOOKUP($B721,'Gemini RAW'!$A:$Q,16,FALSE)</f>
        <v>0</v>
      </c>
      <c r="AH721">
        <f>VLOOKUP($B721,'Gemini RAW'!$A:$Q,17,FALSE)</f>
        <v>0</v>
      </c>
    </row>
    <row r="722" spans="1:34" x14ac:dyDescent="0.45">
      <c r="A722">
        <v>721</v>
      </c>
      <c r="B722" t="s">
        <v>393</v>
      </c>
      <c r="C722" t="s">
        <v>394</v>
      </c>
      <c r="D722" t="s">
        <v>19</v>
      </c>
      <c r="E722">
        <v>2</v>
      </c>
      <c r="F722">
        <v>3</v>
      </c>
      <c r="G722">
        <v>2</v>
      </c>
      <c r="H722">
        <v>3</v>
      </c>
      <c r="I722">
        <v>1</v>
      </c>
      <c r="J722">
        <v>2.3250000000000002</v>
      </c>
      <c r="K722">
        <v>11</v>
      </c>
      <c r="L722">
        <v>0.15300546448087429</v>
      </c>
      <c r="M722">
        <v>1</v>
      </c>
      <c r="N722" t="s">
        <v>1739</v>
      </c>
      <c r="O722" t="b">
        <v>0</v>
      </c>
      <c r="S722" t="str">
        <f>VLOOKUP($B722,'Gemini RAW'!$A:$Q,2,FALSE)</f>
        <v>Für Ihre Suchanfrage konnte keine Zusammenfassung erstellt werden. Hier sind einige Suchergebnisse.</v>
      </c>
      <c r="T722" t="str">
        <f>VLOOKUP($B722,'Gemini RAW'!$A:$Q,3,FALSE)</f>
        <v>rag</v>
      </c>
      <c r="U722">
        <f>VLOOKUP($B722,'Gemini RAW'!$A:$Q,4,FALSE)</f>
        <v>5</v>
      </c>
      <c r="V722">
        <f>VLOOKUP($B722,'Gemini RAW'!$A:$Q,5,FALSE)</f>
        <v>1</v>
      </c>
      <c r="W722">
        <f>VLOOKUP($B722,'Gemini RAW'!$A:$Q,6,FALSE)</f>
        <v>1</v>
      </c>
      <c r="X722">
        <f>VLOOKUP($B722,'Gemini RAW'!$A:$Q,7,FALSE)</f>
        <v>1</v>
      </c>
      <c r="Y722">
        <f>VLOOKUP($B722,'Gemini RAW'!$A:$Q,8,FALSE)</f>
        <v>1</v>
      </c>
      <c r="Z722">
        <f>VLOOKUP($B722,'Gemini RAW'!$A:$Q,9,FALSE)</f>
        <v>1.88</v>
      </c>
      <c r="AA722">
        <f>VLOOKUP($B722,'Gemini RAW'!$A:$Q,10,FALSE)</f>
        <v>9</v>
      </c>
      <c r="AB722">
        <f>VLOOKUP($B722,'Gemini RAW'!$A:$Q,11,FALSE)</f>
        <v>1.342930742141646E-2</v>
      </c>
      <c r="AC722">
        <f>VLOOKUP($B722,'Gemini RAW'!$A:$Q,12,FALSE)</f>
        <v>4</v>
      </c>
      <c r="AD722" t="str">
        <f>VLOOKUP($B722,'Gemini RAW'!$A:$Q,13,FALSE)</f>
        <v>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v>
      </c>
      <c r="AE722" t="b">
        <f>VLOOKUP($B722,'Gemini RAW'!$A:$Q,14,FALSE)</f>
        <v>0</v>
      </c>
      <c r="AF722">
        <f>VLOOKUP($B722,'Gemini RAW'!$A:$Q,15,FALSE)</f>
        <v>0</v>
      </c>
      <c r="AG722">
        <f>VLOOKUP($B722,'Gemini RAW'!$A:$Q,16,FALSE)</f>
        <v>0</v>
      </c>
      <c r="AH722">
        <f>VLOOKUP($B722,'Gemini RAW'!$A:$Q,17,FALSE)</f>
        <v>0</v>
      </c>
    </row>
    <row r="723" spans="1:34" x14ac:dyDescent="0.45">
      <c r="A723">
        <v>722</v>
      </c>
      <c r="B723" t="s">
        <v>396</v>
      </c>
      <c r="C723" t="s">
        <v>397</v>
      </c>
      <c r="D723" t="s">
        <v>19</v>
      </c>
      <c r="E723">
        <v>1</v>
      </c>
      <c r="F723">
        <v>2</v>
      </c>
      <c r="G723">
        <v>1</v>
      </c>
      <c r="H723">
        <v>3</v>
      </c>
      <c r="I723">
        <v>1</v>
      </c>
      <c r="J723">
        <v>1.575</v>
      </c>
      <c r="K723">
        <v>8</v>
      </c>
      <c r="L723">
        <v>0.15515151515151521</v>
      </c>
      <c r="M723">
        <v>1</v>
      </c>
      <c r="N723" t="s">
        <v>1740</v>
      </c>
      <c r="O723" t="b">
        <v>0</v>
      </c>
      <c r="S723" t="str">
        <f>VLOOKUP($B723,'Gemini RAW'!$A:$Q,2,FALSE)</f>
        <v>Für Ihre Suchanfrage konnte keine Zusammenfassung erstellt werden. Hier sind einige Suchergebnisse.</v>
      </c>
      <c r="T723" t="str">
        <f>VLOOKUP($B723,'Gemini RAW'!$A:$Q,3,FALSE)</f>
        <v>rag</v>
      </c>
      <c r="U723">
        <f>VLOOKUP($B723,'Gemini RAW'!$A:$Q,4,FALSE)</f>
        <v>1</v>
      </c>
      <c r="V723">
        <f>VLOOKUP($B723,'Gemini RAW'!$A:$Q,5,FALSE)</f>
        <v>1</v>
      </c>
      <c r="W723">
        <f>VLOOKUP($B723,'Gemini RAW'!$A:$Q,6,FALSE)</f>
        <v>1</v>
      </c>
      <c r="X723">
        <f>VLOOKUP($B723,'Gemini RAW'!$A:$Q,7,FALSE)</f>
        <v>1</v>
      </c>
      <c r="Y723">
        <f>VLOOKUP($B723,'Gemini RAW'!$A:$Q,8,FALSE)</f>
        <v>1</v>
      </c>
      <c r="Z723">
        <f>VLOOKUP($B723,'Gemini RAW'!$A:$Q,9,FALSE)</f>
        <v>1</v>
      </c>
      <c r="AA723">
        <f>VLOOKUP($B723,'Gemini RAW'!$A:$Q,10,FALSE)</f>
        <v>5</v>
      </c>
      <c r="AB723">
        <f>VLOOKUP($B723,'Gemini RAW'!$A:$Q,11,FALSE)</f>
        <v>2.4247406033120322E-2</v>
      </c>
      <c r="AC723">
        <f>VLOOKUP($B723,'Gemini RAW'!$A:$Q,12,FALSE)</f>
        <v>7</v>
      </c>
      <c r="AD723" t="str">
        <f>VLOOKUP($B723,'Gemini RAW'!$A:$Q,13,FALSE)</f>
        <v>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v>
      </c>
      <c r="AE723" t="b">
        <f>VLOOKUP($B723,'Gemini RAW'!$A:$Q,14,FALSE)</f>
        <v>0</v>
      </c>
      <c r="AF723">
        <f>VLOOKUP($B723,'Gemini RAW'!$A:$Q,15,FALSE)</f>
        <v>0</v>
      </c>
      <c r="AG723">
        <f>VLOOKUP($B723,'Gemini RAW'!$A:$Q,16,FALSE)</f>
        <v>0</v>
      </c>
      <c r="AH723">
        <f>VLOOKUP($B723,'Gemini RAW'!$A:$Q,17,FALSE)</f>
        <v>0</v>
      </c>
    </row>
    <row r="724" spans="1:34" x14ac:dyDescent="0.45">
      <c r="A724">
        <v>723</v>
      </c>
      <c r="B724" t="s">
        <v>399</v>
      </c>
      <c r="C724" t="s">
        <v>400</v>
      </c>
      <c r="D724" t="s">
        <v>19</v>
      </c>
      <c r="E724">
        <v>4</v>
      </c>
      <c r="F724">
        <v>5</v>
      </c>
      <c r="G724">
        <v>3</v>
      </c>
      <c r="H724">
        <v>4</v>
      </c>
      <c r="I724">
        <v>2</v>
      </c>
      <c r="J724">
        <v>3.8875000000000002</v>
      </c>
      <c r="K724">
        <v>18</v>
      </c>
      <c r="L724">
        <v>0.15402298850574711</v>
      </c>
      <c r="M724">
        <v>1</v>
      </c>
      <c r="N724" t="s">
        <v>1741</v>
      </c>
      <c r="O724" t="b">
        <v>0</v>
      </c>
      <c r="S724" t="str">
        <f>VLOOKUP($B724,'Gemini RAW'!$A:$Q,2,FALSE)</f>
        <v>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v>
      </c>
      <c r="T724" t="str">
        <f>VLOOKUP($B724,'Gemini RAW'!$A:$Q,3,FALSE)</f>
        <v>rag</v>
      </c>
      <c r="U724">
        <f>VLOOKUP($B724,'Gemini RAW'!$A:$Q,4,FALSE)</f>
        <v>5</v>
      </c>
      <c r="V724">
        <f>VLOOKUP($B724,'Gemini RAW'!$A:$Q,5,FALSE)</f>
        <v>5</v>
      </c>
      <c r="W724">
        <f>VLOOKUP($B724,'Gemini RAW'!$A:$Q,6,FALSE)</f>
        <v>4</v>
      </c>
      <c r="X724">
        <f>VLOOKUP($B724,'Gemini RAW'!$A:$Q,7,FALSE)</f>
        <v>5</v>
      </c>
      <c r="Y724">
        <f>VLOOKUP($B724,'Gemini RAW'!$A:$Q,8,FALSE)</f>
        <v>1</v>
      </c>
      <c r="Z724">
        <f>VLOOKUP($B724,'Gemini RAW'!$A:$Q,9,FALSE)</f>
        <v>3.5</v>
      </c>
      <c r="AA724">
        <f>VLOOKUP($B724,'Gemini RAW'!$A:$Q,10,FALSE)</f>
        <v>20</v>
      </c>
      <c r="AB724">
        <f>VLOOKUP($B724,'Gemini RAW'!$A:$Q,11,FALSE)</f>
        <v>0.27276730608627159</v>
      </c>
      <c r="AC724">
        <f>VLOOKUP($B724,'Gemini RAW'!$A:$Q,12,FALSE)</f>
        <v>12</v>
      </c>
      <c r="AD724" t="str">
        <f>VLOOKUP($B724,'Gemini RAW'!$A:$Q,13,FALSE)</f>
        <v>The response provides a factually accurate, relevant, and clear answer to the user's query. It is mostly complete, but could benefit from additional details. The main weakness is the lack of citations and any consideration of GDPR, EU AI Act, or audit trails.</v>
      </c>
      <c r="AE724" t="b">
        <f>VLOOKUP($B724,'Gemini RAW'!$A:$Q,14,FALSE)</f>
        <v>0</v>
      </c>
      <c r="AF724">
        <f>VLOOKUP($B724,'Gemini RAW'!$A:$Q,15,FALSE)</f>
        <v>0</v>
      </c>
      <c r="AG724">
        <f>VLOOKUP($B724,'Gemini RAW'!$A:$Q,16,FALSE)</f>
        <v>0</v>
      </c>
      <c r="AH724">
        <f>VLOOKUP($B724,'Gemini RAW'!$A:$Q,17,FALSE)</f>
        <v>0</v>
      </c>
    </row>
    <row r="725" spans="1:34" x14ac:dyDescent="0.45">
      <c r="A725">
        <v>724</v>
      </c>
      <c r="B725" t="s">
        <v>402</v>
      </c>
      <c r="C725" t="s">
        <v>403</v>
      </c>
      <c r="D725" t="s">
        <v>19</v>
      </c>
      <c r="E725">
        <v>5</v>
      </c>
      <c r="F725">
        <v>5</v>
      </c>
      <c r="G725">
        <v>4</v>
      </c>
      <c r="H725">
        <v>5</v>
      </c>
      <c r="I725">
        <v>3</v>
      </c>
      <c r="J725">
        <v>4.6374999999999993</v>
      </c>
      <c r="K725">
        <v>22</v>
      </c>
      <c r="L725">
        <v>0.15098039215686271</v>
      </c>
      <c r="M725">
        <v>1</v>
      </c>
      <c r="N725" t="s">
        <v>1742</v>
      </c>
      <c r="O725" t="b">
        <v>0</v>
      </c>
      <c r="S725" t="str">
        <f>VLOOKUP($B725,'Gemini RAW'!$A:$Q,2,FALSE)</f>
        <v>Für Ihre Suchanfrage konnte keine Zusammenfassung erstellt werden. Hier sind einige Suchergebnisse.</v>
      </c>
      <c r="T725" t="str">
        <f>VLOOKUP($B725,'Gemini RAW'!$A:$Q,3,FALSE)</f>
        <v>rag</v>
      </c>
      <c r="U725">
        <f>VLOOKUP($B725,'Gemini RAW'!$A:$Q,4,FALSE)</f>
        <v>1</v>
      </c>
      <c r="V725">
        <f>VLOOKUP($B725,'Gemini RAW'!$A:$Q,5,FALSE)</f>
        <v>1</v>
      </c>
      <c r="W725">
        <f>VLOOKUP($B725,'Gemini RAW'!$A:$Q,6,FALSE)</f>
        <v>1</v>
      </c>
      <c r="X725">
        <f>VLOOKUP($B725,'Gemini RAW'!$A:$Q,7,FALSE)</f>
        <v>1</v>
      </c>
      <c r="Y725">
        <f>VLOOKUP($B725,'Gemini RAW'!$A:$Q,8,FALSE)</f>
        <v>1</v>
      </c>
      <c r="Z725">
        <f>VLOOKUP($B725,'Gemini RAW'!$A:$Q,9,FALSE)</f>
        <v>1.84</v>
      </c>
      <c r="AA725">
        <f>VLOOKUP($B725,'Gemini RAW'!$A:$Q,10,FALSE)</f>
        <v>5</v>
      </c>
      <c r="AB725">
        <f>VLOOKUP($B725,'Gemini RAW'!$A:$Q,11,FALSE)</f>
        <v>1.7058697156376951E-2</v>
      </c>
      <c r="AC725">
        <f>VLOOKUP($B725,'Gemini RAW'!$A:$Q,12,FALSE)</f>
        <v>12</v>
      </c>
      <c r="AD725" t="str">
        <f>VLOOKUP($B725,'Gemini RAW'!$A:$Q,13,FALSE)</f>
        <v>The AI system completely fails to answer the user's query. It acknowledges the query but provides no relevant information. The response is essentially a failure in information retrieval and content generation.</v>
      </c>
      <c r="AE725" t="b">
        <f>VLOOKUP($B725,'Gemini RAW'!$A:$Q,14,FALSE)</f>
        <v>0</v>
      </c>
      <c r="AF725">
        <f>VLOOKUP($B725,'Gemini RAW'!$A:$Q,15,FALSE)</f>
        <v>0</v>
      </c>
      <c r="AG725">
        <f>VLOOKUP($B725,'Gemini RAW'!$A:$Q,16,FALSE)</f>
        <v>0</v>
      </c>
      <c r="AH725">
        <f>VLOOKUP($B725,'Gemini RAW'!$A:$Q,17,FALSE)</f>
        <v>0</v>
      </c>
    </row>
    <row r="726" spans="1:34" x14ac:dyDescent="0.45">
      <c r="A726">
        <v>725</v>
      </c>
      <c r="B726" t="s">
        <v>405</v>
      </c>
      <c r="C726" t="s">
        <v>406</v>
      </c>
      <c r="D726" t="s">
        <v>19</v>
      </c>
      <c r="E726">
        <v>1</v>
      </c>
      <c r="F726">
        <v>1</v>
      </c>
      <c r="G726">
        <v>1</v>
      </c>
      <c r="H726">
        <v>2</v>
      </c>
      <c r="I726">
        <v>1</v>
      </c>
      <c r="J726">
        <v>1.1625000000000001</v>
      </c>
      <c r="K726">
        <v>6</v>
      </c>
      <c r="L726">
        <v>0.2450662739322533</v>
      </c>
      <c r="M726">
        <v>1</v>
      </c>
      <c r="N726" t="s">
        <v>1743</v>
      </c>
      <c r="O726" t="b">
        <v>0</v>
      </c>
      <c r="S726" t="str">
        <f>VLOOKUP($B726,'Gemini RAW'!$A:$Q,2,FALSE)</f>
        <v>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v>
      </c>
      <c r="T726" t="str">
        <f>VLOOKUP($B726,'Gemini RAW'!$A:$Q,3,FALSE)</f>
        <v>rag</v>
      </c>
      <c r="U726">
        <f>VLOOKUP($B726,'Gemini RAW'!$A:$Q,4,FALSE)</f>
        <v>5</v>
      </c>
      <c r="V726">
        <f>VLOOKUP($B726,'Gemini RAW'!$A:$Q,5,FALSE)</f>
        <v>5</v>
      </c>
      <c r="W726">
        <f>VLOOKUP($B726,'Gemini RAW'!$A:$Q,6,FALSE)</f>
        <v>4</v>
      </c>
      <c r="X726">
        <f>VLOOKUP($B726,'Gemini RAW'!$A:$Q,7,FALSE)</f>
        <v>5</v>
      </c>
      <c r="Y726">
        <f>VLOOKUP($B726,'Gemini RAW'!$A:$Q,8,FALSE)</f>
        <v>1</v>
      </c>
      <c r="Z726">
        <f>VLOOKUP($B726,'Gemini RAW'!$A:$Q,9,FALSE)</f>
        <v>4.3400000000000007</v>
      </c>
      <c r="AA726">
        <f>VLOOKUP($B726,'Gemini RAW'!$A:$Q,10,FALSE)</f>
        <v>20</v>
      </c>
      <c r="AB726">
        <f>VLOOKUP($B726,'Gemini RAW'!$A:$Q,11,FALSE)</f>
        <v>0.34647393976641039</v>
      </c>
      <c r="AC726">
        <f>VLOOKUP($B726,'Gemini RAW'!$A:$Q,12,FALSE)</f>
        <v>12</v>
      </c>
      <c r="AD726" t="str">
        <f>VLOOKUP($B726,'Gemini RAW'!$A:$Q,13,FALSE)</f>
        <v>The response is factually accurate, relevant, and clearly written. It provides a good overview of the waste separation system in the new building. The main weakness is the lack of explicit citations.</v>
      </c>
      <c r="AE726" t="b">
        <f>VLOOKUP($B726,'Gemini RAW'!$A:$Q,14,FALSE)</f>
        <v>0</v>
      </c>
      <c r="AF726">
        <f>VLOOKUP($B726,'Gemini RAW'!$A:$Q,15,FALSE)</f>
        <v>0</v>
      </c>
      <c r="AG726">
        <f>VLOOKUP($B726,'Gemini RAW'!$A:$Q,16,FALSE)</f>
        <v>0</v>
      </c>
      <c r="AH726">
        <f>VLOOKUP($B726,'Gemini RAW'!$A:$Q,17,FALSE)</f>
        <v>0</v>
      </c>
    </row>
    <row r="727" spans="1:34" x14ac:dyDescent="0.45">
      <c r="A727">
        <v>726</v>
      </c>
      <c r="B727" t="s">
        <v>408</v>
      </c>
      <c r="C727" t="s">
        <v>409</v>
      </c>
      <c r="D727" t="s">
        <v>19</v>
      </c>
      <c r="E727">
        <v>3</v>
      </c>
      <c r="F727">
        <v>4</v>
      </c>
      <c r="G727">
        <v>3</v>
      </c>
      <c r="H727">
        <v>4</v>
      </c>
      <c r="I727">
        <v>2</v>
      </c>
      <c r="J727">
        <v>3.3250000000000002</v>
      </c>
      <c r="K727">
        <v>16</v>
      </c>
      <c r="L727">
        <v>0.15333333333333329</v>
      </c>
      <c r="M727">
        <v>1</v>
      </c>
      <c r="N727" t="s">
        <v>1744</v>
      </c>
      <c r="O727" t="b">
        <v>0</v>
      </c>
      <c r="S727" t="str">
        <f>VLOOKUP($B727,'Gemini RAW'!$A:$Q,2,FALSE)</f>
        <v>Die Tonnen für Nassmüll und Biomüll befinden sich in den Teeküchen. Mülltrennung ist zentralisiert auf den Etagen, diese werden beschriftet. Es gibt Müllstationen in den Quadranten mit 2-3 verschiedenen Sortierungen.</v>
      </c>
      <c r="T727" t="str">
        <f>VLOOKUP($B727,'Gemini RAW'!$A:$Q,3,FALSE)</f>
        <v>rag</v>
      </c>
      <c r="U727">
        <f>VLOOKUP($B727,'Gemini RAW'!$A:$Q,4,FALSE)</f>
        <v>5</v>
      </c>
      <c r="V727">
        <f>VLOOKUP($B727,'Gemini RAW'!$A:$Q,5,FALSE)</f>
        <v>5</v>
      </c>
      <c r="W727">
        <f>VLOOKUP($B727,'Gemini RAW'!$A:$Q,6,FALSE)</f>
        <v>4</v>
      </c>
      <c r="X727">
        <f>VLOOKUP($B727,'Gemini RAW'!$A:$Q,7,FALSE)</f>
        <v>5</v>
      </c>
      <c r="Y727">
        <f>VLOOKUP($B727,'Gemini RAW'!$A:$Q,8,FALSE)</f>
        <v>1</v>
      </c>
      <c r="Z727">
        <f>VLOOKUP($B727,'Gemini RAW'!$A:$Q,9,FALSE)</f>
        <v>4.3400000000000007</v>
      </c>
      <c r="AA727">
        <f>VLOOKUP($B727,'Gemini RAW'!$A:$Q,10,FALSE)</f>
        <v>20</v>
      </c>
      <c r="AB727">
        <f>VLOOKUP($B727,'Gemini RAW'!$A:$Q,11,FALSE)</f>
        <v>0.21534118104838501</v>
      </c>
      <c r="AC727">
        <f>VLOOKUP($B727,'Gemini RAW'!$A:$Q,12,FALSE)</f>
        <v>14</v>
      </c>
      <c r="AD727" t="str">
        <f>VLOOKUP($B727,'Gemini RAW'!$A:$Q,13,FALSE)</f>
        <v>The response is factually accurate, relevant, and clearly written. It effectively answers the user's question based on the provided snippets. The main weakness is the lack of citations.</v>
      </c>
      <c r="AE727" t="b">
        <f>VLOOKUP($B727,'Gemini RAW'!$A:$Q,14,FALSE)</f>
        <v>0</v>
      </c>
      <c r="AF727">
        <f>VLOOKUP($B727,'Gemini RAW'!$A:$Q,15,FALSE)</f>
        <v>0</v>
      </c>
      <c r="AG727">
        <f>VLOOKUP($B727,'Gemini RAW'!$A:$Q,16,FALSE)</f>
        <v>0</v>
      </c>
      <c r="AH727">
        <f>VLOOKUP($B727,'Gemini RAW'!$A:$Q,17,FALSE)</f>
        <v>0</v>
      </c>
    </row>
    <row r="728" spans="1:34" x14ac:dyDescent="0.45">
      <c r="A728">
        <v>727</v>
      </c>
      <c r="B728" t="s">
        <v>411</v>
      </c>
      <c r="C728" t="s">
        <v>412</v>
      </c>
      <c r="D728" t="s">
        <v>19</v>
      </c>
      <c r="E728">
        <v>1</v>
      </c>
      <c r="F728">
        <v>3</v>
      </c>
      <c r="G728">
        <v>2</v>
      </c>
      <c r="H728">
        <v>4</v>
      </c>
      <c r="I728">
        <v>1</v>
      </c>
      <c r="J728">
        <v>2.1749999999999998</v>
      </c>
      <c r="K728">
        <v>11</v>
      </c>
      <c r="L728">
        <v>0.1555555555555555</v>
      </c>
      <c r="M728">
        <v>1</v>
      </c>
      <c r="N728" t="s">
        <v>1745</v>
      </c>
      <c r="O728" t="b">
        <v>0</v>
      </c>
      <c r="S728" t="str">
        <f>VLOOKUP($B728,'Gemini RAW'!$A:$Q,2,FALSE)</f>
        <v>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v>
      </c>
      <c r="T728" t="str">
        <f>VLOOKUP($B728,'Gemini RAW'!$A:$Q,3,FALSE)</f>
        <v>rag</v>
      </c>
      <c r="U728">
        <f>VLOOKUP($B728,'Gemini RAW'!$A:$Q,4,FALSE)</f>
        <v>5</v>
      </c>
      <c r="V728">
        <f>VLOOKUP($B728,'Gemini RAW'!$A:$Q,5,FALSE)</f>
        <v>5</v>
      </c>
      <c r="W728">
        <f>VLOOKUP($B728,'Gemini RAW'!$A:$Q,6,FALSE)</f>
        <v>5</v>
      </c>
      <c r="X728">
        <f>VLOOKUP($B728,'Gemini RAW'!$A:$Q,7,FALSE)</f>
        <v>5</v>
      </c>
      <c r="Y728">
        <f>VLOOKUP($B728,'Gemini RAW'!$A:$Q,8,FALSE)</f>
        <v>1</v>
      </c>
      <c r="Z728">
        <f>VLOOKUP($B728,'Gemini RAW'!$A:$Q,9,FALSE)</f>
        <v>4.4800000000000004</v>
      </c>
      <c r="AA728">
        <f>VLOOKUP($B728,'Gemini RAW'!$A:$Q,10,FALSE)</f>
        <v>21</v>
      </c>
      <c r="AB728">
        <f>VLOOKUP($B728,'Gemini RAW'!$A:$Q,11,FALSE)</f>
        <v>0.28126574303093838</v>
      </c>
      <c r="AC728">
        <f>VLOOKUP($B728,'Gemini RAW'!$A:$Q,12,FALSE)</f>
        <v>11</v>
      </c>
      <c r="AD728" t="str">
        <f>VLOOKUP($B728,'Gemini RAW'!$A:$Q,13,FALSE)</f>
        <v>The response is factually accurate, relevant, complete, and clear. It effectively answers the user's question based on the provided snippets. However, the system does not provide explicit citations or an audit trail.</v>
      </c>
      <c r="AE728" t="b">
        <f>VLOOKUP($B728,'Gemini RAW'!$A:$Q,14,FALSE)</f>
        <v>0</v>
      </c>
      <c r="AF728">
        <f>VLOOKUP($B728,'Gemini RAW'!$A:$Q,15,FALSE)</f>
        <v>0</v>
      </c>
      <c r="AG728">
        <f>VLOOKUP($B728,'Gemini RAW'!$A:$Q,16,FALSE)</f>
        <v>0</v>
      </c>
      <c r="AH728">
        <f>VLOOKUP($B728,'Gemini RAW'!$A:$Q,17,FALSE)</f>
        <v>0</v>
      </c>
    </row>
    <row r="729" spans="1:34" x14ac:dyDescent="0.45">
      <c r="A729">
        <v>728</v>
      </c>
      <c r="B729" t="s">
        <v>414</v>
      </c>
      <c r="C729" t="s">
        <v>415</v>
      </c>
      <c r="D729" t="s">
        <v>19</v>
      </c>
      <c r="E729">
        <v>1</v>
      </c>
      <c r="F729">
        <v>1</v>
      </c>
      <c r="G729">
        <v>1</v>
      </c>
      <c r="H729">
        <v>2</v>
      </c>
      <c r="I729">
        <v>1</v>
      </c>
      <c r="J729">
        <v>1.1625000000000001</v>
      </c>
      <c r="K729">
        <v>6</v>
      </c>
      <c r="L729">
        <v>0.29813664596273293</v>
      </c>
      <c r="M729">
        <v>1</v>
      </c>
      <c r="N729" t="s">
        <v>1746</v>
      </c>
      <c r="O729" t="b">
        <v>0</v>
      </c>
      <c r="S729" t="str">
        <f>VLOOKUP($B729,'Gemini RAW'!$A:$Q,2,FALSE)</f>
        <v>Die Datentonnen für sensible Dokumente befinden sich in den Druckerräumen. Diese sind in jedem Quadranten zu finden.</v>
      </c>
      <c r="T729" t="str">
        <f>VLOOKUP($B729,'Gemini RAW'!$A:$Q,3,FALSE)</f>
        <v>rag</v>
      </c>
      <c r="U729">
        <f>VLOOKUP($B729,'Gemini RAW'!$A:$Q,4,FALSE)</f>
        <v>5</v>
      </c>
      <c r="V729">
        <f>VLOOKUP($B729,'Gemini RAW'!$A:$Q,5,FALSE)</f>
        <v>5</v>
      </c>
      <c r="W729">
        <f>VLOOKUP($B729,'Gemini RAW'!$A:$Q,6,FALSE)</f>
        <v>5</v>
      </c>
      <c r="X729">
        <f>VLOOKUP($B729,'Gemini RAW'!$A:$Q,7,FALSE)</f>
        <v>5</v>
      </c>
      <c r="Y729">
        <f>VLOOKUP($B729,'Gemini RAW'!$A:$Q,8,FALSE)</f>
        <v>1</v>
      </c>
      <c r="Z729">
        <f>VLOOKUP($B729,'Gemini RAW'!$A:$Q,9,FALSE)</f>
        <v>3.64</v>
      </c>
      <c r="AA729">
        <f>VLOOKUP($B729,'Gemini RAW'!$A:$Q,10,FALSE)</f>
        <v>21</v>
      </c>
      <c r="AB729">
        <f>VLOOKUP($B729,'Gemini RAW'!$A:$Q,11,FALSE)</f>
        <v>0.196760151289223</v>
      </c>
      <c r="AC729">
        <f>VLOOKUP($B729,'Gemini RAW'!$A:$Q,12,FALSE)</f>
        <v>11</v>
      </c>
      <c r="AD729" t="str">
        <f>VLOOKUP($B729,'Gemini RAW'!$A:$Q,13,FALSE)</f>
        <v>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v>
      </c>
      <c r="AE729" t="b">
        <f>VLOOKUP($B729,'Gemini RAW'!$A:$Q,14,FALSE)</f>
        <v>0</v>
      </c>
      <c r="AF729">
        <f>VLOOKUP($B729,'Gemini RAW'!$A:$Q,15,FALSE)</f>
        <v>0</v>
      </c>
      <c r="AG729">
        <f>VLOOKUP($B729,'Gemini RAW'!$A:$Q,16,FALSE)</f>
        <v>0</v>
      </c>
      <c r="AH729">
        <f>VLOOKUP($B729,'Gemini RAW'!$A:$Q,17,FALSE)</f>
        <v>0</v>
      </c>
    </row>
    <row r="730" spans="1:34" x14ac:dyDescent="0.45">
      <c r="A730">
        <v>729</v>
      </c>
      <c r="B730" t="s">
        <v>417</v>
      </c>
      <c r="C730" t="s">
        <v>418</v>
      </c>
      <c r="D730" t="s">
        <v>19</v>
      </c>
      <c r="E730">
        <v>5</v>
      </c>
      <c r="F730">
        <v>5</v>
      </c>
      <c r="G730">
        <v>4</v>
      </c>
      <c r="H730">
        <v>5</v>
      </c>
      <c r="I730">
        <v>2</v>
      </c>
      <c r="J730">
        <v>4.55</v>
      </c>
      <c r="K730">
        <v>21</v>
      </c>
      <c r="L730">
        <v>0.15179487179487181</v>
      </c>
      <c r="M730">
        <v>1</v>
      </c>
      <c r="N730" t="s">
        <v>1747</v>
      </c>
      <c r="O730" t="b">
        <v>0</v>
      </c>
      <c r="S730" t="str">
        <f>VLOOKUP($B730,'Gemini RAW'!$A:$Q,2,FALSE)</f>
        <v>Für Ihre Suchanfrage konnte keine Zusammenfassung erstellt werden. Hier sind einige Suchergebnisse.</v>
      </c>
      <c r="T730" t="str">
        <f>VLOOKUP($B730,'Gemini RAW'!$A:$Q,3,FALSE)</f>
        <v>rag</v>
      </c>
      <c r="U730">
        <f>VLOOKUP($B730,'Gemini RAW'!$A:$Q,4,FALSE)</f>
        <v>1</v>
      </c>
      <c r="V730">
        <f>VLOOKUP($B730,'Gemini RAW'!$A:$Q,5,FALSE)</f>
        <v>1</v>
      </c>
      <c r="W730">
        <f>VLOOKUP($B730,'Gemini RAW'!$A:$Q,6,FALSE)</f>
        <v>1</v>
      </c>
      <c r="X730">
        <f>VLOOKUP($B730,'Gemini RAW'!$A:$Q,7,FALSE)</f>
        <v>1</v>
      </c>
      <c r="Y730">
        <f>VLOOKUP($B730,'Gemini RAW'!$A:$Q,8,FALSE)</f>
        <v>1</v>
      </c>
      <c r="Z730">
        <f>VLOOKUP($B730,'Gemini RAW'!$A:$Q,9,FALSE)</f>
        <v>1</v>
      </c>
      <c r="AA730">
        <f>VLOOKUP($B730,'Gemini RAW'!$A:$Q,10,FALSE)</f>
        <v>5</v>
      </c>
      <c r="AB730">
        <f>VLOOKUP($B730,'Gemini RAW'!$A:$Q,11,FALSE)</f>
        <v>4.6962204462204463E-2</v>
      </c>
      <c r="AC730">
        <f>VLOOKUP($B730,'Gemini RAW'!$A:$Q,12,FALSE)</f>
        <v>11</v>
      </c>
      <c r="AD730" t="str">
        <f>VLOOKUP($B730,'Gemini RAW'!$A:$Q,13,FALSE)</f>
        <v>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v>
      </c>
      <c r="AE730" t="b">
        <f>VLOOKUP($B730,'Gemini RAW'!$A:$Q,14,FALSE)</f>
        <v>0</v>
      </c>
      <c r="AF730">
        <f>VLOOKUP($B730,'Gemini RAW'!$A:$Q,15,FALSE)</f>
        <v>0</v>
      </c>
      <c r="AG730">
        <f>VLOOKUP($B730,'Gemini RAW'!$A:$Q,16,FALSE)</f>
        <v>0</v>
      </c>
      <c r="AH730">
        <f>VLOOKUP($B730,'Gemini RAW'!$A:$Q,17,FALSE)</f>
        <v>0</v>
      </c>
    </row>
    <row r="731" spans="1:34" x14ac:dyDescent="0.45">
      <c r="A731">
        <v>730</v>
      </c>
      <c r="B731" t="s">
        <v>420</v>
      </c>
      <c r="C731" t="s">
        <v>421</v>
      </c>
      <c r="D731" t="s">
        <v>19</v>
      </c>
      <c r="E731">
        <v>4</v>
      </c>
      <c r="F731">
        <v>5</v>
      </c>
      <c r="G731">
        <v>4</v>
      </c>
      <c r="H731">
        <v>4</v>
      </c>
      <c r="I731">
        <v>2</v>
      </c>
      <c r="J731">
        <v>4.0750000000000002</v>
      </c>
      <c r="K731">
        <v>19</v>
      </c>
      <c r="L731">
        <v>0.14933333333333329</v>
      </c>
      <c r="M731">
        <v>1</v>
      </c>
      <c r="N731" t="s">
        <v>1748</v>
      </c>
      <c r="O731" t="b">
        <v>0</v>
      </c>
      <c r="S731" t="str">
        <f>VLOOKUP($B731,'Gemini RAW'!$A:$Q,2,FALSE)</f>
        <v>Für Ihre Suchanfrage konnte keine Zusammenfassung erstellt werden. Hier sind einige Suchergebnisse.</v>
      </c>
      <c r="T731" t="str">
        <f>VLOOKUP($B731,'Gemini RAW'!$A:$Q,3,FALSE)</f>
        <v>rag</v>
      </c>
      <c r="U731">
        <f>VLOOKUP($B731,'Gemini RAW'!$A:$Q,4,FALSE)</f>
        <v>1</v>
      </c>
      <c r="V731">
        <f>VLOOKUP($B731,'Gemini RAW'!$A:$Q,5,FALSE)</f>
        <v>1</v>
      </c>
      <c r="W731">
        <f>VLOOKUP($B731,'Gemini RAW'!$A:$Q,6,FALSE)</f>
        <v>1</v>
      </c>
      <c r="X731">
        <f>VLOOKUP($B731,'Gemini RAW'!$A:$Q,7,FALSE)</f>
        <v>1</v>
      </c>
      <c r="Y731">
        <f>VLOOKUP($B731,'Gemini RAW'!$A:$Q,8,FALSE)</f>
        <v>1</v>
      </c>
      <c r="Z731">
        <f>VLOOKUP($B731,'Gemini RAW'!$A:$Q,9,FALSE)</f>
        <v>1</v>
      </c>
      <c r="AA731">
        <f>VLOOKUP($B731,'Gemini RAW'!$A:$Q,10,FALSE)</f>
        <v>5</v>
      </c>
      <c r="AB731">
        <f>VLOOKUP($B731,'Gemini RAW'!$A:$Q,11,FALSE)</f>
        <v>2.1228070175438589E-2</v>
      </c>
      <c r="AC731">
        <f>VLOOKUP($B731,'Gemini RAW'!$A:$Q,12,FALSE)</f>
        <v>3</v>
      </c>
      <c r="AD731" t="str">
        <f>VLOOKUP($B731,'Gemini RAW'!$A:$Q,13,FALSE)</f>
        <v>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v>
      </c>
      <c r="AE731" t="b">
        <f>VLOOKUP($B731,'Gemini RAW'!$A:$Q,14,FALSE)</f>
        <v>0</v>
      </c>
      <c r="AF731">
        <f>VLOOKUP($B731,'Gemini RAW'!$A:$Q,15,FALSE)</f>
        <v>0</v>
      </c>
      <c r="AG731">
        <f>VLOOKUP($B731,'Gemini RAW'!$A:$Q,16,FALSE)</f>
        <v>0</v>
      </c>
      <c r="AH731">
        <f>VLOOKUP($B731,'Gemini RAW'!$A:$Q,17,FALSE)</f>
        <v>0</v>
      </c>
    </row>
    <row r="732" spans="1:34" x14ac:dyDescent="0.45">
      <c r="A732">
        <v>731</v>
      </c>
      <c r="B732" t="s">
        <v>423</v>
      </c>
      <c r="C732" t="s">
        <v>424</v>
      </c>
      <c r="D732" t="s">
        <v>19</v>
      </c>
      <c r="E732">
        <v>5</v>
      </c>
      <c r="F732">
        <v>5</v>
      </c>
      <c r="G732">
        <v>4</v>
      </c>
      <c r="H732">
        <v>5</v>
      </c>
      <c r="I732">
        <v>3</v>
      </c>
      <c r="J732">
        <v>4.6374999999999993</v>
      </c>
      <c r="K732">
        <v>22</v>
      </c>
      <c r="L732">
        <v>0.16190476190476191</v>
      </c>
      <c r="M732">
        <v>1</v>
      </c>
      <c r="N732" t="s">
        <v>1749</v>
      </c>
      <c r="O732" t="b">
        <v>0</v>
      </c>
      <c r="S732" t="str">
        <f>VLOOKUP($B732,'Gemini RAW'!$A:$Q,2,FALSE)</f>
        <v>Im Foyer des NewHQ gibt es 6 Vereinzelungsanlagen.</v>
      </c>
      <c r="T732" t="str">
        <f>VLOOKUP($B732,'Gemini RAW'!$A:$Q,3,FALSE)</f>
        <v>rag</v>
      </c>
      <c r="U732">
        <f>VLOOKUP($B732,'Gemini RAW'!$A:$Q,4,FALSE)</f>
        <v>5</v>
      </c>
      <c r="V732">
        <f>VLOOKUP($B732,'Gemini RAW'!$A:$Q,5,FALSE)</f>
        <v>5</v>
      </c>
      <c r="W732">
        <f>VLOOKUP($B732,'Gemini RAW'!$A:$Q,6,FALSE)</f>
        <v>5</v>
      </c>
      <c r="X732">
        <f>VLOOKUP($B732,'Gemini RAW'!$A:$Q,7,FALSE)</f>
        <v>5</v>
      </c>
      <c r="Y732">
        <f>VLOOKUP($B732,'Gemini RAW'!$A:$Q,8,FALSE)</f>
        <v>1</v>
      </c>
      <c r="Z732">
        <f>VLOOKUP($B732,'Gemini RAW'!$A:$Q,9,FALSE)</f>
        <v>3.64</v>
      </c>
      <c r="AA732">
        <f>VLOOKUP($B732,'Gemini RAW'!$A:$Q,10,FALSE)</f>
        <v>21</v>
      </c>
      <c r="AB732">
        <f>VLOOKUP($B732,'Gemini RAW'!$A:$Q,11,FALSE)</f>
        <v>6.5485007617114677E-2</v>
      </c>
      <c r="AC732">
        <f>VLOOKUP($B732,'Gemini RAW'!$A:$Q,12,FALSE)</f>
        <v>14</v>
      </c>
      <c r="AD732" t="str">
        <f>VLOOKUP($B732,'Gemini RAW'!$A:$Q,13,FALSE)</f>
        <v>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v>
      </c>
      <c r="AE732" t="b">
        <f>VLOOKUP($B732,'Gemini RAW'!$A:$Q,14,FALSE)</f>
        <v>0</v>
      </c>
      <c r="AF732">
        <f>VLOOKUP($B732,'Gemini RAW'!$A:$Q,15,FALSE)</f>
        <v>0</v>
      </c>
      <c r="AG732">
        <f>VLOOKUP($B732,'Gemini RAW'!$A:$Q,16,FALSE)</f>
        <v>0</v>
      </c>
      <c r="AH732">
        <f>VLOOKUP($B732,'Gemini RAW'!$A:$Q,17,FALSE)</f>
        <v>0</v>
      </c>
    </row>
    <row r="733" spans="1:34" x14ac:dyDescent="0.45">
      <c r="A733">
        <v>732</v>
      </c>
      <c r="B733" t="s">
        <v>426</v>
      </c>
      <c r="C733" t="s">
        <v>427</v>
      </c>
      <c r="D733" t="s">
        <v>19</v>
      </c>
      <c r="E733">
        <v>3</v>
      </c>
      <c r="F733">
        <v>4</v>
      </c>
      <c r="G733">
        <v>3</v>
      </c>
      <c r="H733">
        <v>4</v>
      </c>
      <c r="I733">
        <v>2</v>
      </c>
      <c r="J733">
        <v>3.3250000000000002</v>
      </c>
      <c r="K733">
        <v>16</v>
      </c>
      <c r="L733">
        <v>0.15886524822695031</v>
      </c>
      <c r="M733">
        <v>1</v>
      </c>
      <c r="N733" t="s">
        <v>1750</v>
      </c>
      <c r="O733" t="b">
        <v>0</v>
      </c>
      <c r="S733" t="str">
        <f>VLOOKUP($B733,'Gemini RAW'!$A:$Q,2,FALSE)</f>
        <v>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v>
      </c>
      <c r="T733" t="str">
        <f>VLOOKUP($B733,'Gemini RAW'!$A:$Q,3,FALSE)</f>
        <v>rag</v>
      </c>
      <c r="U733">
        <f>VLOOKUP($B733,'Gemini RAW'!$A:$Q,4,FALSE)</f>
        <v>5</v>
      </c>
      <c r="V733">
        <f>VLOOKUP($B733,'Gemini RAW'!$A:$Q,5,FALSE)</f>
        <v>5</v>
      </c>
      <c r="W733">
        <f>VLOOKUP($B733,'Gemini RAW'!$A:$Q,6,FALSE)</f>
        <v>4</v>
      </c>
      <c r="X733">
        <f>VLOOKUP($B733,'Gemini RAW'!$A:$Q,7,FALSE)</f>
        <v>5</v>
      </c>
      <c r="Y733">
        <f>VLOOKUP($B733,'Gemini RAW'!$A:$Q,8,FALSE)</f>
        <v>1</v>
      </c>
      <c r="Z733">
        <f>VLOOKUP($B733,'Gemini RAW'!$A:$Q,9,FALSE)</f>
        <v>4.3400000000000007</v>
      </c>
      <c r="AA733">
        <f>VLOOKUP($B733,'Gemini RAW'!$A:$Q,10,FALSE)</f>
        <v>20</v>
      </c>
      <c r="AB733">
        <f>VLOOKUP($B733,'Gemini RAW'!$A:$Q,11,FALSE)</f>
        <v>0.25524851517187741</v>
      </c>
      <c r="AC733">
        <f>VLOOKUP($B733,'Gemini RAW'!$A:$Q,12,FALSE)</f>
        <v>9</v>
      </c>
      <c r="AD733" t="str">
        <f>VLOOKUP($B733,'Gemini RAW'!$A:$Q,13,FALSE)</f>
        <v>The response provides a factually accurate and relevant answer to the user's question. The clarity is excellent. Completeness is good but could be improved by elaborating on the 'detaillierte Prüfung'. The main weakness is the lack of explicit citations and audit trail information.</v>
      </c>
      <c r="AE733" t="b">
        <f>VLOOKUP($B733,'Gemini RAW'!$A:$Q,14,FALSE)</f>
        <v>0</v>
      </c>
      <c r="AF733">
        <f>VLOOKUP($B733,'Gemini RAW'!$A:$Q,15,FALSE)</f>
        <v>0</v>
      </c>
      <c r="AG733">
        <f>VLOOKUP($B733,'Gemini RAW'!$A:$Q,16,FALSE)</f>
        <v>0</v>
      </c>
      <c r="AH733">
        <f>VLOOKUP($B733,'Gemini RAW'!$A:$Q,17,FALSE)</f>
        <v>0</v>
      </c>
    </row>
    <row r="734" spans="1:34" x14ac:dyDescent="0.45">
      <c r="A734">
        <v>733</v>
      </c>
      <c r="B734" t="s">
        <v>429</v>
      </c>
      <c r="C734" t="s">
        <v>430</v>
      </c>
      <c r="D734" t="s">
        <v>19</v>
      </c>
      <c r="E734">
        <v>3</v>
      </c>
      <c r="F734">
        <v>4</v>
      </c>
      <c r="G734">
        <v>3</v>
      </c>
      <c r="H734">
        <v>4</v>
      </c>
      <c r="I734">
        <v>2</v>
      </c>
      <c r="J734">
        <v>3.3250000000000002</v>
      </c>
      <c r="K734">
        <v>16</v>
      </c>
      <c r="L734">
        <v>0.15098039215686271</v>
      </c>
      <c r="M734">
        <v>1</v>
      </c>
      <c r="N734" t="s">
        <v>1751</v>
      </c>
      <c r="O734" t="b">
        <v>0</v>
      </c>
      <c r="S734" t="str">
        <f>VLOOKUP($B734,'Gemini RAW'!$A:$Q,2,FALSE)</f>
        <v>Der Zutritt zum Gebäude ist grundsätzlich zwischen 6 und 19 Uhr möglich. Das Verlassen des Gebäudes nach 19 Uhr ist ebenfalls erlaubt, wobei die vorgegebenen Wege genutzt werden sollten.</v>
      </c>
      <c r="T734" t="str">
        <f>VLOOKUP($B734,'Gemini RAW'!$A:$Q,3,FALSE)</f>
        <v>rag</v>
      </c>
      <c r="U734">
        <f>VLOOKUP($B734,'Gemini RAW'!$A:$Q,4,FALSE)</f>
        <v>5</v>
      </c>
      <c r="V734">
        <f>VLOOKUP($B734,'Gemini RAW'!$A:$Q,5,FALSE)</f>
        <v>5</v>
      </c>
      <c r="W734">
        <f>VLOOKUP($B734,'Gemini RAW'!$A:$Q,6,FALSE)</f>
        <v>5</v>
      </c>
      <c r="X734">
        <f>VLOOKUP($B734,'Gemini RAW'!$A:$Q,7,FALSE)</f>
        <v>5</v>
      </c>
      <c r="Y734">
        <f>VLOOKUP($B734,'Gemini RAW'!$A:$Q,8,FALSE)</f>
        <v>1</v>
      </c>
      <c r="Z734">
        <f>VLOOKUP($B734,'Gemini RAW'!$A:$Q,9,FALSE)</f>
        <v>4.4800000000000004</v>
      </c>
      <c r="AA734">
        <f>VLOOKUP($B734,'Gemini RAW'!$A:$Q,10,FALSE)</f>
        <v>21</v>
      </c>
      <c r="AB734">
        <f>VLOOKUP($B734,'Gemini RAW'!$A:$Q,11,FALSE)</f>
        <v>0.44154746350564011</v>
      </c>
      <c r="AC734">
        <f>VLOOKUP($B734,'Gemini RAW'!$A:$Q,12,FALSE)</f>
        <v>12</v>
      </c>
      <c r="AD734" t="str">
        <f>VLOOKUP($B734,'Gemini RAW'!$A:$Q,13,FALSE)</f>
        <v>The response is factually accurate, relevant, complete, and clear. It directly answers the user's question. However, it lacks explicit citations and an audit trail.</v>
      </c>
      <c r="AE734" t="b">
        <f>VLOOKUP($B734,'Gemini RAW'!$A:$Q,14,FALSE)</f>
        <v>0</v>
      </c>
      <c r="AF734">
        <f>VLOOKUP($B734,'Gemini RAW'!$A:$Q,15,FALSE)</f>
        <v>0</v>
      </c>
      <c r="AG734">
        <f>VLOOKUP($B734,'Gemini RAW'!$A:$Q,16,FALSE)</f>
        <v>0</v>
      </c>
      <c r="AH734">
        <f>VLOOKUP($B734,'Gemini RAW'!$A:$Q,17,FALSE)</f>
        <v>0</v>
      </c>
    </row>
    <row r="735" spans="1:34" x14ac:dyDescent="0.45">
      <c r="A735">
        <v>734</v>
      </c>
      <c r="B735" t="s">
        <v>432</v>
      </c>
      <c r="C735" t="s">
        <v>433</v>
      </c>
      <c r="D735" t="s">
        <v>19</v>
      </c>
      <c r="E735">
        <v>3</v>
      </c>
      <c r="F735">
        <v>4</v>
      </c>
      <c r="G735">
        <v>3</v>
      </c>
      <c r="H735">
        <v>4</v>
      </c>
      <c r="I735">
        <v>2</v>
      </c>
      <c r="J735">
        <v>3.3250000000000002</v>
      </c>
      <c r="K735">
        <v>16</v>
      </c>
      <c r="L735">
        <v>0.14557823129251701</v>
      </c>
      <c r="M735">
        <v>1</v>
      </c>
      <c r="N735" t="s">
        <v>1752</v>
      </c>
      <c r="O735" t="b">
        <v>0</v>
      </c>
      <c r="S735" t="str">
        <f>VLOOKUP($B735,'Gemini RAW'!$A:$Q,2,FALSE)</f>
        <v>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v>
      </c>
      <c r="T735" t="str">
        <f>VLOOKUP($B735,'Gemini RAW'!$A:$Q,3,FALSE)</f>
        <v>rag</v>
      </c>
      <c r="U735">
        <f>VLOOKUP($B735,'Gemini RAW'!$A:$Q,4,FALSE)</f>
        <v>5</v>
      </c>
      <c r="V735">
        <f>VLOOKUP($B735,'Gemini RAW'!$A:$Q,5,FALSE)</f>
        <v>5</v>
      </c>
      <c r="W735">
        <f>VLOOKUP($B735,'Gemini RAW'!$A:$Q,6,FALSE)</f>
        <v>5</v>
      </c>
      <c r="X735">
        <f>VLOOKUP($B735,'Gemini RAW'!$A:$Q,7,FALSE)</f>
        <v>5</v>
      </c>
      <c r="Y735">
        <f>VLOOKUP($B735,'Gemini RAW'!$A:$Q,8,FALSE)</f>
        <v>1</v>
      </c>
      <c r="Z735">
        <f>VLOOKUP($B735,'Gemini RAW'!$A:$Q,9,FALSE)</f>
        <v>4.4800000000000004</v>
      </c>
      <c r="AA735">
        <f>VLOOKUP($B735,'Gemini RAW'!$A:$Q,10,FALSE)</f>
        <v>21</v>
      </c>
      <c r="AB735">
        <f>VLOOKUP($B735,'Gemini RAW'!$A:$Q,11,FALSE)</f>
        <v>0.42252089822389821</v>
      </c>
      <c r="AC735">
        <f>VLOOKUP($B735,'Gemini RAW'!$A:$Q,12,FALSE)</f>
        <v>13</v>
      </c>
      <c r="AD735" t="str">
        <f>VLOOKUP($B735,'Gemini RAW'!$A:$Q,13,FALSE)</f>
        <v>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v>
      </c>
      <c r="AE735" t="b">
        <f>VLOOKUP($B735,'Gemini RAW'!$A:$Q,14,FALSE)</f>
        <v>0</v>
      </c>
      <c r="AF735">
        <f>VLOOKUP($B735,'Gemini RAW'!$A:$Q,15,FALSE)</f>
        <v>0</v>
      </c>
      <c r="AG735">
        <f>VLOOKUP($B735,'Gemini RAW'!$A:$Q,16,FALSE)</f>
        <v>0</v>
      </c>
      <c r="AH735">
        <f>VLOOKUP($B735,'Gemini RAW'!$A:$Q,17,FALSE)</f>
        <v>0</v>
      </c>
    </row>
    <row r="736" spans="1:34" x14ac:dyDescent="0.45">
      <c r="A736">
        <v>735</v>
      </c>
      <c r="B736" t="s">
        <v>435</v>
      </c>
      <c r="C736" t="s">
        <v>436</v>
      </c>
      <c r="D736" t="s">
        <v>19</v>
      </c>
      <c r="E736">
        <v>3</v>
      </c>
      <c r="F736">
        <v>4</v>
      </c>
      <c r="G736">
        <v>3</v>
      </c>
      <c r="H736">
        <v>4</v>
      </c>
      <c r="I736">
        <v>2</v>
      </c>
      <c r="J736">
        <v>3.3250000000000002</v>
      </c>
      <c r="K736">
        <v>16</v>
      </c>
      <c r="L736">
        <v>0.13951890034364259</v>
      </c>
      <c r="M736">
        <v>1</v>
      </c>
      <c r="N736" t="s">
        <v>1753</v>
      </c>
      <c r="O736" t="b">
        <v>0</v>
      </c>
      <c r="S736" t="str">
        <f>VLOOKUP($B736,'Gemini RAW'!$A:$Q,2,FALSE)</f>
        <v>In Vertraulichkeitsbereichen sind spezielle Wege einzuhalten und diese Bereiche sind zutrittsgesichert.</v>
      </c>
      <c r="T736" t="str">
        <f>VLOOKUP($B736,'Gemini RAW'!$A:$Q,3,FALSE)</f>
        <v>rag</v>
      </c>
      <c r="U736">
        <f>VLOOKUP($B736,'Gemini RAW'!$A:$Q,4,FALSE)</f>
        <v>4</v>
      </c>
      <c r="V736">
        <f>VLOOKUP($B736,'Gemini RAW'!$A:$Q,5,FALSE)</f>
        <v>4</v>
      </c>
      <c r="W736">
        <f>VLOOKUP($B736,'Gemini RAW'!$A:$Q,6,FALSE)</f>
        <v>2</v>
      </c>
      <c r="X736">
        <f>VLOOKUP($B736,'Gemini RAW'!$A:$Q,7,FALSE)</f>
        <v>5</v>
      </c>
      <c r="Y736">
        <f>VLOOKUP($B736,'Gemini RAW'!$A:$Q,8,FALSE)</f>
        <v>1</v>
      </c>
      <c r="Z736">
        <f>VLOOKUP($B736,'Gemini RAW'!$A:$Q,9,FALSE)</f>
        <v>3.66</v>
      </c>
      <c r="AA736">
        <f>VLOOKUP($B736,'Gemini RAW'!$A:$Q,10,FALSE)</f>
        <v>16</v>
      </c>
      <c r="AB736">
        <f>VLOOKUP($B736,'Gemini RAW'!$A:$Q,11,FALSE)</f>
        <v>0</v>
      </c>
      <c r="AC736">
        <f>VLOOKUP($B736,'Gemini RAW'!$A:$Q,12,FALSE)</f>
        <v>3</v>
      </c>
      <c r="AD736" t="str">
        <f>VLOOKUP($B736,'Gemini RAW'!$A:$Q,13,FALSE)</f>
        <v>The response is factually accurate and relevant but incomplete. It lacks specific details about what to consider in confidentiality areas. The response does not utilize the provided snippets and lacks citations.</v>
      </c>
      <c r="AE736" t="b">
        <f>VLOOKUP($B736,'Gemini RAW'!$A:$Q,14,FALSE)</f>
        <v>0</v>
      </c>
      <c r="AF736">
        <f>VLOOKUP($B736,'Gemini RAW'!$A:$Q,15,FALSE)</f>
        <v>0</v>
      </c>
      <c r="AG736">
        <f>VLOOKUP($B736,'Gemini RAW'!$A:$Q,16,FALSE)</f>
        <v>0</v>
      </c>
      <c r="AH736">
        <f>VLOOKUP($B736,'Gemini RAW'!$A:$Q,17,FALSE)</f>
        <v>0</v>
      </c>
    </row>
    <row r="737" spans="1:34" x14ac:dyDescent="0.45">
      <c r="A737">
        <v>736</v>
      </c>
      <c r="B737" t="s">
        <v>438</v>
      </c>
      <c r="C737" t="s">
        <v>439</v>
      </c>
      <c r="D737" t="s">
        <v>19</v>
      </c>
      <c r="E737">
        <v>2</v>
      </c>
      <c r="F737">
        <v>4</v>
      </c>
      <c r="G737">
        <v>2</v>
      </c>
      <c r="H737">
        <v>4</v>
      </c>
      <c r="I737">
        <v>1</v>
      </c>
      <c r="J737">
        <v>2.7374999999999998</v>
      </c>
      <c r="K737">
        <v>13</v>
      </c>
      <c r="L737">
        <v>0.15402298850574711</v>
      </c>
      <c r="M737">
        <v>1</v>
      </c>
      <c r="N737" t="s">
        <v>1754</v>
      </c>
      <c r="O737" t="b">
        <v>0</v>
      </c>
      <c r="S737" t="str">
        <f>VLOOKUP($B737,'Gemini RAW'!$A:$Q,2,FALSE)</f>
        <v>Für Ihre Suchanfrage konnte keine Zusammenfassung erstellt werden. Hier sind einige Suchergebnisse.</v>
      </c>
      <c r="T737" t="str">
        <f>VLOOKUP($B737,'Gemini RAW'!$A:$Q,3,FALSE)</f>
        <v>rag</v>
      </c>
      <c r="U737">
        <f>VLOOKUP($B737,'Gemini RAW'!$A:$Q,4,FALSE)</f>
        <v>1</v>
      </c>
      <c r="V737">
        <f>VLOOKUP($B737,'Gemini RAW'!$A:$Q,5,FALSE)</f>
        <v>1</v>
      </c>
      <c r="W737">
        <f>VLOOKUP($B737,'Gemini RAW'!$A:$Q,6,FALSE)</f>
        <v>1</v>
      </c>
      <c r="X737">
        <f>VLOOKUP($B737,'Gemini RAW'!$A:$Q,7,FALSE)</f>
        <v>1</v>
      </c>
      <c r="Y737">
        <f>VLOOKUP($B737,'Gemini RAW'!$A:$Q,8,FALSE)</f>
        <v>1</v>
      </c>
      <c r="Z737">
        <f>VLOOKUP($B737,'Gemini RAW'!$A:$Q,9,FALSE)</f>
        <v>1</v>
      </c>
      <c r="AA737">
        <f>VLOOKUP($B737,'Gemini RAW'!$A:$Q,10,FALSE)</f>
        <v>5</v>
      </c>
      <c r="AB737">
        <f>VLOOKUP($B737,'Gemini RAW'!$A:$Q,11,FALSE)</f>
        <v>3.8622284238381217E-2</v>
      </c>
      <c r="AC737">
        <f>VLOOKUP($B737,'Gemini RAW'!$A:$Q,12,FALSE)</f>
        <v>11</v>
      </c>
      <c r="AD737" t="str">
        <f>VLOOKUP($B737,'Gemini RAW'!$A:$Q,13,FALSE)</f>
        <v>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v>
      </c>
      <c r="AE737" t="b">
        <f>VLOOKUP($B737,'Gemini RAW'!$A:$Q,14,FALSE)</f>
        <v>0</v>
      </c>
      <c r="AF737">
        <f>VLOOKUP($B737,'Gemini RAW'!$A:$Q,15,FALSE)</f>
        <v>0</v>
      </c>
      <c r="AG737">
        <f>VLOOKUP($B737,'Gemini RAW'!$A:$Q,16,FALSE)</f>
        <v>0</v>
      </c>
      <c r="AH737">
        <f>VLOOKUP($B737,'Gemini RAW'!$A:$Q,17,FALSE)</f>
        <v>0</v>
      </c>
    </row>
    <row r="738" spans="1:34" x14ac:dyDescent="0.45">
      <c r="A738">
        <v>737</v>
      </c>
      <c r="B738" t="s">
        <v>441</v>
      </c>
      <c r="C738" t="s">
        <v>442</v>
      </c>
      <c r="D738" t="s">
        <v>19</v>
      </c>
      <c r="E738">
        <v>5</v>
      </c>
      <c r="F738">
        <v>5</v>
      </c>
      <c r="G738">
        <v>4</v>
      </c>
      <c r="H738">
        <v>5</v>
      </c>
      <c r="I738">
        <v>2</v>
      </c>
      <c r="J738">
        <v>4.55</v>
      </c>
      <c r="K738">
        <v>21</v>
      </c>
      <c r="L738">
        <v>0.14779116465863451</v>
      </c>
      <c r="M738">
        <v>1</v>
      </c>
      <c r="N738" t="s">
        <v>1755</v>
      </c>
      <c r="O738" t="b">
        <v>0</v>
      </c>
      <c r="S738" t="str">
        <f>VLOOKUP($B738,'Gemini RAW'!$A:$Q,2,FALSE)</f>
        <v>Eine mehrfache Nutzung der Mitarbeiterkarte beim Zutritt ist nicht mehr möglich, da sie nach einer Nutzung am Hauseingang für mehrere Minuten gesperrt ist.</v>
      </c>
      <c r="T738" t="str">
        <f>VLOOKUP($B738,'Gemini RAW'!$A:$Q,3,FALSE)</f>
        <v>rag</v>
      </c>
      <c r="U738">
        <f>VLOOKUP($B738,'Gemini RAW'!$A:$Q,4,FALSE)</f>
        <v>5</v>
      </c>
      <c r="V738">
        <f>VLOOKUP($B738,'Gemini RAW'!$A:$Q,5,FALSE)</f>
        <v>5</v>
      </c>
      <c r="W738">
        <f>VLOOKUP($B738,'Gemini RAW'!$A:$Q,6,FALSE)</f>
        <v>5</v>
      </c>
      <c r="X738">
        <f>VLOOKUP($B738,'Gemini RAW'!$A:$Q,7,FALSE)</f>
        <v>5</v>
      </c>
      <c r="Y738">
        <f>VLOOKUP($B738,'Gemini RAW'!$A:$Q,8,FALSE)</f>
        <v>1</v>
      </c>
      <c r="Z738">
        <f>VLOOKUP($B738,'Gemini RAW'!$A:$Q,9,FALSE)</f>
        <v>4.76</v>
      </c>
      <c r="AA738">
        <f>VLOOKUP($B738,'Gemini RAW'!$A:$Q,10,FALSE)</f>
        <v>21</v>
      </c>
      <c r="AB738">
        <f>VLOOKUP($B738,'Gemini RAW'!$A:$Q,11,FALSE)</f>
        <v>0.14466495910104929</v>
      </c>
      <c r="AC738">
        <f>VLOOKUP($B738,'Gemini RAW'!$A:$Q,12,FALSE)</f>
        <v>7</v>
      </c>
      <c r="AD738" t="str">
        <f>VLOOKUP($B738,'Gemini RAW'!$A:$Q,13,FALSE)</f>
        <v>The response is factually accurate, relevant, complete, and clear. It effectively answers the user's question. The lack of explicit citations is noted, but the content itself is strong. The response also demonstrates compliance with GDPR and the EU AI Act in this specific context.</v>
      </c>
      <c r="AE738" t="b">
        <f>VLOOKUP($B738,'Gemini RAW'!$A:$Q,14,FALSE)</f>
        <v>0</v>
      </c>
      <c r="AF738">
        <f>VLOOKUP($B738,'Gemini RAW'!$A:$Q,15,FALSE)</f>
        <v>0</v>
      </c>
      <c r="AG738">
        <f>VLOOKUP($B738,'Gemini RAW'!$A:$Q,16,FALSE)</f>
        <v>0</v>
      </c>
      <c r="AH738">
        <f>VLOOKUP($B738,'Gemini RAW'!$A:$Q,17,FALSE)</f>
        <v>0</v>
      </c>
    </row>
    <row r="739" spans="1:34" x14ac:dyDescent="0.45">
      <c r="A739">
        <v>738</v>
      </c>
      <c r="B739" t="s">
        <v>444</v>
      </c>
      <c r="C739" t="s">
        <v>445</v>
      </c>
      <c r="D739" t="s">
        <v>19</v>
      </c>
      <c r="E739">
        <v>4</v>
      </c>
      <c r="F739">
        <v>5</v>
      </c>
      <c r="G739">
        <v>3</v>
      </c>
      <c r="H739">
        <v>4</v>
      </c>
      <c r="I739">
        <v>2</v>
      </c>
      <c r="J739">
        <v>3.8875000000000002</v>
      </c>
      <c r="K739">
        <v>18</v>
      </c>
      <c r="L739">
        <v>0.14954954954954949</v>
      </c>
      <c r="M739">
        <v>1</v>
      </c>
      <c r="N739" t="s">
        <v>1756</v>
      </c>
      <c r="O739" t="b">
        <v>0</v>
      </c>
      <c r="S739" t="str">
        <f>VLOOKUP($B739,'Gemini RAW'!$A:$Q,2,FALSE)</f>
        <v>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v>
      </c>
      <c r="T739" t="str">
        <f>VLOOKUP($B739,'Gemini RAW'!$A:$Q,3,FALSE)</f>
        <v>rag</v>
      </c>
      <c r="U739">
        <f>VLOOKUP($B739,'Gemini RAW'!$A:$Q,4,FALSE)</f>
        <v>4</v>
      </c>
      <c r="V739">
        <f>VLOOKUP($B739,'Gemini RAW'!$A:$Q,5,FALSE)</f>
        <v>5</v>
      </c>
      <c r="W739">
        <f>VLOOKUP($B739,'Gemini RAW'!$A:$Q,6,FALSE)</f>
        <v>4</v>
      </c>
      <c r="X739">
        <f>VLOOKUP($B739,'Gemini RAW'!$A:$Q,7,FALSE)</f>
        <v>5</v>
      </c>
      <c r="Y739">
        <f>VLOOKUP($B739,'Gemini RAW'!$A:$Q,8,FALSE)</f>
        <v>1</v>
      </c>
      <c r="Z739">
        <f>VLOOKUP($B739,'Gemini RAW'!$A:$Q,9,FALSE)</f>
        <v>3.28</v>
      </c>
      <c r="AA739">
        <f>VLOOKUP($B739,'Gemini RAW'!$A:$Q,10,FALSE)</f>
        <v>19</v>
      </c>
      <c r="AB739">
        <f>VLOOKUP($B739,'Gemini RAW'!$A:$Q,11,FALSE)</f>
        <v>0.15731098835375151</v>
      </c>
      <c r="AC739">
        <f>VLOOKUP($B739,'Gemini RAW'!$A:$Q,12,FALSE)</f>
        <v>10</v>
      </c>
      <c r="AD739" t="str">
        <f>VLOOKUP($B739,'Gemini RAW'!$A:$Q,13,FALSE)</f>
        <v>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v>
      </c>
      <c r="AE739" t="b">
        <f>VLOOKUP($B739,'Gemini RAW'!$A:$Q,14,FALSE)</f>
        <v>0</v>
      </c>
      <c r="AF739">
        <f>VLOOKUP($B739,'Gemini RAW'!$A:$Q,15,FALSE)</f>
        <v>0</v>
      </c>
      <c r="AG739">
        <f>VLOOKUP($B739,'Gemini RAW'!$A:$Q,16,FALSE)</f>
        <v>0</v>
      </c>
      <c r="AH739">
        <f>VLOOKUP($B739,'Gemini RAW'!$A:$Q,17,FALSE)</f>
        <v>0</v>
      </c>
    </row>
    <row r="740" spans="1:34" x14ac:dyDescent="0.45">
      <c r="A740">
        <v>739</v>
      </c>
      <c r="B740" t="s">
        <v>435</v>
      </c>
      <c r="C740" t="s">
        <v>447</v>
      </c>
      <c r="D740" t="s">
        <v>19</v>
      </c>
      <c r="E740">
        <v>3</v>
      </c>
      <c r="F740">
        <v>4</v>
      </c>
      <c r="G740">
        <v>3</v>
      </c>
      <c r="H740">
        <v>4</v>
      </c>
      <c r="I740">
        <v>2</v>
      </c>
      <c r="J740">
        <v>3.3250000000000002</v>
      </c>
      <c r="K740">
        <v>16</v>
      </c>
      <c r="L740">
        <v>0.1393634840871022</v>
      </c>
      <c r="M740">
        <v>1</v>
      </c>
      <c r="N740" t="s">
        <v>1757</v>
      </c>
      <c r="O740" t="b">
        <v>0</v>
      </c>
      <c r="S740" t="str">
        <f>VLOOKUP($B740,'Gemini RAW'!$A:$Q,2,FALSE)</f>
        <v>In Vertraulichkeitsbereichen sind spezielle Wege einzuhalten und diese Bereiche sind zutrittsgesichert.</v>
      </c>
      <c r="T740" t="str">
        <f>VLOOKUP($B740,'Gemini RAW'!$A:$Q,3,FALSE)</f>
        <v>rag</v>
      </c>
      <c r="U740">
        <f>VLOOKUP($B740,'Gemini RAW'!$A:$Q,4,FALSE)</f>
        <v>4</v>
      </c>
      <c r="V740">
        <f>VLOOKUP($B740,'Gemini RAW'!$A:$Q,5,FALSE)</f>
        <v>4</v>
      </c>
      <c r="W740">
        <f>VLOOKUP($B740,'Gemini RAW'!$A:$Q,6,FALSE)</f>
        <v>2</v>
      </c>
      <c r="X740">
        <f>VLOOKUP($B740,'Gemini RAW'!$A:$Q,7,FALSE)</f>
        <v>5</v>
      </c>
      <c r="Y740">
        <f>VLOOKUP($B740,'Gemini RAW'!$A:$Q,8,FALSE)</f>
        <v>1</v>
      </c>
      <c r="Z740">
        <f>VLOOKUP($B740,'Gemini RAW'!$A:$Q,9,FALSE)</f>
        <v>3.66</v>
      </c>
      <c r="AA740">
        <f>VLOOKUP($B740,'Gemini RAW'!$A:$Q,10,FALSE)</f>
        <v>16</v>
      </c>
      <c r="AB740">
        <f>VLOOKUP($B740,'Gemini RAW'!$A:$Q,11,FALSE)</f>
        <v>0</v>
      </c>
      <c r="AC740">
        <f>VLOOKUP($B740,'Gemini RAW'!$A:$Q,12,FALSE)</f>
        <v>3</v>
      </c>
      <c r="AD740" t="str">
        <f>VLOOKUP($B740,'Gemini RAW'!$A:$Q,13,FALSE)</f>
        <v>The response is factually accurate and relevant but incomplete. It lacks specific details about what to consider in confidentiality areas. The response does not utilize the provided snippets and lacks citations.</v>
      </c>
      <c r="AE740" t="b">
        <f>VLOOKUP($B740,'Gemini RAW'!$A:$Q,14,FALSE)</f>
        <v>0</v>
      </c>
      <c r="AF740">
        <f>VLOOKUP($B740,'Gemini RAW'!$A:$Q,15,FALSE)</f>
        <v>0</v>
      </c>
      <c r="AG740">
        <f>VLOOKUP($B740,'Gemini RAW'!$A:$Q,16,FALSE)</f>
        <v>0</v>
      </c>
      <c r="AH740">
        <f>VLOOKUP($B740,'Gemini RAW'!$A:$Q,17,FALSE)</f>
        <v>0</v>
      </c>
    </row>
    <row r="741" spans="1:34" x14ac:dyDescent="0.45">
      <c r="A741">
        <v>740</v>
      </c>
      <c r="B741" t="s">
        <v>449</v>
      </c>
      <c r="C741" t="s">
        <v>450</v>
      </c>
      <c r="D741" t="s">
        <v>19</v>
      </c>
      <c r="E741">
        <v>2</v>
      </c>
      <c r="F741">
        <v>3</v>
      </c>
      <c r="G741">
        <v>2</v>
      </c>
      <c r="H741">
        <v>4</v>
      </c>
      <c r="I741">
        <v>1</v>
      </c>
      <c r="J741">
        <v>2.4874999999999998</v>
      </c>
      <c r="K741">
        <v>12</v>
      </c>
      <c r="L741">
        <v>0.15438596491228071</v>
      </c>
      <c r="M741">
        <v>1</v>
      </c>
      <c r="N741" t="s">
        <v>1758</v>
      </c>
      <c r="O741" t="b">
        <v>0</v>
      </c>
      <c r="S741" t="str">
        <f>VLOOKUP($B741,'Gemini RAW'!$A:$Q,2,FALSE)</f>
        <v>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v>
      </c>
      <c r="T741" t="str">
        <f>VLOOKUP($B741,'Gemini RAW'!$A:$Q,3,FALSE)</f>
        <v>rag</v>
      </c>
      <c r="U741">
        <f>VLOOKUP($B741,'Gemini RAW'!$A:$Q,4,FALSE)</f>
        <v>5</v>
      </c>
      <c r="V741">
        <f>VLOOKUP($B741,'Gemini RAW'!$A:$Q,5,FALSE)</f>
        <v>5</v>
      </c>
      <c r="W741">
        <f>VLOOKUP($B741,'Gemini RAW'!$A:$Q,6,FALSE)</f>
        <v>4</v>
      </c>
      <c r="X741">
        <f>VLOOKUP($B741,'Gemini RAW'!$A:$Q,7,FALSE)</f>
        <v>5</v>
      </c>
      <c r="Y741">
        <f>VLOOKUP($B741,'Gemini RAW'!$A:$Q,8,FALSE)</f>
        <v>1</v>
      </c>
      <c r="Z741">
        <f>VLOOKUP($B741,'Gemini RAW'!$A:$Q,9,FALSE)</f>
        <v>4.3400000000000007</v>
      </c>
      <c r="AA741">
        <f>VLOOKUP($B741,'Gemini RAW'!$A:$Q,10,FALSE)</f>
        <v>20</v>
      </c>
      <c r="AB741">
        <f>VLOOKUP($B741,'Gemini RAW'!$A:$Q,11,FALSE)</f>
        <v>0.1840646782325788</v>
      </c>
      <c r="AC741">
        <f>VLOOKUP($B741,'Gemini RAW'!$A:$Q,12,FALSE)</f>
        <v>10</v>
      </c>
      <c r="AD741" t="str">
        <f>VLOOKUP($B741,'Gemini RAW'!$A:$Q,13,FALSE)</f>
        <v>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v>
      </c>
      <c r="AE741" t="b">
        <f>VLOOKUP($B741,'Gemini RAW'!$A:$Q,14,FALSE)</f>
        <v>0</v>
      </c>
      <c r="AF741">
        <f>VLOOKUP($B741,'Gemini RAW'!$A:$Q,15,FALSE)</f>
        <v>0</v>
      </c>
      <c r="AG741">
        <f>VLOOKUP($B741,'Gemini RAW'!$A:$Q,16,FALSE)</f>
        <v>0</v>
      </c>
      <c r="AH741">
        <f>VLOOKUP($B741,'Gemini RAW'!$A:$Q,17,FALSE)</f>
        <v>0</v>
      </c>
    </row>
    <row r="742" spans="1:34" x14ac:dyDescent="0.45">
      <c r="A742">
        <v>741</v>
      </c>
      <c r="B742" t="s">
        <v>452</v>
      </c>
      <c r="C742" t="s">
        <v>453</v>
      </c>
      <c r="D742" t="s">
        <v>19</v>
      </c>
      <c r="E742">
        <v>2</v>
      </c>
      <c r="F742">
        <v>3</v>
      </c>
      <c r="G742">
        <v>2</v>
      </c>
      <c r="H742">
        <v>4</v>
      </c>
      <c r="I742">
        <v>1</v>
      </c>
      <c r="J742">
        <v>2.4874999999999998</v>
      </c>
      <c r="K742">
        <v>12</v>
      </c>
      <c r="L742">
        <v>0.15942028985507251</v>
      </c>
      <c r="M742">
        <v>1</v>
      </c>
      <c r="N742" t="s">
        <v>1759</v>
      </c>
      <c r="O742" t="b">
        <v>0</v>
      </c>
      <c r="S742" t="str">
        <f>VLOOKUP($B742,'Gemini RAW'!$A:$Q,2,FALSE)</f>
        <v>Die DHL-Packstation befindet sich außen am Gebäude, am Seiteneingang.</v>
      </c>
      <c r="T742" t="str">
        <f>VLOOKUP($B742,'Gemini RAW'!$A:$Q,3,FALSE)</f>
        <v>rag</v>
      </c>
      <c r="U742">
        <f>VLOOKUP($B742,'Gemini RAW'!$A:$Q,4,FALSE)</f>
        <v>3</v>
      </c>
      <c r="V742">
        <f>VLOOKUP($B742,'Gemini RAW'!$A:$Q,5,FALSE)</f>
        <v>4</v>
      </c>
      <c r="W742">
        <f>VLOOKUP($B742,'Gemini RAW'!$A:$Q,6,FALSE)</f>
        <v>2</v>
      </c>
      <c r="X742">
        <f>VLOOKUP($B742,'Gemini RAW'!$A:$Q,7,FALSE)</f>
        <v>4</v>
      </c>
      <c r="Y742">
        <f>VLOOKUP($B742,'Gemini RAW'!$A:$Q,8,FALSE)</f>
        <v>1</v>
      </c>
      <c r="Z742">
        <f>VLOOKUP($B742,'Gemini RAW'!$A:$Q,9,FALSE)</f>
        <v>3.6</v>
      </c>
      <c r="AA742">
        <f>VLOOKUP($B742,'Gemini RAW'!$A:$Q,10,FALSE)</f>
        <v>14</v>
      </c>
      <c r="AB742">
        <f>VLOOKUP($B742,'Gemini RAW'!$A:$Q,11,FALSE)</f>
        <v>9.9695340212981806E-2</v>
      </c>
      <c r="AC742">
        <f>VLOOKUP($B742,'Gemini RAW'!$A:$Q,12,FALSE)</f>
        <v>15</v>
      </c>
      <c r="AD742" t="str">
        <f>VLOOKUP($B742,'Gemini RAW'!$A:$Q,13,FALSE)</f>
        <v>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v>
      </c>
      <c r="AE742" t="b">
        <f>VLOOKUP($B742,'Gemini RAW'!$A:$Q,14,FALSE)</f>
        <v>0</v>
      </c>
      <c r="AF742">
        <f>VLOOKUP($B742,'Gemini RAW'!$A:$Q,15,FALSE)</f>
        <v>0</v>
      </c>
      <c r="AG742">
        <f>VLOOKUP($B742,'Gemini RAW'!$A:$Q,16,FALSE)</f>
        <v>0</v>
      </c>
      <c r="AH742">
        <f>VLOOKUP($B742,'Gemini RAW'!$A:$Q,17,FALSE)</f>
        <v>0</v>
      </c>
    </row>
    <row r="743" spans="1:34" x14ac:dyDescent="0.45">
      <c r="A743">
        <v>742</v>
      </c>
      <c r="B743" t="s">
        <v>455</v>
      </c>
      <c r="C743" t="s">
        <v>456</v>
      </c>
      <c r="D743" t="s">
        <v>19</v>
      </c>
      <c r="E743">
        <v>1</v>
      </c>
      <c r="F743">
        <v>2</v>
      </c>
      <c r="G743">
        <v>1</v>
      </c>
      <c r="H743">
        <v>3</v>
      </c>
      <c r="I743">
        <v>1</v>
      </c>
      <c r="J743">
        <v>1.575</v>
      </c>
      <c r="K743">
        <v>8</v>
      </c>
      <c r="L743">
        <v>0.15300546448087429</v>
      </c>
      <c r="M743">
        <v>1</v>
      </c>
      <c r="N743" t="s">
        <v>1760</v>
      </c>
      <c r="O743" t="b">
        <v>0</v>
      </c>
      <c r="S743" t="str">
        <f>VLOOKUP($B743,'Gemini RAW'!$A:$Q,2,FALSE)</f>
        <v>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v>
      </c>
      <c r="T743" t="str">
        <f>VLOOKUP($B743,'Gemini RAW'!$A:$Q,3,FALSE)</f>
        <v>rag</v>
      </c>
      <c r="U743">
        <f>VLOOKUP($B743,'Gemini RAW'!$A:$Q,4,FALSE)</f>
        <v>3</v>
      </c>
      <c r="V743">
        <f>VLOOKUP($B743,'Gemini RAW'!$A:$Q,5,FALSE)</f>
        <v>3</v>
      </c>
      <c r="W743">
        <f>VLOOKUP($B743,'Gemini RAW'!$A:$Q,6,FALSE)</f>
        <v>2</v>
      </c>
      <c r="X743">
        <f>VLOOKUP($B743,'Gemini RAW'!$A:$Q,7,FALSE)</f>
        <v>4</v>
      </c>
      <c r="Y743">
        <f>VLOOKUP($B743,'Gemini RAW'!$A:$Q,8,FALSE)</f>
        <v>1</v>
      </c>
      <c r="Z743">
        <f>VLOOKUP($B743,'Gemini RAW'!$A:$Q,9,FALSE)</f>
        <v>2.2999999999999998</v>
      </c>
      <c r="AA743">
        <f>VLOOKUP($B743,'Gemini RAW'!$A:$Q,10,FALSE)</f>
        <v>13</v>
      </c>
      <c r="AB743">
        <f>VLOOKUP($B743,'Gemini RAW'!$A:$Q,11,FALSE)</f>
        <v>0.19565742108850381</v>
      </c>
      <c r="AC743">
        <f>VLOOKUP($B743,'Gemini RAW'!$A:$Q,12,FALSE)</f>
        <v>13</v>
      </c>
      <c r="AD743" t="str">
        <f>VLOOKUP($B743,'Gemini RAW'!$A:$Q,13,FALSE)</f>
        <v>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v>
      </c>
      <c r="AE743" t="b">
        <f>VLOOKUP($B743,'Gemini RAW'!$A:$Q,14,FALSE)</f>
        <v>0</v>
      </c>
      <c r="AF743">
        <f>VLOOKUP($B743,'Gemini RAW'!$A:$Q,15,FALSE)</f>
        <v>0</v>
      </c>
      <c r="AG743">
        <f>VLOOKUP($B743,'Gemini RAW'!$A:$Q,16,FALSE)</f>
        <v>0</v>
      </c>
      <c r="AH743">
        <f>VLOOKUP($B743,'Gemini RAW'!$A:$Q,17,FALSE)</f>
        <v>0</v>
      </c>
    </row>
    <row r="744" spans="1:34" x14ac:dyDescent="0.45">
      <c r="A744">
        <v>743</v>
      </c>
      <c r="B744" t="s">
        <v>458</v>
      </c>
      <c r="C744" t="s">
        <v>459</v>
      </c>
      <c r="D744" t="s">
        <v>19</v>
      </c>
      <c r="E744">
        <v>1</v>
      </c>
      <c r="F744">
        <v>2</v>
      </c>
      <c r="G744">
        <v>1</v>
      </c>
      <c r="H744">
        <v>3</v>
      </c>
      <c r="I744">
        <v>1</v>
      </c>
      <c r="J744">
        <v>1.575</v>
      </c>
      <c r="K744">
        <v>8</v>
      </c>
      <c r="L744">
        <v>0.25210084033613439</v>
      </c>
      <c r="M744">
        <v>1</v>
      </c>
      <c r="N744" t="s">
        <v>1761</v>
      </c>
      <c r="O744" t="b">
        <v>0</v>
      </c>
      <c r="S744" t="str">
        <f>VLOOKUP($B744,'Gemini RAW'!$A:$Q,2,FALSE)</f>
        <v>Ja, die Treppenhäuser können alternativ zu den Aufzügen genutzt werden.</v>
      </c>
      <c r="T744" t="str">
        <f>VLOOKUP($B744,'Gemini RAW'!$A:$Q,3,FALSE)</f>
        <v>rag</v>
      </c>
      <c r="U744">
        <f>VLOOKUP($B744,'Gemini RAW'!$A:$Q,4,FALSE)</f>
        <v>5</v>
      </c>
      <c r="V744">
        <f>VLOOKUP($B744,'Gemini RAW'!$A:$Q,5,FALSE)</f>
        <v>5</v>
      </c>
      <c r="W744">
        <f>VLOOKUP($B744,'Gemini RAW'!$A:$Q,6,FALSE)</f>
        <v>5</v>
      </c>
      <c r="X744">
        <f>VLOOKUP($B744,'Gemini RAW'!$A:$Q,7,FALSE)</f>
        <v>5</v>
      </c>
      <c r="Y744">
        <f>VLOOKUP($B744,'Gemini RAW'!$A:$Q,8,FALSE)</f>
        <v>5</v>
      </c>
      <c r="Z744">
        <f>VLOOKUP($B744,'Gemini RAW'!$A:$Q,9,FALSE)</f>
        <v>5</v>
      </c>
      <c r="AA744">
        <f>VLOOKUP($B744,'Gemini RAW'!$A:$Q,10,FALSE)</f>
        <v>25</v>
      </c>
      <c r="AB744">
        <f>VLOOKUP($B744,'Gemini RAW'!$A:$Q,11,FALSE)</f>
        <v>0.17171344851021569</v>
      </c>
      <c r="AC744">
        <f>VLOOKUP($B744,'Gemini RAW'!$A:$Q,12,FALSE)</f>
        <v>11</v>
      </c>
      <c r="AD744" t="str">
        <f>VLOOKUP($B744,'Gemini RAW'!$A:$Q,13,FALSE)</f>
        <v>The response is excellent. It is factually accurate, relevant, complete, and clear. It is also well-supported by the provided snippet.</v>
      </c>
      <c r="AE744" t="b">
        <f>VLOOKUP($B744,'Gemini RAW'!$A:$Q,14,FALSE)</f>
        <v>0</v>
      </c>
      <c r="AF744">
        <f>VLOOKUP($B744,'Gemini RAW'!$A:$Q,15,FALSE)</f>
        <v>0</v>
      </c>
      <c r="AG744">
        <f>VLOOKUP($B744,'Gemini RAW'!$A:$Q,16,FALSE)</f>
        <v>0</v>
      </c>
      <c r="AH744">
        <f>VLOOKUP($B744,'Gemini RAW'!$A:$Q,17,FALSE)</f>
        <v>0</v>
      </c>
    </row>
    <row r="745" spans="1:34" x14ac:dyDescent="0.45">
      <c r="A745">
        <v>744</v>
      </c>
      <c r="B745" t="s">
        <v>461</v>
      </c>
      <c r="C745" t="s">
        <v>462</v>
      </c>
      <c r="D745" t="s">
        <v>19</v>
      </c>
      <c r="E745">
        <v>4</v>
      </c>
      <c r="F745">
        <v>5</v>
      </c>
      <c r="G745">
        <v>4</v>
      </c>
      <c r="H745">
        <v>5</v>
      </c>
      <c r="I745">
        <v>2</v>
      </c>
      <c r="J745">
        <v>4.2374999999999998</v>
      </c>
      <c r="K745">
        <v>20</v>
      </c>
      <c r="L745">
        <v>0.14222222222222219</v>
      </c>
      <c r="M745">
        <v>1</v>
      </c>
      <c r="N745" t="s">
        <v>1762</v>
      </c>
      <c r="O745" t="b">
        <v>0</v>
      </c>
      <c r="S745" t="str">
        <f>VLOOKUP($B745,'Gemini RAW'!$A:$Q,2,FALSE)</f>
        <v>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v>
      </c>
      <c r="T745" t="str">
        <f>VLOOKUP($B745,'Gemini RAW'!$A:$Q,3,FALSE)</f>
        <v>rag</v>
      </c>
      <c r="U745">
        <f>VLOOKUP($B745,'Gemini RAW'!$A:$Q,4,FALSE)</f>
        <v>4</v>
      </c>
      <c r="V745">
        <f>VLOOKUP($B745,'Gemini RAW'!$A:$Q,5,FALSE)</f>
        <v>4</v>
      </c>
      <c r="W745">
        <f>VLOOKUP($B745,'Gemini RAW'!$A:$Q,6,FALSE)</f>
        <v>3</v>
      </c>
      <c r="X745">
        <f>VLOOKUP($B745,'Gemini RAW'!$A:$Q,7,FALSE)</f>
        <v>5</v>
      </c>
      <c r="Y745">
        <f>VLOOKUP($B745,'Gemini RAW'!$A:$Q,8,FALSE)</f>
        <v>1</v>
      </c>
      <c r="Z745">
        <f>VLOOKUP($B745,'Gemini RAW'!$A:$Q,9,FALSE)</f>
        <v>3.8</v>
      </c>
      <c r="AA745">
        <f>VLOOKUP($B745,'Gemini RAW'!$A:$Q,10,FALSE)</f>
        <v>17</v>
      </c>
      <c r="AB745">
        <f>VLOOKUP($B745,'Gemini RAW'!$A:$Q,11,FALSE)</f>
        <v>0.21840708830840411</v>
      </c>
      <c r="AC745">
        <f>VLOOKUP($B745,'Gemini RAW'!$A:$Q,12,FALSE)</f>
        <v>12</v>
      </c>
      <c r="AD745" t="str">
        <f>VLOOKUP($B745,'Gemini RAW'!$A:$Q,13,FALSE)</f>
        <v>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v>
      </c>
      <c r="AE745" t="b">
        <f>VLOOKUP($B745,'Gemini RAW'!$A:$Q,14,FALSE)</f>
        <v>0</v>
      </c>
      <c r="AF745">
        <f>VLOOKUP($B745,'Gemini RAW'!$A:$Q,15,FALSE)</f>
        <v>0</v>
      </c>
      <c r="AG745">
        <f>VLOOKUP($B745,'Gemini RAW'!$A:$Q,16,FALSE)</f>
        <v>0</v>
      </c>
      <c r="AH745">
        <f>VLOOKUP($B745,'Gemini RAW'!$A:$Q,17,FALSE)</f>
        <v>0</v>
      </c>
    </row>
    <row r="746" spans="1:34" x14ac:dyDescent="0.45">
      <c r="A746">
        <v>745</v>
      </c>
      <c r="B746" t="s">
        <v>464</v>
      </c>
      <c r="C746" t="s">
        <v>465</v>
      </c>
      <c r="D746" t="s">
        <v>19</v>
      </c>
      <c r="E746">
        <v>3</v>
      </c>
      <c r="F746">
        <v>4</v>
      </c>
      <c r="G746">
        <v>3</v>
      </c>
      <c r="H746">
        <v>4</v>
      </c>
      <c r="I746">
        <v>2</v>
      </c>
      <c r="J746">
        <v>3.3250000000000002</v>
      </c>
      <c r="K746">
        <v>16</v>
      </c>
      <c r="L746">
        <v>0.15402298850574711</v>
      </c>
      <c r="M746">
        <v>1</v>
      </c>
      <c r="N746" t="s">
        <v>1763</v>
      </c>
      <c r="O746" t="b">
        <v>0</v>
      </c>
      <c r="S746" t="str">
        <f>VLOOKUP($B746,'Gemini RAW'!$A:$Q,2,FALSE)</f>
        <v>Die Spinde im 2. UG sind für Mitarbeiter gedacht, die einen permanenten Spind z.B. für Anzüge, Kleidung etc. benötigen. Die Zuteilung erfolgt durch OS HH, und die Schlüssel werden zusammen mit den Zutrittskarten ausgegeben. Es ist maximal 1 Spind pro Person vorgesehen.</v>
      </c>
      <c r="T746" t="str">
        <f>VLOOKUP($B746,'Gemini RAW'!$A:$Q,3,FALSE)</f>
        <v>rag</v>
      </c>
      <c r="U746">
        <f>VLOOKUP($B746,'Gemini RAW'!$A:$Q,4,FALSE)</f>
        <v>5</v>
      </c>
      <c r="V746">
        <f>VLOOKUP($B746,'Gemini RAW'!$A:$Q,5,FALSE)</f>
        <v>5</v>
      </c>
      <c r="W746">
        <f>VLOOKUP($B746,'Gemini RAW'!$A:$Q,6,FALSE)</f>
        <v>5</v>
      </c>
      <c r="X746">
        <f>VLOOKUP($B746,'Gemini RAW'!$A:$Q,7,FALSE)</f>
        <v>5</v>
      </c>
      <c r="Y746">
        <f>VLOOKUP($B746,'Gemini RAW'!$A:$Q,8,FALSE)</f>
        <v>1</v>
      </c>
      <c r="Z746">
        <f>VLOOKUP($B746,'Gemini RAW'!$A:$Q,9,FALSE)</f>
        <v>4.4800000000000004</v>
      </c>
      <c r="AA746">
        <f>VLOOKUP($B746,'Gemini RAW'!$A:$Q,10,FALSE)</f>
        <v>21</v>
      </c>
      <c r="AB746">
        <f>VLOOKUP($B746,'Gemini RAW'!$A:$Q,11,FALSE)</f>
        <v>0.12578553590921951</v>
      </c>
      <c r="AC746">
        <f>VLOOKUP($B746,'Gemini RAW'!$A:$Q,12,FALSE)</f>
        <v>13</v>
      </c>
      <c r="AD746" t="str">
        <f>VLOOKUP($B746,'Gemini RAW'!$A:$Q,13,FALSE)</f>
        <v>The response is excellent in terms of content quality. It is factually accurate, relevant, complete, and clear. However, the system does not provide any citations, which is a significant drawback. The response accurately answers the question, but the lack of source grounding is a concern.</v>
      </c>
      <c r="AE746" t="b">
        <f>VLOOKUP($B746,'Gemini RAW'!$A:$Q,14,FALSE)</f>
        <v>0</v>
      </c>
      <c r="AF746">
        <f>VLOOKUP($B746,'Gemini RAW'!$A:$Q,15,FALSE)</f>
        <v>0</v>
      </c>
      <c r="AG746">
        <f>VLOOKUP($B746,'Gemini RAW'!$A:$Q,16,FALSE)</f>
        <v>0</v>
      </c>
      <c r="AH746">
        <f>VLOOKUP($B746,'Gemini RAW'!$A:$Q,17,FALSE)</f>
        <v>0</v>
      </c>
    </row>
    <row r="747" spans="1:34" x14ac:dyDescent="0.45">
      <c r="A747">
        <v>746</v>
      </c>
      <c r="B747" t="s">
        <v>467</v>
      </c>
      <c r="C747" t="s">
        <v>468</v>
      </c>
      <c r="D747" t="s">
        <v>19</v>
      </c>
      <c r="E747">
        <v>1</v>
      </c>
      <c r="F747">
        <v>2</v>
      </c>
      <c r="G747">
        <v>1</v>
      </c>
      <c r="H747">
        <v>3</v>
      </c>
      <c r="I747">
        <v>1</v>
      </c>
      <c r="J747">
        <v>1.575</v>
      </c>
      <c r="K747">
        <v>8</v>
      </c>
      <c r="L747">
        <v>0.15942028985507251</v>
      </c>
      <c r="M747">
        <v>1</v>
      </c>
      <c r="N747" t="s">
        <v>1764</v>
      </c>
      <c r="O747" t="b">
        <v>0</v>
      </c>
      <c r="S747" t="str">
        <f>VLOOKUP($B747,'Gemini RAW'!$A:$Q,2,FALSE)</f>
        <v>Für Ihre Suchanfrage konnte keine Zusammenfassung erstellt werden. Hier sind einige Suchergebnisse.</v>
      </c>
      <c r="T747" t="str">
        <f>VLOOKUP($B747,'Gemini RAW'!$A:$Q,3,FALSE)</f>
        <v>rag</v>
      </c>
      <c r="U747">
        <f>VLOOKUP($B747,'Gemini RAW'!$A:$Q,4,FALSE)</f>
        <v>1</v>
      </c>
      <c r="V747">
        <f>VLOOKUP($B747,'Gemini RAW'!$A:$Q,5,FALSE)</f>
        <v>1</v>
      </c>
      <c r="W747">
        <f>VLOOKUP($B747,'Gemini RAW'!$A:$Q,6,FALSE)</f>
        <v>1</v>
      </c>
      <c r="X747">
        <f>VLOOKUP($B747,'Gemini RAW'!$A:$Q,7,FALSE)</f>
        <v>1</v>
      </c>
      <c r="Y747">
        <f>VLOOKUP($B747,'Gemini RAW'!$A:$Q,8,FALSE)</f>
        <v>1</v>
      </c>
      <c r="Z747">
        <f>VLOOKUP($B747,'Gemini RAW'!$A:$Q,9,FALSE)</f>
        <v>2.12</v>
      </c>
      <c r="AA747">
        <f>VLOOKUP($B747,'Gemini RAW'!$A:$Q,10,FALSE)</f>
        <v>5</v>
      </c>
      <c r="AB747">
        <f>VLOOKUP($B747,'Gemini RAW'!$A:$Q,11,FALSE)</f>
        <v>5.7171893147502907E-2</v>
      </c>
      <c r="AC747">
        <f>VLOOKUP($B747,'Gemini RAW'!$A:$Q,12,FALSE)</f>
        <v>3</v>
      </c>
      <c r="AD747" t="str">
        <f>VLOOKUP($B747,'Gemini RAW'!$A:$Q,13,FALSE)</f>
        <v>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v>
      </c>
      <c r="AE747" t="b">
        <f>VLOOKUP($B747,'Gemini RAW'!$A:$Q,14,FALSE)</f>
        <v>0</v>
      </c>
      <c r="AF747">
        <f>VLOOKUP($B747,'Gemini RAW'!$A:$Q,15,FALSE)</f>
        <v>0</v>
      </c>
      <c r="AG747">
        <f>VLOOKUP($B747,'Gemini RAW'!$A:$Q,16,FALSE)</f>
        <v>0</v>
      </c>
      <c r="AH747">
        <f>VLOOKUP($B747,'Gemini RAW'!$A:$Q,17,FALSE)</f>
        <v>0</v>
      </c>
    </row>
    <row r="748" spans="1:34" x14ac:dyDescent="0.45">
      <c r="A748">
        <v>747</v>
      </c>
      <c r="B748" t="s">
        <v>470</v>
      </c>
      <c r="C748" t="s">
        <v>471</v>
      </c>
      <c r="D748" t="s">
        <v>19</v>
      </c>
      <c r="E748">
        <v>3</v>
      </c>
      <c r="F748">
        <v>4</v>
      </c>
      <c r="G748">
        <v>3</v>
      </c>
      <c r="H748">
        <v>4</v>
      </c>
      <c r="I748">
        <v>2</v>
      </c>
      <c r="J748">
        <v>3.3250000000000002</v>
      </c>
      <c r="K748">
        <v>16</v>
      </c>
      <c r="L748">
        <v>0.15515151515151521</v>
      </c>
      <c r="M748">
        <v>1</v>
      </c>
      <c r="N748" t="s">
        <v>1765</v>
      </c>
      <c r="O748" t="b">
        <v>0</v>
      </c>
      <c r="S748" t="str">
        <f>VLOOKUP($B748,'Gemini RAW'!$A:$Q,2,FALSE)</f>
        <v>Für Ihre Suchanfrage konnte keine Zusammenfassung erstellt werden. Hier sind einige Suchergebnisse.</v>
      </c>
      <c r="T748" t="str">
        <f>VLOOKUP($B748,'Gemini RAW'!$A:$Q,3,FALSE)</f>
        <v>rag</v>
      </c>
      <c r="U748">
        <f>VLOOKUP($B748,'Gemini RAW'!$A:$Q,4,FALSE)</f>
        <v>5</v>
      </c>
      <c r="V748">
        <f>VLOOKUP($B748,'Gemini RAW'!$A:$Q,5,FALSE)</f>
        <v>1</v>
      </c>
      <c r="W748">
        <f>VLOOKUP($B748,'Gemini RAW'!$A:$Q,6,FALSE)</f>
        <v>1</v>
      </c>
      <c r="X748">
        <f>VLOOKUP($B748,'Gemini RAW'!$A:$Q,7,FALSE)</f>
        <v>1</v>
      </c>
      <c r="Y748">
        <f>VLOOKUP($B748,'Gemini RAW'!$A:$Q,8,FALSE)</f>
        <v>1</v>
      </c>
      <c r="Z748">
        <f>VLOOKUP($B748,'Gemini RAW'!$A:$Q,9,FALSE)</f>
        <v>1.88</v>
      </c>
      <c r="AA748">
        <f>VLOOKUP($B748,'Gemini RAW'!$A:$Q,10,FALSE)</f>
        <v>9</v>
      </c>
      <c r="AB748">
        <f>VLOOKUP($B748,'Gemini RAW'!$A:$Q,11,FALSE)</f>
        <v>6.5557947677763351E-2</v>
      </c>
      <c r="AC748">
        <f>VLOOKUP($B748,'Gemini RAW'!$A:$Q,12,FALSE)</f>
        <v>7</v>
      </c>
      <c r="AD748" t="str">
        <f>VLOOKUP($B748,'Gemini RAW'!$A:$Q,13,FALSE)</f>
        <v>The response fails to answer the user's question and therefore receives low scores across most dimensions. While not factually incorrect, it is not helpful or relevant.</v>
      </c>
      <c r="AE748" t="b">
        <f>VLOOKUP($B748,'Gemini RAW'!$A:$Q,14,FALSE)</f>
        <v>0</v>
      </c>
      <c r="AF748">
        <f>VLOOKUP($B748,'Gemini RAW'!$A:$Q,15,FALSE)</f>
        <v>0</v>
      </c>
      <c r="AG748">
        <f>VLOOKUP($B748,'Gemini RAW'!$A:$Q,16,FALSE)</f>
        <v>0</v>
      </c>
      <c r="AH748">
        <f>VLOOKUP($B748,'Gemini RAW'!$A:$Q,17,FALSE)</f>
        <v>0</v>
      </c>
    </row>
    <row r="749" spans="1:34" x14ac:dyDescent="0.45">
      <c r="A749">
        <v>748</v>
      </c>
      <c r="B749" t="s">
        <v>473</v>
      </c>
      <c r="C749" t="s">
        <v>474</v>
      </c>
      <c r="D749" t="s">
        <v>19</v>
      </c>
      <c r="E749">
        <v>1</v>
      </c>
      <c r="F749">
        <v>2</v>
      </c>
      <c r="G749">
        <v>1</v>
      </c>
      <c r="H749">
        <v>2</v>
      </c>
      <c r="I749">
        <v>1</v>
      </c>
      <c r="J749">
        <v>1.4125000000000001</v>
      </c>
      <c r="K749">
        <v>7</v>
      </c>
      <c r="L749">
        <v>0.29523809523809519</v>
      </c>
      <c r="M749">
        <v>1</v>
      </c>
      <c r="N749" t="s">
        <v>1766</v>
      </c>
      <c r="O749" t="b">
        <v>0</v>
      </c>
      <c r="S749" t="str">
        <f>VLOOKUP($B749,'Gemini RAW'!$A:$Q,2,FALSE)</f>
        <v>Für Ihre Suchanfrage konnte keine Zusammenfassung erstellt werden. Hier sind einige Suchergebnisse.</v>
      </c>
      <c r="T749" t="str">
        <f>VLOOKUP($B749,'Gemini RAW'!$A:$Q,3,FALSE)</f>
        <v>rag</v>
      </c>
      <c r="U749">
        <f>VLOOKUP($B749,'Gemini RAW'!$A:$Q,4,FALSE)</f>
        <v>3</v>
      </c>
      <c r="V749">
        <f>VLOOKUP($B749,'Gemini RAW'!$A:$Q,5,FALSE)</f>
        <v>1</v>
      </c>
      <c r="W749">
        <f>VLOOKUP($B749,'Gemini RAW'!$A:$Q,6,FALSE)</f>
        <v>1</v>
      </c>
      <c r="X749">
        <f>VLOOKUP($B749,'Gemini RAW'!$A:$Q,7,FALSE)</f>
        <v>1</v>
      </c>
      <c r="Y749">
        <f>VLOOKUP($B749,'Gemini RAW'!$A:$Q,8,FALSE)</f>
        <v>1</v>
      </c>
      <c r="Z749">
        <f>VLOOKUP($B749,'Gemini RAW'!$A:$Q,9,FALSE)</f>
        <v>1.44</v>
      </c>
      <c r="AA749">
        <f>VLOOKUP($B749,'Gemini RAW'!$A:$Q,10,FALSE)</f>
        <v>7</v>
      </c>
      <c r="AB749">
        <f>VLOOKUP($B749,'Gemini RAW'!$A:$Q,11,FALSE)</f>
        <v>7.2222167876758975E-2</v>
      </c>
      <c r="AC749">
        <f>VLOOKUP($B749,'Gemini RAW'!$A:$Q,12,FALSE)</f>
        <v>4</v>
      </c>
      <c r="AD749" t="str">
        <f>VLOOKUP($B749,'Gemini RAW'!$A:$Q,13,FALSE)</f>
        <v>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v>
      </c>
      <c r="AE749" t="b">
        <f>VLOOKUP($B749,'Gemini RAW'!$A:$Q,14,FALSE)</f>
        <v>0</v>
      </c>
      <c r="AF749">
        <f>VLOOKUP($B749,'Gemini RAW'!$A:$Q,15,FALSE)</f>
        <v>0</v>
      </c>
      <c r="AG749">
        <f>VLOOKUP($B749,'Gemini RAW'!$A:$Q,16,FALSE)</f>
        <v>0</v>
      </c>
      <c r="AH749">
        <f>VLOOKUP($B749,'Gemini RAW'!$A:$Q,17,FALSE)</f>
        <v>0</v>
      </c>
    </row>
    <row r="750" spans="1:34" x14ac:dyDescent="0.45">
      <c r="A750">
        <v>749</v>
      </c>
      <c r="B750" t="s">
        <v>476</v>
      </c>
      <c r="C750" t="s">
        <v>477</v>
      </c>
      <c r="D750" t="s">
        <v>19</v>
      </c>
      <c r="E750">
        <v>1</v>
      </c>
      <c r="F750">
        <v>2</v>
      </c>
      <c r="G750">
        <v>1</v>
      </c>
      <c r="H750">
        <v>2</v>
      </c>
      <c r="I750">
        <v>1</v>
      </c>
      <c r="J750">
        <v>1.4125000000000001</v>
      </c>
      <c r="K750">
        <v>7</v>
      </c>
      <c r="L750">
        <v>0.30021321961620467</v>
      </c>
      <c r="M750">
        <v>1</v>
      </c>
      <c r="N750" t="s">
        <v>1767</v>
      </c>
      <c r="O750" t="b">
        <v>0</v>
      </c>
      <c r="S750" t="str">
        <f>VLOOKUP($B750,'Gemini RAW'!$A:$Q,2,FALSE)</f>
        <v>Im NewHQ gibt es 11 Duschen mit geräumigen Umkleiden im Erdgeschoss. Persönliche Gegenstände wie Handtücher sind in den Spinden aufzubewahren.</v>
      </c>
      <c r="T750" t="str">
        <f>VLOOKUP($B750,'Gemini RAW'!$A:$Q,3,FALSE)</f>
        <v>rag</v>
      </c>
      <c r="U750">
        <f>VLOOKUP($B750,'Gemini RAW'!$A:$Q,4,FALSE)</f>
        <v>4</v>
      </c>
      <c r="V750">
        <f>VLOOKUP($B750,'Gemini RAW'!$A:$Q,5,FALSE)</f>
        <v>5</v>
      </c>
      <c r="W750">
        <f>VLOOKUP($B750,'Gemini RAW'!$A:$Q,6,FALSE)</f>
        <v>4</v>
      </c>
      <c r="X750">
        <f>VLOOKUP($B750,'Gemini RAW'!$A:$Q,7,FALSE)</f>
        <v>5</v>
      </c>
      <c r="Y750">
        <f>VLOOKUP($B750,'Gemini RAW'!$A:$Q,8,FALSE)</f>
        <v>1</v>
      </c>
      <c r="Z750">
        <f>VLOOKUP($B750,'Gemini RAW'!$A:$Q,9,FALSE)</f>
        <v>4.12</v>
      </c>
      <c r="AA750">
        <f>VLOOKUP($B750,'Gemini RAW'!$A:$Q,10,FALSE)</f>
        <v>19</v>
      </c>
      <c r="AB750">
        <f>VLOOKUP($B750,'Gemini RAW'!$A:$Q,11,FALSE)</f>
        <v>5.7340660933962367E-2</v>
      </c>
      <c r="AC750">
        <f>VLOOKUP($B750,'Gemini RAW'!$A:$Q,12,FALSE)</f>
        <v>11</v>
      </c>
      <c r="AD750" t="str">
        <f>VLOOKUP($B750,'Gemini RAW'!$A:$Q,13,FALSE)</f>
        <v>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v>
      </c>
      <c r="AE750" t="b">
        <f>VLOOKUP($B750,'Gemini RAW'!$A:$Q,14,FALSE)</f>
        <v>0</v>
      </c>
      <c r="AF750">
        <f>VLOOKUP($B750,'Gemini RAW'!$A:$Q,15,FALSE)</f>
        <v>0</v>
      </c>
      <c r="AG750">
        <f>VLOOKUP($B750,'Gemini RAW'!$A:$Q,16,FALSE)</f>
        <v>0</v>
      </c>
      <c r="AH750">
        <f>VLOOKUP($B750,'Gemini RAW'!$A:$Q,17,FALSE)</f>
        <v>0</v>
      </c>
    </row>
    <row r="751" spans="1:34" x14ac:dyDescent="0.45">
      <c r="A751">
        <v>750</v>
      </c>
      <c r="B751" t="s">
        <v>479</v>
      </c>
      <c r="C751" t="s">
        <v>480</v>
      </c>
      <c r="D751" t="s">
        <v>19</v>
      </c>
      <c r="E751">
        <v>2</v>
      </c>
      <c r="F751">
        <v>4</v>
      </c>
      <c r="G751">
        <v>2</v>
      </c>
      <c r="H751">
        <v>4</v>
      </c>
      <c r="I751">
        <v>1</v>
      </c>
      <c r="J751">
        <v>2.7374999999999998</v>
      </c>
      <c r="K751">
        <v>13</v>
      </c>
      <c r="L751">
        <v>0.15047619047619051</v>
      </c>
      <c r="M751">
        <v>1</v>
      </c>
      <c r="N751" t="s">
        <v>1768</v>
      </c>
      <c r="O751" t="b">
        <v>0</v>
      </c>
      <c r="S751" t="str">
        <f>VLOOKUP($B751,'Gemini RAW'!$A:$Q,2,FALSE)</f>
        <v>Der Raucherbereich befindet sich außerhalb des Gebäudes gegenüber des Seiteneingangs, neben der DHL-Station. Der Bereich ist überdacht und beleuchtet.</v>
      </c>
      <c r="T751" t="str">
        <f>VLOOKUP($B751,'Gemini RAW'!$A:$Q,3,FALSE)</f>
        <v>rag</v>
      </c>
      <c r="U751">
        <f>VLOOKUP($B751,'Gemini RAW'!$A:$Q,4,FALSE)</f>
        <v>5</v>
      </c>
      <c r="V751">
        <f>VLOOKUP($B751,'Gemini RAW'!$A:$Q,5,FALSE)</f>
        <v>5</v>
      </c>
      <c r="W751">
        <f>VLOOKUP($B751,'Gemini RAW'!$A:$Q,6,FALSE)</f>
        <v>5</v>
      </c>
      <c r="X751">
        <f>VLOOKUP($B751,'Gemini RAW'!$A:$Q,7,FALSE)</f>
        <v>5</v>
      </c>
      <c r="Y751">
        <f>VLOOKUP($B751,'Gemini RAW'!$A:$Q,8,FALSE)</f>
        <v>1</v>
      </c>
      <c r="Z751">
        <f>VLOOKUP($B751,'Gemini RAW'!$A:$Q,9,FALSE)</f>
        <v>4.4800000000000004</v>
      </c>
      <c r="AA751">
        <f>VLOOKUP($B751,'Gemini RAW'!$A:$Q,10,FALSE)</f>
        <v>21</v>
      </c>
      <c r="AB751">
        <f>VLOOKUP($B751,'Gemini RAW'!$A:$Q,11,FALSE)</f>
        <v>0.28923379495318691</v>
      </c>
      <c r="AC751">
        <f>VLOOKUP($B751,'Gemini RAW'!$A:$Q,12,FALSE)</f>
        <v>10</v>
      </c>
      <c r="AD751" t="str">
        <f>VLOOKUP($B751,'Gemini RAW'!$A:$Q,13,FALSE)</f>
        <v>The response is factually accurate, relevant, complete, and clear. However, it lacks explicit citations and an audit trail. The content quality is excellent, but the source utilization is limited by the absence of citations.</v>
      </c>
      <c r="AE751" t="b">
        <f>VLOOKUP($B751,'Gemini RAW'!$A:$Q,14,FALSE)</f>
        <v>0</v>
      </c>
      <c r="AF751">
        <f>VLOOKUP($B751,'Gemini RAW'!$A:$Q,15,FALSE)</f>
        <v>0</v>
      </c>
      <c r="AG751">
        <f>VLOOKUP($B751,'Gemini RAW'!$A:$Q,16,FALSE)</f>
        <v>0</v>
      </c>
      <c r="AH751">
        <f>VLOOKUP($B751,'Gemini RAW'!$A:$Q,17,FALSE)</f>
        <v>0</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3636-76E1-4B81-B7B8-5A9F6D335DEE}">
  <dimension ref="A1:Q1140"/>
  <sheetViews>
    <sheetView workbookViewId="0">
      <selection sqref="A1:Q104857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4</v>
      </c>
      <c r="E2">
        <v>5</v>
      </c>
      <c r="F2">
        <v>4</v>
      </c>
      <c r="G2">
        <v>4</v>
      </c>
      <c r="H2">
        <v>3</v>
      </c>
      <c r="I2">
        <v>4.1624999999999996</v>
      </c>
      <c r="J2">
        <v>20</v>
      </c>
      <c r="K2">
        <v>0.29402336471128782</v>
      </c>
      <c r="L2">
        <v>6</v>
      </c>
      <c r="M2" t="s">
        <v>2364</v>
      </c>
      <c r="N2" t="b">
        <v>0</v>
      </c>
    </row>
    <row r="3" spans="1:17" x14ac:dyDescent="0.45">
      <c r="A3" t="s">
        <v>485</v>
      </c>
      <c r="B3" t="s">
        <v>1591</v>
      </c>
      <c r="C3" t="s">
        <v>557</v>
      </c>
      <c r="D3">
        <v>5</v>
      </c>
      <c r="E3">
        <v>5</v>
      </c>
      <c r="F3">
        <v>5</v>
      </c>
      <c r="G3">
        <v>5</v>
      </c>
      <c r="H3">
        <v>4</v>
      </c>
      <c r="I3">
        <v>4.9124999999999996</v>
      </c>
      <c r="J3">
        <v>24</v>
      </c>
      <c r="K3">
        <v>0.26204663265306122</v>
      </c>
      <c r="L3">
        <v>7</v>
      </c>
      <c r="M3" t="s">
        <v>2365</v>
      </c>
      <c r="N3" t="b">
        <v>0</v>
      </c>
    </row>
    <row r="4" spans="1:17" x14ac:dyDescent="0.45">
      <c r="A4" t="s">
        <v>488</v>
      </c>
      <c r="B4" t="s">
        <v>1593</v>
      </c>
      <c r="C4" t="s">
        <v>557</v>
      </c>
      <c r="D4">
        <v>5</v>
      </c>
      <c r="E4">
        <v>5</v>
      </c>
      <c r="F4">
        <v>5</v>
      </c>
      <c r="G4">
        <v>5</v>
      </c>
      <c r="H4">
        <v>4</v>
      </c>
      <c r="I4">
        <v>4.9124999999999996</v>
      </c>
      <c r="J4">
        <v>24</v>
      </c>
      <c r="K4">
        <v>0.4411629028405199</v>
      </c>
      <c r="L4">
        <v>6</v>
      </c>
      <c r="M4" t="s">
        <v>2366</v>
      </c>
      <c r="N4" t="b">
        <v>0</v>
      </c>
    </row>
    <row r="5" spans="1:17" x14ac:dyDescent="0.45">
      <c r="A5" t="s">
        <v>491</v>
      </c>
      <c r="B5" t="s">
        <v>1595</v>
      </c>
      <c r="C5" t="s">
        <v>557</v>
      </c>
      <c r="D5">
        <v>5</v>
      </c>
      <c r="E5">
        <v>5</v>
      </c>
      <c r="F5">
        <v>4</v>
      </c>
      <c r="G5">
        <v>5</v>
      </c>
      <c r="H5">
        <v>4</v>
      </c>
      <c r="I5">
        <v>4.7249999999999996</v>
      </c>
      <c r="J5">
        <v>23</v>
      </c>
      <c r="K5">
        <v>0.46329244236396883</v>
      </c>
      <c r="L5">
        <v>4</v>
      </c>
      <c r="M5" t="s">
        <v>2367</v>
      </c>
      <c r="N5" t="b">
        <v>0</v>
      </c>
    </row>
    <row r="6" spans="1:17" x14ac:dyDescent="0.45">
      <c r="A6" t="s">
        <v>494</v>
      </c>
      <c r="B6" t="s">
        <v>1597</v>
      </c>
      <c r="C6" t="s">
        <v>557</v>
      </c>
      <c r="D6">
        <v>4</v>
      </c>
      <c r="E6">
        <v>5</v>
      </c>
      <c r="F6">
        <v>4</v>
      </c>
      <c r="G6">
        <v>4</v>
      </c>
      <c r="H6">
        <v>3</v>
      </c>
      <c r="I6">
        <v>4.1624999999999996</v>
      </c>
      <c r="J6">
        <v>20</v>
      </c>
      <c r="K6">
        <v>0.2094500504849949</v>
      </c>
      <c r="L6">
        <v>6</v>
      </c>
      <c r="M6" t="s">
        <v>2368</v>
      </c>
      <c r="N6" t="b">
        <v>0</v>
      </c>
    </row>
    <row r="7" spans="1:17" x14ac:dyDescent="0.45">
      <c r="A7" t="s">
        <v>497</v>
      </c>
      <c r="B7" t="s">
        <v>1599</v>
      </c>
      <c r="C7" t="s">
        <v>557</v>
      </c>
      <c r="D7">
        <v>5</v>
      </c>
      <c r="E7">
        <v>5</v>
      </c>
      <c r="F7">
        <v>5</v>
      </c>
      <c r="G7">
        <v>5</v>
      </c>
      <c r="H7">
        <v>4</v>
      </c>
      <c r="I7">
        <v>4.9124999999999996</v>
      </c>
      <c r="J7">
        <v>24</v>
      </c>
      <c r="K7">
        <v>0.44583142160728362</v>
      </c>
      <c r="L7">
        <v>4</v>
      </c>
      <c r="M7" t="s">
        <v>2369</v>
      </c>
      <c r="N7" t="b">
        <v>0</v>
      </c>
    </row>
    <row r="8" spans="1:17" x14ac:dyDescent="0.45">
      <c r="A8" t="s">
        <v>500</v>
      </c>
      <c r="B8" t="s">
        <v>1601</v>
      </c>
      <c r="C8" t="s">
        <v>557</v>
      </c>
      <c r="D8">
        <v>5</v>
      </c>
      <c r="E8">
        <v>5</v>
      </c>
      <c r="F8">
        <v>5</v>
      </c>
      <c r="G8">
        <v>5</v>
      </c>
      <c r="H8">
        <v>4</v>
      </c>
      <c r="I8">
        <v>4.9124999999999996</v>
      </c>
      <c r="J8">
        <v>24</v>
      </c>
      <c r="K8">
        <v>0.39263080669330669</v>
      </c>
      <c r="L8">
        <v>3</v>
      </c>
      <c r="M8" t="s">
        <v>2370</v>
      </c>
      <c r="N8" t="b">
        <v>0</v>
      </c>
    </row>
    <row r="9" spans="1:17" x14ac:dyDescent="0.45">
      <c r="A9" t="s">
        <v>503</v>
      </c>
      <c r="B9" t="s">
        <v>1603</v>
      </c>
      <c r="C9" t="s">
        <v>557</v>
      </c>
      <c r="D9">
        <v>4</v>
      </c>
      <c r="E9">
        <v>5</v>
      </c>
      <c r="F9">
        <v>4</v>
      </c>
      <c r="G9">
        <v>4</v>
      </c>
      <c r="H9">
        <v>3</v>
      </c>
      <c r="I9">
        <v>4.1624999999999996</v>
      </c>
      <c r="J9">
        <v>20</v>
      </c>
      <c r="K9">
        <v>0.40686521607294779</v>
      </c>
      <c r="L9">
        <v>6</v>
      </c>
      <c r="M9" t="s">
        <v>2371</v>
      </c>
      <c r="N9" t="b">
        <v>0</v>
      </c>
    </row>
    <row r="10" spans="1:17" x14ac:dyDescent="0.45">
      <c r="A10" t="s">
        <v>506</v>
      </c>
      <c r="B10" t="s">
        <v>1605</v>
      </c>
      <c r="C10" t="s">
        <v>557</v>
      </c>
      <c r="D10">
        <v>5</v>
      </c>
      <c r="E10">
        <v>5</v>
      </c>
      <c r="F10">
        <v>5</v>
      </c>
      <c r="G10">
        <v>5</v>
      </c>
      <c r="H10">
        <v>4</v>
      </c>
      <c r="I10">
        <v>4.9124999999999996</v>
      </c>
      <c r="J10">
        <v>24</v>
      </c>
      <c r="K10">
        <v>0.38018325383350848</v>
      </c>
      <c r="L10">
        <v>7</v>
      </c>
      <c r="M10" t="s">
        <v>2372</v>
      </c>
      <c r="N10" t="b">
        <v>0</v>
      </c>
    </row>
    <row r="11" spans="1:17" x14ac:dyDescent="0.45">
      <c r="A11" t="s">
        <v>509</v>
      </c>
      <c r="B11" t="s">
        <v>1607</v>
      </c>
      <c r="C11" t="s">
        <v>557</v>
      </c>
      <c r="D11">
        <v>4</v>
      </c>
      <c r="E11">
        <v>5</v>
      </c>
      <c r="F11">
        <v>4</v>
      </c>
      <c r="G11">
        <v>4</v>
      </c>
      <c r="H11">
        <v>3</v>
      </c>
      <c r="I11">
        <v>4.1624999999999996</v>
      </c>
      <c r="J11">
        <v>20</v>
      </c>
      <c r="K11">
        <v>0.35627281519014931</v>
      </c>
      <c r="L11">
        <v>4</v>
      </c>
      <c r="M11" t="s">
        <v>2373</v>
      </c>
      <c r="N11" t="b">
        <v>0</v>
      </c>
    </row>
    <row r="12" spans="1:17" x14ac:dyDescent="0.45">
      <c r="A12" t="s">
        <v>512</v>
      </c>
      <c r="B12" t="s">
        <v>1609</v>
      </c>
      <c r="C12" t="s">
        <v>557</v>
      </c>
      <c r="D12">
        <v>4</v>
      </c>
      <c r="E12">
        <v>5</v>
      </c>
      <c r="F12">
        <v>4</v>
      </c>
      <c r="G12">
        <v>4</v>
      </c>
      <c r="H12">
        <v>3</v>
      </c>
      <c r="I12">
        <v>4.1624999999999996</v>
      </c>
      <c r="J12">
        <v>20</v>
      </c>
      <c r="K12">
        <v>0.46752433675926142</v>
      </c>
      <c r="L12">
        <v>5</v>
      </c>
      <c r="M12" t="s">
        <v>2374</v>
      </c>
      <c r="N12" t="b">
        <v>0</v>
      </c>
    </row>
    <row r="13" spans="1:17" x14ac:dyDescent="0.45">
      <c r="A13" t="s">
        <v>515</v>
      </c>
      <c r="B13" t="s">
        <v>1611</v>
      </c>
      <c r="C13" t="s">
        <v>557</v>
      </c>
      <c r="D13">
        <v>4</v>
      </c>
      <c r="E13">
        <v>5</v>
      </c>
      <c r="F13">
        <v>4</v>
      </c>
      <c r="G13">
        <v>4</v>
      </c>
      <c r="H13">
        <v>3</v>
      </c>
      <c r="I13">
        <v>4.1624999999999996</v>
      </c>
      <c r="J13">
        <v>20</v>
      </c>
      <c r="K13">
        <v>0.41458522992052249</v>
      </c>
      <c r="L13">
        <v>5</v>
      </c>
      <c r="M13" t="s">
        <v>2375</v>
      </c>
      <c r="N13" t="b">
        <v>0</v>
      </c>
    </row>
    <row r="14" spans="1:17" x14ac:dyDescent="0.45">
      <c r="A14" t="s">
        <v>518</v>
      </c>
      <c r="B14" t="s">
        <v>1613</v>
      </c>
      <c r="C14" t="s">
        <v>557</v>
      </c>
      <c r="D14">
        <v>5</v>
      </c>
      <c r="E14">
        <v>5</v>
      </c>
      <c r="F14">
        <v>5</v>
      </c>
      <c r="G14">
        <v>4</v>
      </c>
      <c r="H14">
        <v>4</v>
      </c>
      <c r="I14">
        <v>4.7499999999999991</v>
      </c>
      <c r="J14">
        <v>23</v>
      </c>
      <c r="K14">
        <v>0.36093120100473541</v>
      </c>
      <c r="L14">
        <v>4</v>
      </c>
      <c r="M14" t="s">
        <v>2376</v>
      </c>
      <c r="N14" t="b">
        <v>0</v>
      </c>
    </row>
    <row r="15" spans="1:17" x14ac:dyDescent="0.45">
      <c r="A15" t="s">
        <v>521</v>
      </c>
      <c r="B15" t="s">
        <v>1615</v>
      </c>
      <c r="C15" t="s">
        <v>557</v>
      </c>
      <c r="D15">
        <v>4</v>
      </c>
      <c r="E15">
        <v>5</v>
      </c>
      <c r="F15">
        <v>4</v>
      </c>
      <c r="G15">
        <v>4</v>
      </c>
      <c r="H15">
        <v>3</v>
      </c>
      <c r="I15">
        <v>4.1624999999999996</v>
      </c>
      <c r="J15">
        <v>20</v>
      </c>
      <c r="K15">
        <v>0.35843901743112933</v>
      </c>
      <c r="L15">
        <v>6</v>
      </c>
      <c r="M15" t="s">
        <v>2377</v>
      </c>
      <c r="N15" t="b">
        <v>0</v>
      </c>
    </row>
    <row r="16" spans="1:17" x14ac:dyDescent="0.45">
      <c r="A16" t="s">
        <v>524</v>
      </c>
      <c r="B16" t="s">
        <v>1617</v>
      </c>
      <c r="C16" t="s">
        <v>557</v>
      </c>
      <c r="D16">
        <v>4</v>
      </c>
      <c r="E16">
        <v>5</v>
      </c>
      <c r="F16">
        <v>4</v>
      </c>
      <c r="G16">
        <v>5</v>
      </c>
      <c r="H16">
        <v>2</v>
      </c>
      <c r="I16">
        <v>4.2374999999999998</v>
      </c>
      <c r="J16">
        <v>20</v>
      </c>
      <c r="K16">
        <v>0.15575628626692459</v>
      </c>
      <c r="L16">
        <v>5</v>
      </c>
      <c r="M16" t="s">
        <v>2378</v>
      </c>
      <c r="N16" t="b">
        <v>0</v>
      </c>
    </row>
    <row r="17" spans="1:14" x14ac:dyDescent="0.45">
      <c r="A17" t="s">
        <v>527</v>
      </c>
      <c r="B17" t="s">
        <v>1619</v>
      </c>
      <c r="C17" t="s">
        <v>557</v>
      </c>
      <c r="D17">
        <v>5</v>
      </c>
      <c r="E17">
        <v>5</v>
      </c>
      <c r="F17">
        <v>5</v>
      </c>
      <c r="G17">
        <v>5</v>
      </c>
      <c r="H17">
        <v>4</v>
      </c>
      <c r="I17">
        <v>4.9124999999999996</v>
      </c>
      <c r="J17">
        <v>24</v>
      </c>
      <c r="K17">
        <v>0.35002450980392158</v>
      </c>
      <c r="L17">
        <v>6</v>
      </c>
      <c r="M17" t="s">
        <v>2379</v>
      </c>
      <c r="N17" t="b">
        <v>0</v>
      </c>
    </row>
    <row r="18" spans="1:14" x14ac:dyDescent="0.45">
      <c r="A18" t="s">
        <v>530</v>
      </c>
      <c r="B18" t="s">
        <v>1621</v>
      </c>
      <c r="C18" t="s">
        <v>557</v>
      </c>
      <c r="D18">
        <v>5</v>
      </c>
      <c r="E18">
        <v>5</v>
      </c>
      <c r="F18">
        <v>4</v>
      </c>
      <c r="G18">
        <v>5</v>
      </c>
      <c r="H18">
        <v>4</v>
      </c>
      <c r="I18">
        <v>4.7249999999999996</v>
      </c>
      <c r="J18">
        <v>23</v>
      </c>
      <c r="K18">
        <v>0.48498002068882429</v>
      </c>
      <c r="L18">
        <v>4</v>
      </c>
      <c r="M18" t="s">
        <v>2380</v>
      </c>
      <c r="N18" t="b">
        <v>0</v>
      </c>
    </row>
    <row r="19" spans="1:14" x14ac:dyDescent="0.45">
      <c r="A19" t="s">
        <v>533</v>
      </c>
      <c r="B19" t="s">
        <v>1623</v>
      </c>
      <c r="C19" t="s">
        <v>557</v>
      </c>
      <c r="D19">
        <v>4</v>
      </c>
      <c r="E19">
        <v>5</v>
      </c>
      <c r="F19">
        <v>4</v>
      </c>
      <c r="G19">
        <v>4</v>
      </c>
      <c r="H19">
        <v>3</v>
      </c>
      <c r="I19">
        <v>4.1624999999999996</v>
      </c>
      <c r="J19">
        <v>20</v>
      </c>
      <c r="K19">
        <v>0.46037777981044808</v>
      </c>
      <c r="L19">
        <v>4</v>
      </c>
      <c r="M19" t="s">
        <v>2381</v>
      </c>
      <c r="N19" t="b">
        <v>0</v>
      </c>
    </row>
    <row r="20" spans="1:14" x14ac:dyDescent="0.45">
      <c r="A20" t="s">
        <v>536</v>
      </c>
      <c r="B20" t="s">
        <v>1625</v>
      </c>
      <c r="C20" t="s">
        <v>557</v>
      </c>
      <c r="D20">
        <v>4</v>
      </c>
      <c r="E20">
        <v>5</v>
      </c>
      <c r="F20">
        <v>4</v>
      </c>
      <c r="G20">
        <v>4</v>
      </c>
      <c r="H20">
        <v>3</v>
      </c>
      <c r="I20">
        <v>4.1624999999999996</v>
      </c>
      <c r="J20">
        <v>20</v>
      </c>
      <c r="K20">
        <v>0.42382932953041441</v>
      </c>
      <c r="L20">
        <v>5</v>
      </c>
      <c r="M20" t="s">
        <v>2382</v>
      </c>
      <c r="N20" t="b">
        <v>0</v>
      </c>
    </row>
    <row r="21" spans="1:14" x14ac:dyDescent="0.45">
      <c r="A21" t="s">
        <v>539</v>
      </c>
      <c r="B21" t="s">
        <v>1627</v>
      </c>
      <c r="C21" t="s">
        <v>557</v>
      </c>
      <c r="D21">
        <v>4</v>
      </c>
      <c r="E21">
        <v>5</v>
      </c>
      <c r="F21">
        <v>4</v>
      </c>
      <c r="G21">
        <v>4</v>
      </c>
      <c r="H21">
        <v>3</v>
      </c>
      <c r="I21">
        <v>4.1624999999999996</v>
      </c>
      <c r="J21">
        <v>20</v>
      </c>
      <c r="K21">
        <v>0.36652640977349638</v>
      </c>
      <c r="L21">
        <v>4</v>
      </c>
      <c r="M21" t="s">
        <v>2383</v>
      </c>
      <c r="N21" t="b">
        <v>0</v>
      </c>
    </row>
    <row r="22" spans="1:14" x14ac:dyDescent="0.45">
      <c r="A22" t="s">
        <v>542</v>
      </c>
      <c r="B22" t="s">
        <v>1629</v>
      </c>
      <c r="C22" t="s">
        <v>557</v>
      </c>
      <c r="D22">
        <v>4</v>
      </c>
      <c r="E22">
        <v>5</v>
      </c>
      <c r="F22">
        <v>4</v>
      </c>
      <c r="G22">
        <v>5</v>
      </c>
      <c r="H22">
        <v>3</v>
      </c>
      <c r="I22">
        <v>4.3249999999999993</v>
      </c>
      <c r="J22">
        <v>21</v>
      </c>
      <c r="K22">
        <v>0.17877593555336979</v>
      </c>
      <c r="L22">
        <v>5</v>
      </c>
      <c r="M22" t="s">
        <v>2384</v>
      </c>
      <c r="N22" t="b">
        <v>0</v>
      </c>
    </row>
    <row r="23" spans="1:14" x14ac:dyDescent="0.45">
      <c r="A23" t="s">
        <v>545</v>
      </c>
      <c r="B23" t="s">
        <v>1631</v>
      </c>
      <c r="C23" t="s">
        <v>557</v>
      </c>
      <c r="D23">
        <v>3</v>
      </c>
      <c r="E23">
        <v>4</v>
      </c>
      <c r="F23">
        <v>3</v>
      </c>
      <c r="G23">
        <v>4</v>
      </c>
      <c r="H23">
        <v>2</v>
      </c>
      <c r="I23">
        <v>3.3250000000000002</v>
      </c>
      <c r="J23">
        <v>16</v>
      </c>
      <c r="K23">
        <v>0.1001833830306316</v>
      </c>
      <c r="L23">
        <v>8</v>
      </c>
      <c r="M23" t="s">
        <v>2385</v>
      </c>
      <c r="N23" t="b">
        <v>0</v>
      </c>
    </row>
    <row r="24" spans="1:14" x14ac:dyDescent="0.45">
      <c r="A24" t="s">
        <v>548</v>
      </c>
      <c r="B24" t="s">
        <v>1633</v>
      </c>
      <c r="C24" t="s">
        <v>557</v>
      </c>
      <c r="D24">
        <v>4</v>
      </c>
      <c r="E24">
        <v>5</v>
      </c>
      <c r="F24">
        <v>4</v>
      </c>
      <c r="G24">
        <v>4</v>
      </c>
      <c r="H24">
        <v>3</v>
      </c>
      <c r="I24">
        <v>4.1624999999999996</v>
      </c>
      <c r="J24">
        <v>20</v>
      </c>
      <c r="K24">
        <v>0.27288746260915708</v>
      </c>
      <c r="L24">
        <v>7</v>
      </c>
      <c r="M24" t="s">
        <v>2386</v>
      </c>
      <c r="N24" t="b">
        <v>0</v>
      </c>
    </row>
    <row r="25" spans="1:14" x14ac:dyDescent="0.45">
      <c r="A25" t="s">
        <v>551</v>
      </c>
      <c r="B25" t="s">
        <v>1635</v>
      </c>
      <c r="C25" t="s">
        <v>557</v>
      </c>
      <c r="D25">
        <v>4</v>
      </c>
      <c r="E25">
        <v>5</v>
      </c>
      <c r="F25">
        <v>4</v>
      </c>
      <c r="G25">
        <v>5</v>
      </c>
      <c r="H25">
        <v>3</v>
      </c>
      <c r="I25">
        <v>4.3249999999999993</v>
      </c>
      <c r="J25">
        <v>21</v>
      </c>
      <c r="K25">
        <v>0.49942977489852491</v>
      </c>
      <c r="L25">
        <v>6</v>
      </c>
      <c r="M25" t="s">
        <v>2387</v>
      </c>
      <c r="N25" t="b">
        <v>0</v>
      </c>
    </row>
    <row r="26" spans="1:14" x14ac:dyDescent="0.45">
      <c r="A26" t="s">
        <v>554</v>
      </c>
      <c r="B26" t="s">
        <v>1637</v>
      </c>
      <c r="C26" t="s">
        <v>557</v>
      </c>
      <c r="D26">
        <v>5</v>
      </c>
      <c r="E26">
        <v>5</v>
      </c>
      <c r="F26">
        <v>5</v>
      </c>
      <c r="G26">
        <v>4</v>
      </c>
      <c r="H26">
        <v>4</v>
      </c>
      <c r="I26">
        <v>4.7499999999999991</v>
      </c>
      <c r="J26">
        <v>23</v>
      </c>
      <c r="K26">
        <v>0.33371212121212118</v>
      </c>
      <c r="L26">
        <v>3</v>
      </c>
      <c r="M26" t="s">
        <v>2388</v>
      </c>
      <c r="N26" t="b">
        <v>0</v>
      </c>
    </row>
    <row r="27" spans="1:14" x14ac:dyDescent="0.45">
      <c r="A27" t="s">
        <v>93</v>
      </c>
      <c r="B27" t="s">
        <v>1355</v>
      </c>
      <c r="C27" t="s">
        <v>557</v>
      </c>
      <c r="D27">
        <v>4</v>
      </c>
      <c r="E27">
        <v>5</v>
      </c>
      <c r="F27">
        <v>4</v>
      </c>
      <c r="G27">
        <v>5</v>
      </c>
      <c r="H27">
        <v>3</v>
      </c>
      <c r="I27">
        <v>4.3249999999999993</v>
      </c>
      <c r="J27">
        <v>21</v>
      </c>
      <c r="K27">
        <v>0.2495958650349214</v>
      </c>
      <c r="L27">
        <v>7</v>
      </c>
      <c r="M27" t="s">
        <v>2234</v>
      </c>
      <c r="N27" t="b">
        <v>0</v>
      </c>
    </row>
    <row r="28" spans="1:14" x14ac:dyDescent="0.45">
      <c r="A28" t="s">
        <v>96</v>
      </c>
      <c r="B28" t="s">
        <v>1357</v>
      </c>
      <c r="C28" t="s">
        <v>557</v>
      </c>
      <c r="D28">
        <v>1</v>
      </c>
      <c r="E28">
        <v>5</v>
      </c>
      <c r="F28">
        <v>1</v>
      </c>
      <c r="G28">
        <v>5</v>
      </c>
      <c r="H28">
        <v>1</v>
      </c>
      <c r="I28">
        <v>2.649999999999999</v>
      </c>
      <c r="J28">
        <v>13</v>
      </c>
      <c r="K28">
        <v>8.3588571196383146E-2</v>
      </c>
      <c r="L28">
        <v>9</v>
      </c>
      <c r="M28" t="s">
        <v>2235</v>
      </c>
      <c r="N28" t="b">
        <v>0</v>
      </c>
    </row>
    <row r="29" spans="1:14" x14ac:dyDescent="0.45">
      <c r="A29" t="s">
        <v>99</v>
      </c>
      <c r="B29" t="s">
        <v>1359</v>
      </c>
      <c r="C29" t="s">
        <v>557</v>
      </c>
      <c r="D29">
        <v>3</v>
      </c>
      <c r="E29">
        <v>4</v>
      </c>
      <c r="F29">
        <v>3</v>
      </c>
      <c r="G29">
        <v>4</v>
      </c>
      <c r="H29">
        <v>2</v>
      </c>
      <c r="I29">
        <v>3.3250000000000002</v>
      </c>
      <c r="J29">
        <v>16</v>
      </c>
      <c r="K29">
        <v>0.14503632704504801</v>
      </c>
      <c r="L29">
        <v>10</v>
      </c>
      <c r="M29" t="s">
        <v>2236</v>
      </c>
      <c r="N29" t="b">
        <v>0</v>
      </c>
    </row>
    <row r="30" spans="1:14" x14ac:dyDescent="0.45">
      <c r="A30" t="s">
        <v>102</v>
      </c>
      <c r="B30" t="s">
        <v>1361</v>
      </c>
      <c r="C30" t="s">
        <v>557</v>
      </c>
      <c r="D30">
        <v>4</v>
      </c>
      <c r="E30">
        <v>5</v>
      </c>
      <c r="F30">
        <v>2</v>
      </c>
      <c r="G30">
        <v>4</v>
      </c>
      <c r="H30">
        <v>3</v>
      </c>
      <c r="I30">
        <v>3.7875000000000001</v>
      </c>
      <c r="J30">
        <v>18</v>
      </c>
      <c r="K30">
        <v>0.2059247996706666</v>
      </c>
      <c r="L30">
        <v>13</v>
      </c>
      <c r="M30" t="s">
        <v>2237</v>
      </c>
      <c r="N30" t="b">
        <v>0</v>
      </c>
    </row>
    <row r="31" spans="1:14" x14ac:dyDescent="0.45">
      <c r="A31" t="s">
        <v>105</v>
      </c>
      <c r="B31" t="s">
        <v>1363</v>
      </c>
      <c r="C31" t="s">
        <v>557</v>
      </c>
      <c r="D31">
        <v>5</v>
      </c>
      <c r="E31">
        <v>5</v>
      </c>
      <c r="F31">
        <v>4</v>
      </c>
      <c r="G31">
        <v>5</v>
      </c>
      <c r="H31">
        <v>3</v>
      </c>
      <c r="I31">
        <v>4.6374999999999993</v>
      </c>
      <c r="J31">
        <v>22</v>
      </c>
      <c r="K31">
        <v>0.18914272463915269</v>
      </c>
      <c r="L31">
        <v>12</v>
      </c>
      <c r="M31" t="s">
        <v>2238</v>
      </c>
      <c r="N31" t="b">
        <v>0</v>
      </c>
    </row>
    <row r="32" spans="1:14" x14ac:dyDescent="0.45">
      <c r="A32" t="s">
        <v>108</v>
      </c>
      <c r="B32" t="s">
        <v>1365</v>
      </c>
      <c r="C32" t="s">
        <v>557</v>
      </c>
      <c r="D32">
        <v>5</v>
      </c>
      <c r="E32">
        <v>5</v>
      </c>
      <c r="F32">
        <v>4</v>
      </c>
      <c r="G32">
        <v>5</v>
      </c>
      <c r="H32">
        <v>4</v>
      </c>
      <c r="I32">
        <v>4.7249999999999996</v>
      </c>
      <c r="J32">
        <v>23</v>
      </c>
      <c r="K32">
        <v>0.2638779321119038</v>
      </c>
      <c r="L32">
        <v>10</v>
      </c>
      <c r="M32" t="s">
        <v>2239</v>
      </c>
      <c r="N32" t="b">
        <v>0</v>
      </c>
    </row>
    <row r="33" spans="1:14" x14ac:dyDescent="0.45">
      <c r="A33" t="s">
        <v>111</v>
      </c>
      <c r="B33" t="s">
        <v>1367</v>
      </c>
      <c r="C33" t="s">
        <v>557</v>
      </c>
      <c r="D33">
        <v>5</v>
      </c>
      <c r="E33">
        <v>5</v>
      </c>
      <c r="F33">
        <v>5</v>
      </c>
      <c r="G33">
        <v>5</v>
      </c>
      <c r="H33">
        <v>4</v>
      </c>
      <c r="I33">
        <v>4.9124999999999996</v>
      </c>
      <c r="J33">
        <v>24</v>
      </c>
      <c r="K33">
        <v>0.16712023430880141</v>
      </c>
      <c r="L33">
        <v>10</v>
      </c>
      <c r="M33" t="s">
        <v>2240</v>
      </c>
      <c r="N33" t="b">
        <v>0</v>
      </c>
    </row>
    <row r="34" spans="1:14" x14ac:dyDescent="0.45">
      <c r="A34" t="s">
        <v>114</v>
      </c>
      <c r="B34" t="s">
        <v>1369</v>
      </c>
      <c r="C34" t="s">
        <v>557</v>
      </c>
      <c r="D34">
        <v>5</v>
      </c>
      <c r="E34">
        <v>5</v>
      </c>
      <c r="F34">
        <v>4</v>
      </c>
      <c r="G34">
        <v>5</v>
      </c>
      <c r="H34">
        <v>4</v>
      </c>
      <c r="I34">
        <v>4.7249999999999996</v>
      </c>
      <c r="J34">
        <v>23</v>
      </c>
      <c r="K34">
        <v>0.2362071457880596</v>
      </c>
      <c r="L34">
        <v>11</v>
      </c>
      <c r="M34" t="s">
        <v>2241</v>
      </c>
      <c r="N34" t="b">
        <v>0</v>
      </c>
    </row>
    <row r="35" spans="1:14" x14ac:dyDescent="0.45">
      <c r="A35" t="s">
        <v>117</v>
      </c>
      <c r="B35" t="s">
        <v>1371</v>
      </c>
      <c r="C35" t="s">
        <v>557</v>
      </c>
      <c r="D35">
        <v>4</v>
      </c>
      <c r="E35">
        <v>5</v>
      </c>
      <c r="F35">
        <v>4</v>
      </c>
      <c r="G35">
        <v>5</v>
      </c>
      <c r="H35">
        <v>3</v>
      </c>
      <c r="I35">
        <v>4.3249999999999993</v>
      </c>
      <c r="J35">
        <v>21</v>
      </c>
      <c r="K35">
        <v>0.1329353265208818</v>
      </c>
      <c r="L35">
        <v>8</v>
      </c>
      <c r="M35" t="s">
        <v>2242</v>
      </c>
      <c r="N35" t="b">
        <v>0</v>
      </c>
    </row>
    <row r="36" spans="1:14" x14ac:dyDescent="0.45">
      <c r="A36" t="s">
        <v>120</v>
      </c>
      <c r="B36" t="s">
        <v>1373</v>
      </c>
      <c r="C36" t="s">
        <v>557</v>
      </c>
      <c r="D36">
        <v>3</v>
      </c>
      <c r="E36">
        <v>4</v>
      </c>
      <c r="F36">
        <v>2</v>
      </c>
      <c r="G36">
        <v>4</v>
      </c>
      <c r="H36">
        <v>2</v>
      </c>
      <c r="I36">
        <v>3.1375000000000002</v>
      </c>
      <c r="J36">
        <v>15</v>
      </c>
      <c r="K36">
        <v>0.1075795645893685</v>
      </c>
      <c r="L36">
        <v>7</v>
      </c>
      <c r="M36" t="s">
        <v>2243</v>
      </c>
      <c r="N36" t="b">
        <v>0</v>
      </c>
    </row>
    <row r="37" spans="1:14" x14ac:dyDescent="0.45">
      <c r="A37" t="s">
        <v>123</v>
      </c>
      <c r="B37" t="s">
        <v>1375</v>
      </c>
      <c r="C37" t="s">
        <v>557</v>
      </c>
      <c r="D37">
        <v>5</v>
      </c>
      <c r="E37">
        <v>5</v>
      </c>
      <c r="F37">
        <v>4</v>
      </c>
      <c r="G37">
        <v>5</v>
      </c>
      <c r="H37">
        <v>4</v>
      </c>
      <c r="I37">
        <v>4.7249999999999996</v>
      </c>
      <c r="J37">
        <v>23</v>
      </c>
      <c r="K37">
        <v>0.23095014281165799</v>
      </c>
      <c r="L37">
        <v>12</v>
      </c>
      <c r="M37" t="s">
        <v>2244</v>
      </c>
      <c r="N37" t="b">
        <v>0</v>
      </c>
    </row>
    <row r="38" spans="1:14" x14ac:dyDescent="0.45">
      <c r="A38" t="s">
        <v>126</v>
      </c>
      <c r="B38" t="s">
        <v>1377</v>
      </c>
      <c r="C38" t="s">
        <v>557</v>
      </c>
      <c r="D38">
        <v>5</v>
      </c>
      <c r="E38">
        <v>5</v>
      </c>
      <c r="F38">
        <v>4</v>
      </c>
      <c r="G38">
        <v>5</v>
      </c>
      <c r="H38">
        <v>4</v>
      </c>
      <c r="I38">
        <v>4.7249999999999996</v>
      </c>
      <c r="J38">
        <v>23</v>
      </c>
      <c r="K38">
        <v>0.18741036812446751</v>
      </c>
      <c r="L38">
        <v>11</v>
      </c>
      <c r="M38" t="s">
        <v>2245</v>
      </c>
      <c r="N38" t="b">
        <v>0</v>
      </c>
    </row>
    <row r="39" spans="1:14" x14ac:dyDescent="0.45">
      <c r="A39" t="s">
        <v>129</v>
      </c>
      <c r="B39" t="s">
        <v>1379</v>
      </c>
      <c r="C39" t="s">
        <v>557</v>
      </c>
      <c r="D39">
        <v>4</v>
      </c>
      <c r="E39">
        <v>5</v>
      </c>
      <c r="F39">
        <v>4</v>
      </c>
      <c r="G39">
        <v>5</v>
      </c>
      <c r="H39">
        <v>3</v>
      </c>
      <c r="I39">
        <v>4.3249999999999993</v>
      </c>
      <c r="J39">
        <v>21</v>
      </c>
      <c r="K39">
        <v>0.14744692702581419</v>
      </c>
      <c r="L39">
        <v>12</v>
      </c>
      <c r="M39" t="s">
        <v>2246</v>
      </c>
      <c r="N39" t="b">
        <v>0</v>
      </c>
    </row>
    <row r="40" spans="1:14" x14ac:dyDescent="0.45">
      <c r="A40" t="s">
        <v>132</v>
      </c>
      <c r="B40" t="s">
        <v>1381</v>
      </c>
      <c r="C40" t="s">
        <v>557</v>
      </c>
      <c r="D40">
        <v>5</v>
      </c>
      <c r="E40">
        <v>5</v>
      </c>
      <c r="F40">
        <v>4</v>
      </c>
      <c r="G40">
        <v>5</v>
      </c>
      <c r="H40">
        <v>3</v>
      </c>
      <c r="I40">
        <v>4.6374999999999993</v>
      </c>
      <c r="J40">
        <v>22</v>
      </c>
      <c r="K40">
        <v>4.3061543719438447E-2</v>
      </c>
      <c r="L40">
        <v>11</v>
      </c>
      <c r="M40" t="s">
        <v>2247</v>
      </c>
      <c r="N40" t="b">
        <v>0</v>
      </c>
    </row>
    <row r="41" spans="1:14" x14ac:dyDescent="0.45">
      <c r="A41" t="s">
        <v>135</v>
      </c>
      <c r="B41" t="s">
        <v>1383</v>
      </c>
      <c r="C41" t="s">
        <v>557</v>
      </c>
      <c r="D41">
        <v>4</v>
      </c>
      <c r="E41">
        <v>5</v>
      </c>
      <c r="F41">
        <v>4</v>
      </c>
      <c r="G41">
        <v>5</v>
      </c>
      <c r="H41">
        <v>3</v>
      </c>
      <c r="I41">
        <v>4.3249999999999993</v>
      </c>
      <c r="J41">
        <v>21</v>
      </c>
      <c r="K41">
        <v>0.20826152405850301</v>
      </c>
      <c r="L41">
        <v>10</v>
      </c>
      <c r="M41" t="s">
        <v>2248</v>
      </c>
      <c r="N41" t="b">
        <v>0</v>
      </c>
    </row>
    <row r="42" spans="1:14" x14ac:dyDescent="0.45">
      <c r="A42" t="s">
        <v>138</v>
      </c>
      <c r="B42" t="s">
        <v>1385</v>
      </c>
      <c r="C42" t="s">
        <v>557</v>
      </c>
      <c r="D42">
        <v>1</v>
      </c>
      <c r="E42">
        <v>1</v>
      </c>
      <c r="F42">
        <v>1</v>
      </c>
      <c r="G42">
        <v>3</v>
      </c>
      <c r="H42">
        <v>1</v>
      </c>
      <c r="I42">
        <v>1.325</v>
      </c>
      <c r="J42">
        <v>7</v>
      </c>
      <c r="K42">
        <v>0.13338683647402719</v>
      </c>
      <c r="L42">
        <v>5</v>
      </c>
      <c r="M42" t="s">
        <v>2249</v>
      </c>
      <c r="N42" t="b">
        <v>0</v>
      </c>
    </row>
    <row r="43" spans="1:14" x14ac:dyDescent="0.45">
      <c r="A43" t="s">
        <v>141</v>
      </c>
      <c r="B43" t="s">
        <v>1387</v>
      </c>
      <c r="C43" t="s">
        <v>557</v>
      </c>
      <c r="D43">
        <v>4</v>
      </c>
      <c r="E43">
        <v>4</v>
      </c>
      <c r="F43">
        <v>3</v>
      </c>
      <c r="G43">
        <v>4</v>
      </c>
      <c r="H43">
        <v>3</v>
      </c>
      <c r="I43">
        <v>3.7250000000000001</v>
      </c>
      <c r="J43">
        <v>18</v>
      </c>
      <c r="K43">
        <v>0.15369663918160839</v>
      </c>
      <c r="L43">
        <v>9</v>
      </c>
      <c r="M43" t="s">
        <v>2250</v>
      </c>
      <c r="N43" t="b">
        <v>0</v>
      </c>
    </row>
    <row r="44" spans="1:14" x14ac:dyDescent="0.45">
      <c r="A44" t="s">
        <v>144</v>
      </c>
      <c r="B44" t="s">
        <v>1389</v>
      </c>
      <c r="C44" t="s">
        <v>557</v>
      </c>
      <c r="D44">
        <v>3</v>
      </c>
      <c r="E44">
        <v>4</v>
      </c>
      <c r="F44">
        <v>3</v>
      </c>
      <c r="G44">
        <v>4</v>
      </c>
      <c r="H44">
        <v>2</v>
      </c>
      <c r="I44">
        <v>3.3250000000000002</v>
      </c>
      <c r="J44">
        <v>16</v>
      </c>
      <c r="K44">
        <v>0.17114037607518881</v>
      </c>
      <c r="L44">
        <v>11</v>
      </c>
      <c r="M44" t="s">
        <v>2251</v>
      </c>
      <c r="N44" t="b">
        <v>0</v>
      </c>
    </row>
    <row r="45" spans="1:14" x14ac:dyDescent="0.45">
      <c r="A45" t="s">
        <v>147</v>
      </c>
      <c r="B45" t="s">
        <v>1391</v>
      </c>
      <c r="C45" t="s">
        <v>557</v>
      </c>
      <c r="D45">
        <v>2</v>
      </c>
      <c r="E45">
        <v>3</v>
      </c>
      <c r="F45">
        <v>2</v>
      </c>
      <c r="G45">
        <v>4</v>
      </c>
      <c r="H45">
        <v>1</v>
      </c>
      <c r="I45">
        <v>2.4874999999999998</v>
      </c>
      <c r="J45">
        <v>12</v>
      </c>
      <c r="K45">
        <v>0.13319811552442451</v>
      </c>
      <c r="L45">
        <v>11</v>
      </c>
      <c r="M45" t="s">
        <v>2252</v>
      </c>
      <c r="N45" t="b">
        <v>0</v>
      </c>
    </row>
    <row r="46" spans="1:14" x14ac:dyDescent="0.45">
      <c r="A46" t="s">
        <v>150</v>
      </c>
      <c r="B46" t="s">
        <v>1393</v>
      </c>
      <c r="C46" t="s">
        <v>557</v>
      </c>
      <c r="D46">
        <v>1</v>
      </c>
      <c r="E46">
        <v>2</v>
      </c>
      <c r="F46">
        <v>1</v>
      </c>
      <c r="G46">
        <v>4</v>
      </c>
      <c r="H46">
        <v>1</v>
      </c>
      <c r="I46">
        <v>1.7375</v>
      </c>
      <c r="J46">
        <v>9</v>
      </c>
      <c r="K46">
        <v>0.1164294953014465</v>
      </c>
      <c r="L46">
        <v>4</v>
      </c>
      <c r="M46" t="s">
        <v>2253</v>
      </c>
      <c r="N46" t="b">
        <v>0</v>
      </c>
    </row>
    <row r="47" spans="1:14" x14ac:dyDescent="0.45">
      <c r="A47" t="s">
        <v>153</v>
      </c>
      <c r="B47" t="s">
        <v>1395</v>
      </c>
      <c r="C47" t="s">
        <v>557</v>
      </c>
      <c r="D47">
        <v>3</v>
      </c>
      <c r="E47">
        <v>4</v>
      </c>
      <c r="F47">
        <v>3</v>
      </c>
      <c r="G47">
        <v>4</v>
      </c>
      <c r="H47">
        <v>2</v>
      </c>
      <c r="I47">
        <v>3.3250000000000002</v>
      </c>
      <c r="J47">
        <v>16</v>
      </c>
      <c r="K47">
        <v>5.452462754636668E-2</v>
      </c>
      <c r="L47">
        <v>5</v>
      </c>
      <c r="M47" t="s">
        <v>2254</v>
      </c>
      <c r="N47" t="b">
        <v>0</v>
      </c>
    </row>
    <row r="48" spans="1:14" x14ac:dyDescent="0.45">
      <c r="A48" t="s">
        <v>156</v>
      </c>
      <c r="B48" t="s">
        <v>698</v>
      </c>
      <c r="C48" t="s">
        <v>557</v>
      </c>
      <c r="D48">
        <v>1</v>
      </c>
      <c r="E48">
        <v>1</v>
      </c>
      <c r="F48">
        <v>1</v>
      </c>
      <c r="G48">
        <v>2</v>
      </c>
      <c r="H48">
        <v>1</v>
      </c>
      <c r="I48">
        <v>1.1625000000000001</v>
      </c>
      <c r="J48">
        <v>6</v>
      </c>
      <c r="K48">
        <v>3.6304744911398332E-2</v>
      </c>
      <c r="L48">
        <v>5</v>
      </c>
      <c r="M48" t="s">
        <v>2255</v>
      </c>
      <c r="N48" t="b">
        <v>0</v>
      </c>
    </row>
    <row r="49" spans="1:14" x14ac:dyDescent="0.45">
      <c r="A49" t="s">
        <v>159</v>
      </c>
      <c r="B49" t="s">
        <v>1398</v>
      </c>
      <c r="C49" t="s">
        <v>557</v>
      </c>
      <c r="D49">
        <v>5</v>
      </c>
      <c r="E49">
        <v>5</v>
      </c>
      <c r="F49">
        <v>4</v>
      </c>
      <c r="G49">
        <v>5</v>
      </c>
      <c r="H49">
        <v>4</v>
      </c>
      <c r="I49">
        <v>4.7249999999999996</v>
      </c>
      <c r="J49">
        <v>23</v>
      </c>
      <c r="K49">
        <v>0.41692251517201789</v>
      </c>
      <c r="L49">
        <v>10</v>
      </c>
      <c r="M49" t="s">
        <v>2256</v>
      </c>
      <c r="N49" t="b">
        <v>0</v>
      </c>
    </row>
    <row r="50" spans="1:14" x14ac:dyDescent="0.45">
      <c r="A50" t="s">
        <v>162</v>
      </c>
      <c r="B50" t="s">
        <v>1400</v>
      </c>
      <c r="C50" t="s">
        <v>557</v>
      </c>
      <c r="D50">
        <v>5</v>
      </c>
      <c r="E50">
        <v>5</v>
      </c>
      <c r="F50">
        <v>4</v>
      </c>
      <c r="G50">
        <v>5</v>
      </c>
      <c r="H50">
        <v>3</v>
      </c>
      <c r="I50">
        <v>4.6374999999999993</v>
      </c>
      <c r="J50">
        <v>22</v>
      </c>
      <c r="K50">
        <v>0.14128696069261579</v>
      </c>
      <c r="L50">
        <v>5</v>
      </c>
      <c r="M50" t="s">
        <v>2257</v>
      </c>
      <c r="N50" t="b">
        <v>0</v>
      </c>
    </row>
    <row r="51" spans="1:14" x14ac:dyDescent="0.45">
      <c r="A51" t="s">
        <v>165</v>
      </c>
      <c r="B51" t="s">
        <v>1402</v>
      </c>
      <c r="C51" t="s">
        <v>557</v>
      </c>
      <c r="D51">
        <v>5</v>
      </c>
      <c r="E51">
        <v>5</v>
      </c>
      <c r="F51">
        <v>4</v>
      </c>
      <c r="G51">
        <v>5</v>
      </c>
      <c r="H51">
        <v>5</v>
      </c>
      <c r="I51">
        <v>4.8125</v>
      </c>
      <c r="J51">
        <v>24</v>
      </c>
      <c r="K51">
        <v>0.21517374046733931</v>
      </c>
      <c r="L51">
        <v>16</v>
      </c>
      <c r="M51" t="s">
        <v>2258</v>
      </c>
      <c r="N51" t="b">
        <v>0</v>
      </c>
    </row>
    <row r="52" spans="1:14" x14ac:dyDescent="0.45">
      <c r="A52" t="s">
        <v>168</v>
      </c>
      <c r="B52" t="s">
        <v>1404</v>
      </c>
      <c r="C52" t="s">
        <v>557</v>
      </c>
      <c r="D52">
        <v>3</v>
      </c>
      <c r="E52">
        <v>4</v>
      </c>
      <c r="F52">
        <v>3</v>
      </c>
      <c r="G52">
        <v>4</v>
      </c>
      <c r="H52">
        <v>2</v>
      </c>
      <c r="I52">
        <v>3.3250000000000002</v>
      </c>
      <c r="J52">
        <v>16</v>
      </c>
      <c r="K52">
        <v>0.13530053012030899</v>
      </c>
      <c r="L52">
        <v>6</v>
      </c>
      <c r="M52" t="s">
        <v>2259</v>
      </c>
      <c r="N52" t="b">
        <v>0</v>
      </c>
    </row>
    <row r="53" spans="1:14" x14ac:dyDescent="0.45">
      <c r="A53" t="s">
        <v>171</v>
      </c>
      <c r="B53" t="s">
        <v>1406</v>
      </c>
      <c r="C53" t="s">
        <v>557</v>
      </c>
      <c r="D53">
        <v>3</v>
      </c>
      <c r="E53">
        <v>4</v>
      </c>
      <c r="F53">
        <v>3</v>
      </c>
      <c r="G53">
        <v>4</v>
      </c>
      <c r="H53">
        <v>2</v>
      </c>
      <c r="I53">
        <v>3.3250000000000002</v>
      </c>
      <c r="J53">
        <v>16</v>
      </c>
      <c r="K53">
        <v>5.6867219095083348E-2</v>
      </c>
      <c r="L53">
        <v>15</v>
      </c>
      <c r="M53" t="s">
        <v>2260</v>
      </c>
      <c r="N53" t="b">
        <v>0</v>
      </c>
    </row>
    <row r="54" spans="1:14" x14ac:dyDescent="0.45">
      <c r="A54" t="s">
        <v>174</v>
      </c>
      <c r="B54" t="s">
        <v>1408</v>
      </c>
      <c r="C54" t="s">
        <v>557</v>
      </c>
      <c r="D54">
        <v>5</v>
      </c>
      <c r="E54">
        <v>5</v>
      </c>
      <c r="F54">
        <v>4</v>
      </c>
      <c r="G54">
        <v>5</v>
      </c>
      <c r="H54">
        <v>4</v>
      </c>
      <c r="I54">
        <v>4.7249999999999996</v>
      </c>
      <c r="J54">
        <v>23</v>
      </c>
      <c r="K54">
        <v>0.22825127945200019</v>
      </c>
      <c r="L54">
        <v>13</v>
      </c>
      <c r="M54" t="s">
        <v>2261</v>
      </c>
      <c r="N54" t="b">
        <v>0</v>
      </c>
    </row>
    <row r="55" spans="1:14" x14ac:dyDescent="0.45">
      <c r="A55" t="s">
        <v>177</v>
      </c>
      <c r="B55" t="s">
        <v>1410</v>
      </c>
      <c r="C55" t="s">
        <v>557</v>
      </c>
      <c r="D55">
        <v>4</v>
      </c>
      <c r="E55">
        <v>5</v>
      </c>
      <c r="F55">
        <v>4</v>
      </c>
      <c r="G55">
        <v>5</v>
      </c>
      <c r="H55">
        <v>3</v>
      </c>
      <c r="I55">
        <v>4.3249999999999993</v>
      </c>
      <c r="J55">
        <v>21</v>
      </c>
      <c r="K55">
        <v>0.37935468601359951</v>
      </c>
      <c r="L55">
        <v>11</v>
      </c>
      <c r="M55" t="s">
        <v>2262</v>
      </c>
      <c r="N55" t="b">
        <v>0</v>
      </c>
    </row>
    <row r="56" spans="1:14" x14ac:dyDescent="0.45">
      <c r="A56" t="s">
        <v>180</v>
      </c>
      <c r="B56" t="s">
        <v>1412</v>
      </c>
      <c r="C56" t="s">
        <v>557</v>
      </c>
      <c r="D56">
        <v>5</v>
      </c>
      <c r="E56">
        <v>5</v>
      </c>
      <c r="F56">
        <v>4</v>
      </c>
      <c r="G56">
        <v>5</v>
      </c>
      <c r="H56">
        <v>4</v>
      </c>
      <c r="I56">
        <v>4.7249999999999996</v>
      </c>
      <c r="J56">
        <v>23</v>
      </c>
      <c r="K56">
        <v>0.2075370377952149</v>
      </c>
      <c r="L56">
        <v>9</v>
      </c>
      <c r="M56" t="s">
        <v>2263</v>
      </c>
      <c r="N56" t="b">
        <v>0</v>
      </c>
    </row>
    <row r="57" spans="1:14" x14ac:dyDescent="0.45">
      <c r="A57" t="s">
        <v>183</v>
      </c>
      <c r="B57" t="s">
        <v>1414</v>
      </c>
      <c r="C57" t="s">
        <v>557</v>
      </c>
      <c r="D57">
        <v>5</v>
      </c>
      <c r="E57">
        <v>5</v>
      </c>
      <c r="F57">
        <v>5</v>
      </c>
      <c r="G57">
        <v>5</v>
      </c>
      <c r="H57">
        <v>5</v>
      </c>
      <c r="I57">
        <v>5</v>
      </c>
      <c r="J57">
        <v>25</v>
      </c>
      <c r="K57">
        <v>0.30545422271677652</v>
      </c>
      <c r="L57">
        <v>9</v>
      </c>
      <c r="M57" t="s">
        <v>2264</v>
      </c>
      <c r="N57" t="b">
        <v>0</v>
      </c>
    </row>
    <row r="58" spans="1:14" x14ac:dyDescent="0.45">
      <c r="A58" t="s">
        <v>186</v>
      </c>
      <c r="B58" t="s">
        <v>1416</v>
      </c>
      <c r="C58" t="s">
        <v>557</v>
      </c>
      <c r="D58">
        <v>4</v>
      </c>
      <c r="E58">
        <v>5</v>
      </c>
      <c r="F58">
        <v>4</v>
      </c>
      <c r="G58">
        <v>5</v>
      </c>
      <c r="H58">
        <v>3</v>
      </c>
      <c r="I58">
        <v>4.3249999999999993</v>
      </c>
      <c r="J58">
        <v>21</v>
      </c>
      <c r="K58">
        <v>0.10298553715229621</v>
      </c>
      <c r="L58">
        <v>11</v>
      </c>
      <c r="M58" t="s">
        <v>2265</v>
      </c>
      <c r="N58" t="b">
        <v>0</v>
      </c>
    </row>
    <row r="59" spans="1:14" x14ac:dyDescent="0.45">
      <c r="A59" t="s">
        <v>189</v>
      </c>
      <c r="B59" t="s">
        <v>1418</v>
      </c>
      <c r="C59" t="s">
        <v>557</v>
      </c>
      <c r="D59">
        <v>4</v>
      </c>
      <c r="E59">
        <v>5</v>
      </c>
      <c r="F59">
        <v>4</v>
      </c>
      <c r="G59">
        <v>4</v>
      </c>
      <c r="H59">
        <v>3</v>
      </c>
      <c r="I59">
        <v>4.1624999999999996</v>
      </c>
      <c r="J59">
        <v>20</v>
      </c>
      <c r="K59">
        <v>0.19645818491875069</v>
      </c>
      <c r="L59">
        <v>13</v>
      </c>
      <c r="M59" t="s">
        <v>2266</v>
      </c>
      <c r="N59" t="b">
        <v>0</v>
      </c>
    </row>
    <row r="60" spans="1:14" x14ac:dyDescent="0.45">
      <c r="A60" t="s">
        <v>192</v>
      </c>
      <c r="B60" t="s">
        <v>1420</v>
      </c>
      <c r="C60" t="s">
        <v>557</v>
      </c>
      <c r="D60">
        <v>4</v>
      </c>
      <c r="E60">
        <v>5</v>
      </c>
      <c r="F60">
        <v>4</v>
      </c>
      <c r="G60">
        <v>5</v>
      </c>
      <c r="H60">
        <v>3</v>
      </c>
      <c r="I60">
        <v>4.3249999999999993</v>
      </c>
      <c r="J60">
        <v>21</v>
      </c>
      <c r="K60">
        <v>0.1744195192415309</v>
      </c>
      <c r="L60">
        <v>8</v>
      </c>
      <c r="M60" t="s">
        <v>2267</v>
      </c>
      <c r="N60" t="b">
        <v>0</v>
      </c>
    </row>
    <row r="61" spans="1:14" x14ac:dyDescent="0.45">
      <c r="A61" t="s">
        <v>195</v>
      </c>
      <c r="B61" t="s">
        <v>1422</v>
      </c>
      <c r="C61" t="s">
        <v>557</v>
      </c>
      <c r="D61">
        <v>5</v>
      </c>
      <c r="E61">
        <v>5</v>
      </c>
      <c r="F61">
        <v>4</v>
      </c>
      <c r="G61">
        <v>5</v>
      </c>
      <c r="H61">
        <v>3</v>
      </c>
      <c r="I61">
        <v>4.6374999999999993</v>
      </c>
      <c r="J61">
        <v>22</v>
      </c>
      <c r="K61">
        <v>0.13936035287889251</v>
      </c>
      <c r="L61">
        <v>12</v>
      </c>
      <c r="M61" t="s">
        <v>2268</v>
      </c>
      <c r="N61" t="b">
        <v>0</v>
      </c>
    </row>
    <row r="62" spans="1:14" x14ac:dyDescent="0.45">
      <c r="A62" t="s">
        <v>198</v>
      </c>
      <c r="B62" t="s">
        <v>1424</v>
      </c>
      <c r="C62" t="s">
        <v>557</v>
      </c>
      <c r="D62">
        <v>4</v>
      </c>
      <c r="E62">
        <v>5</v>
      </c>
      <c r="F62">
        <v>4</v>
      </c>
      <c r="G62">
        <v>5</v>
      </c>
      <c r="H62">
        <v>3</v>
      </c>
      <c r="I62">
        <v>4.3249999999999993</v>
      </c>
      <c r="J62">
        <v>21</v>
      </c>
      <c r="K62">
        <v>0.1004341039707419</v>
      </c>
      <c r="L62">
        <v>5</v>
      </c>
      <c r="M62" t="s">
        <v>2269</v>
      </c>
      <c r="N62" t="b">
        <v>0</v>
      </c>
    </row>
    <row r="63" spans="1:14" x14ac:dyDescent="0.45">
      <c r="A63" t="s">
        <v>201</v>
      </c>
      <c r="B63" t="s">
        <v>1426</v>
      </c>
      <c r="C63" t="s">
        <v>557</v>
      </c>
      <c r="D63">
        <v>3</v>
      </c>
      <c r="E63">
        <v>4</v>
      </c>
      <c r="F63">
        <v>3</v>
      </c>
      <c r="G63">
        <v>4</v>
      </c>
      <c r="H63">
        <v>2</v>
      </c>
      <c r="I63">
        <v>3.3250000000000002</v>
      </c>
      <c r="J63">
        <v>16</v>
      </c>
      <c r="K63">
        <v>0.13659924001955759</v>
      </c>
      <c r="L63">
        <v>8</v>
      </c>
      <c r="M63" t="s">
        <v>2270</v>
      </c>
      <c r="N63" t="b">
        <v>0</v>
      </c>
    </row>
    <row r="64" spans="1:14" x14ac:dyDescent="0.45">
      <c r="A64" t="s">
        <v>204</v>
      </c>
      <c r="B64" t="s">
        <v>1428</v>
      </c>
      <c r="C64" t="s">
        <v>557</v>
      </c>
      <c r="D64">
        <v>5</v>
      </c>
      <c r="E64">
        <v>5</v>
      </c>
      <c r="F64">
        <v>4</v>
      </c>
      <c r="G64">
        <v>5</v>
      </c>
      <c r="H64">
        <v>3</v>
      </c>
      <c r="I64">
        <v>4.6374999999999993</v>
      </c>
      <c r="J64">
        <v>22</v>
      </c>
      <c r="K64">
        <v>0.1640366327008887</v>
      </c>
      <c r="L64">
        <v>11</v>
      </c>
      <c r="M64" t="s">
        <v>2271</v>
      </c>
      <c r="N64" t="b">
        <v>0</v>
      </c>
    </row>
    <row r="65" spans="1:14" x14ac:dyDescent="0.45">
      <c r="A65" t="s">
        <v>207</v>
      </c>
      <c r="B65" t="s">
        <v>698</v>
      </c>
      <c r="C65" t="s">
        <v>557</v>
      </c>
      <c r="D65">
        <v>1</v>
      </c>
      <c r="E65">
        <v>1</v>
      </c>
      <c r="F65">
        <v>1</v>
      </c>
      <c r="G65">
        <v>2</v>
      </c>
      <c r="H65">
        <v>1</v>
      </c>
      <c r="I65">
        <v>1.1625000000000001</v>
      </c>
      <c r="J65">
        <v>6</v>
      </c>
      <c r="K65">
        <v>2.4046769542219969E-2</v>
      </c>
      <c r="L65">
        <v>12</v>
      </c>
      <c r="M65" t="s">
        <v>2272</v>
      </c>
      <c r="N65" t="b">
        <v>0</v>
      </c>
    </row>
    <row r="66" spans="1:14" x14ac:dyDescent="0.45">
      <c r="A66" t="s">
        <v>210</v>
      </c>
      <c r="B66" t="s">
        <v>1431</v>
      </c>
      <c r="C66" t="s">
        <v>557</v>
      </c>
      <c r="D66">
        <v>3</v>
      </c>
      <c r="E66">
        <v>4</v>
      </c>
      <c r="F66">
        <v>3</v>
      </c>
      <c r="G66">
        <v>4</v>
      </c>
      <c r="H66">
        <v>2</v>
      </c>
      <c r="I66">
        <v>3.3250000000000002</v>
      </c>
      <c r="J66">
        <v>16</v>
      </c>
      <c r="K66">
        <v>8.554162542649385E-2</v>
      </c>
      <c r="L66">
        <v>4</v>
      </c>
      <c r="M66" t="s">
        <v>2273</v>
      </c>
      <c r="N66" t="b">
        <v>0</v>
      </c>
    </row>
    <row r="67" spans="1:14" x14ac:dyDescent="0.45">
      <c r="A67" t="s">
        <v>213</v>
      </c>
      <c r="B67" t="s">
        <v>1433</v>
      </c>
      <c r="C67" t="s">
        <v>557</v>
      </c>
      <c r="D67">
        <v>3</v>
      </c>
      <c r="E67">
        <v>4</v>
      </c>
      <c r="F67">
        <v>2</v>
      </c>
      <c r="G67">
        <v>4</v>
      </c>
      <c r="H67">
        <v>2</v>
      </c>
      <c r="I67">
        <v>3.1375000000000002</v>
      </c>
      <c r="J67">
        <v>15</v>
      </c>
      <c r="K67">
        <v>0.13938682454493151</v>
      </c>
      <c r="L67">
        <v>14</v>
      </c>
      <c r="M67" t="s">
        <v>2274</v>
      </c>
      <c r="N67" t="b">
        <v>0</v>
      </c>
    </row>
    <row r="68" spans="1:14" x14ac:dyDescent="0.45">
      <c r="A68" t="s">
        <v>216</v>
      </c>
      <c r="B68" t="s">
        <v>698</v>
      </c>
      <c r="C68" t="s">
        <v>557</v>
      </c>
      <c r="D68">
        <v>2</v>
      </c>
      <c r="E68">
        <v>2</v>
      </c>
      <c r="F68">
        <v>1</v>
      </c>
      <c r="G68">
        <v>3</v>
      </c>
      <c r="H68">
        <v>1</v>
      </c>
      <c r="I68">
        <v>1.8875</v>
      </c>
      <c r="J68">
        <v>9</v>
      </c>
      <c r="K68">
        <v>4.0567161444016862E-2</v>
      </c>
      <c r="L68">
        <v>5</v>
      </c>
      <c r="M68" t="s">
        <v>2275</v>
      </c>
      <c r="N68" t="b">
        <v>0</v>
      </c>
    </row>
    <row r="69" spans="1:14" x14ac:dyDescent="0.45">
      <c r="A69" t="s">
        <v>219</v>
      </c>
      <c r="B69" t="s">
        <v>1187</v>
      </c>
      <c r="C69" t="s">
        <v>557</v>
      </c>
      <c r="D69">
        <v>5</v>
      </c>
      <c r="E69">
        <v>5</v>
      </c>
      <c r="F69">
        <v>4</v>
      </c>
      <c r="G69">
        <v>5</v>
      </c>
      <c r="H69">
        <v>4</v>
      </c>
      <c r="I69">
        <v>4.7249999999999996</v>
      </c>
      <c r="J69">
        <v>23</v>
      </c>
      <c r="K69">
        <v>0.13340835134011189</v>
      </c>
      <c r="L69">
        <v>10</v>
      </c>
      <c r="M69" t="s">
        <v>2276</v>
      </c>
      <c r="N69" t="b">
        <v>0</v>
      </c>
    </row>
    <row r="70" spans="1:14" x14ac:dyDescent="0.45">
      <c r="A70" t="s">
        <v>222</v>
      </c>
      <c r="B70" t="s">
        <v>1437</v>
      </c>
      <c r="C70" t="s">
        <v>557</v>
      </c>
      <c r="D70">
        <v>4</v>
      </c>
      <c r="E70">
        <v>5</v>
      </c>
      <c r="F70">
        <v>4</v>
      </c>
      <c r="G70">
        <v>5</v>
      </c>
      <c r="H70">
        <v>3</v>
      </c>
      <c r="I70">
        <v>4.3249999999999993</v>
      </c>
      <c r="J70">
        <v>21</v>
      </c>
      <c r="K70">
        <v>0.19967646503251779</v>
      </c>
      <c r="L70">
        <v>12</v>
      </c>
      <c r="M70" t="s">
        <v>2277</v>
      </c>
      <c r="N70" t="b">
        <v>0</v>
      </c>
    </row>
    <row r="71" spans="1:14" x14ac:dyDescent="0.45">
      <c r="A71" t="s">
        <v>225</v>
      </c>
      <c r="B71" t="s">
        <v>1439</v>
      </c>
      <c r="C71" t="s">
        <v>557</v>
      </c>
      <c r="D71">
        <v>4</v>
      </c>
      <c r="E71">
        <v>5</v>
      </c>
      <c r="F71">
        <v>4</v>
      </c>
      <c r="G71">
        <v>4</v>
      </c>
      <c r="H71">
        <v>3</v>
      </c>
      <c r="I71">
        <v>4.1624999999999996</v>
      </c>
      <c r="J71">
        <v>20</v>
      </c>
      <c r="K71">
        <v>0.32855988834827388</v>
      </c>
      <c r="L71">
        <v>9</v>
      </c>
      <c r="M71" t="s">
        <v>2278</v>
      </c>
      <c r="N71" t="b">
        <v>0</v>
      </c>
    </row>
    <row r="72" spans="1:14" x14ac:dyDescent="0.45">
      <c r="A72" t="s">
        <v>228</v>
      </c>
      <c r="B72" t="s">
        <v>1441</v>
      </c>
      <c r="C72" t="s">
        <v>557</v>
      </c>
      <c r="D72">
        <v>5</v>
      </c>
      <c r="E72">
        <v>5</v>
      </c>
      <c r="F72">
        <v>4</v>
      </c>
      <c r="G72">
        <v>5</v>
      </c>
      <c r="H72">
        <v>4</v>
      </c>
      <c r="I72">
        <v>4.7249999999999996</v>
      </c>
      <c r="J72">
        <v>23</v>
      </c>
      <c r="K72">
        <v>0.24356741766295451</v>
      </c>
      <c r="L72">
        <v>11</v>
      </c>
      <c r="M72" t="s">
        <v>2279</v>
      </c>
      <c r="N72" t="b">
        <v>0</v>
      </c>
    </row>
    <row r="73" spans="1:14" x14ac:dyDescent="0.45">
      <c r="A73" t="s">
        <v>231</v>
      </c>
      <c r="B73" t="s">
        <v>1443</v>
      </c>
      <c r="C73" t="s">
        <v>557</v>
      </c>
      <c r="D73">
        <v>4</v>
      </c>
      <c r="E73">
        <v>5</v>
      </c>
      <c r="F73">
        <v>4</v>
      </c>
      <c r="G73">
        <v>4</v>
      </c>
      <c r="H73">
        <v>3</v>
      </c>
      <c r="I73">
        <v>4.1624999999999996</v>
      </c>
      <c r="J73">
        <v>20</v>
      </c>
      <c r="K73">
        <v>0.17748072986212979</v>
      </c>
      <c r="L73">
        <v>7</v>
      </c>
      <c r="M73" t="s">
        <v>2280</v>
      </c>
      <c r="N73" t="b">
        <v>0</v>
      </c>
    </row>
    <row r="74" spans="1:14" x14ac:dyDescent="0.45">
      <c r="A74" t="s">
        <v>234</v>
      </c>
      <c r="B74" t="s">
        <v>698</v>
      </c>
      <c r="C74" t="s">
        <v>557</v>
      </c>
      <c r="D74">
        <v>1</v>
      </c>
      <c r="E74">
        <v>1</v>
      </c>
      <c r="F74">
        <v>1</v>
      </c>
      <c r="G74">
        <v>2</v>
      </c>
      <c r="H74">
        <v>1</v>
      </c>
      <c r="I74">
        <v>1.1625000000000001</v>
      </c>
      <c r="J74">
        <v>6</v>
      </c>
      <c r="K74">
        <v>4.112431487016191E-2</v>
      </c>
      <c r="L74">
        <v>11</v>
      </c>
      <c r="M74" t="s">
        <v>2281</v>
      </c>
      <c r="N74" t="b">
        <v>0</v>
      </c>
    </row>
    <row r="75" spans="1:14" x14ac:dyDescent="0.45">
      <c r="A75" t="s">
        <v>237</v>
      </c>
      <c r="B75" t="s">
        <v>1446</v>
      </c>
      <c r="C75" t="s">
        <v>557</v>
      </c>
      <c r="D75">
        <v>5</v>
      </c>
      <c r="E75">
        <v>5</v>
      </c>
      <c r="F75">
        <v>4</v>
      </c>
      <c r="G75">
        <v>5</v>
      </c>
      <c r="H75">
        <v>4</v>
      </c>
      <c r="I75">
        <v>4.7249999999999996</v>
      </c>
      <c r="J75">
        <v>23</v>
      </c>
      <c r="K75">
        <v>0.34096878322966379</v>
      </c>
      <c r="L75">
        <v>8</v>
      </c>
      <c r="M75" t="s">
        <v>2282</v>
      </c>
      <c r="N75" t="b">
        <v>0</v>
      </c>
    </row>
    <row r="76" spans="1:14" x14ac:dyDescent="0.45">
      <c r="A76" t="s">
        <v>240</v>
      </c>
      <c r="B76" t="s">
        <v>957</v>
      </c>
      <c r="C76" t="s">
        <v>557</v>
      </c>
      <c r="D76">
        <v>5</v>
      </c>
      <c r="E76">
        <v>5</v>
      </c>
      <c r="F76">
        <v>4</v>
      </c>
      <c r="G76">
        <v>5</v>
      </c>
      <c r="H76">
        <v>5</v>
      </c>
      <c r="I76">
        <v>4.8125</v>
      </c>
      <c r="J76">
        <v>24</v>
      </c>
      <c r="K76">
        <v>0.35360210331469533</v>
      </c>
      <c r="L76">
        <v>16</v>
      </c>
      <c r="M76" t="s">
        <v>2283</v>
      </c>
      <c r="N76" t="b">
        <v>0</v>
      </c>
    </row>
    <row r="77" spans="1:14" x14ac:dyDescent="0.45">
      <c r="A77" t="s">
        <v>243</v>
      </c>
      <c r="B77" t="s">
        <v>1449</v>
      </c>
      <c r="C77" t="s">
        <v>557</v>
      </c>
      <c r="D77">
        <v>5</v>
      </c>
      <c r="E77">
        <v>5</v>
      </c>
      <c r="F77">
        <v>4</v>
      </c>
      <c r="G77">
        <v>5</v>
      </c>
      <c r="H77">
        <v>4</v>
      </c>
      <c r="I77">
        <v>4.7249999999999996</v>
      </c>
      <c r="J77">
        <v>23</v>
      </c>
      <c r="K77">
        <v>0.24474641319942611</v>
      </c>
      <c r="L77">
        <v>5</v>
      </c>
      <c r="M77" t="s">
        <v>2284</v>
      </c>
      <c r="N77" t="b">
        <v>0</v>
      </c>
    </row>
    <row r="78" spans="1:14" x14ac:dyDescent="0.45">
      <c r="A78" t="s">
        <v>246</v>
      </c>
      <c r="B78" t="s">
        <v>1451</v>
      </c>
      <c r="C78" t="s">
        <v>557</v>
      </c>
      <c r="D78">
        <v>4</v>
      </c>
      <c r="E78">
        <v>5</v>
      </c>
      <c r="F78">
        <v>4</v>
      </c>
      <c r="G78">
        <v>5</v>
      </c>
      <c r="H78">
        <v>3</v>
      </c>
      <c r="I78">
        <v>4.3249999999999993</v>
      </c>
      <c r="J78">
        <v>21</v>
      </c>
      <c r="K78">
        <v>0.28020661696629717</v>
      </c>
      <c r="L78">
        <v>11</v>
      </c>
      <c r="M78" t="s">
        <v>2285</v>
      </c>
      <c r="N78" t="b">
        <v>0</v>
      </c>
    </row>
    <row r="79" spans="1:14" x14ac:dyDescent="0.45">
      <c r="A79" t="s">
        <v>249</v>
      </c>
      <c r="B79" t="s">
        <v>1453</v>
      </c>
      <c r="C79" t="s">
        <v>557</v>
      </c>
      <c r="D79">
        <v>4</v>
      </c>
      <c r="E79">
        <v>5</v>
      </c>
      <c r="F79">
        <v>4</v>
      </c>
      <c r="G79">
        <v>4</v>
      </c>
      <c r="H79">
        <v>3</v>
      </c>
      <c r="I79">
        <v>4.1624999999999996</v>
      </c>
      <c r="J79">
        <v>20</v>
      </c>
      <c r="K79">
        <v>0.22736269617448329</v>
      </c>
      <c r="L79">
        <v>11</v>
      </c>
      <c r="M79" t="s">
        <v>2286</v>
      </c>
      <c r="N79" t="b">
        <v>0</v>
      </c>
    </row>
    <row r="80" spans="1:14" x14ac:dyDescent="0.45">
      <c r="A80" t="s">
        <v>252</v>
      </c>
      <c r="B80" t="s">
        <v>1455</v>
      </c>
      <c r="C80" t="s">
        <v>557</v>
      </c>
      <c r="D80">
        <v>5</v>
      </c>
      <c r="E80">
        <v>5</v>
      </c>
      <c r="F80">
        <v>4</v>
      </c>
      <c r="G80">
        <v>5</v>
      </c>
      <c r="H80">
        <v>4</v>
      </c>
      <c r="I80">
        <v>4.7249999999999996</v>
      </c>
      <c r="J80">
        <v>23</v>
      </c>
      <c r="K80">
        <v>0.2261529413551934</v>
      </c>
      <c r="L80">
        <v>10</v>
      </c>
      <c r="M80" t="s">
        <v>2287</v>
      </c>
      <c r="N80" t="b">
        <v>0</v>
      </c>
    </row>
    <row r="81" spans="1:14" x14ac:dyDescent="0.45">
      <c r="A81" t="s">
        <v>255</v>
      </c>
      <c r="B81" t="s">
        <v>1457</v>
      </c>
      <c r="C81" t="s">
        <v>557</v>
      </c>
      <c r="D81">
        <v>4</v>
      </c>
      <c r="E81">
        <v>5</v>
      </c>
      <c r="F81">
        <v>4</v>
      </c>
      <c r="G81">
        <v>5</v>
      </c>
      <c r="H81">
        <v>3</v>
      </c>
      <c r="I81">
        <v>4.3249999999999993</v>
      </c>
      <c r="J81">
        <v>21</v>
      </c>
      <c r="K81">
        <v>0.38583425423601342</v>
      </c>
      <c r="L81">
        <v>10</v>
      </c>
      <c r="M81" t="s">
        <v>2288</v>
      </c>
      <c r="N81" t="b">
        <v>0</v>
      </c>
    </row>
    <row r="82" spans="1:14" x14ac:dyDescent="0.45">
      <c r="A82" t="s">
        <v>258</v>
      </c>
      <c r="B82" t="s">
        <v>1459</v>
      </c>
      <c r="C82" t="s">
        <v>557</v>
      </c>
      <c r="D82">
        <v>4</v>
      </c>
      <c r="E82">
        <v>5</v>
      </c>
      <c r="F82">
        <v>4</v>
      </c>
      <c r="G82">
        <v>5</v>
      </c>
      <c r="H82">
        <v>3</v>
      </c>
      <c r="I82">
        <v>4.3249999999999993</v>
      </c>
      <c r="J82">
        <v>21</v>
      </c>
      <c r="K82">
        <v>8.0402444018390667E-2</v>
      </c>
      <c r="L82">
        <v>10</v>
      </c>
      <c r="M82" t="s">
        <v>2289</v>
      </c>
      <c r="N82" t="b">
        <v>0</v>
      </c>
    </row>
    <row r="83" spans="1:14" x14ac:dyDescent="0.45">
      <c r="A83" t="s">
        <v>261</v>
      </c>
      <c r="B83" t="s">
        <v>1461</v>
      </c>
      <c r="C83" t="s">
        <v>557</v>
      </c>
      <c r="D83">
        <v>5</v>
      </c>
      <c r="E83">
        <v>5</v>
      </c>
      <c r="F83">
        <v>5</v>
      </c>
      <c r="G83">
        <v>5</v>
      </c>
      <c r="H83">
        <v>4</v>
      </c>
      <c r="I83">
        <v>4.9124999999999996</v>
      </c>
      <c r="J83">
        <v>24</v>
      </c>
      <c r="K83">
        <v>0.215657368546088</v>
      </c>
      <c r="L83">
        <v>6</v>
      </c>
      <c r="M83" t="s">
        <v>2290</v>
      </c>
      <c r="N83" t="b">
        <v>0</v>
      </c>
    </row>
    <row r="84" spans="1:14" x14ac:dyDescent="0.45">
      <c r="A84" t="s">
        <v>264</v>
      </c>
      <c r="B84" t="s">
        <v>1463</v>
      </c>
      <c r="C84" t="s">
        <v>557</v>
      </c>
      <c r="D84">
        <v>2</v>
      </c>
      <c r="E84">
        <v>3</v>
      </c>
      <c r="F84">
        <v>2</v>
      </c>
      <c r="G84">
        <v>4</v>
      </c>
      <c r="H84">
        <v>1</v>
      </c>
      <c r="I84">
        <v>2.4874999999999998</v>
      </c>
      <c r="J84">
        <v>12</v>
      </c>
      <c r="K84">
        <v>0.13831581191291181</v>
      </c>
      <c r="L84">
        <v>10</v>
      </c>
      <c r="M84" t="s">
        <v>2291</v>
      </c>
      <c r="N84" t="b">
        <v>0</v>
      </c>
    </row>
    <row r="85" spans="1:14" x14ac:dyDescent="0.45">
      <c r="A85" t="s">
        <v>267</v>
      </c>
      <c r="B85" t="s">
        <v>1465</v>
      </c>
      <c r="C85" t="s">
        <v>557</v>
      </c>
      <c r="D85">
        <v>2</v>
      </c>
      <c r="E85">
        <v>3</v>
      </c>
      <c r="F85">
        <v>2</v>
      </c>
      <c r="G85">
        <v>3</v>
      </c>
      <c r="H85">
        <v>1</v>
      </c>
      <c r="I85">
        <v>2.3250000000000002</v>
      </c>
      <c r="J85">
        <v>11</v>
      </c>
      <c r="K85">
        <v>0.134269213355004</v>
      </c>
      <c r="L85">
        <v>7</v>
      </c>
      <c r="M85" t="s">
        <v>2292</v>
      </c>
      <c r="N85" t="b">
        <v>0</v>
      </c>
    </row>
    <row r="86" spans="1:14" x14ac:dyDescent="0.45">
      <c r="A86" t="s">
        <v>270</v>
      </c>
      <c r="B86" t="s">
        <v>1467</v>
      </c>
      <c r="C86" t="s">
        <v>557</v>
      </c>
      <c r="D86">
        <v>2</v>
      </c>
      <c r="E86">
        <v>3</v>
      </c>
      <c r="F86">
        <v>2</v>
      </c>
      <c r="G86">
        <v>4</v>
      </c>
      <c r="H86">
        <v>1</v>
      </c>
      <c r="I86">
        <v>2.4874999999999998</v>
      </c>
      <c r="J86">
        <v>12</v>
      </c>
      <c r="K86">
        <v>8.4283799111416938E-2</v>
      </c>
      <c r="L86">
        <v>11</v>
      </c>
      <c r="M86" t="s">
        <v>2293</v>
      </c>
      <c r="N86" t="b">
        <v>0</v>
      </c>
    </row>
    <row r="87" spans="1:14" x14ac:dyDescent="0.45">
      <c r="A87" t="s">
        <v>273</v>
      </c>
      <c r="B87" t="s">
        <v>698</v>
      </c>
      <c r="C87" t="s">
        <v>557</v>
      </c>
      <c r="D87">
        <v>1</v>
      </c>
      <c r="E87">
        <v>1</v>
      </c>
      <c r="F87">
        <v>1</v>
      </c>
      <c r="G87">
        <v>2</v>
      </c>
      <c r="H87">
        <v>1</v>
      </c>
      <c r="I87">
        <v>1.1625000000000001</v>
      </c>
      <c r="J87">
        <v>6</v>
      </c>
      <c r="K87">
        <v>4.2304041700704079E-2</v>
      </c>
      <c r="L87">
        <v>9</v>
      </c>
      <c r="M87" t="s">
        <v>2294</v>
      </c>
      <c r="N87" t="b">
        <v>0</v>
      </c>
    </row>
    <row r="88" spans="1:14" x14ac:dyDescent="0.45">
      <c r="A88" t="s">
        <v>276</v>
      </c>
      <c r="B88" t="s">
        <v>698</v>
      </c>
      <c r="C88" t="s">
        <v>557</v>
      </c>
      <c r="D88">
        <v>1</v>
      </c>
      <c r="E88">
        <v>1</v>
      </c>
      <c r="F88">
        <v>1</v>
      </c>
      <c r="G88">
        <v>2</v>
      </c>
      <c r="H88">
        <v>1</v>
      </c>
      <c r="I88">
        <v>1.1625000000000001</v>
      </c>
      <c r="J88">
        <v>6</v>
      </c>
      <c r="K88">
        <v>2.657821560033485E-2</v>
      </c>
      <c r="L88">
        <v>10</v>
      </c>
      <c r="M88" t="s">
        <v>2295</v>
      </c>
      <c r="N88" t="b">
        <v>0</v>
      </c>
    </row>
    <row r="89" spans="1:14" x14ac:dyDescent="0.45">
      <c r="A89" t="s">
        <v>279</v>
      </c>
      <c r="B89" t="s">
        <v>1471</v>
      </c>
      <c r="C89" t="s">
        <v>557</v>
      </c>
      <c r="D89">
        <v>4</v>
      </c>
      <c r="E89">
        <v>5</v>
      </c>
      <c r="F89">
        <v>4</v>
      </c>
      <c r="G89">
        <v>4</v>
      </c>
      <c r="H89">
        <v>3</v>
      </c>
      <c r="I89">
        <v>4.1624999999999996</v>
      </c>
      <c r="J89">
        <v>20</v>
      </c>
      <c r="K89">
        <v>0.1136218594961253</v>
      </c>
      <c r="L89">
        <v>9</v>
      </c>
      <c r="M89" t="s">
        <v>2296</v>
      </c>
      <c r="N89" t="b">
        <v>0</v>
      </c>
    </row>
    <row r="90" spans="1:14" x14ac:dyDescent="0.45">
      <c r="A90" t="s">
        <v>282</v>
      </c>
      <c r="B90" t="s">
        <v>1473</v>
      </c>
      <c r="C90" t="s">
        <v>557</v>
      </c>
      <c r="D90">
        <v>1</v>
      </c>
      <c r="E90">
        <v>5</v>
      </c>
      <c r="F90">
        <v>2</v>
      </c>
      <c r="G90">
        <v>4</v>
      </c>
      <c r="H90">
        <v>1</v>
      </c>
      <c r="I90">
        <v>2.6749999999999998</v>
      </c>
      <c r="J90">
        <v>13</v>
      </c>
      <c r="K90">
        <v>0.11441088828137019</v>
      </c>
      <c r="L90">
        <v>7</v>
      </c>
      <c r="M90" t="s">
        <v>2297</v>
      </c>
      <c r="N90" t="b">
        <v>0</v>
      </c>
    </row>
    <row r="91" spans="1:14" x14ac:dyDescent="0.45">
      <c r="A91" t="s">
        <v>285</v>
      </c>
      <c r="B91" t="s">
        <v>1475</v>
      </c>
      <c r="C91" t="s">
        <v>557</v>
      </c>
      <c r="D91">
        <v>5</v>
      </c>
      <c r="E91">
        <v>5</v>
      </c>
      <c r="F91">
        <v>4</v>
      </c>
      <c r="G91">
        <v>5</v>
      </c>
      <c r="H91">
        <v>4</v>
      </c>
      <c r="I91">
        <v>4.7249999999999996</v>
      </c>
      <c r="J91">
        <v>23</v>
      </c>
      <c r="K91">
        <v>0.40357480701353637</v>
      </c>
      <c r="L91">
        <v>4</v>
      </c>
      <c r="M91" t="s">
        <v>2298</v>
      </c>
      <c r="N91" t="b">
        <v>0</v>
      </c>
    </row>
    <row r="92" spans="1:14" x14ac:dyDescent="0.45">
      <c r="A92" t="s">
        <v>288</v>
      </c>
      <c r="B92" t="s">
        <v>1477</v>
      </c>
      <c r="C92" t="s">
        <v>557</v>
      </c>
      <c r="D92">
        <v>1</v>
      </c>
      <c r="E92">
        <v>2</v>
      </c>
      <c r="F92">
        <v>1</v>
      </c>
      <c r="G92">
        <v>3</v>
      </c>
      <c r="H92">
        <v>1</v>
      </c>
      <c r="I92">
        <v>1.575</v>
      </c>
      <c r="J92">
        <v>8</v>
      </c>
      <c r="K92">
        <v>0.14296076452322021</v>
      </c>
      <c r="L92">
        <v>12</v>
      </c>
      <c r="M92" t="s">
        <v>2299</v>
      </c>
      <c r="N92" t="b">
        <v>0</v>
      </c>
    </row>
    <row r="93" spans="1:14" x14ac:dyDescent="0.45">
      <c r="A93" t="s">
        <v>291</v>
      </c>
      <c r="B93" t="s">
        <v>1479</v>
      </c>
      <c r="C93" t="s">
        <v>557</v>
      </c>
      <c r="D93">
        <v>4</v>
      </c>
      <c r="E93">
        <v>5</v>
      </c>
      <c r="F93">
        <v>4</v>
      </c>
      <c r="G93">
        <v>5</v>
      </c>
      <c r="H93">
        <v>3</v>
      </c>
      <c r="I93">
        <v>4.3249999999999993</v>
      </c>
      <c r="J93">
        <v>21</v>
      </c>
      <c r="K93">
        <v>0.1291496445849466</v>
      </c>
      <c r="L93">
        <v>11</v>
      </c>
      <c r="M93" t="s">
        <v>2300</v>
      </c>
      <c r="N93" t="b">
        <v>0</v>
      </c>
    </row>
    <row r="94" spans="1:14" x14ac:dyDescent="0.45">
      <c r="A94" t="s">
        <v>294</v>
      </c>
      <c r="B94" t="s">
        <v>1481</v>
      </c>
      <c r="C94" t="s">
        <v>557</v>
      </c>
      <c r="D94">
        <v>5</v>
      </c>
      <c r="E94">
        <v>5</v>
      </c>
      <c r="F94">
        <v>4</v>
      </c>
      <c r="G94">
        <v>5</v>
      </c>
      <c r="H94">
        <v>4</v>
      </c>
      <c r="I94">
        <v>4.7249999999999996</v>
      </c>
      <c r="J94">
        <v>23</v>
      </c>
      <c r="K94">
        <v>0.30208910804313571</v>
      </c>
      <c r="L94">
        <v>11</v>
      </c>
      <c r="M94" t="s">
        <v>2301</v>
      </c>
      <c r="N94" t="b">
        <v>0</v>
      </c>
    </row>
    <row r="95" spans="1:14" x14ac:dyDescent="0.45">
      <c r="A95" t="s">
        <v>297</v>
      </c>
      <c r="B95" t="s">
        <v>1483</v>
      </c>
      <c r="C95" t="s">
        <v>557</v>
      </c>
      <c r="D95">
        <v>4</v>
      </c>
      <c r="E95">
        <v>5</v>
      </c>
      <c r="F95">
        <v>3</v>
      </c>
      <c r="G95">
        <v>5</v>
      </c>
      <c r="H95">
        <v>2</v>
      </c>
      <c r="I95">
        <v>4.05</v>
      </c>
      <c r="J95">
        <v>19</v>
      </c>
      <c r="K95">
        <v>7.8720211679225688E-2</v>
      </c>
      <c r="L95">
        <v>10</v>
      </c>
      <c r="M95" t="s">
        <v>2302</v>
      </c>
      <c r="N95" t="b">
        <v>0</v>
      </c>
    </row>
    <row r="96" spans="1:14" x14ac:dyDescent="0.45">
      <c r="A96" t="s">
        <v>300</v>
      </c>
      <c r="B96" t="s">
        <v>1485</v>
      </c>
      <c r="C96" t="s">
        <v>557</v>
      </c>
      <c r="D96">
        <v>5</v>
      </c>
      <c r="E96">
        <v>5</v>
      </c>
      <c r="F96">
        <v>4</v>
      </c>
      <c r="G96">
        <v>5</v>
      </c>
      <c r="H96">
        <v>4</v>
      </c>
      <c r="I96">
        <v>4.7249999999999996</v>
      </c>
      <c r="J96">
        <v>23</v>
      </c>
      <c r="K96">
        <v>0.17041535334594579</v>
      </c>
      <c r="L96">
        <v>10</v>
      </c>
      <c r="M96" t="s">
        <v>2303</v>
      </c>
      <c r="N96" t="b">
        <v>0</v>
      </c>
    </row>
    <row r="97" spans="1:14" x14ac:dyDescent="0.45">
      <c r="A97" t="s">
        <v>303</v>
      </c>
      <c r="B97" t="s">
        <v>1487</v>
      </c>
      <c r="C97" t="s">
        <v>557</v>
      </c>
      <c r="D97">
        <v>5</v>
      </c>
      <c r="E97">
        <v>5</v>
      </c>
      <c r="F97">
        <v>5</v>
      </c>
      <c r="G97">
        <v>5</v>
      </c>
      <c r="H97">
        <v>4</v>
      </c>
      <c r="I97">
        <v>4.9124999999999996</v>
      </c>
      <c r="J97">
        <v>24</v>
      </c>
      <c r="K97">
        <v>0.23423903327680859</v>
      </c>
      <c r="L97">
        <v>11</v>
      </c>
      <c r="M97" t="s">
        <v>2304</v>
      </c>
      <c r="N97" t="b">
        <v>0</v>
      </c>
    </row>
    <row r="98" spans="1:14" x14ac:dyDescent="0.45">
      <c r="A98" t="s">
        <v>306</v>
      </c>
      <c r="B98" t="s">
        <v>997</v>
      </c>
      <c r="C98" t="s">
        <v>557</v>
      </c>
      <c r="D98">
        <v>5</v>
      </c>
      <c r="E98">
        <v>5</v>
      </c>
      <c r="F98">
        <v>4</v>
      </c>
      <c r="G98">
        <v>5</v>
      </c>
      <c r="H98">
        <v>5</v>
      </c>
      <c r="I98">
        <v>4.8125</v>
      </c>
      <c r="J98">
        <v>24</v>
      </c>
      <c r="K98">
        <v>0.37092215193967099</v>
      </c>
      <c r="L98">
        <v>13</v>
      </c>
      <c r="M98" t="s">
        <v>2305</v>
      </c>
      <c r="N98" t="b">
        <v>0</v>
      </c>
    </row>
    <row r="99" spans="1:14" x14ac:dyDescent="0.45">
      <c r="A99" t="s">
        <v>309</v>
      </c>
      <c r="B99" t="s">
        <v>1490</v>
      </c>
      <c r="C99" t="s">
        <v>557</v>
      </c>
      <c r="D99">
        <v>5</v>
      </c>
      <c r="E99">
        <v>5</v>
      </c>
      <c r="F99">
        <v>4</v>
      </c>
      <c r="G99">
        <v>5</v>
      </c>
      <c r="H99">
        <v>4</v>
      </c>
      <c r="I99">
        <v>4.7249999999999996</v>
      </c>
      <c r="J99">
        <v>23</v>
      </c>
      <c r="K99">
        <v>0.29922053800099191</v>
      </c>
      <c r="L99">
        <v>11</v>
      </c>
      <c r="M99" t="s">
        <v>2306</v>
      </c>
      <c r="N99" t="b">
        <v>0</v>
      </c>
    </row>
    <row r="100" spans="1:14" x14ac:dyDescent="0.45">
      <c r="A100" t="s">
        <v>312</v>
      </c>
      <c r="B100" t="s">
        <v>1492</v>
      </c>
      <c r="C100" t="s">
        <v>557</v>
      </c>
      <c r="D100">
        <v>5</v>
      </c>
      <c r="E100">
        <v>5</v>
      </c>
      <c r="F100">
        <v>4</v>
      </c>
      <c r="G100">
        <v>5</v>
      </c>
      <c r="H100">
        <v>4</v>
      </c>
      <c r="I100">
        <v>4.7249999999999996</v>
      </c>
      <c r="J100">
        <v>23</v>
      </c>
      <c r="K100">
        <v>0.19800701884573499</v>
      </c>
      <c r="L100">
        <v>6</v>
      </c>
      <c r="M100" t="s">
        <v>2307</v>
      </c>
      <c r="N100" t="b">
        <v>0</v>
      </c>
    </row>
    <row r="101" spans="1:14" x14ac:dyDescent="0.45">
      <c r="A101" t="s">
        <v>315</v>
      </c>
      <c r="B101" t="s">
        <v>1494</v>
      </c>
      <c r="C101" t="s">
        <v>557</v>
      </c>
      <c r="D101">
        <v>4</v>
      </c>
      <c r="E101">
        <v>5</v>
      </c>
      <c r="F101">
        <v>4</v>
      </c>
      <c r="G101">
        <v>5</v>
      </c>
      <c r="H101">
        <v>3</v>
      </c>
      <c r="I101">
        <v>4.3249999999999993</v>
      </c>
      <c r="J101">
        <v>21</v>
      </c>
      <c r="K101">
        <v>0.13454618178572489</v>
      </c>
      <c r="L101">
        <v>9</v>
      </c>
      <c r="M101" t="s">
        <v>2308</v>
      </c>
      <c r="N101" t="b">
        <v>0</v>
      </c>
    </row>
    <row r="102" spans="1:14" x14ac:dyDescent="0.45">
      <c r="A102" t="s">
        <v>318</v>
      </c>
      <c r="B102" t="s">
        <v>1496</v>
      </c>
      <c r="C102" t="s">
        <v>557</v>
      </c>
      <c r="D102">
        <v>5</v>
      </c>
      <c r="E102">
        <v>5</v>
      </c>
      <c r="F102">
        <v>4</v>
      </c>
      <c r="G102">
        <v>5</v>
      </c>
      <c r="H102">
        <v>4</v>
      </c>
      <c r="I102">
        <v>4.7249999999999996</v>
      </c>
      <c r="J102">
        <v>23</v>
      </c>
      <c r="K102">
        <v>0.19321796590935411</v>
      </c>
      <c r="L102">
        <v>10</v>
      </c>
      <c r="M102" t="s">
        <v>2309</v>
      </c>
      <c r="N102" t="b">
        <v>0</v>
      </c>
    </row>
    <row r="103" spans="1:14" x14ac:dyDescent="0.45">
      <c r="A103" t="s">
        <v>321</v>
      </c>
      <c r="B103" t="s">
        <v>1498</v>
      </c>
      <c r="C103" t="s">
        <v>557</v>
      </c>
      <c r="D103">
        <v>5</v>
      </c>
      <c r="E103">
        <v>5</v>
      </c>
      <c r="F103">
        <v>4</v>
      </c>
      <c r="G103">
        <v>4</v>
      </c>
      <c r="H103">
        <v>4</v>
      </c>
      <c r="I103">
        <v>4.5625</v>
      </c>
      <c r="J103">
        <v>22</v>
      </c>
      <c r="K103">
        <v>0.27070131627162902</v>
      </c>
      <c r="L103">
        <v>11</v>
      </c>
      <c r="M103" t="s">
        <v>2310</v>
      </c>
      <c r="N103" t="b">
        <v>0</v>
      </c>
    </row>
    <row r="104" spans="1:14" x14ac:dyDescent="0.45">
      <c r="A104" t="s">
        <v>324</v>
      </c>
      <c r="B104" t="s">
        <v>1008</v>
      </c>
      <c r="C104" t="s">
        <v>557</v>
      </c>
      <c r="D104">
        <v>5</v>
      </c>
      <c r="E104">
        <v>5</v>
      </c>
      <c r="F104">
        <v>3</v>
      </c>
      <c r="G104">
        <v>5</v>
      </c>
      <c r="H104">
        <v>2</v>
      </c>
      <c r="I104">
        <v>4.3624999999999998</v>
      </c>
      <c r="J104">
        <v>20</v>
      </c>
      <c r="K104">
        <v>3.7204033654939857E-2</v>
      </c>
      <c r="L104">
        <v>10</v>
      </c>
      <c r="M104" t="s">
        <v>2311</v>
      </c>
      <c r="N104" t="b">
        <v>0</v>
      </c>
    </row>
    <row r="105" spans="1:14" x14ac:dyDescent="0.45">
      <c r="A105" t="s">
        <v>327</v>
      </c>
      <c r="B105" t="s">
        <v>1501</v>
      </c>
      <c r="C105" t="s">
        <v>557</v>
      </c>
      <c r="D105">
        <v>4</v>
      </c>
      <c r="E105">
        <v>5</v>
      </c>
      <c r="F105">
        <v>4</v>
      </c>
      <c r="G105">
        <v>5</v>
      </c>
      <c r="H105">
        <v>3</v>
      </c>
      <c r="I105">
        <v>4.3249999999999993</v>
      </c>
      <c r="J105">
        <v>21</v>
      </c>
      <c r="K105">
        <v>0.25139534680906139</v>
      </c>
      <c r="L105">
        <v>13</v>
      </c>
      <c r="M105" t="s">
        <v>2312</v>
      </c>
      <c r="N105" t="b">
        <v>0</v>
      </c>
    </row>
    <row r="106" spans="1:14" x14ac:dyDescent="0.45">
      <c r="A106" t="s">
        <v>330</v>
      </c>
      <c r="B106" t="s">
        <v>1503</v>
      </c>
      <c r="C106" t="s">
        <v>557</v>
      </c>
      <c r="D106">
        <v>4</v>
      </c>
      <c r="E106">
        <v>5</v>
      </c>
      <c r="F106">
        <v>3</v>
      </c>
      <c r="G106">
        <v>4</v>
      </c>
      <c r="H106">
        <v>3</v>
      </c>
      <c r="I106">
        <v>3.9750000000000001</v>
      </c>
      <c r="J106">
        <v>19</v>
      </c>
      <c r="K106">
        <v>0.15250149494126691</v>
      </c>
      <c r="L106">
        <v>5</v>
      </c>
      <c r="M106" t="s">
        <v>2313</v>
      </c>
      <c r="N106" t="b">
        <v>0</v>
      </c>
    </row>
    <row r="107" spans="1:14" x14ac:dyDescent="0.45">
      <c r="A107" t="s">
        <v>333</v>
      </c>
      <c r="B107" t="s">
        <v>1505</v>
      </c>
      <c r="C107" t="s">
        <v>557</v>
      </c>
      <c r="D107">
        <v>4</v>
      </c>
      <c r="E107">
        <v>5</v>
      </c>
      <c r="F107">
        <v>3</v>
      </c>
      <c r="G107">
        <v>5</v>
      </c>
      <c r="H107">
        <v>3</v>
      </c>
      <c r="I107">
        <v>4.1375000000000002</v>
      </c>
      <c r="J107">
        <v>20</v>
      </c>
      <c r="K107">
        <v>0.19957794341214</v>
      </c>
      <c r="L107">
        <v>8</v>
      </c>
      <c r="M107" t="s">
        <v>2314</v>
      </c>
      <c r="N107" t="b">
        <v>0</v>
      </c>
    </row>
    <row r="108" spans="1:14" x14ac:dyDescent="0.45">
      <c r="A108" t="s">
        <v>336</v>
      </c>
      <c r="B108" t="s">
        <v>1507</v>
      </c>
      <c r="C108" t="s">
        <v>557</v>
      </c>
      <c r="D108">
        <v>4</v>
      </c>
      <c r="E108">
        <v>5</v>
      </c>
      <c r="F108">
        <v>4</v>
      </c>
      <c r="G108">
        <v>5</v>
      </c>
      <c r="H108">
        <v>3</v>
      </c>
      <c r="I108">
        <v>4.3249999999999993</v>
      </c>
      <c r="J108">
        <v>21</v>
      </c>
      <c r="K108">
        <v>0.19081325028655799</v>
      </c>
      <c r="L108">
        <v>10</v>
      </c>
      <c r="M108" t="s">
        <v>2315</v>
      </c>
      <c r="N108" t="b">
        <v>0</v>
      </c>
    </row>
    <row r="109" spans="1:14" x14ac:dyDescent="0.45">
      <c r="A109" t="s">
        <v>339</v>
      </c>
      <c r="B109" t="s">
        <v>1509</v>
      </c>
      <c r="C109" t="s">
        <v>557</v>
      </c>
      <c r="D109">
        <v>3</v>
      </c>
      <c r="E109">
        <v>4</v>
      </c>
      <c r="F109">
        <v>3</v>
      </c>
      <c r="G109">
        <v>4</v>
      </c>
      <c r="H109">
        <v>2</v>
      </c>
      <c r="I109">
        <v>3.3250000000000002</v>
      </c>
      <c r="J109">
        <v>16</v>
      </c>
      <c r="K109">
        <v>0.14550319025893321</v>
      </c>
      <c r="L109">
        <v>10</v>
      </c>
      <c r="M109" t="s">
        <v>2316</v>
      </c>
      <c r="N109" t="b">
        <v>0</v>
      </c>
    </row>
    <row r="110" spans="1:14" x14ac:dyDescent="0.45">
      <c r="A110" t="s">
        <v>342</v>
      </c>
      <c r="B110" t="s">
        <v>1511</v>
      </c>
      <c r="C110" t="s">
        <v>557</v>
      </c>
      <c r="D110">
        <v>2</v>
      </c>
      <c r="E110">
        <v>3</v>
      </c>
      <c r="F110">
        <v>2</v>
      </c>
      <c r="G110">
        <v>4</v>
      </c>
      <c r="H110">
        <v>1</v>
      </c>
      <c r="I110">
        <v>2.4874999999999998</v>
      </c>
      <c r="J110">
        <v>12</v>
      </c>
      <c r="K110">
        <v>9.1770235145844661E-2</v>
      </c>
      <c r="L110">
        <v>12</v>
      </c>
      <c r="M110" t="s">
        <v>2317</v>
      </c>
      <c r="N110" t="b">
        <v>0</v>
      </c>
    </row>
    <row r="111" spans="1:14" x14ac:dyDescent="0.45">
      <c r="A111" t="s">
        <v>345</v>
      </c>
      <c r="B111" t="s">
        <v>1513</v>
      </c>
      <c r="C111" t="s">
        <v>557</v>
      </c>
      <c r="D111">
        <v>5</v>
      </c>
      <c r="E111">
        <v>5</v>
      </c>
      <c r="F111">
        <v>4</v>
      </c>
      <c r="G111">
        <v>5</v>
      </c>
      <c r="H111">
        <v>4</v>
      </c>
      <c r="I111">
        <v>4.7249999999999996</v>
      </c>
      <c r="J111">
        <v>23</v>
      </c>
      <c r="K111">
        <v>0.20985197148960219</v>
      </c>
      <c r="L111">
        <v>14</v>
      </c>
      <c r="M111" t="s">
        <v>2318</v>
      </c>
      <c r="N111" t="b">
        <v>0</v>
      </c>
    </row>
    <row r="112" spans="1:14" x14ac:dyDescent="0.45">
      <c r="A112" t="s">
        <v>348</v>
      </c>
      <c r="B112" t="s">
        <v>1024</v>
      </c>
      <c r="C112" t="s">
        <v>557</v>
      </c>
      <c r="D112">
        <v>3</v>
      </c>
      <c r="E112">
        <v>4</v>
      </c>
      <c r="F112">
        <v>3</v>
      </c>
      <c r="G112">
        <v>4</v>
      </c>
      <c r="H112">
        <v>2</v>
      </c>
      <c r="I112">
        <v>3.3250000000000002</v>
      </c>
      <c r="J112">
        <v>16</v>
      </c>
      <c r="K112">
        <v>0.13930778156864779</v>
      </c>
      <c r="L112">
        <v>11</v>
      </c>
      <c r="M112" t="s">
        <v>2319</v>
      </c>
      <c r="N112" t="b">
        <v>0</v>
      </c>
    </row>
    <row r="113" spans="1:14" x14ac:dyDescent="0.45">
      <c r="A113" t="s">
        <v>351</v>
      </c>
      <c r="B113" t="s">
        <v>1516</v>
      </c>
      <c r="C113" t="s">
        <v>557</v>
      </c>
      <c r="D113">
        <v>4</v>
      </c>
      <c r="E113">
        <v>5</v>
      </c>
      <c r="F113">
        <v>4</v>
      </c>
      <c r="G113">
        <v>4</v>
      </c>
      <c r="H113">
        <v>3</v>
      </c>
      <c r="I113">
        <v>4.1624999999999996</v>
      </c>
      <c r="J113">
        <v>20</v>
      </c>
      <c r="K113">
        <v>0.26495548744676273</v>
      </c>
      <c r="L113">
        <v>13</v>
      </c>
      <c r="M113" t="s">
        <v>2320</v>
      </c>
      <c r="N113" t="b">
        <v>0</v>
      </c>
    </row>
    <row r="114" spans="1:14" x14ac:dyDescent="0.45">
      <c r="A114" t="s">
        <v>354</v>
      </c>
      <c r="B114" t="s">
        <v>1518</v>
      </c>
      <c r="C114" t="s">
        <v>557</v>
      </c>
      <c r="D114">
        <v>5</v>
      </c>
      <c r="E114">
        <v>5</v>
      </c>
      <c r="F114">
        <v>4</v>
      </c>
      <c r="G114">
        <v>5</v>
      </c>
      <c r="H114">
        <v>4</v>
      </c>
      <c r="I114">
        <v>4.7249999999999996</v>
      </c>
      <c r="J114">
        <v>23</v>
      </c>
      <c r="K114">
        <v>0.2130441292269519</v>
      </c>
      <c r="L114">
        <v>9</v>
      </c>
      <c r="M114" t="s">
        <v>2321</v>
      </c>
      <c r="N114" t="b">
        <v>0</v>
      </c>
    </row>
    <row r="115" spans="1:14" x14ac:dyDescent="0.45">
      <c r="A115" t="s">
        <v>357</v>
      </c>
      <c r="B115" t="s">
        <v>1520</v>
      </c>
      <c r="C115" t="s">
        <v>557</v>
      </c>
      <c r="D115">
        <v>5</v>
      </c>
      <c r="E115">
        <v>5</v>
      </c>
      <c r="F115">
        <v>4</v>
      </c>
      <c r="G115">
        <v>5</v>
      </c>
      <c r="H115">
        <v>4</v>
      </c>
      <c r="I115">
        <v>4.7249999999999996</v>
      </c>
      <c r="J115">
        <v>23</v>
      </c>
      <c r="K115">
        <v>0.31857321863365018</v>
      </c>
      <c r="L115">
        <v>10</v>
      </c>
      <c r="M115" t="s">
        <v>2322</v>
      </c>
      <c r="N115" t="b">
        <v>0</v>
      </c>
    </row>
    <row r="116" spans="1:14" x14ac:dyDescent="0.45">
      <c r="A116" t="s">
        <v>360</v>
      </c>
      <c r="B116" t="s">
        <v>1522</v>
      </c>
      <c r="C116" t="s">
        <v>557</v>
      </c>
      <c r="D116">
        <v>1</v>
      </c>
      <c r="E116">
        <v>5</v>
      </c>
      <c r="F116">
        <v>1</v>
      </c>
      <c r="G116">
        <v>5</v>
      </c>
      <c r="H116">
        <v>1</v>
      </c>
      <c r="I116">
        <v>2.649999999999999</v>
      </c>
      <c r="J116">
        <v>13</v>
      </c>
      <c r="K116">
        <v>8.9831968160650005E-2</v>
      </c>
      <c r="L116">
        <v>3</v>
      </c>
      <c r="M116" t="s">
        <v>2323</v>
      </c>
      <c r="N116" t="b">
        <v>0</v>
      </c>
    </row>
    <row r="117" spans="1:14" x14ac:dyDescent="0.45">
      <c r="A117" t="s">
        <v>363</v>
      </c>
      <c r="B117" t="s">
        <v>1524</v>
      </c>
      <c r="C117" t="s">
        <v>557</v>
      </c>
      <c r="D117">
        <v>5</v>
      </c>
      <c r="E117">
        <v>5</v>
      </c>
      <c r="F117">
        <v>5</v>
      </c>
      <c r="G117">
        <v>5</v>
      </c>
      <c r="H117">
        <v>4</v>
      </c>
      <c r="I117">
        <v>4.9124999999999996</v>
      </c>
      <c r="J117">
        <v>24</v>
      </c>
      <c r="K117">
        <v>0.46563949238093127</v>
      </c>
      <c r="L117">
        <v>12</v>
      </c>
      <c r="M117" t="s">
        <v>2324</v>
      </c>
      <c r="N117" t="b">
        <v>0</v>
      </c>
    </row>
    <row r="118" spans="1:14" x14ac:dyDescent="0.45">
      <c r="A118" t="s">
        <v>366</v>
      </c>
      <c r="B118" t="s">
        <v>1526</v>
      </c>
      <c r="C118" t="s">
        <v>557</v>
      </c>
      <c r="D118">
        <v>2</v>
      </c>
      <c r="E118">
        <v>3</v>
      </c>
      <c r="F118">
        <v>2</v>
      </c>
      <c r="G118">
        <v>4</v>
      </c>
      <c r="H118">
        <v>1</v>
      </c>
      <c r="I118">
        <v>2.4874999999999998</v>
      </c>
      <c r="J118">
        <v>12</v>
      </c>
      <c r="K118">
        <v>6.7398694335944212E-2</v>
      </c>
      <c r="L118">
        <v>5</v>
      </c>
      <c r="M118" t="s">
        <v>2325</v>
      </c>
      <c r="N118" t="b">
        <v>0</v>
      </c>
    </row>
    <row r="119" spans="1:14" x14ac:dyDescent="0.45">
      <c r="A119" t="s">
        <v>369</v>
      </c>
      <c r="B119" t="s">
        <v>1528</v>
      </c>
      <c r="C119" t="s">
        <v>557</v>
      </c>
      <c r="D119">
        <v>4</v>
      </c>
      <c r="E119">
        <v>5</v>
      </c>
      <c r="F119">
        <v>4</v>
      </c>
      <c r="G119">
        <v>5</v>
      </c>
      <c r="H119">
        <v>3</v>
      </c>
      <c r="I119">
        <v>4.3249999999999993</v>
      </c>
      <c r="J119">
        <v>21</v>
      </c>
      <c r="K119">
        <v>0.15102227534711041</v>
      </c>
      <c r="L119">
        <v>10</v>
      </c>
      <c r="M119" t="s">
        <v>2326</v>
      </c>
      <c r="N119" t="b">
        <v>0</v>
      </c>
    </row>
    <row r="120" spans="1:14" x14ac:dyDescent="0.45">
      <c r="A120" t="s">
        <v>372</v>
      </c>
      <c r="B120" t="s">
        <v>1530</v>
      </c>
      <c r="C120" t="s">
        <v>557</v>
      </c>
      <c r="D120">
        <v>3</v>
      </c>
      <c r="E120">
        <v>4</v>
      </c>
      <c r="F120">
        <v>3</v>
      </c>
      <c r="G120">
        <v>4</v>
      </c>
      <c r="H120">
        <v>2</v>
      </c>
      <c r="I120">
        <v>3.3250000000000002</v>
      </c>
      <c r="J120">
        <v>16</v>
      </c>
      <c r="K120">
        <v>0.22846128499643881</v>
      </c>
      <c r="L120">
        <v>15</v>
      </c>
      <c r="M120" t="s">
        <v>2327</v>
      </c>
      <c r="N120" t="b">
        <v>0</v>
      </c>
    </row>
    <row r="121" spans="1:14" x14ac:dyDescent="0.45">
      <c r="A121" t="s">
        <v>375</v>
      </c>
      <c r="B121" t="s">
        <v>1532</v>
      </c>
      <c r="C121" t="s">
        <v>557</v>
      </c>
      <c r="D121">
        <v>4</v>
      </c>
      <c r="E121">
        <v>5</v>
      </c>
      <c r="F121">
        <v>4</v>
      </c>
      <c r="G121">
        <v>5</v>
      </c>
      <c r="H121">
        <v>3</v>
      </c>
      <c r="I121">
        <v>4.3249999999999993</v>
      </c>
      <c r="J121">
        <v>21</v>
      </c>
      <c r="K121">
        <v>0.29325603697377889</v>
      </c>
      <c r="L121">
        <v>5</v>
      </c>
      <c r="M121" t="s">
        <v>2328</v>
      </c>
      <c r="N121" t="b">
        <v>0</v>
      </c>
    </row>
    <row r="122" spans="1:14" x14ac:dyDescent="0.45">
      <c r="A122" t="s">
        <v>378</v>
      </c>
      <c r="B122" t="s">
        <v>1534</v>
      </c>
      <c r="C122" t="s">
        <v>557</v>
      </c>
      <c r="D122">
        <v>5</v>
      </c>
      <c r="E122">
        <v>5</v>
      </c>
      <c r="F122">
        <v>4</v>
      </c>
      <c r="G122">
        <v>5</v>
      </c>
      <c r="H122">
        <v>4</v>
      </c>
      <c r="I122">
        <v>4.7249999999999996</v>
      </c>
      <c r="J122">
        <v>23</v>
      </c>
      <c r="K122">
        <v>0.33750000000000002</v>
      </c>
      <c r="L122">
        <v>1</v>
      </c>
      <c r="M122" t="s">
        <v>2329</v>
      </c>
      <c r="N122" t="b">
        <v>0</v>
      </c>
    </row>
    <row r="123" spans="1:14" x14ac:dyDescent="0.45">
      <c r="A123" t="s">
        <v>381</v>
      </c>
      <c r="B123" t="s">
        <v>1536</v>
      </c>
      <c r="C123" t="s">
        <v>557</v>
      </c>
      <c r="D123">
        <v>5</v>
      </c>
      <c r="E123">
        <v>5</v>
      </c>
      <c r="F123">
        <v>4</v>
      </c>
      <c r="G123">
        <v>5</v>
      </c>
      <c r="H123">
        <v>5</v>
      </c>
      <c r="I123">
        <v>4.8125</v>
      </c>
      <c r="J123">
        <v>24</v>
      </c>
      <c r="K123">
        <v>0.37335125856237111</v>
      </c>
      <c r="L123">
        <v>10</v>
      </c>
      <c r="M123" t="s">
        <v>2330</v>
      </c>
      <c r="N123" t="b">
        <v>0</v>
      </c>
    </row>
    <row r="124" spans="1:14" x14ac:dyDescent="0.45">
      <c r="A124" t="s">
        <v>384</v>
      </c>
      <c r="B124" t="s">
        <v>1538</v>
      </c>
      <c r="C124" t="s">
        <v>557</v>
      </c>
      <c r="D124">
        <v>5</v>
      </c>
      <c r="E124">
        <v>5</v>
      </c>
      <c r="F124">
        <v>5</v>
      </c>
      <c r="G124">
        <v>5</v>
      </c>
      <c r="H124">
        <v>4</v>
      </c>
      <c r="I124">
        <v>4.9124999999999996</v>
      </c>
      <c r="J124">
        <v>24</v>
      </c>
      <c r="K124">
        <v>0.18618415515412029</v>
      </c>
      <c r="L124">
        <v>12</v>
      </c>
      <c r="M124" t="s">
        <v>2331</v>
      </c>
      <c r="N124" t="b">
        <v>0</v>
      </c>
    </row>
    <row r="125" spans="1:14" x14ac:dyDescent="0.45">
      <c r="A125" t="s">
        <v>387</v>
      </c>
      <c r="B125" t="s">
        <v>1540</v>
      </c>
      <c r="C125" t="s">
        <v>557</v>
      </c>
      <c r="D125">
        <v>5</v>
      </c>
      <c r="E125">
        <v>5</v>
      </c>
      <c r="F125">
        <v>5</v>
      </c>
      <c r="G125">
        <v>5</v>
      </c>
      <c r="H125">
        <v>4</v>
      </c>
      <c r="I125">
        <v>4.9124999999999996</v>
      </c>
      <c r="J125">
        <v>24</v>
      </c>
      <c r="K125">
        <v>0.30144656958574728</v>
      </c>
      <c r="L125">
        <v>11</v>
      </c>
      <c r="M125" t="s">
        <v>2332</v>
      </c>
      <c r="N125" t="b">
        <v>0</v>
      </c>
    </row>
    <row r="126" spans="1:14" x14ac:dyDescent="0.45">
      <c r="A126" t="s">
        <v>390</v>
      </c>
      <c r="B126" t="s">
        <v>1542</v>
      </c>
      <c r="C126" t="s">
        <v>557</v>
      </c>
      <c r="D126">
        <v>5</v>
      </c>
      <c r="E126">
        <v>5</v>
      </c>
      <c r="F126">
        <v>5</v>
      </c>
      <c r="G126">
        <v>5</v>
      </c>
      <c r="H126">
        <v>4</v>
      </c>
      <c r="I126">
        <v>4.9124999999999996</v>
      </c>
      <c r="J126">
        <v>24</v>
      </c>
      <c r="K126">
        <v>0.38423232720376937</v>
      </c>
      <c r="L126">
        <v>12</v>
      </c>
      <c r="M126" t="s">
        <v>2333</v>
      </c>
      <c r="N126" t="b">
        <v>0</v>
      </c>
    </row>
    <row r="127" spans="1:14" x14ac:dyDescent="0.45">
      <c r="A127" t="s">
        <v>393</v>
      </c>
      <c r="B127" t="s">
        <v>698</v>
      </c>
      <c r="C127" t="s">
        <v>557</v>
      </c>
      <c r="D127">
        <v>2</v>
      </c>
      <c r="E127">
        <v>2</v>
      </c>
      <c r="F127">
        <v>1</v>
      </c>
      <c r="G127">
        <v>3</v>
      </c>
      <c r="H127">
        <v>1</v>
      </c>
      <c r="I127">
        <v>1.8875</v>
      </c>
      <c r="J127">
        <v>9</v>
      </c>
      <c r="K127">
        <v>1.342930742141646E-2</v>
      </c>
      <c r="L127">
        <v>4</v>
      </c>
      <c r="M127" t="s">
        <v>2334</v>
      </c>
      <c r="N127" t="b">
        <v>0</v>
      </c>
    </row>
    <row r="128" spans="1:14" x14ac:dyDescent="0.45">
      <c r="A128" t="s">
        <v>396</v>
      </c>
      <c r="B128" t="s">
        <v>698</v>
      </c>
      <c r="C128" t="s">
        <v>557</v>
      </c>
      <c r="D128">
        <v>1</v>
      </c>
      <c r="E128">
        <v>1</v>
      </c>
      <c r="F128">
        <v>1</v>
      </c>
      <c r="G128">
        <v>2</v>
      </c>
      <c r="H128">
        <v>1</v>
      </c>
      <c r="I128">
        <v>1.1625000000000001</v>
      </c>
      <c r="J128">
        <v>6</v>
      </c>
      <c r="K128">
        <v>2.4247406033120322E-2</v>
      </c>
      <c r="L128">
        <v>7</v>
      </c>
      <c r="M128" t="s">
        <v>2335</v>
      </c>
      <c r="N128" t="b">
        <v>0</v>
      </c>
    </row>
    <row r="129" spans="1:14" x14ac:dyDescent="0.45">
      <c r="A129" t="s">
        <v>399</v>
      </c>
      <c r="B129" t="s">
        <v>1546</v>
      </c>
      <c r="C129" t="s">
        <v>557</v>
      </c>
      <c r="D129">
        <v>4</v>
      </c>
      <c r="E129">
        <v>5</v>
      </c>
      <c r="F129">
        <v>4</v>
      </c>
      <c r="G129">
        <v>5</v>
      </c>
      <c r="H129">
        <v>3</v>
      </c>
      <c r="I129">
        <v>4.3249999999999993</v>
      </c>
      <c r="J129">
        <v>21</v>
      </c>
      <c r="K129">
        <v>0.27276730608627159</v>
      </c>
      <c r="L129">
        <v>12</v>
      </c>
      <c r="M129" t="s">
        <v>2336</v>
      </c>
      <c r="N129" t="b">
        <v>0</v>
      </c>
    </row>
    <row r="130" spans="1:14" x14ac:dyDescent="0.45">
      <c r="A130" t="s">
        <v>402</v>
      </c>
      <c r="B130" t="s">
        <v>698</v>
      </c>
      <c r="C130" t="s">
        <v>557</v>
      </c>
      <c r="D130">
        <v>1</v>
      </c>
      <c r="E130">
        <v>1</v>
      </c>
      <c r="F130">
        <v>1</v>
      </c>
      <c r="G130">
        <v>2</v>
      </c>
      <c r="H130">
        <v>1</v>
      </c>
      <c r="I130">
        <v>1.1625000000000001</v>
      </c>
      <c r="J130">
        <v>6</v>
      </c>
      <c r="K130">
        <v>1.7058697156376951E-2</v>
      </c>
      <c r="L130">
        <v>12</v>
      </c>
      <c r="M130" t="s">
        <v>2337</v>
      </c>
      <c r="N130" t="b">
        <v>0</v>
      </c>
    </row>
    <row r="131" spans="1:14" x14ac:dyDescent="0.45">
      <c r="A131" t="s">
        <v>405</v>
      </c>
      <c r="B131" t="s">
        <v>1549</v>
      </c>
      <c r="C131" t="s">
        <v>557</v>
      </c>
      <c r="D131">
        <v>5</v>
      </c>
      <c r="E131">
        <v>5</v>
      </c>
      <c r="F131">
        <v>4</v>
      </c>
      <c r="G131">
        <v>5</v>
      </c>
      <c r="H131">
        <v>4</v>
      </c>
      <c r="I131">
        <v>4.7249999999999996</v>
      </c>
      <c r="J131">
        <v>23</v>
      </c>
      <c r="K131">
        <v>0.34647393976641039</v>
      </c>
      <c r="L131">
        <v>12</v>
      </c>
      <c r="M131" t="s">
        <v>2338</v>
      </c>
      <c r="N131" t="b">
        <v>0</v>
      </c>
    </row>
    <row r="132" spans="1:14" x14ac:dyDescent="0.45">
      <c r="A132" t="s">
        <v>408</v>
      </c>
      <c r="B132" t="s">
        <v>1551</v>
      </c>
      <c r="C132" t="s">
        <v>557</v>
      </c>
      <c r="D132">
        <v>5</v>
      </c>
      <c r="E132">
        <v>5</v>
      </c>
      <c r="F132">
        <v>4</v>
      </c>
      <c r="G132">
        <v>5</v>
      </c>
      <c r="H132">
        <v>4</v>
      </c>
      <c r="I132">
        <v>4.7249999999999996</v>
      </c>
      <c r="J132">
        <v>23</v>
      </c>
      <c r="K132">
        <v>0.21534118104838501</v>
      </c>
      <c r="L132">
        <v>14</v>
      </c>
      <c r="M132" t="s">
        <v>2339</v>
      </c>
      <c r="N132" t="b">
        <v>0</v>
      </c>
    </row>
    <row r="133" spans="1:14" x14ac:dyDescent="0.45">
      <c r="A133" t="s">
        <v>411</v>
      </c>
      <c r="B133" t="s">
        <v>1553</v>
      </c>
      <c r="C133" t="s">
        <v>557</v>
      </c>
      <c r="D133">
        <v>5</v>
      </c>
      <c r="E133">
        <v>5</v>
      </c>
      <c r="F133">
        <v>4</v>
      </c>
      <c r="G133">
        <v>5</v>
      </c>
      <c r="H133">
        <v>4</v>
      </c>
      <c r="I133">
        <v>4.7249999999999996</v>
      </c>
      <c r="J133">
        <v>23</v>
      </c>
      <c r="K133">
        <v>0.28126574303093838</v>
      </c>
      <c r="L133">
        <v>11</v>
      </c>
      <c r="M133" t="s">
        <v>2340</v>
      </c>
      <c r="N133" t="b">
        <v>0</v>
      </c>
    </row>
    <row r="134" spans="1:14" x14ac:dyDescent="0.45">
      <c r="A134" t="s">
        <v>414</v>
      </c>
      <c r="B134" t="s">
        <v>1555</v>
      </c>
      <c r="C134" t="s">
        <v>557</v>
      </c>
      <c r="D134">
        <v>5</v>
      </c>
      <c r="E134">
        <v>5</v>
      </c>
      <c r="F134">
        <v>4</v>
      </c>
      <c r="G134">
        <v>5</v>
      </c>
      <c r="H134">
        <v>4</v>
      </c>
      <c r="I134">
        <v>4.7249999999999996</v>
      </c>
      <c r="J134">
        <v>23</v>
      </c>
      <c r="K134">
        <v>0.196760151289223</v>
      </c>
      <c r="L134">
        <v>11</v>
      </c>
      <c r="M134" t="s">
        <v>2341</v>
      </c>
      <c r="N134" t="b">
        <v>0</v>
      </c>
    </row>
    <row r="135" spans="1:14" x14ac:dyDescent="0.45">
      <c r="A135" t="s">
        <v>417</v>
      </c>
      <c r="B135" t="s">
        <v>698</v>
      </c>
      <c r="C135" t="s">
        <v>557</v>
      </c>
      <c r="D135">
        <v>1</v>
      </c>
      <c r="E135">
        <v>1</v>
      </c>
      <c r="F135">
        <v>1</v>
      </c>
      <c r="G135">
        <v>2</v>
      </c>
      <c r="H135">
        <v>1</v>
      </c>
      <c r="I135">
        <v>1.1625000000000001</v>
      </c>
      <c r="J135">
        <v>6</v>
      </c>
      <c r="K135">
        <v>4.6962204462204463E-2</v>
      </c>
      <c r="L135">
        <v>11</v>
      </c>
      <c r="M135" t="s">
        <v>2342</v>
      </c>
      <c r="N135" t="b">
        <v>0</v>
      </c>
    </row>
    <row r="136" spans="1:14" x14ac:dyDescent="0.45">
      <c r="A136" t="s">
        <v>420</v>
      </c>
      <c r="B136" t="s">
        <v>698</v>
      </c>
      <c r="C136" t="s">
        <v>557</v>
      </c>
      <c r="D136">
        <v>1</v>
      </c>
      <c r="E136">
        <v>1</v>
      </c>
      <c r="F136">
        <v>1</v>
      </c>
      <c r="G136">
        <v>2</v>
      </c>
      <c r="H136">
        <v>1</v>
      </c>
      <c r="I136">
        <v>1.1625000000000001</v>
      </c>
      <c r="J136">
        <v>6</v>
      </c>
      <c r="K136">
        <v>2.1228070175438589E-2</v>
      </c>
      <c r="L136">
        <v>3</v>
      </c>
      <c r="M136" t="s">
        <v>2343</v>
      </c>
      <c r="N136" t="b">
        <v>0</v>
      </c>
    </row>
    <row r="137" spans="1:14" x14ac:dyDescent="0.45">
      <c r="A137" t="s">
        <v>423</v>
      </c>
      <c r="B137" t="s">
        <v>1072</v>
      </c>
      <c r="C137" t="s">
        <v>557</v>
      </c>
      <c r="D137">
        <v>5</v>
      </c>
      <c r="E137">
        <v>5</v>
      </c>
      <c r="F137">
        <v>4</v>
      </c>
      <c r="G137">
        <v>5</v>
      </c>
      <c r="H137">
        <v>5</v>
      </c>
      <c r="I137">
        <v>4.8125</v>
      </c>
      <c r="J137">
        <v>24</v>
      </c>
      <c r="K137">
        <v>6.5485007617114677E-2</v>
      </c>
      <c r="L137">
        <v>14</v>
      </c>
      <c r="M137" t="s">
        <v>2344</v>
      </c>
      <c r="N137" t="b">
        <v>0</v>
      </c>
    </row>
    <row r="138" spans="1:14" x14ac:dyDescent="0.45">
      <c r="A138" t="s">
        <v>426</v>
      </c>
      <c r="B138" t="s">
        <v>1560</v>
      </c>
      <c r="C138" t="s">
        <v>557</v>
      </c>
      <c r="D138">
        <v>4</v>
      </c>
      <c r="E138">
        <v>5</v>
      </c>
      <c r="F138">
        <v>3</v>
      </c>
      <c r="G138">
        <v>4</v>
      </c>
      <c r="H138">
        <v>3</v>
      </c>
      <c r="I138">
        <v>3.9750000000000001</v>
      </c>
      <c r="J138">
        <v>19</v>
      </c>
      <c r="K138">
        <v>0.25524851517187741</v>
      </c>
      <c r="L138">
        <v>9</v>
      </c>
      <c r="M138" t="s">
        <v>2345</v>
      </c>
      <c r="N138" t="b">
        <v>0</v>
      </c>
    </row>
    <row r="139" spans="1:14" x14ac:dyDescent="0.45">
      <c r="A139" t="s">
        <v>429</v>
      </c>
      <c r="B139" t="s">
        <v>1076</v>
      </c>
      <c r="C139" t="s">
        <v>557</v>
      </c>
      <c r="D139">
        <v>5</v>
      </c>
      <c r="E139">
        <v>5</v>
      </c>
      <c r="F139">
        <v>4</v>
      </c>
      <c r="G139">
        <v>5</v>
      </c>
      <c r="H139">
        <v>4</v>
      </c>
      <c r="I139">
        <v>4.7249999999999996</v>
      </c>
      <c r="J139">
        <v>23</v>
      </c>
      <c r="K139">
        <v>0.44154746350564011</v>
      </c>
      <c r="L139">
        <v>12</v>
      </c>
      <c r="M139" t="s">
        <v>2346</v>
      </c>
      <c r="N139" t="b">
        <v>0</v>
      </c>
    </row>
    <row r="140" spans="1:14" x14ac:dyDescent="0.45">
      <c r="A140" t="s">
        <v>432</v>
      </c>
      <c r="B140" t="s">
        <v>1563</v>
      </c>
      <c r="C140" t="s">
        <v>557</v>
      </c>
      <c r="D140">
        <v>5</v>
      </c>
      <c r="E140">
        <v>5</v>
      </c>
      <c r="F140">
        <v>5</v>
      </c>
      <c r="G140">
        <v>5</v>
      </c>
      <c r="H140">
        <v>5</v>
      </c>
      <c r="I140">
        <v>5</v>
      </c>
      <c r="J140">
        <v>25</v>
      </c>
      <c r="K140">
        <v>0.42252089822389821</v>
      </c>
      <c r="L140">
        <v>13</v>
      </c>
      <c r="M140" t="s">
        <v>2347</v>
      </c>
      <c r="N140" t="b">
        <v>0</v>
      </c>
    </row>
    <row r="141" spans="1:14" x14ac:dyDescent="0.45">
      <c r="A141" t="s">
        <v>435</v>
      </c>
      <c r="B141" t="s">
        <v>1080</v>
      </c>
      <c r="C141" t="s">
        <v>557</v>
      </c>
      <c r="D141">
        <v>2</v>
      </c>
      <c r="E141">
        <v>3</v>
      </c>
      <c r="F141">
        <v>2</v>
      </c>
      <c r="G141">
        <v>4</v>
      </c>
      <c r="H141">
        <v>1</v>
      </c>
      <c r="I141">
        <v>2.4874999999999998</v>
      </c>
      <c r="J141">
        <v>12</v>
      </c>
      <c r="K141">
        <v>0</v>
      </c>
      <c r="L141">
        <v>3</v>
      </c>
      <c r="M141" t="s">
        <v>2348</v>
      </c>
      <c r="N141" t="b">
        <v>0</v>
      </c>
    </row>
    <row r="142" spans="1:14" x14ac:dyDescent="0.45">
      <c r="A142" t="s">
        <v>438</v>
      </c>
      <c r="B142" t="s">
        <v>698</v>
      </c>
      <c r="C142" t="s">
        <v>557</v>
      </c>
      <c r="D142">
        <v>1</v>
      </c>
      <c r="E142">
        <v>1</v>
      </c>
      <c r="F142">
        <v>1</v>
      </c>
      <c r="G142">
        <v>2</v>
      </c>
      <c r="H142">
        <v>1</v>
      </c>
      <c r="I142">
        <v>1.1625000000000001</v>
      </c>
      <c r="J142">
        <v>6</v>
      </c>
      <c r="K142">
        <v>3.8622284238381217E-2</v>
      </c>
      <c r="L142">
        <v>11</v>
      </c>
      <c r="M142" t="s">
        <v>2349</v>
      </c>
      <c r="N142" t="b">
        <v>0</v>
      </c>
    </row>
    <row r="143" spans="1:14" x14ac:dyDescent="0.45">
      <c r="A143" t="s">
        <v>441</v>
      </c>
      <c r="B143" t="s">
        <v>1567</v>
      </c>
      <c r="C143" t="s">
        <v>557</v>
      </c>
      <c r="D143">
        <v>5</v>
      </c>
      <c r="E143">
        <v>5</v>
      </c>
      <c r="F143">
        <v>4</v>
      </c>
      <c r="G143">
        <v>5</v>
      </c>
      <c r="H143">
        <v>4</v>
      </c>
      <c r="I143">
        <v>4.7249999999999996</v>
      </c>
      <c r="J143">
        <v>23</v>
      </c>
      <c r="K143">
        <v>0.14466495910104929</v>
      </c>
      <c r="L143">
        <v>7</v>
      </c>
      <c r="M143" t="s">
        <v>2350</v>
      </c>
      <c r="N143" t="b">
        <v>0</v>
      </c>
    </row>
    <row r="144" spans="1:14" x14ac:dyDescent="0.45">
      <c r="A144" t="s">
        <v>444</v>
      </c>
      <c r="B144" t="s">
        <v>1569</v>
      </c>
      <c r="C144" t="s">
        <v>557</v>
      </c>
      <c r="D144">
        <v>4</v>
      </c>
      <c r="E144">
        <v>5</v>
      </c>
      <c r="F144">
        <v>4</v>
      </c>
      <c r="G144">
        <v>5</v>
      </c>
      <c r="H144">
        <v>3</v>
      </c>
      <c r="I144">
        <v>4.3249999999999993</v>
      </c>
      <c r="J144">
        <v>21</v>
      </c>
      <c r="K144">
        <v>0.15731098835375151</v>
      </c>
      <c r="L144">
        <v>10</v>
      </c>
      <c r="M144" t="s">
        <v>2351</v>
      </c>
      <c r="N144" t="b">
        <v>0</v>
      </c>
    </row>
    <row r="145" spans="1:14" x14ac:dyDescent="0.45">
      <c r="A145" t="s">
        <v>435</v>
      </c>
      <c r="B145" t="s">
        <v>1080</v>
      </c>
      <c r="C145" t="s">
        <v>557</v>
      </c>
      <c r="D145">
        <v>2</v>
      </c>
      <c r="E145">
        <v>3</v>
      </c>
      <c r="F145">
        <v>2</v>
      </c>
      <c r="G145">
        <v>4</v>
      </c>
      <c r="H145">
        <v>1</v>
      </c>
      <c r="I145">
        <v>2.4874999999999998</v>
      </c>
      <c r="J145">
        <v>12</v>
      </c>
      <c r="K145">
        <v>0</v>
      </c>
      <c r="L145">
        <v>3</v>
      </c>
      <c r="M145" t="s">
        <v>2352</v>
      </c>
      <c r="N145" t="b">
        <v>0</v>
      </c>
    </row>
    <row r="146" spans="1:14" x14ac:dyDescent="0.45">
      <c r="A146" t="s">
        <v>449</v>
      </c>
      <c r="B146" t="s">
        <v>1572</v>
      </c>
      <c r="C146" t="s">
        <v>557</v>
      </c>
      <c r="D146">
        <v>5</v>
      </c>
      <c r="E146">
        <v>5</v>
      </c>
      <c r="F146">
        <v>4</v>
      </c>
      <c r="G146">
        <v>5</v>
      </c>
      <c r="H146">
        <v>4</v>
      </c>
      <c r="I146">
        <v>4.7249999999999996</v>
      </c>
      <c r="J146">
        <v>23</v>
      </c>
      <c r="K146">
        <v>0.1840646782325788</v>
      </c>
      <c r="L146">
        <v>10</v>
      </c>
      <c r="M146" t="s">
        <v>2353</v>
      </c>
      <c r="N146" t="b">
        <v>0</v>
      </c>
    </row>
    <row r="147" spans="1:14" x14ac:dyDescent="0.45">
      <c r="A147" t="s">
        <v>452</v>
      </c>
      <c r="B147" t="s">
        <v>1574</v>
      </c>
      <c r="C147" t="s">
        <v>557</v>
      </c>
      <c r="D147">
        <v>1</v>
      </c>
      <c r="E147">
        <v>5</v>
      </c>
      <c r="F147">
        <v>1</v>
      </c>
      <c r="G147">
        <v>4</v>
      </c>
      <c r="H147">
        <v>1</v>
      </c>
      <c r="I147">
        <v>2.4874999999999998</v>
      </c>
      <c r="J147">
        <v>12</v>
      </c>
      <c r="K147">
        <v>9.9695340212981806E-2</v>
      </c>
      <c r="L147">
        <v>15</v>
      </c>
      <c r="M147" t="s">
        <v>2354</v>
      </c>
      <c r="N147" t="b">
        <v>0</v>
      </c>
    </row>
    <row r="148" spans="1:14" x14ac:dyDescent="0.45">
      <c r="A148" t="s">
        <v>455</v>
      </c>
      <c r="B148" t="s">
        <v>1576</v>
      </c>
      <c r="C148" t="s">
        <v>557</v>
      </c>
      <c r="D148">
        <v>3</v>
      </c>
      <c r="E148">
        <v>4</v>
      </c>
      <c r="F148">
        <v>3</v>
      </c>
      <c r="G148">
        <v>4</v>
      </c>
      <c r="H148">
        <v>2</v>
      </c>
      <c r="I148">
        <v>3.3250000000000002</v>
      </c>
      <c r="J148">
        <v>16</v>
      </c>
      <c r="K148">
        <v>0.19565742108850381</v>
      </c>
      <c r="L148">
        <v>13</v>
      </c>
      <c r="M148" t="s">
        <v>2355</v>
      </c>
      <c r="N148" t="b">
        <v>0</v>
      </c>
    </row>
    <row r="149" spans="1:14" x14ac:dyDescent="0.45">
      <c r="A149" t="s">
        <v>458</v>
      </c>
      <c r="B149" t="s">
        <v>1578</v>
      </c>
      <c r="C149" t="s">
        <v>557</v>
      </c>
      <c r="D149">
        <v>5</v>
      </c>
      <c r="E149">
        <v>5</v>
      </c>
      <c r="F149">
        <v>4</v>
      </c>
      <c r="G149">
        <v>5</v>
      </c>
      <c r="H149">
        <v>4</v>
      </c>
      <c r="I149">
        <v>4.7249999999999996</v>
      </c>
      <c r="J149">
        <v>23</v>
      </c>
      <c r="K149">
        <v>0.17171344851021569</v>
      </c>
      <c r="L149">
        <v>11</v>
      </c>
      <c r="M149" t="s">
        <v>2356</v>
      </c>
      <c r="N149" t="b">
        <v>0</v>
      </c>
    </row>
    <row r="150" spans="1:14" x14ac:dyDescent="0.45">
      <c r="A150" t="s">
        <v>461</v>
      </c>
      <c r="B150" t="s">
        <v>1579</v>
      </c>
      <c r="C150" t="s">
        <v>557</v>
      </c>
      <c r="D150">
        <v>5</v>
      </c>
      <c r="E150">
        <v>5</v>
      </c>
      <c r="F150">
        <v>4</v>
      </c>
      <c r="G150">
        <v>5</v>
      </c>
      <c r="H150">
        <v>4</v>
      </c>
      <c r="I150">
        <v>4.7249999999999996</v>
      </c>
      <c r="J150">
        <v>23</v>
      </c>
      <c r="K150">
        <v>0.21840708830840411</v>
      </c>
      <c r="L150">
        <v>12</v>
      </c>
      <c r="M150" t="s">
        <v>2357</v>
      </c>
      <c r="N150" t="b">
        <v>0</v>
      </c>
    </row>
    <row r="151" spans="1:14" x14ac:dyDescent="0.45">
      <c r="A151" t="s">
        <v>464</v>
      </c>
      <c r="B151" t="s">
        <v>1581</v>
      </c>
      <c r="C151" t="s">
        <v>557</v>
      </c>
      <c r="D151">
        <v>4</v>
      </c>
      <c r="E151">
        <v>5</v>
      </c>
      <c r="F151">
        <v>4</v>
      </c>
      <c r="G151">
        <v>5</v>
      </c>
      <c r="H151">
        <v>3</v>
      </c>
      <c r="I151">
        <v>4.3249999999999993</v>
      </c>
      <c r="J151">
        <v>21</v>
      </c>
      <c r="K151">
        <v>0.12578553590921951</v>
      </c>
      <c r="L151">
        <v>13</v>
      </c>
      <c r="M151" t="s">
        <v>2358</v>
      </c>
      <c r="N151" t="b">
        <v>0</v>
      </c>
    </row>
    <row r="152" spans="1:14" x14ac:dyDescent="0.45">
      <c r="A152" t="s">
        <v>467</v>
      </c>
      <c r="B152" t="s">
        <v>698</v>
      </c>
      <c r="C152" t="s">
        <v>557</v>
      </c>
      <c r="D152">
        <v>1</v>
      </c>
      <c r="E152">
        <v>1</v>
      </c>
      <c r="F152">
        <v>1</v>
      </c>
      <c r="G152">
        <v>2</v>
      </c>
      <c r="H152">
        <v>1</v>
      </c>
      <c r="I152">
        <v>1.1625000000000001</v>
      </c>
      <c r="J152">
        <v>6</v>
      </c>
      <c r="K152">
        <v>5.7171893147502907E-2</v>
      </c>
      <c r="L152">
        <v>3</v>
      </c>
      <c r="M152" t="s">
        <v>2359</v>
      </c>
      <c r="N152" t="b">
        <v>0</v>
      </c>
    </row>
    <row r="153" spans="1:14" x14ac:dyDescent="0.45">
      <c r="A153" t="s">
        <v>470</v>
      </c>
      <c r="B153" t="s">
        <v>698</v>
      </c>
      <c r="C153" t="s">
        <v>557</v>
      </c>
      <c r="D153">
        <v>1</v>
      </c>
      <c r="E153">
        <v>1</v>
      </c>
      <c r="F153">
        <v>1</v>
      </c>
      <c r="G153">
        <v>2</v>
      </c>
      <c r="H153">
        <v>1</v>
      </c>
      <c r="I153">
        <v>1.1625000000000001</v>
      </c>
      <c r="J153">
        <v>6</v>
      </c>
      <c r="K153">
        <v>6.5557947677763351E-2</v>
      </c>
      <c r="L153">
        <v>7</v>
      </c>
      <c r="M153" t="s">
        <v>2360</v>
      </c>
      <c r="N153" t="b">
        <v>0</v>
      </c>
    </row>
    <row r="154" spans="1:14" x14ac:dyDescent="0.45">
      <c r="A154" t="s">
        <v>473</v>
      </c>
      <c r="B154" t="s">
        <v>698</v>
      </c>
      <c r="C154" t="s">
        <v>557</v>
      </c>
      <c r="D154">
        <v>1</v>
      </c>
      <c r="E154">
        <v>1</v>
      </c>
      <c r="F154">
        <v>1</v>
      </c>
      <c r="G154">
        <v>2</v>
      </c>
      <c r="H154">
        <v>1</v>
      </c>
      <c r="I154">
        <v>1.1625000000000001</v>
      </c>
      <c r="J154">
        <v>6</v>
      </c>
      <c r="K154">
        <v>7.2222167876758975E-2</v>
      </c>
      <c r="L154">
        <v>4</v>
      </c>
      <c r="M154" t="s">
        <v>2361</v>
      </c>
      <c r="N154" t="b">
        <v>0</v>
      </c>
    </row>
    <row r="155" spans="1:14" x14ac:dyDescent="0.45">
      <c r="A155" t="s">
        <v>476</v>
      </c>
      <c r="B155" t="s">
        <v>1586</v>
      </c>
      <c r="C155" t="s">
        <v>557</v>
      </c>
      <c r="D155">
        <v>3</v>
      </c>
      <c r="E155">
        <v>5</v>
      </c>
      <c r="F155">
        <v>3</v>
      </c>
      <c r="G155">
        <v>4</v>
      </c>
      <c r="H155">
        <v>2</v>
      </c>
      <c r="I155">
        <v>3.5750000000000002</v>
      </c>
      <c r="J155">
        <v>17</v>
      </c>
      <c r="K155">
        <v>5.7340660933962367E-2</v>
      </c>
      <c r="L155">
        <v>11</v>
      </c>
      <c r="M155" t="s">
        <v>2362</v>
      </c>
      <c r="N155" t="b">
        <v>0</v>
      </c>
    </row>
    <row r="156" spans="1:14" x14ac:dyDescent="0.45">
      <c r="A156" t="s">
        <v>479</v>
      </c>
      <c r="B156" t="s">
        <v>1107</v>
      </c>
      <c r="C156" t="s">
        <v>557</v>
      </c>
      <c r="D156">
        <v>5</v>
      </c>
      <c r="E156">
        <v>5</v>
      </c>
      <c r="F156">
        <v>5</v>
      </c>
      <c r="G156">
        <v>5</v>
      </c>
      <c r="H156">
        <v>5</v>
      </c>
      <c r="I156">
        <v>5</v>
      </c>
      <c r="J156">
        <v>25</v>
      </c>
      <c r="K156">
        <v>0.28923379495318691</v>
      </c>
      <c r="L156">
        <v>10</v>
      </c>
      <c r="M156" t="s">
        <v>2363</v>
      </c>
      <c r="N156" t="b">
        <v>0</v>
      </c>
    </row>
    <row r="157" spans="1:14" x14ac:dyDescent="0.45">
      <c r="A157" t="s">
        <v>93</v>
      </c>
      <c r="B157" t="s">
        <v>1109</v>
      </c>
      <c r="C157" t="s">
        <v>557</v>
      </c>
      <c r="D157">
        <v>5</v>
      </c>
      <c r="E157">
        <v>5</v>
      </c>
      <c r="F157">
        <v>4</v>
      </c>
      <c r="G157">
        <v>5</v>
      </c>
      <c r="H157">
        <v>4</v>
      </c>
      <c r="I157">
        <v>4.7249999999999996</v>
      </c>
      <c r="J157">
        <v>23</v>
      </c>
      <c r="K157">
        <v>0.16327621608581361</v>
      </c>
      <c r="L157">
        <v>7</v>
      </c>
      <c r="M157" t="s">
        <v>2103</v>
      </c>
      <c r="N157" t="b">
        <v>0</v>
      </c>
    </row>
    <row r="158" spans="1:14" x14ac:dyDescent="0.45">
      <c r="A158" t="s">
        <v>96</v>
      </c>
      <c r="B158" t="s">
        <v>1111</v>
      </c>
      <c r="C158" t="s">
        <v>557</v>
      </c>
      <c r="D158">
        <v>5</v>
      </c>
      <c r="E158">
        <v>5</v>
      </c>
      <c r="F158">
        <v>4</v>
      </c>
      <c r="G158">
        <v>5</v>
      </c>
      <c r="H158">
        <v>4</v>
      </c>
      <c r="I158">
        <v>4.7249999999999996</v>
      </c>
      <c r="J158">
        <v>23</v>
      </c>
      <c r="K158">
        <v>0.27388115840053873</v>
      </c>
      <c r="L158">
        <v>10</v>
      </c>
      <c r="M158" t="s">
        <v>2104</v>
      </c>
      <c r="N158" t="b">
        <v>0</v>
      </c>
    </row>
    <row r="159" spans="1:14" x14ac:dyDescent="0.45">
      <c r="A159" t="s">
        <v>99</v>
      </c>
      <c r="B159" t="s">
        <v>1113</v>
      </c>
      <c r="C159" t="s">
        <v>557</v>
      </c>
      <c r="D159">
        <v>5</v>
      </c>
      <c r="E159">
        <v>5</v>
      </c>
      <c r="F159">
        <v>4</v>
      </c>
      <c r="G159">
        <v>5</v>
      </c>
      <c r="H159">
        <v>4</v>
      </c>
      <c r="I159">
        <v>4.7249999999999996</v>
      </c>
      <c r="J159">
        <v>23</v>
      </c>
      <c r="K159">
        <v>0.29469140070388439</v>
      </c>
      <c r="L159">
        <v>10</v>
      </c>
      <c r="M159" t="s">
        <v>2105</v>
      </c>
      <c r="N159" t="b">
        <v>0</v>
      </c>
    </row>
    <row r="160" spans="1:14" x14ac:dyDescent="0.45">
      <c r="A160" t="s">
        <v>102</v>
      </c>
      <c r="B160" t="s">
        <v>1115</v>
      </c>
      <c r="C160" t="s">
        <v>557</v>
      </c>
      <c r="D160">
        <v>2</v>
      </c>
      <c r="E160">
        <v>3</v>
      </c>
      <c r="F160">
        <v>2</v>
      </c>
      <c r="G160">
        <v>4</v>
      </c>
      <c r="H160">
        <v>1</v>
      </c>
      <c r="I160">
        <v>2.4874999999999998</v>
      </c>
      <c r="J160">
        <v>12</v>
      </c>
      <c r="K160">
        <v>8.5344399212355149E-2</v>
      </c>
      <c r="L160">
        <v>12</v>
      </c>
      <c r="M160" t="s">
        <v>2106</v>
      </c>
      <c r="N160" t="b">
        <v>0</v>
      </c>
    </row>
    <row r="161" spans="1:14" x14ac:dyDescent="0.45">
      <c r="A161" t="s">
        <v>105</v>
      </c>
      <c r="B161" t="s">
        <v>1117</v>
      </c>
      <c r="C161" t="s">
        <v>557</v>
      </c>
      <c r="D161">
        <v>4</v>
      </c>
      <c r="E161">
        <v>5</v>
      </c>
      <c r="F161">
        <v>4</v>
      </c>
      <c r="G161">
        <v>5</v>
      </c>
      <c r="H161">
        <v>3</v>
      </c>
      <c r="I161">
        <v>4.3249999999999993</v>
      </c>
      <c r="J161">
        <v>21</v>
      </c>
      <c r="K161">
        <v>0.21164457431790759</v>
      </c>
      <c r="L161">
        <v>13</v>
      </c>
      <c r="M161" t="s">
        <v>2107</v>
      </c>
      <c r="N161" t="b">
        <v>0</v>
      </c>
    </row>
    <row r="162" spans="1:14" x14ac:dyDescent="0.45">
      <c r="A162" t="s">
        <v>108</v>
      </c>
      <c r="B162" t="s">
        <v>1119</v>
      </c>
      <c r="C162" t="s">
        <v>557</v>
      </c>
      <c r="D162">
        <v>4</v>
      </c>
      <c r="E162">
        <v>5</v>
      </c>
      <c r="F162">
        <v>4</v>
      </c>
      <c r="G162">
        <v>5</v>
      </c>
      <c r="H162">
        <v>3</v>
      </c>
      <c r="I162">
        <v>4.3249999999999993</v>
      </c>
      <c r="J162">
        <v>21</v>
      </c>
      <c r="K162">
        <v>0.28127742699029878</v>
      </c>
      <c r="L162">
        <v>8</v>
      </c>
      <c r="M162" t="s">
        <v>2108</v>
      </c>
      <c r="N162" t="b">
        <v>0</v>
      </c>
    </row>
    <row r="163" spans="1:14" x14ac:dyDescent="0.45">
      <c r="A163" t="s">
        <v>111</v>
      </c>
      <c r="B163" t="s">
        <v>1121</v>
      </c>
      <c r="C163" t="s">
        <v>557</v>
      </c>
      <c r="D163">
        <v>5</v>
      </c>
      <c r="E163">
        <v>5</v>
      </c>
      <c r="F163">
        <v>5</v>
      </c>
      <c r="G163">
        <v>5</v>
      </c>
      <c r="H163">
        <v>4</v>
      </c>
      <c r="I163">
        <v>4.9124999999999996</v>
      </c>
      <c r="J163">
        <v>24</v>
      </c>
      <c r="K163">
        <v>0.35264038309845491</v>
      </c>
      <c r="L163">
        <v>9</v>
      </c>
      <c r="M163" t="s">
        <v>2109</v>
      </c>
      <c r="N163" t="b">
        <v>0</v>
      </c>
    </row>
    <row r="164" spans="1:14" x14ac:dyDescent="0.45">
      <c r="A164" t="s">
        <v>114</v>
      </c>
      <c r="B164" t="s">
        <v>1123</v>
      </c>
      <c r="C164" t="s">
        <v>557</v>
      </c>
      <c r="D164">
        <v>5</v>
      </c>
      <c r="E164">
        <v>5</v>
      </c>
      <c r="F164">
        <v>4</v>
      </c>
      <c r="G164">
        <v>5</v>
      </c>
      <c r="H164">
        <v>4</v>
      </c>
      <c r="I164">
        <v>4.7249999999999996</v>
      </c>
      <c r="J164">
        <v>23</v>
      </c>
      <c r="K164">
        <v>0.2045897961281444</v>
      </c>
      <c r="L164">
        <v>11</v>
      </c>
      <c r="M164" t="s">
        <v>2110</v>
      </c>
      <c r="N164" t="b">
        <v>0</v>
      </c>
    </row>
    <row r="165" spans="1:14" x14ac:dyDescent="0.45">
      <c r="A165" t="s">
        <v>117</v>
      </c>
      <c r="B165" t="s">
        <v>1125</v>
      </c>
      <c r="C165" t="s">
        <v>557</v>
      </c>
      <c r="D165">
        <v>3</v>
      </c>
      <c r="E165">
        <v>4</v>
      </c>
      <c r="F165">
        <v>3</v>
      </c>
      <c r="G165">
        <v>4</v>
      </c>
      <c r="H165">
        <v>2</v>
      </c>
      <c r="I165">
        <v>3.3250000000000002</v>
      </c>
      <c r="J165">
        <v>16</v>
      </c>
      <c r="K165">
        <v>0.12558714386605629</v>
      </c>
      <c r="L165">
        <v>10</v>
      </c>
      <c r="M165" t="s">
        <v>2111</v>
      </c>
      <c r="N165" t="b">
        <v>0</v>
      </c>
    </row>
    <row r="166" spans="1:14" x14ac:dyDescent="0.45">
      <c r="A166" t="s">
        <v>120</v>
      </c>
      <c r="B166" t="s">
        <v>1127</v>
      </c>
      <c r="C166" t="s">
        <v>557</v>
      </c>
      <c r="D166">
        <v>3</v>
      </c>
      <c r="E166">
        <v>4</v>
      </c>
      <c r="F166">
        <v>2</v>
      </c>
      <c r="G166">
        <v>4</v>
      </c>
      <c r="H166">
        <v>2</v>
      </c>
      <c r="I166">
        <v>3.1375000000000002</v>
      </c>
      <c r="J166">
        <v>15</v>
      </c>
      <c r="K166">
        <v>0.1672567277032091</v>
      </c>
      <c r="L166">
        <v>9</v>
      </c>
      <c r="M166" t="s">
        <v>2112</v>
      </c>
      <c r="N166" t="b">
        <v>0</v>
      </c>
    </row>
    <row r="167" spans="1:14" x14ac:dyDescent="0.45">
      <c r="A167" t="s">
        <v>123</v>
      </c>
      <c r="B167" t="s">
        <v>1129</v>
      </c>
      <c r="C167" t="s">
        <v>557</v>
      </c>
      <c r="D167">
        <v>5</v>
      </c>
      <c r="E167">
        <v>5</v>
      </c>
      <c r="F167">
        <v>4</v>
      </c>
      <c r="G167">
        <v>5</v>
      </c>
      <c r="H167">
        <v>4</v>
      </c>
      <c r="I167">
        <v>4.7249999999999996</v>
      </c>
      <c r="J167">
        <v>23</v>
      </c>
      <c r="K167">
        <v>0.31898390070756688</v>
      </c>
      <c r="L167">
        <v>11</v>
      </c>
      <c r="M167" t="s">
        <v>2113</v>
      </c>
      <c r="N167" t="b">
        <v>0</v>
      </c>
    </row>
    <row r="168" spans="1:14" x14ac:dyDescent="0.45">
      <c r="A168" t="s">
        <v>126</v>
      </c>
      <c r="B168" t="s">
        <v>1131</v>
      </c>
      <c r="C168" t="s">
        <v>557</v>
      </c>
      <c r="D168">
        <v>5</v>
      </c>
      <c r="E168">
        <v>5</v>
      </c>
      <c r="F168">
        <v>4</v>
      </c>
      <c r="G168">
        <v>5</v>
      </c>
      <c r="H168">
        <v>4</v>
      </c>
      <c r="I168">
        <v>4.7249999999999996</v>
      </c>
      <c r="J168">
        <v>23</v>
      </c>
      <c r="K168">
        <v>0.42633306157155582</v>
      </c>
      <c r="L168">
        <v>12</v>
      </c>
      <c r="M168" t="s">
        <v>2114</v>
      </c>
      <c r="N168" t="b">
        <v>0</v>
      </c>
    </row>
    <row r="169" spans="1:14" x14ac:dyDescent="0.45">
      <c r="A169" t="s">
        <v>129</v>
      </c>
      <c r="B169" t="s">
        <v>2115</v>
      </c>
      <c r="C169" t="s">
        <v>557</v>
      </c>
      <c r="D169">
        <v>4</v>
      </c>
      <c r="E169">
        <v>5</v>
      </c>
      <c r="F169">
        <v>3</v>
      </c>
      <c r="G169">
        <v>4</v>
      </c>
      <c r="H169">
        <v>3</v>
      </c>
      <c r="I169">
        <v>3.9750000000000001</v>
      </c>
      <c r="J169">
        <v>19</v>
      </c>
      <c r="K169">
        <v>0.1942668907741904</v>
      </c>
      <c r="L169">
        <v>9</v>
      </c>
      <c r="M169" t="s">
        <v>2116</v>
      </c>
      <c r="N169" t="b">
        <v>0</v>
      </c>
    </row>
    <row r="170" spans="1:14" x14ac:dyDescent="0.45">
      <c r="A170" t="s">
        <v>132</v>
      </c>
      <c r="B170" t="s">
        <v>886</v>
      </c>
      <c r="C170" t="s">
        <v>557</v>
      </c>
      <c r="D170">
        <v>5</v>
      </c>
      <c r="E170">
        <v>5</v>
      </c>
      <c r="F170">
        <v>4</v>
      </c>
      <c r="G170">
        <v>5</v>
      </c>
      <c r="H170">
        <v>4</v>
      </c>
      <c r="I170">
        <v>4.7249999999999996</v>
      </c>
      <c r="J170">
        <v>23</v>
      </c>
      <c r="K170">
        <v>0.14649663387910741</v>
      </c>
      <c r="L170">
        <v>10</v>
      </c>
      <c r="M170" t="s">
        <v>2117</v>
      </c>
      <c r="N170" t="b">
        <v>0</v>
      </c>
    </row>
    <row r="171" spans="1:14" x14ac:dyDescent="0.45">
      <c r="A171" t="s">
        <v>135</v>
      </c>
      <c r="B171" t="s">
        <v>1134</v>
      </c>
      <c r="C171" t="s">
        <v>557</v>
      </c>
      <c r="D171">
        <v>5</v>
      </c>
      <c r="E171">
        <v>5</v>
      </c>
      <c r="F171">
        <v>4</v>
      </c>
      <c r="G171">
        <v>5</v>
      </c>
      <c r="H171">
        <v>4</v>
      </c>
      <c r="I171">
        <v>4.7249999999999996</v>
      </c>
      <c r="J171">
        <v>23</v>
      </c>
      <c r="K171">
        <v>0.38363096649364808</v>
      </c>
      <c r="L171">
        <v>11</v>
      </c>
      <c r="M171" t="s">
        <v>2118</v>
      </c>
      <c r="N171" t="b">
        <v>0</v>
      </c>
    </row>
    <row r="172" spans="1:14" x14ac:dyDescent="0.45">
      <c r="A172" t="s">
        <v>138</v>
      </c>
      <c r="B172" t="s">
        <v>698</v>
      </c>
      <c r="C172" t="s">
        <v>557</v>
      </c>
      <c r="D172">
        <v>1</v>
      </c>
      <c r="E172">
        <v>1</v>
      </c>
      <c r="F172">
        <v>1</v>
      </c>
      <c r="G172">
        <v>2</v>
      </c>
      <c r="H172">
        <v>1</v>
      </c>
      <c r="I172">
        <v>1.1625000000000001</v>
      </c>
      <c r="J172">
        <v>6</v>
      </c>
      <c r="K172">
        <v>4.0150389927235741E-2</v>
      </c>
      <c r="L172">
        <v>12</v>
      </c>
      <c r="M172" t="s">
        <v>2119</v>
      </c>
      <c r="N172" t="b">
        <v>0</v>
      </c>
    </row>
    <row r="173" spans="1:14" x14ac:dyDescent="0.45">
      <c r="A173" t="s">
        <v>141</v>
      </c>
      <c r="B173" t="s">
        <v>1137</v>
      </c>
      <c r="C173" t="s">
        <v>557</v>
      </c>
      <c r="D173">
        <v>3</v>
      </c>
      <c r="E173">
        <v>4</v>
      </c>
      <c r="F173">
        <v>3</v>
      </c>
      <c r="G173">
        <v>4</v>
      </c>
      <c r="H173">
        <v>2</v>
      </c>
      <c r="I173">
        <v>3.3250000000000002</v>
      </c>
      <c r="J173">
        <v>16</v>
      </c>
      <c r="K173">
        <v>0.21031047430731151</v>
      </c>
      <c r="L173">
        <v>10</v>
      </c>
      <c r="M173" t="s">
        <v>2120</v>
      </c>
      <c r="N173" t="b">
        <v>0</v>
      </c>
    </row>
    <row r="174" spans="1:14" x14ac:dyDescent="0.45">
      <c r="A174" t="s">
        <v>144</v>
      </c>
      <c r="B174" t="s">
        <v>1139</v>
      </c>
      <c r="C174" t="s">
        <v>557</v>
      </c>
      <c r="D174">
        <v>3</v>
      </c>
      <c r="E174">
        <v>4</v>
      </c>
      <c r="F174">
        <v>3</v>
      </c>
      <c r="G174">
        <v>4</v>
      </c>
      <c r="H174">
        <v>2</v>
      </c>
      <c r="I174">
        <v>3.3250000000000002</v>
      </c>
      <c r="J174">
        <v>16</v>
      </c>
      <c r="K174">
        <v>7.9076878904449283E-2</v>
      </c>
      <c r="L174">
        <v>10</v>
      </c>
      <c r="M174" t="s">
        <v>2121</v>
      </c>
      <c r="N174" t="b">
        <v>0</v>
      </c>
    </row>
    <row r="175" spans="1:14" x14ac:dyDescent="0.45">
      <c r="A175" t="s">
        <v>147</v>
      </c>
      <c r="B175" t="s">
        <v>1141</v>
      </c>
      <c r="C175" t="s">
        <v>557</v>
      </c>
      <c r="D175">
        <v>1</v>
      </c>
      <c r="E175">
        <v>2</v>
      </c>
      <c r="F175">
        <v>1</v>
      </c>
      <c r="G175">
        <v>4</v>
      </c>
      <c r="H175">
        <v>1</v>
      </c>
      <c r="I175">
        <v>1.7375</v>
      </c>
      <c r="J175">
        <v>9</v>
      </c>
      <c r="K175">
        <v>9.7902122209813036E-2</v>
      </c>
      <c r="L175">
        <v>10</v>
      </c>
      <c r="M175" t="s">
        <v>2122</v>
      </c>
      <c r="N175" t="b">
        <v>0</v>
      </c>
    </row>
    <row r="176" spans="1:14" x14ac:dyDescent="0.45">
      <c r="A176" t="s">
        <v>150</v>
      </c>
      <c r="B176" t="s">
        <v>1143</v>
      </c>
      <c r="C176" t="s">
        <v>557</v>
      </c>
      <c r="D176">
        <v>2</v>
      </c>
      <c r="E176">
        <v>3</v>
      </c>
      <c r="F176">
        <v>2</v>
      </c>
      <c r="G176">
        <v>4</v>
      </c>
      <c r="H176">
        <v>1</v>
      </c>
      <c r="I176">
        <v>2.4874999999999998</v>
      </c>
      <c r="J176">
        <v>12</v>
      </c>
      <c r="K176">
        <v>0.13126782251531369</v>
      </c>
      <c r="L176">
        <v>10</v>
      </c>
      <c r="M176" t="s">
        <v>2123</v>
      </c>
      <c r="N176" t="b">
        <v>0</v>
      </c>
    </row>
    <row r="177" spans="1:14" x14ac:dyDescent="0.45">
      <c r="A177" t="s">
        <v>153</v>
      </c>
      <c r="B177" t="s">
        <v>1145</v>
      </c>
      <c r="C177" t="s">
        <v>557</v>
      </c>
      <c r="D177">
        <v>4</v>
      </c>
      <c r="E177">
        <v>5</v>
      </c>
      <c r="F177">
        <v>3</v>
      </c>
      <c r="G177">
        <v>4</v>
      </c>
      <c r="H177">
        <v>2</v>
      </c>
      <c r="I177">
        <v>3.8875000000000002</v>
      </c>
      <c r="J177">
        <v>18</v>
      </c>
      <c r="K177">
        <v>6.7100983865205993E-2</v>
      </c>
      <c r="L177">
        <v>10</v>
      </c>
      <c r="M177" t="s">
        <v>2124</v>
      </c>
      <c r="N177" t="b">
        <v>0</v>
      </c>
    </row>
    <row r="178" spans="1:14" x14ac:dyDescent="0.45">
      <c r="A178" t="s">
        <v>156</v>
      </c>
      <c r="B178" t="s">
        <v>1147</v>
      </c>
      <c r="C178" t="s">
        <v>557</v>
      </c>
      <c r="D178">
        <v>5</v>
      </c>
      <c r="E178">
        <v>5</v>
      </c>
      <c r="F178">
        <v>4</v>
      </c>
      <c r="G178">
        <v>5</v>
      </c>
      <c r="H178">
        <v>4</v>
      </c>
      <c r="I178">
        <v>4.7249999999999996</v>
      </c>
      <c r="J178">
        <v>23</v>
      </c>
      <c r="K178">
        <v>0.24482544795560721</v>
      </c>
      <c r="L178">
        <v>5</v>
      </c>
      <c r="M178" t="s">
        <v>2125</v>
      </c>
      <c r="N178" t="b">
        <v>0</v>
      </c>
    </row>
    <row r="179" spans="1:14" x14ac:dyDescent="0.45">
      <c r="A179" t="s">
        <v>159</v>
      </c>
      <c r="B179" t="s">
        <v>1149</v>
      </c>
      <c r="C179" t="s">
        <v>557</v>
      </c>
      <c r="D179">
        <v>5</v>
      </c>
      <c r="E179">
        <v>5</v>
      </c>
      <c r="F179">
        <v>5</v>
      </c>
      <c r="G179">
        <v>5</v>
      </c>
      <c r="H179">
        <v>4</v>
      </c>
      <c r="I179">
        <v>4.9124999999999996</v>
      </c>
      <c r="J179">
        <v>24</v>
      </c>
      <c r="K179">
        <v>0.31290464467139112</v>
      </c>
      <c r="L179">
        <v>11</v>
      </c>
      <c r="M179" t="s">
        <v>2126</v>
      </c>
      <c r="N179" t="b">
        <v>0</v>
      </c>
    </row>
    <row r="180" spans="1:14" x14ac:dyDescent="0.45">
      <c r="A180" t="s">
        <v>162</v>
      </c>
      <c r="B180" t="s">
        <v>1151</v>
      </c>
      <c r="C180" t="s">
        <v>557</v>
      </c>
      <c r="D180">
        <v>4</v>
      </c>
      <c r="E180">
        <v>5</v>
      </c>
      <c r="F180">
        <v>3</v>
      </c>
      <c r="G180">
        <v>4</v>
      </c>
      <c r="H180">
        <v>3</v>
      </c>
      <c r="I180">
        <v>3.9750000000000001</v>
      </c>
      <c r="J180">
        <v>19</v>
      </c>
      <c r="K180">
        <v>0.19206423510735851</v>
      </c>
      <c r="L180">
        <v>9</v>
      </c>
      <c r="M180" t="s">
        <v>2127</v>
      </c>
      <c r="N180" t="b">
        <v>0</v>
      </c>
    </row>
    <row r="181" spans="1:14" x14ac:dyDescent="0.45">
      <c r="A181" t="s">
        <v>165</v>
      </c>
      <c r="B181" t="s">
        <v>1153</v>
      </c>
      <c r="C181" t="s">
        <v>557</v>
      </c>
      <c r="D181">
        <v>5</v>
      </c>
      <c r="E181">
        <v>5</v>
      </c>
      <c r="F181">
        <v>4</v>
      </c>
      <c r="G181">
        <v>5</v>
      </c>
      <c r="H181">
        <v>4</v>
      </c>
      <c r="I181">
        <v>4.7249999999999996</v>
      </c>
      <c r="J181">
        <v>23</v>
      </c>
      <c r="K181">
        <v>0.34026979086576142</v>
      </c>
      <c r="L181">
        <v>11</v>
      </c>
      <c r="M181" t="s">
        <v>2128</v>
      </c>
      <c r="N181" t="b">
        <v>0</v>
      </c>
    </row>
    <row r="182" spans="1:14" x14ac:dyDescent="0.45">
      <c r="A182" t="s">
        <v>168</v>
      </c>
      <c r="B182" t="s">
        <v>1155</v>
      </c>
      <c r="C182" t="s">
        <v>557</v>
      </c>
      <c r="D182">
        <v>4</v>
      </c>
      <c r="E182">
        <v>5</v>
      </c>
      <c r="F182">
        <v>4</v>
      </c>
      <c r="G182">
        <v>4</v>
      </c>
      <c r="H182">
        <v>3</v>
      </c>
      <c r="I182">
        <v>4.1624999999999996</v>
      </c>
      <c r="J182">
        <v>20</v>
      </c>
      <c r="K182">
        <v>0.1915376553776601</v>
      </c>
      <c r="L182">
        <v>12</v>
      </c>
      <c r="M182" t="s">
        <v>2129</v>
      </c>
      <c r="N182" t="b">
        <v>0</v>
      </c>
    </row>
    <row r="183" spans="1:14" x14ac:dyDescent="0.45">
      <c r="A183" t="s">
        <v>171</v>
      </c>
      <c r="B183" t="s">
        <v>1157</v>
      </c>
      <c r="C183" t="s">
        <v>557</v>
      </c>
      <c r="D183">
        <v>5</v>
      </c>
      <c r="E183">
        <v>5</v>
      </c>
      <c r="F183">
        <v>4</v>
      </c>
      <c r="G183">
        <v>5</v>
      </c>
      <c r="H183">
        <v>3</v>
      </c>
      <c r="I183">
        <v>4.6374999999999993</v>
      </c>
      <c r="J183">
        <v>22</v>
      </c>
      <c r="K183">
        <v>0.20220681310385111</v>
      </c>
      <c r="L183">
        <v>13</v>
      </c>
      <c r="M183" t="s">
        <v>2130</v>
      </c>
      <c r="N183" t="b">
        <v>0</v>
      </c>
    </row>
    <row r="184" spans="1:14" x14ac:dyDescent="0.45">
      <c r="A184" t="s">
        <v>174</v>
      </c>
      <c r="B184" t="s">
        <v>1159</v>
      </c>
      <c r="C184" t="s">
        <v>557</v>
      </c>
      <c r="D184">
        <v>5</v>
      </c>
      <c r="E184">
        <v>5</v>
      </c>
      <c r="F184">
        <v>4</v>
      </c>
      <c r="G184">
        <v>5</v>
      </c>
      <c r="H184">
        <v>4</v>
      </c>
      <c r="I184">
        <v>4.7249999999999996</v>
      </c>
      <c r="J184">
        <v>23</v>
      </c>
      <c r="K184">
        <v>0.29884333776155769</v>
      </c>
      <c r="L184">
        <v>13</v>
      </c>
      <c r="M184" t="s">
        <v>2131</v>
      </c>
      <c r="N184" t="b">
        <v>0</v>
      </c>
    </row>
    <row r="185" spans="1:14" x14ac:dyDescent="0.45">
      <c r="A185" t="s">
        <v>177</v>
      </c>
      <c r="B185" t="s">
        <v>1161</v>
      </c>
      <c r="C185" t="s">
        <v>557</v>
      </c>
      <c r="D185">
        <v>5</v>
      </c>
      <c r="E185">
        <v>5</v>
      </c>
      <c r="F185">
        <v>4</v>
      </c>
      <c r="G185">
        <v>5</v>
      </c>
      <c r="H185">
        <v>4</v>
      </c>
      <c r="I185">
        <v>4.7249999999999996</v>
      </c>
      <c r="J185">
        <v>23</v>
      </c>
      <c r="K185">
        <v>0.1538637898323186</v>
      </c>
      <c r="L185">
        <v>12</v>
      </c>
      <c r="M185" t="s">
        <v>2132</v>
      </c>
      <c r="N185" t="b">
        <v>0</v>
      </c>
    </row>
    <row r="186" spans="1:14" x14ac:dyDescent="0.45">
      <c r="A186" t="s">
        <v>180</v>
      </c>
      <c r="B186" t="s">
        <v>1163</v>
      </c>
      <c r="C186" t="s">
        <v>557</v>
      </c>
      <c r="D186">
        <v>4</v>
      </c>
      <c r="E186">
        <v>5</v>
      </c>
      <c r="F186">
        <v>4</v>
      </c>
      <c r="G186">
        <v>5</v>
      </c>
      <c r="H186">
        <v>3</v>
      </c>
      <c r="I186">
        <v>4.3249999999999993</v>
      </c>
      <c r="J186">
        <v>21</v>
      </c>
      <c r="K186">
        <v>0.32980189587323849</v>
      </c>
      <c r="L186">
        <v>9</v>
      </c>
      <c r="M186" t="s">
        <v>2133</v>
      </c>
      <c r="N186" t="b">
        <v>0</v>
      </c>
    </row>
    <row r="187" spans="1:14" x14ac:dyDescent="0.45">
      <c r="A187" t="s">
        <v>183</v>
      </c>
      <c r="B187" t="s">
        <v>1165</v>
      </c>
      <c r="C187" t="s">
        <v>557</v>
      </c>
      <c r="D187">
        <v>5</v>
      </c>
      <c r="E187">
        <v>5</v>
      </c>
      <c r="F187">
        <v>4</v>
      </c>
      <c r="G187">
        <v>5</v>
      </c>
      <c r="H187">
        <v>3</v>
      </c>
      <c r="I187">
        <v>4.6374999999999993</v>
      </c>
      <c r="J187">
        <v>22</v>
      </c>
      <c r="K187">
        <v>0.15434258627359981</v>
      </c>
      <c r="L187">
        <v>13</v>
      </c>
      <c r="M187" t="s">
        <v>2134</v>
      </c>
      <c r="N187" t="b">
        <v>0</v>
      </c>
    </row>
    <row r="188" spans="1:14" x14ac:dyDescent="0.45">
      <c r="A188" t="s">
        <v>186</v>
      </c>
      <c r="B188" t="s">
        <v>1167</v>
      </c>
      <c r="C188" t="s">
        <v>557</v>
      </c>
      <c r="D188">
        <v>5</v>
      </c>
      <c r="E188">
        <v>5</v>
      </c>
      <c r="F188">
        <v>5</v>
      </c>
      <c r="G188">
        <v>5</v>
      </c>
      <c r="H188">
        <v>4</v>
      </c>
      <c r="I188">
        <v>4.9124999999999996</v>
      </c>
      <c r="J188">
        <v>24</v>
      </c>
      <c r="K188">
        <v>0.1600827296202231</v>
      </c>
      <c r="L188">
        <v>11</v>
      </c>
      <c r="M188" t="s">
        <v>2135</v>
      </c>
      <c r="N188" t="b">
        <v>0</v>
      </c>
    </row>
    <row r="189" spans="1:14" x14ac:dyDescent="0.45">
      <c r="A189" t="s">
        <v>189</v>
      </c>
      <c r="B189" t="s">
        <v>1169</v>
      </c>
      <c r="C189" t="s">
        <v>557</v>
      </c>
      <c r="D189">
        <v>3</v>
      </c>
      <c r="E189">
        <v>4</v>
      </c>
      <c r="F189">
        <v>3</v>
      </c>
      <c r="G189">
        <v>4</v>
      </c>
      <c r="H189">
        <v>2</v>
      </c>
      <c r="I189">
        <v>3.3250000000000002</v>
      </c>
      <c r="J189">
        <v>16</v>
      </c>
      <c r="K189">
        <v>0.1532030389491458</v>
      </c>
      <c r="L189">
        <v>10</v>
      </c>
      <c r="M189" t="s">
        <v>2136</v>
      </c>
      <c r="N189" t="b">
        <v>0</v>
      </c>
    </row>
    <row r="190" spans="1:14" x14ac:dyDescent="0.45">
      <c r="A190" t="s">
        <v>192</v>
      </c>
      <c r="B190" t="s">
        <v>1171</v>
      </c>
      <c r="C190" t="s">
        <v>557</v>
      </c>
      <c r="D190">
        <v>4</v>
      </c>
      <c r="E190">
        <v>5</v>
      </c>
      <c r="F190">
        <v>4</v>
      </c>
      <c r="G190">
        <v>5</v>
      </c>
      <c r="H190">
        <v>3</v>
      </c>
      <c r="I190">
        <v>4.3249999999999993</v>
      </c>
      <c r="J190">
        <v>21</v>
      </c>
      <c r="K190">
        <v>0.30845203705115848</v>
      </c>
      <c r="L190">
        <v>11</v>
      </c>
      <c r="M190" t="s">
        <v>2137</v>
      </c>
      <c r="N190" t="b">
        <v>0</v>
      </c>
    </row>
    <row r="191" spans="1:14" x14ac:dyDescent="0.45">
      <c r="A191" t="s">
        <v>195</v>
      </c>
      <c r="B191" t="s">
        <v>1173</v>
      </c>
      <c r="C191" t="s">
        <v>557</v>
      </c>
      <c r="D191">
        <v>5</v>
      </c>
      <c r="E191">
        <v>5</v>
      </c>
      <c r="F191">
        <v>4</v>
      </c>
      <c r="G191">
        <v>5</v>
      </c>
      <c r="H191">
        <v>4</v>
      </c>
      <c r="I191">
        <v>4.7249999999999996</v>
      </c>
      <c r="J191">
        <v>23</v>
      </c>
      <c r="K191">
        <v>0.38958457766088</v>
      </c>
      <c r="L191">
        <v>12</v>
      </c>
      <c r="M191" t="s">
        <v>2138</v>
      </c>
      <c r="N191" t="b">
        <v>0</v>
      </c>
    </row>
    <row r="192" spans="1:14" x14ac:dyDescent="0.45">
      <c r="A192" t="s">
        <v>198</v>
      </c>
      <c r="B192" t="s">
        <v>1175</v>
      </c>
      <c r="C192" t="s">
        <v>557</v>
      </c>
      <c r="D192">
        <v>3</v>
      </c>
      <c r="E192">
        <v>4</v>
      </c>
      <c r="F192">
        <v>3</v>
      </c>
      <c r="G192">
        <v>4</v>
      </c>
      <c r="H192">
        <v>2</v>
      </c>
      <c r="I192">
        <v>3.3250000000000002</v>
      </c>
      <c r="J192">
        <v>16</v>
      </c>
      <c r="K192">
        <v>0.19705770952107851</v>
      </c>
      <c r="L192">
        <v>8</v>
      </c>
      <c r="M192" t="s">
        <v>2139</v>
      </c>
      <c r="N192" t="b">
        <v>0</v>
      </c>
    </row>
    <row r="193" spans="1:14" x14ac:dyDescent="0.45">
      <c r="A193" t="s">
        <v>201</v>
      </c>
      <c r="B193" t="s">
        <v>1177</v>
      </c>
      <c r="C193" t="s">
        <v>557</v>
      </c>
      <c r="D193">
        <v>4</v>
      </c>
      <c r="E193">
        <v>5</v>
      </c>
      <c r="F193">
        <v>4</v>
      </c>
      <c r="G193">
        <v>5</v>
      </c>
      <c r="H193">
        <v>3</v>
      </c>
      <c r="I193">
        <v>4.3249999999999993</v>
      </c>
      <c r="J193">
        <v>21</v>
      </c>
      <c r="K193">
        <v>0.1997893411818672</v>
      </c>
      <c r="L193">
        <v>11</v>
      </c>
      <c r="M193" t="s">
        <v>2140</v>
      </c>
      <c r="N193" t="b">
        <v>0</v>
      </c>
    </row>
    <row r="194" spans="1:14" x14ac:dyDescent="0.45">
      <c r="A194" t="s">
        <v>204</v>
      </c>
      <c r="B194" t="s">
        <v>1179</v>
      </c>
      <c r="C194" t="s">
        <v>557</v>
      </c>
      <c r="D194">
        <v>5</v>
      </c>
      <c r="E194">
        <v>5</v>
      </c>
      <c r="F194">
        <v>5</v>
      </c>
      <c r="G194">
        <v>5</v>
      </c>
      <c r="H194">
        <v>4</v>
      </c>
      <c r="I194">
        <v>4.9124999999999996</v>
      </c>
      <c r="J194">
        <v>24</v>
      </c>
      <c r="K194">
        <v>0.26822437266967192</v>
      </c>
      <c r="L194">
        <v>11</v>
      </c>
      <c r="M194" t="s">
        <v>2141</v>
      </c>
      <c r="N194" t="b">
        <v>0</v>
      </c>
    </row>
    <row r="195" spans="1:14" x14ac:dyDescent="0.45">
      <c r="A195" t="s">
        <v>207</v>
      </c>
      <c r="B195" t="s">
        <v>1181</v>
      </c>
      <c r="C195" t="s">
        <v>557</v>
      </c>
      <c r="D195">
        <v>4</v>
      </c>
      <c r="E195">
        <v>5</v>
      </c>
      <c r="F195">
        <v>4</v>
      </c>
      <c r="G195">
        <v>5</v>
      </c>
      <c r="H195">
        <v>3</v>
      </c>
      <c r="I195">
        <v>4.3249999999999993</v>
      </c>
      <c r="J195">
        <v>21</v>
      </c>
      <c r="K195">
        <v>0.40006415424844971</v>
      </c>
      <c r="L195">
        <v>13</v>
      </c>
      <c r="M195" t="s">
        <v>2142</v>
      </c>
      <c r="N195" t="b">
        <v>0</v>
      </c>
    </row>
    <row r="196" spans="1:14" x14ac:dyDescent="0.45">
      <c r="A196" t="s">
        <v>210</v>
      </c>
      <c r="B196" t="s">
        <v>1183</v>
      </c>
      <c r="C196" t="s">
        <v>557</v>
      </c>
      <c r="D196">
        <v>2</v>
      </c>
      <c r="E196">
        <v>3</v>
      </c>
      <c r="F196">
        <v>2</v>
      </c>
      <c r="G196">
        <v>3</v>
      </c>
      <c r="H196">
        <v>1</v>
      </c>
      <c r="I196">
        <v>2.3250000000000002</v>
      </c>
      <c r="J196">
        <v>11</v>
      </c>
      <c r="K196">
        <v>0.1223167939488812</v>
      </c>
      <c r="L196">
        <v>9</v>
      </c>
      <c r="M196" t="s">
        <v>2143</v>
      </c>
      <c r="N196" t="b">
        <v>0</v>
      </c>
    </row>
    <row r="197" spans="1:14" x14ac:dyDescent="0.45">
      <c r="A197" t="s">
        <v>213</v>
      </c>
      <c r="B197" t="s">
        <v>939</v>
      </c>
      <c r="C197" t="s">
        <v>557</v>
      </c>
      <c r="D197">
        <v>3</v>
      </c>
      <c r="E197">
        <v>4</v>
      </c>
      <c r="F197">
        <v>2</v>
      </c>
      <c r="G197">
        <v>4</v>
      </c>
      <c r="H197">
        <v>2</v>
      </c>
      <c r="I197">
        <v>3.1375000000000002</v>
      </c>
      <c r="J197">
        <v>15</v>
      </c>
      <c r="K197">
        <v>0.1419575918323662</v>
      </c>
      <c r="L197">
        <v>11</v>
      </c>
      <c r="M197" t="s">
        <v>2144</v>
      </c>
      <c r="N197" t="b">
        <v>0</v>
      </c>
    </row>
    <row r="198" spans="1:14" x14ac:dyDescent="0.45">
      <c r="A198" t="s">
        <v>216</v>
      </c>
      <c r="B198" t="s">
        <v>941</v>
      </c>
      <c r="C198" t="s">
        <v>557</v>
      </c>
      <c r="D198">
        <v>4</v>
      </c>
      <c r="E198">
        <v>5</v>
      </c>
      <c r="F198">
        <v>3</v>
      </c>
      <c r="G198">
        <v>4</v>
      </c>
      <c r="H198">
        <v>3</v>
      </c>
      <c r="I198">
        <v>3.9750000000000001</v>
      </c>
      <c r="J198">
        <v>19</v>
      </c>
      <c r="K198">
        <v>0.17893089036153231</v>
      </c>
      <c r="L198">
        <v>11</v>
      </c>
      <c r="M198" t="s">
        <v>2145</v>
      </c>
      <c r="N198" t="b">
        <v>0</v>
      </c>
    </row>
    <row r="199" spans="1:14" x14ac:dyDescent="0.45">
      <c r="A199" t="s">
        <v>219</v>
      </c>
      <c r="B199" t="s">
        <v>1187</v>
      </c>
      <c r="C199" t="s">
        <v>557</v>
      </c>
      <c r="D199">
        <v>5</v>
      </c>
      <c r="E199">
        <v>5</v>
      </c>
      <c r="F199">
        <v>4</v>
      </c>
      <c r="G199">
        <v>5</v>
      </c>
      <c r="H199">
        <v>3</v>
      </c>
      <c r="I199">
        <v>4.6374999999999993</v>
      </c>
      <c r="J199">
        <v>22</v>
      </c>
      <c r="K199">
        <v>8.6831221162940619E-2</v>
      </c>
      <c r="L199">
        <v>10</v>
      </c>
      <c r="M199" t="s">
        <v>2146</v>
      </c>
      <c r="N199" t="b">
        <v>0</v>
      </c>
    </row>
    <row r="200" spans="1:14" x14ac:dyDescent="0.45">
      <c r="A200" t="s">
        <v>222</v>
      </c>
      <c r="B200" t="s">
        <v>1189</v>
      </c>
      <c r="C200" t="s">
        <v>557</v>
      </c>
      <c r="D200">
        <v>5</v>
      </c>
      <c r="E200">
        <v>5</v>
      </c>
      <c r="F200">
        <v>4</v>
      </c>
      <c r="G200">
        <v>5</v>
      </c>
      <c r="H200">
        <v>3</v>
      </c>
      <c r="I200">
        <v>4.6374999999999993</v>
      </c>
      <c r="J200">
        <v>22</v>
      </c>
      <c r="K200">
        <v>0.3055343996302341</v>
      </c>
      <c r="L200">
        <v>11</v>
      </c>
      <c r="M200" t="s">
        <v>2147</v>
      </c>
      <c r="N200" t="b">
        <v>0</v>
      </c>
    </row>
    <row r="201" spans="1:14" x14ac:dyDescent="0.45">
      <c r="A201" t="s">
        <v>225</v>
      </c>
      <c r="B201" t="s">
        <v>1191</v>
      </c>
      <c r="C201" t="s">
        <v>557</v>
      </c>
      <c r="D201">
        <v>4</v>
      </c>
      <c r="E201">
        <v>5</v>
      </c>
      <c r="F201">
        <v>4</v>
      </c>
      <c r="G201">
        <v>5</v>
      </c>
      <c r="H201">
        <v>3</v>
      </c>
      <c r="I201">
        <v>4.3249999999999993</v>
      </c>
      <c r="J201">
        <v>21</v>
      </c>
      <c r="K201">
        <v>0.33598123994228818</v>
      </c>
      <c r="L201">
        <v>10</v>
      </c>
      <c r="M201" t="s">
        <v>2148</v>
      </c>
      <c r="N201" t="b">
        <v>0</v>
      </c>
    </row>
    <row r="202" spans="1:14" x14ac:dyDescent="0.45">
      <c r="A202" t="s">
        <v>228</v>
      </c>
      <c r="B202" t="s">
        <v>1193</v>
      </c>
      <c r="C202" t="s">
        <v>557</v>
      </c>
      <c r="D202">
        <v>5</v>
      </c>
      <c r="E202">
        <v>5</v>
      </c>
      <c r="F202">
        <v>5</v>
      </c>
      <c r="G202">
        <v>5</v>
      </c>
      <c r="H202">
        <v>4</v>
      </c>
      <c r="I202">
        <v>4.9124999999999996</v>
      </c>
      <c r="J202">
        <v>24</v>
      </c>
      <c r="K202">
        <v>0.25042105398507869</v>
      </c>
      <c r="L202">
        <v>10</v>
      </c>
      <c r="M202" t="s">
        <v>2149</v>
      </c>
      <c r="N202" t="b">
        <v>0</v>
      </c>
    </row>
    <row r="203" spans="1:14" x14ac:dyDescent="0.45">
      <c r="A203" t="s">
        <v>231</v>
      </c>
      <c r="B203" t="s">
        <v>1195</v>
      </c>
      <c r="C203" t="s">
        <v>557</v>
      </c>
      <c r="D203">
        <v>4</v>
      </c>
      <c r="E203">
        <v>5</v>
      </c>
      <c r="F203">
        <v>4</v>
      </c>
      <c r="G203">
        <v>4</v>
      </c>
      <c r="H203">
        <v>3</v>
      </c>
      <c r="I203">
        <v>4.1624999999999996</v>
      </c>
      <c r="J203">
        <v>20</v>
      </c>
      <c r="K203">
        <v>0.2346081264163456</v>
      </c>
      <c r="L203">
        <v>12</v>
      </c>
      <c r="M203" t="s">
        <v>2150</v>
      </c>
      <c r="N203" t="b">
        <v>0</v>
      </c>
    </row>
    <row r="204" spans="1:14" x14ac:dyDescent="0.45">
      <c r="A204" t="s">
        <v>234</v>
      </c>
      <c r="B204" t="s">
        <v>1197</v>
      </c>
      <c r="C204" t="s">
        <v>557</v>
      </c>
      <c r="D204">
        <v>5</v>
      </c>
      <c r="E204">
        <v>5</v>
      </c>
      <c r="F204">
        <v>4</v>
      </c>
      <c r="G204">
        <v>5</v>
      </c>
      <c r="H204">
        <v>4</v>
      </c>
      <c r="I204">
        <v>4.7249999999999996</v>
      </c>
      <c r="J204">
        <v>23</v>
      </c>
      <c r="K204">
        <v>0.24748027597038141</v>
      </c>
      <c r="L204">
        <v>11</v>
      </c>
      <c r="M204" t="s">
        <v>2151</v>
      </c>
      <c r="N204" t="b">
        <v>0</v>
      </c>
    </row>
    <row r="205" spans="1:14" x14ac:dyDescent="0.45">
      <c r="A205" t="s">
        <v>237</v>
      </c>
      <c r="B205" t="s">
        <v>1199</v>
      </c>
      <c r="C205" t="s">
        <v>557</v>
      </c>
      <c r="D205">
        <v>5</v>
      </c>
      <c r="E205">
        <v>5</v>
      </c>
      <c r="F205">
        <v>4</v>
      </c>
      <c r="G205">
        <v>5</v>
      </c>
      <c r="H205">
        <v>4</v>
      </c>
      <c r="I205">
        <v>4.7249999999999996</v>
      </c>
      <c r="J205">
        <v>23</v>
      </c>
      <c r="K205">
        <v>0.26258981842686779</v>
      </c>
      <c r="L205">
        <v>10</v>
      </c>
      <c r="M205" t="s">
        <v>2152</v>
      </c>
      <c r="N205" t="b">
        <v>0</v>
      </c>
    </row>
    <row r="206" spans="1:14" x14ac:dyDescent="0.45">
      <c r="A206" t="s">
        <v>240</v>
      </c>
      <c r="B206" t="s">
        <v>1201</v>
      </c>
      <c r="C206" t="s">
        <v>557</v>
      </c>
      <c r="D206">
        <v>4</v>
      </c>
      <c r="E206">
        <v>5</v>
      </c>
      <c r="F206">
        <v>4</v>
      </c>
      <c r="G206">
        <v>4</v>
      </c>
      <c r="H206">
        <v>4</v>
      </c>
      <c r="I206">
        <v>4.25</v>
      </c>
      <c r="J206">
        <v>21</v>
      </c>
      <c r="K206">
        <v>0.32960975357260319</v>
      </c>
      <c r="L206">
        <v>11</v>
      </c>
      <c r="M206" t="s">
        <v>2153</v>
      </c>
      <c r="N206" t="b">
        <v>0</v>
      </c>
    </row>
    <row r="207" spans="1:14" x14ac:dyDescent="0.45">
      <c r="A207" t="s">
        <v>243</v>
      </c>
      <c r="B207" t="s">
        <v>1203</v>
      </c>
      <c r="C207" t="s">
        <v>557</v>
      </c>
      <c r="D207">
        <v>5</v>
      </c>
      <c r="E207">
        <v>5</v>
      </c>
      <c r="F207">
        <v>4</v>
      </c>
      <c r="G207">
        <v>5</v>
      </c>
      <c r="H207">
        <v>4</v>
      </c>
      <c r="I207">
        <v>4.7249999999999996</v>
      </c>
      <c r="J207">
        <v>23</v>
      </c>
      <c r="K207">
        <v>0.21202638352638351</v>
      </c>
      <c r="L207">
        <v>5</v>
      </c>
      <c r="M207" t="s">
        <v>2154</v>
      </c>
      <c r="N207" t="b">
        <v>0</v>
      </c>
    </row>
    <row r="208" spans="1:14" x14ac:dyDescent="0.45">
      <c r="A208" t="s">
        <v>246</v>
      </c>
      <c r="B208" t="s">
        <v>1205</v>
      </c>
      <c r="C208" t="s">
        <v>557</v>
      </c>
      <c r="D208">
        <v>5</v>
      </c>
      <c r="E208">
        <v>5</v>
      </c>
      <c r="F208">
        <v>4</v>
      </c>
      <c r="G208">
        <v>5</v>
      </c>
      <c r="H208">
        <v>4</v>
      </c>
      <c r="I208">
        <v>4.7249999999999996</v>
      </c>
      <c r="J208">
        <v>23</v>
      </c>
      <c r="K208">
        <v>0.2394569357642363</v>
      </c>
      <c r="L208">
        <v>9</v>
      </c>
      <c r="M208" t="s">
        <v>2155</v>
      </c>
      <c r="N208" t="b">
        <v>0</v>
      </c>
    </row>
    <row r="209" spans="1:14" x14ac:dyDescent="0.45">
      <c r="A209" t="s">
        <v>249</v>
      </c>
      <c r="B209" t="s">
        <v>1207</v>
      </c>
      <c r="C209" t="s">
        <v>557</v>
      </c>
      <c r="D209">
        <v>4</v>
      </c>
      <c r="E209">
        <v>5</v>
      </c>
      <c r="F209">
        <v>4</v>
      </c>
      <c r="G209">
        <v>4</v>
      </c>
      <c r="H209">
        <v>3</v>
      </c>
      <c r="I209">
        <v>4.1624999999999996</v>
      </c>
      <c r="J209">
        <v>20</v>
      </c>
      <c r="K209">
        <v>0.26895410296204197</v>
      </c>
      <c r="L209">
        <v>11</v>
      </c>
      <c r="M209" t="s">
        <v>2156</v>
      </c>
      <c r="N209" t="b">
        <v>0</v>
      </c>
    </row>
    <row r="210" spans="1:14" x14ac:dyDescent="0.45">
      <c r="A210" t="s">
        <v>252</v>
      </c>
      <c r="B210" t="s">
        <v>1209</v>
      </c>
      <c r="C210" t="s">
        <v>557</v>
      </c>
      <c r="D210">
        <v>4</v>
      </c>
      <c r="E210">
        <v>5</v>
      </c>
      <c r="F210">
        <v>4</v>
      </c>
      <c r="G210">
        <v>4</v>
      </c>
      <c r="H210">
        <v>3</v>
      </c>
      <c r="I210">
        <v>4.1624999999999996</v>
      </c>
      <c r="J210">
        <v>20</v>
      </c>
      <c r="K210">
        <v>0.22087787167110479</v>
      </c>
      <c r="L210">
        <v>12</v>
      </c>
      <c r="M210" t="s">
        <v>2157</v>
      </c>
      <c r="N210" t="b">
        <v>0</v>
      </c>
    </row>
    <row r="211" spans="1:14" x14ac:dyDescent="0.45">
      <c r="A211" t="s">
        <v>255</v>
      </c>
      <c r="B211" t="s">
        <v>1211</v>
      </c>
      <c r="C211" t="s">
        <v>557</v>
      </c>
      <c r="D211">
        <v>5</v>
      </c>
      <c r="E211">
        <v>5</v>
      </c>
      <c r="F211">
        <v>4</v>
      </c>
      <c r="G211">
        <v>5</v>
      </c>
      <c r="H211">
        <v>4</v>
      </c>
      <c r="I211">
        <v>4.7249999999999996</v>
      </c>
      <c r="J211">
        <v>23</v>
      </c>
      <c r="K211">
        <v>0.46080798918581428</v>
      </c>
      <c r="L211">
        <v>10</v>
      </c>
      <c r="M211" t="s">
        <v>2158</v>
      </c>
      <c r="N211" t="b">
        <v>0</v>
      </c>
    </row>
    <row r="212" spans="1:14" x14ac:dyDescent="0.45">
      <c r="A212" t="s">
        <v>258</v>
      </c>
      <c r="B212" t="s">
        <v>1213</v>
      </c>
      <c r="C212" t="s">
        <v>557</v>
      </c>
      <c r="D212">
        <v>5</v>
      </c>
      <c r="E212">
        <v>5</v>
      </c>
      <c r="F212">
        <v>4</v>
      </c>
      <c r="G212">
        <v>5</v>
      </c>
      <c r="H212">
        <v>3</v>
      </c>
      <c r="I212">
        <v>4.6374999999999993</v>
      </c>
      <c r="J212">
        <v>22</v>
      </c>
      <c r="K212">
        <v>0.13029337042100869</v>
      </c>
      <c r="L212">
        <v>9</v>
      </c>
      <c r="M212" t="s">
        <v>2159</v>
      </c>
      <c r="N212" t="b">
        <v>0</v>
      </c>
    </row>
    <row r="213" spans="1:14" x14ac:dyDescent="0.45">
      <c r="A213" t="s">
        <v>261</v>
      </c>
      <c r="B213" t="s">
        <v>1215</v>
      </c>
      <c r="C213" t="s">
        <v>557</v>
      </c>
      <c r="D213">
        <v>5</v>
      </c>
      <c r="E213">
        <v>5</v>
      </c>
      <c r="F213">
        <v>5</v>
      </c>
      <c r="G213">
        <v>5</v>
      </c>
      <c r="H213">
        <v>4</v>
      </c>
      <c r="I213">
        <v>4.9124999999999996</v>
      </c>
      <c r="J213">
        <v>24</v>
      </c>
      <c r="K213">
        <v>0.44280075754858772</v>
      </c>
      <c r="L213">
        <v>10</v>
      </c>
      <c r="M213" t="s">
        <v>2160</v>
      </c>
      <c r="N213" t="b">
        <v>0</v>
      </c>
    </row>
    <row r="214" spans="1:14" x14ac:dyDescent="0.45">
      <c r="A214" t="s">
        <v>264</v>
      </c>
      <c r="B214" t="s">
        <v>1217</v>
      </c>
      <c r="C214" t="s">
        <v>557</v>
      </c>
      <c r="D214">
        <v>5</v>
      </c>
      <c r="E214">
        <v>5</v>
      </c>
      <c r="F214">
        <v>5</v>
      </c>
      <c r="G214">
        <v>5</v>
      </c>
      <c r="H214">
        <v>4</v>
      </c>
      <c r="I214">
        <v>4.9124999999999996</v>
      </c>
      <c r="J214">
        <v>24</v>
      </c>
      <c r="K214">
        <v>0.47013695469595962</v>
      </c>
      <c r="L214">
        <v>11</v>
      </c>
      <c r="M214" t="s">
        <v>2161</v>
      </c>
      <c r="N214" t="b">
        <v>0</v>
      </c>
    </row>
    <row r="215" spans="1:14" x14ac:dyDescent="0.45">
      <c r="A215" t="s">
        <v>267</v>
      </c>
      <c r="B215" t="s">
        <v>1219</v>
      </c>
      <c r="C215" t="s">
        <v>557</v>
      </c>
      <c r="D215">
        <v>4</v>
      </c>
      <c r="E215">
        <v>5</v>
      </c>
      <c r="F215">
        <v>4</v>
      </c>
      <c r="G215">
        <v>4</v>
      </c>
      <c r="H215">
        <v>3</v>
      </c>
      <c r="I215">
        <v>4.1624999999999996</v>
      </c>
      <c r="J215">
        <v>20</v>
      </c>
      <c r="K215">
        <v>0.28654969640710748</v>
      </c>
      <c r="L215">
        <v>10</v>
      </c>
      <c r="M215" t="s">
        <v>2162</v>
      </c>
      <c r="N215" t="b">
        <v>0</v>
      </c>
    </row>
    <row r="216" spans="1:14" x14ac:dyDescent="0.45">
      <c r="A216" t="s">
        <v>270</v>
      </c>
      <c r="B216" t="s">
        <v>1221</v>
      </c>
      <c r="C216" t="s">
        <v>557</v>
      </c>
      <c r="D216">
        <v>3</v>
      </c>
      <c r="E216">
        <v>4</v>
      </c>
      <c r="F216">
        <v>3</v>
      </c>
      <c r="G216">
        <v>4</v>
      </c>
      <c r="H216">
        <v>2</v>
      </c>
      <c r="I216">
        <v>3.3250000000000002</v>
      </c>
      <c r="J216">
        <v>16</v>
      </c>
      <c r="K216">
        <v>0.13581215887261661</v>
      </c>
      <c r="L216">
        <v>11</v>
      </c>
      <c r="M216" t="s">
        <v>2163</v>
      </c>
      <c r="N216" t="b">
        <v>0</v>
      </c>
    </row>
    <row r="217" spans="1:14" x14ac:dyDescent="0.45">
      <c r="A217" t="s">
        <v>273</v>
      </c>
      <c r="B217" t="s">
        <v>698</v>
      </c>
      <c r="C217" t="s">
        <v>557</v>
      </c>
      <c r="D217">
        <v>1</v>
      </c>
      <c r="E217">
        <v>1</v>
      </c>
      <c r="F217">
        <v>1</v>
      </c>
      <c r="G217">
        <v>1</v>
      </c>
      <c r="H217">
        <v>1</v>
      </c>
      <c r="I217">
        <v>1</v>
      </c>
      <c r="J217">
        <v>5</v>
      </c>
      <c r="K217">
        <v>4.2929532705432552E-2</v>
      </c>
      <c r="L217">
        <v>11</v>
      </c>
      <c r="M217" t="s">
        <v>2164</v>
      </c>
      <c r="N217" t="b">
        <v>0</v>
      </c>
    </row>
    <row r="218" spans="1:14" x14ac:dyDescent="0.45">
      <c r="A218" t="s">
        <v>276</v>
      </c>
      <c r="B218" t="s">
        <v>698</v>
      </c>
      <c r="C218" t="s">
        <v>557</v>
      </c>
      <c r="D218">
        <v>1</v>
      </c>
      <c r="E218">
        <v>1</v>
      </c>
      <c r="F218">
        <v>1</v>
      </c>
      <c r="G218">
        <v>2</v>
      </c>
      <c r="H218">
        <v>1</v>
      </c>
      <c r="I218">
        <v>1.1625000000000001</v>
      </c>
      <c r="J218">
        <v>6</v>
      </c>
      <c r="K218">
        <v>6.6687824164071069E-2</v>
      </c>
      <c r="L218">
        <v>10</v>
      </c>
      <c r="M218" t="s">
        <v>2165</v>
      </c>
      <c r="N218" t="b">
        <v>0</v>
      </c>
    </row>
    <row r="219" spans="1:14" x14ac:dyDescent="0.45">
      <c r="A219" t="s">
        <v>279</v>
      </c>
      <c r="B219" t="s">
        <v>1225</v>
      </c>
      <c r="C219" t="s">
        <v>557</v>
      </c>
      <c r="D219">
        <v>4</v>
      </c>
      <c r="E219">
        <v>5</v>
      </c>
      <c r="F219">
        <v>4</v>
      </c>
      <c r="G219">
        <v>5</v>
      </c>
      <c r="H219">
        <v>3</v>
      </c>
      <c r="I219">
        <v>4.3249999999999993</v>
      </c>
      <c r="J219">
        <v>21</v>
      </c>
      <c r="K219">
        <v>0.33132102676940778</v>
      </c>
      <c r="L219">
        <v>7</v>
      </c>
      <c r="M219" t="s">
        <v>2166</v>
      </c>
      <c r="N219" t="b">
        <v>0</v>
      </c>
    </row>
    <row r="220" spans="1:14" x14ac:dyDescent="0.45">
      <c r="A220" t="s">
        <v>282</v>
      </c>
      <c r="B220" t="s">
        <v>1227</v>
      </c>
      <c r="C220" t="s">
        <v>557</v>
      </c>
      <c r="D220">
        <v>2</v>
      </c>
      <c r="E220">
        <v>4</v>
      </c>
      <c r="F220">
        <v>2</v>
      </c>
      <c r="G220">
        <v>4</v>
      </c>
      <c r="H220">
        <v>1</v>
      </c>
      <c r="I220">
        <v>2.7374999999999998</v>
      </c>
      <c r="J220">
        <v>13</v>
      </c>
      <c r="K220">
        <v>8.1895251262504687E-2</v>
      </c>
      <c r="L220">
        <v>13</v>
      </c>
      <c r="M220" t="s">
        <v>2167</v>
      </c>
      <c r="N220" t="b">
        <v>0</v>
      </c>
    </row>
    <row r="221" spans="1:14" x14ac:dyDescent="0.45">
      <c r="A221" t="s">
        <v>285</v>
      </c>
      <c r="B221" t="s">
        <v>1229</v>
      </c>
      <c r="C221" t="s">
        <v>557</v>
      </c>
      <c r="D221">
        <v>4</v>
      </c>
      <c r="E221">
        <v>5</v>
      </c>
      <c r="F221">
        <v>4</v>
      </c>
      <c r="G221">
        <v>5</v>
      </c>
      <c r="H221">
        <v>3</v>
      </c>
      <c r="I221">
        <v>4.3249999999999993</v>
      </c>
      <c r="J221">
        <v>21</v>
      </c>
      <c r="K221">
        <v>0.37791296484633757</v>
      </c>
      <c r="L221">
        <v>9</v>
      </c>
      <c r="M221" t="s">
        <v>2168</v>
      </c>
      <c r="N221" t="b">
        <v>0</v>
      </c>
    </row>
    <row r="222" spans="1:14" x14ac:dyDescent="0.45">
      <c r="A222" t="s">
        <v>288</v>
      </c>
      <c r="B222" t="s">
        <v>1231</v>
      </c>
      <c r="C222" t="s">
        <v>557</v>
      </c>
      <c r="D222">
        <v>5</v>
      </c>
      <c r="E222">
        <v>5</v>
      </c>
      <c r="F222">
        <v>4</v>
      </c>
      <c r="G222">
        <v>5</v>
      </c>
      <c r="H222">
        <v>4</v>
      </c>
      <c r="I222">
        <v>4.7249999999999996</v>
      </c>
      <c r="J222">
        <v>23</v>
      </c>
      <c r="K222">
        <v>0.14456025129051439</v>
      </c>
      <c r="L222">
        <v>10</v>
      </c>
      <c r="M222" t="s">
        <v>2169</v>
      </c>
      <c r="N222" t="b">
        <v>0</v>
      </c>
    </row>
    <row r="223" spans="1:14" x14ac:dyDescent="0.45">
      <c r="A223" t="s">
        <v>291</v>
      </c>
      <c r="B223" t="s">
        <v>1233</v>
      </c>
      <c r="C223" t="s">
        <v>557</v>
      </c>
      <c r="D223">
        <v>3</v>
      </c>
      <c r="E223">
        <v>4</v>
      </c>
      <c r="F223">
        <v>3</v>
      </c>
      <c r="G223">
        <v>4</v>
      </c>
      <c r="H223">
        <v>2</v>
      </c>
      <c r="I223">
        <v>3.3250000000000002</v>
      </c>
      <c r="J223">
        <v>16</v>
      </c>
      <c r="K223">
        <v>0.146302152353398</v>
      </c>
      <c r="L223">
        <v>10</v>
      </c>
      <c r="M223" t="s">
        <v>2170</v>
      </c>
      <c r="N223" t="b">
        <v>0</v>
      </c>
    </row>
    <row r="224" spans="1:14" x14ac:dyDescent="0.45">
      <c r="A224" t="s">
        <v>294</v>
      </c>
      <c r="B224" t="s">
        <v>1235</v>
      </c>
      <c r="C224" t="s">
        <v>557</v>
      </c>
      <c r="D224">
        <v>5</v>
      </c>
      <c r="E224">
        <v>5</v>
      </c>
      <c r="F224">
        <v>5</v>
      </c>
      <c r="G224">
        <v>5</v>
      </c>
      <c r="H224">
        <v>4</v>
      </c>
      <c r="I224">
        <v>4.9124999999999996</v>
      </c>
      <c r="J224">
        <v>24</v>
      </c>
      <c r="K224">
        <v>0.24045328991626119</v>
      </c>
      <c r="L224">
        <v>11</v>
      </c>
      <c r="M224" t="s">
        <v>2171</v>
      </c>
      <c r="N224" t="b">
        <v>0</v>
      </c>
    </row>
    <row r="225" spans="1:14" x14ac:dyDescent="0.45">
      <c r="A225" t="s">
        <v>297</v>
      </c>
      <c r="B225" t="s">
        <v>1237</v>
      </c>
      <c r="C225" t="s">
        <v>557</v>
      </c>
      <c r="D225">
        <v>5</v>
      </c>
      <c r="E225">
        <v>5</v>
      </c>
      <c r="F225">
        <v>4</v>
      </c>
      <c r="G225">
        <v>5</v>
      </c>
      <c r="H225">
        <v>4</v>
      </c>
      <c r="I225">
        <v>4.7249999999999996</v>
      </c>
      <c r="J225">
        <v>23</v>
      </c>
      <c r="K225">
        <v>0.1792061396424508</v>
      </c>
      <c r="L225">
        <v>10</v>
      </c>
      <c r="M225" t="s">
        <v>2172</v>
      </c>
      <c r="N225" t="b">
        <v>0</v>
      </c>
    </row>
    <row r="226" spans="1:14" x14ac:dyDescent="0.45">
      <c r="A226" t="s">
        <v>300</v>
      </c>
      <c r="B226" t="s">
        <v>1239</v>
      </c>
      <c r="C226" t="s">
        <v>557</v>
      </c>
      <c r="D226">
        <v>5</v>
      </c>
      <c r="E226">
        <v>5</v>
      </c>
      <c r="F226">
        <v>5</v>
      </c>
      <c r="G226">
        <v>5</v>
      </c>
      <c r="H226">
        <v>4</v>
      </c>
      <c r="I226">
        <v>4.9124999999999996</v>
      </c>
      <c r="J226">
        <v>24</v>
      </c>
      <c r="K226">
        <v>0.22832460684449549</v>
      </c>
      <c r="L226">
        <v>12</v>
      </c>
      <c r="M226" t="s">
        <v>2173</v>
      </c>
      <c r="N226" t="b">
        <v>0</v>
      </c>
    </row>
    <row r="227" spans="1:14" x14ac:dyDescent="0.45">
      <c r="A227" t="s">
        <v>303</v>
      </c>
      <c r="B227" t="s">
        <v>1241</v>
      </c>
      <c r="C227" t="s">
        <v>557</v>
      </c>
      <c r="D227">
        <v>5</v>
      </c>
      <c r="E227">
        <v>5</v>
      </c>
      <c r="F227">
        <v>5</v>
      </c>
      <c r="G227">
        <v>5</v>
      </c>
      <c r="H227">
        <v>4</v>
      </c>
      <c r="I227">
        <v>4.9124999999999996</v>
      </c>
      <c r="J227">
        <v>24</v>
      </c>
      <c r="K227">
        <v>0.29078375030460002</v>
      </c>
      <c r="L227">
        <v>10</v>
      </c>
      <c r="M227" t="s">
        <v>2174</v>
      </c>
      <c r="N227" t="b">
        <v>0</v>
      </c>
    </row>
    <row r="228" spans="1:14" x14ac:dyDescent="0.45">
      <c r="A228" t="s">
        <v>306</v>
      </c>
      <c r="B228" t="s">
        <v>1243</v>
      </c>
      <c r="C228" t="s">
        <v>557</v>
      </c>
      <c r="D228">
        <v>5</v>
      </c>
      <c r="E228">
        <v>5</v>
      </c>
      <c r="F228">
        <v>4</v>
      </c>
      <c r="G228">
        <v>5</v>
      </c>
      <c r="H228">
        <v>4</v>
      </c>
      <c r="I228">
        <v>4.7249999999999996</v>
      </c>
      <c r="J228">
        <v>23</v>
      </c>
      <c r="K228">
        <v>0.28784717986995861</v>
      </c>
      <c r="L228">
        <v>10</v>
      </c>
      <c r="M228" t="s">
        <v>2175</v>
      </c>
      <c r="N228" t="b">
        <v>0</v>
      </c>
    </row>
    <row r="229" spans="1:14" x14ac:dyDescent="0.45">
      <c r="A229" t="s">
        <v>309</v>
      </c>
      <c r="B229" t="s">
        <v>1245</v>
      </c>
      <c r="C229" t="s">
        <v>557</v>
      </c>
      <c r="D229">
        <v>5</v>
      </c>
      <c r="E229">
        <v>5</v>
      </c>
      <c r="F229">
        <v>4</v>
      </c>
      <c r="G229">
        <v>5</v>
      </c>
      <c r="H229">
        <v>4</v>
      </c>
      <c r="I229">
        <v>4.7249999999999996</v>
      </c>
      <c r="J229">
        <v>23</v>
      </c>
      <c r="K229">
        <v>0.32392005552639042</v>
      </c>
      <c r="L229">
        <v>13</v>
      </c>
      <c r="M229" t="s">
        <v>2176</v>
      </c>
      <c r="N229" t="b">
        <v>0</v>
      </c>
    </row>
    <row r="230" spans="1:14" x14ac:dyDescent="0.45">
      <c r="A230" t="s">
        <v>312</v>
      </c>
      <c r="B230" t="s">
        <v>1247</v>
      </c>
      <c r="C230" t="s">
        <v>557</v>
      </c>
      <c r="D230">
        <v>4</v>
      </c>
      <c r="E230">
        <v>5</v>
      </c>
      <c r="F230">
        <v>4</v>
      </c>
      <c r="G230">
        <v>5</v>
      </c>
      <c r="H230">
        <v>3</v>
      </c>
      <c r="I230">
        <v>4.3249999999999993</v>
      </c>
      <c r="J230">
        <v>21</v>
      </c>
      <c r="K230">
        <v>0.24641267008432369</v>
      </c>
      <c r="L230">
        <v>15</v>
      </c>
      <c r="M230" t="s">
        <v>2177</v>
      </c>
      <c r="N230" t="b">
        <v>0</v>
      </c>
    </row>
    <row r="231" spans="1:14" x14ac:dyDescent="0.45">
      <c r="A231" t="s">
        <v>315</v>
      </c>
      <c r="B231" t="s">
        <v>1249</v>
      </c>
      <c r="C231" t="s">
        <v>557</v>
      </c>
      <c r="D231">
        <v>4</v>
      </c>
      <c r="E231">
        <v>5</v>
      </c>
      <c r="F231">
        <v>4</v>
      </c>
      <c r="G231">
        <v>4</v>
      </c>
      <c r="H231">
        <v>3</v>
      </c>
      <c r="I231">
        <v>4.1624999999999996</v>
      </c>
      <c r="J231">
        <v>20</v>
      </c>
      <c r="K231">
        <v>0.39207594304352328</v>
      </c>
      <c r="L231">
        <v>14</v>
      </c>
      <c r="M231" t="s">
        <v>2178</v>
      </c>
      <c r="N231" t="b">
        <v>0</v>
      </c>
    </row>
    <row r="232" spans="1:14" x14ac:dyDescent="0.45">
      <c r="A232" t="s">
        <v>318</v>
      </c>
      <c r="B232" t="s">
        <v>1251</v>
      </c>
      <c r="C232" t="s">
        <v>557</v>
      </c>
      <c r="D232">
        <v>4</v>
      </c>
      <c r="E232">
        <v>5</v>
      </c>
      <c r="F232">
        <v>3</v>
      </c>
      <c r="G232">
        <v>4</v>
      </c>
      <c r="H232">
        <v>3</v>
      </c>
      <c r="I232">
        <v>3.9750000000000001</v>
      </c>
      <c r="J232">
        <v>19</v>
      </c>
      <c r="K232">
        <v>0.3894433462736766</v>
      </c>
      <c r="L232">
        <v>12</v>
      </c>
      <c r="M232" t="s">
        <v>2179</v>
      </c>
      <c r="N232" t="b">
        <v>0</v>
      </c>
    </row>
    <row r="233" spans="1:14" x14ac:dyDescent="0.45">
      <c r="A233" t="s">
        <v>321</v>
      </c>
      <c r="B233" t="s">
        <v>1253</v>
      </c>
      <c r="C233" t="s">
        <v>557</v>
      </c>
      <c r="D233">
        <v>5</v>
      </c>
      <c r="E233">
        <v>5</v>
      </c>
      <c r="F233">
        <v>4</v>
      </c>
      <c r="G233">
        <v>4</v>
      </c>
      <c r="H233">
        <v>4</v>
      </c>
      <c r="I233">
        <v>4.5625</v>
      </c>
      <c r="J233">
        <v>22</v>
      </c>
      <c r="K233">
        <v>0.2284949672768665</v>
      </c>
      <c r="L233">
        <v>11</v>
      </c>
      <c r="M233" t="s">
        <v>2180</v>
      </c>
      <c r="N233" t="b">
        <v>0</v>
      </c>
    </row>
    <row r="234" spans="1:14" x14ac:dyDescent="0.45">
      <c r="A234" t="s">
        <v>324</v>
      </c>
      <c r="B234" t="s">
        <v>1255</v>
      </c>
      <c r="C234" t="s">
        <v>557</v>
      </c>
      <c r="D234">
        <v>5</v>
      </c>
      <c r="E234">
        <v>5</v>
      </c>
      <c r="F234">
        <v>4</v>
      </c>
      <c r="G234">
        <v>5</v>
      </c>
      <c r="H234">
        <v>3</v>
      </c>
      <c r="I234">
        <v>4.6374999999999993</v>
      </c>
      <c r="J234">
        <v>22</v>
      </c>
      <c r="K234">
        <v>0.1071351714565318</v>
      </c>
      <c r="L234">
        <v>10</v>
      </c>
      <c r="M234" t="s">
        <v>2181</v>
      </c>
      <c r="N234" t="b">
        <v>0</v>
      </c>
    </row>
    <row r="235" spans="1:14" x14ac:dyDescent="0.45">
      <c r="A235" t="s">
        <v>327</v>
      </c>
      <c r="B235" t="s">
        <v>1257</v>
      </c>
      <c r="C235" t="s">
        <v>557</v>
      </c>
      <c r="D235">
        <v>4</v>
      </c>
      <c r="E235">
        <v>5</v>
      </c>
      <c r="F235">
        <v>4</v>
      </c>
      <c r="G235">
        <v>5</v>
      </c>
      <c r="H235">
        <v>3</v>
      </c>
      <c r="I235">
        <v>4.3249999999999993</v>
      </c>
      <c r="J235">
        <v>21</v>
      </c>
      <c r="K235">
        <v>0.19601433795068621</v>
      </c>
      <c r="L235">
        <v>11</v>
      </c>
      <c r="M235" t="s">
        <v>2182</v>
      </c>
      <c r="N235" t="b">
        <v>0</v>
      </c>
    </row>
    <row r="236" spans="1:14" x14ac:dyDescent="0.45">
      <c r="A236" t="s">
        <v>330</v>
      </c>
      <c r="B236" t="s">
        <v>1259</v>
      </c>
      <c r="C236" t="s">
        <v>557</v>
      </c>
      <c r="D236">
        <v>3</v>
      </c>
      <c r="E236">
        <v>4</v>
      </c>
      <c r="F236">
        <v>3</v>
      </c>
      <c r="G236">
        <v>4</v>
      </c>
      <c r="H236">
        <v>2</v>
      </c>
      <c r="I236">
        <v>3.3250000000000002</v>
      </c>
      <c r="J236">
        <v>16</v>
      </c>
      <c r="K236">
        <v>0.10200474898236089</v>
      </c>
      <c r="L236">
        <v>2</v>
      </c>
      <c r="M236" t="s">
        <v>2183</v>
      </c>
      <c r="N236" t="b">
        <v>0</v>
      </c>
    </row>
    <row r="237" spans="1:14" x14ac:dyDescent="0.45">
      <c r="A237" t="s">
        <v>333</v>
      </c>
      <c r="B237" t="s">
        <v>1261</v>
      </c>
      <c r="C237" t="s">
        <v>557</v>
      </c>
      <c r="D237">
        <v>5</v>
      </c>
      <c r="E237">
        <v>5</v>
      </c>
      <c r="F237">
        <v>4</v>
      </c>
      <c r="G237">
        <v>5</v>
      </c>
      <c r="H237">
        <v>4</v>
      </c>
      <c r="I237">
        <v>4.7249999999999996</v>
      </c>
      <c r="J237">
        <v>23</v>
      </c>
      <c r="K237">
        <v>0.15783556548926331</v>
      </c>
      <c r="L237">
        <v>12</v>
      </c>
      <c r="M237" t="s">
        <v>2184</v>
      </c>
      <c r="N237" t="b">
        <v>0</v>
      </c>
    </row>
    <row r="238" spans="1:14" x14ac:dyDescent="0.45">
      <c r="A238" t="s">
        <v>336</v>
      </c>
      <c r="B238" t="s">
        <v>1263</v>
      </c>
      <c r="C238" t="s">
        <v>557</v>
      </c>
      <c r="D238">
        <v>5</v>
      </c>
      <c r="E238">
        <v>5</v>
      </c>
      <c r="F238">
        <v>4</v>
      </c>
      <c r="G238">
        <v>5</v>
      </c>
      <c r="H238">
        <v>4</v>
      </c>
      <c r="I238">
        <v>4.7249999999999996</v>
      </c>
      <c r="J238">
        <v>23</v>
      </c>
      <c r="K238">
        <v>0.46905080975617353</v>
      </c>
      <c r="L238">
        <v>10</v>
      </c>
      <c r="M238" t="s">
        <v>2185</v>
      </c>
      <c r="N238" t="b">
        <v>0</v>
      </c>
    </row>
    <row r="239" spans="1:14" x14ac:dyDescent="0.45">
      <c r="A239" t="s">
        <v>339</v>
      </c>
      <c r="B239" t="s">
        <v>1265</v>
      </c>
      <c r="C239" t="s">
        <v>557</v>
      </c>
      <c r="D239">
        <v>5</v>
      </c>
      <c r="E239">
        <v>5</v>
      </c>
      <c r="F239">
        <v>4</v>
      </c>
      <c r="G239">
        <v>5</v>
      </c>
      <c r="H239">
        <v>4</v>
      </c>
      <c r="I239">
        <v>4.7249999999999996</v>
      </c>
      <c r="J239">
        <v>23</v>
      </c>
      <c r="K239">
        <v>0.3216580718015904</v>
      </c>
      <c r="L239">
        <v>11</v>
      </c>
      <c r="M239" t="s">
        <v>2186</v>
      </c>
      <c r="N239" t="b">
        <v>0</v>
      </c>
    </row>
    <row r="240" spans="1:14" x14ac:dyDescent="0.45">
      <c r="A240" t="s">
        <v>342</v>
      </c>
      <c r="B240" t="s">
        <v>1267</v>
      </c>
      <c r="C240" t="s">
        <v>557</v>
      </c>
      <c r="D240">
        <v>4</v>
      </c>
      <c r="E240">
        <v>5</v>
      </c>
      <c r="F240">
        <v>4</v>
      </c>
      <c r="G240">
        <v>5</v>
      </c>
      <c r="H240">
        <v>3</v>
      </c>
      <c r="I240">
        <v>4.3249999999999993</v>
      </c>
      <c r="J240">
        <v>21</v>
      </c>
      <c r="K240">
        <v>0.15230301975846661</v>
      </c>
      <c r="L240">
        <v>13</v>
      </c>
      <c r="M240" t="s">
        <v>2187</v>
      </c>
      <c r="N240" t="b">
        <v>0</v>
      </c>
    </row>
    <row r="241" spans="1:14" x14ac:dyDescent="0.45">
      <c r="A241" t="s">
        <v>345</v>
      </c>
      <c r="B241" t="s">
        <v>1269</v>
      </c>
      <c r="C241" t="s">
        <v>557</v>
      </c>
      <c r="D241">
        <v>5</v>
      </c>
      <c r="E241">
        <v>5</v>
      </c>
      <c r="F241">
        <v>4</v>
      </c>
      <c r="G241">
        <v>5</v>
      </c>
      <c r="H241">
        <v>4</v>
      </c>
      <c r="I241">
        <v>4.7249999999999996</v>
      </c>
      <c r="J241">
        <v>23</v>
      </c>
      <c r="K241">
        <v>0.39787795285363858</v>
      </c>
      <c r="L241">
        <v>11</v>
      </c>
      <c r="M241" t="s">
        <v>2188</v>
      </c>
      <c r="N241" t="b">
        <v>0</v>
      </c>
    </row>
    <row r="242" spans="1:14" x14ac:dyDescent="0.45">
      <c r="A242" t="s">
        <v>348</v>
      </c>
      <c r="B242" t="s">
        <v>1271</v>
      </c>
      <c r="C242" t="s">
        <v>557</v>
      </c>
      <c r="D242">
        <v>5</v>
      </c>
      <c r="E242">
        <v>5</v>
      </c>
      <c r="F242">
        <v>4</v>
      </c>
      <c r="G242">
        <v>5</v>
      </c>
      <c r="H242">
        <v>4</v>
      </c>
      <c r="I242">
        <v>4.7249999999999996</v>
      </c>
      <c r="J242">
        <v>23</v>
      </c>
      <c r="K242">
        <v>0.20426898754551559</v>
      </c>
      <c r="L242">
        <v>12</v>
      </c>
      <c r="M242" t="s">
        <v>2189</v>
      </c>
      <c r="N242" t="b">
        <v>0</v>
      </c>
    </row>
    <row r="243" spans="1:14" x14ac:dyDescent="0.45">
      <c r="A243" t="s">
        <v>351</v>
      </c>
      <c r="B243" t="s">
        <v>1273</v>
      </c>
      <c r="C243" t="s">
        <v>557</v>
      </c>
      <c r="D243">
        <v>4</v>
      </c>
      <c r="E243">
        <v>5</v>
      </c>
      <c r="F243">
        <v>4</v>
      </c>
      <c r="G243">
        <v>5</v>
      </c>
      <c r="H243">
        <v>3</v>
      </c>
      <c r="I243">
        <v>4.3249999999999993</v>
      </c>
      <c r="J243">
        <v>21</v>
      </c>
      <c r="K243">
        <v>0.2253900993889314</v>
      </c>
      <c r="L243">
        <v>15</v>
      </c>
      <c r="M243" t="s">
        <v>2190</v>
      </c>
      <c r="N243" t="b">
        <v>0</v>
      </c>
    </row>
    <row r="244" spans="1:14" x14ac:dyDescent="0.45">
      <c r="A244" t="s">
        <v>354</v>
      </c>
      <c r="B244" t="s">
        <v>1275</v>
      </c>
      <c r="C244" t="s">
        <v>557</v>
      </c>
      <c r="D244">
        <v>5</v>
      </c>
      <c r="E244">
        <v>5</v>
      </c>
      <c r="F244">
        <v>5</v>
      </c>
      <c r="G244">
        <v>5</v>
      </c>
      <c r="H244">
        <v>5</v>
      </c>
      <c r="I244">
        <v>5</v>
      </c>
      <c r="J244">
        <v>25</v>
      </c>
      <c r="K244">
        <v>0.15758624802283311</v>
      </c>
      <c r="L244">
        <v>10</v>
      </c>
      <c r="M244" t="s">
        <v>2191</v>
      </c>
      <c r="N244" t="b">
        <v>0</v>
      </c>
    </row>
    <row r="245" spans="1:14" x14ac:dyDescent="0.45">
      <c r="A245" t="s">
        <v>357</v>
      </c>
      <c r="B245" t="s">
        <v>1276</v>
      </c>
      <c r="C245" t="s">
        <v>557</v>
      </c>
      <c r="D245">
        <v>4</v>
      </c>
      <c r="E245">
        <v>5</v>
      </c>
      <c r="F245">
        <v>4</v>
      </c>
      <c r="G245">
        <v>5</v>
      </c>
      <c r="H245">
        <v>3</v>
      </c>
      <c r="I245">
        <v>4.3249999999999993</v>
      </c>
      <c r="J245">
        <v>21</v>
      </c>
      <c r="K245">
        <v>0.2220575981943555</v>
      </c>
      <c r="L245">
        <v>12</v>
      </c>
      <c r="M245" t="s">
        <v>2192</v>
      </c>
      <c r="N245" t="b">
        <v>0</v>
      </c>
    </row>
    <row r="246" spans="1:14" x14ac:dyDescent="0.45">
      <c r="A246" t="s">
        <v>360</v>
      </c>
      <c r="B246" t="s">
        <v>1278</v>
      </c>
      <c r="C246" t="s">
        <v>557</v>
      </c>
      <c r="D246">
        <v>5</v>
      </c>
      <c r="E246">
        <v>5</v>
      </c>
      <c r="F246">
        <v>3</v>
      </c>
      <c r="G246">
        <v>5</v>
      </c>
      <c r="H246">
        <v>2</v>
      </c>
      <c r="I246">
        <v>4.3624999999999998</v>
      </c>
      <c r="J246">
        <v>20</v>
      </c>
      <c r="K246">
        <v>0</v>
      </c>
      <c r="L246">
        <v>1</v>
      </c>
      <c r="M246" t="s">
        <v>2193</v>
      </c>
      <c r="N246" t="b">
        <v>0</v>
      </c>
    </row>
    <row r="247" spans="1:14" x14ac:dyDescent="0.45">
      <c r="A247" t="s">
        <v>363</v>
      </c>
      <c r="B247" t="s">
        <v>1280</v>
      </c>
      <c r="C247" t="s">
        <v>557</v>
      </c>
      <c r="D247">
        <v>5</v>
      </c>
      <c r="E247">
        <v>5</v>
      </c>
      <c r="F247">
        <v>5</v>
      </c>
      <c r="G247">
        <v>5</v>
      </c>
      <c r="H247">
        <v>4</v>
      </c>
      <c r="I247">
        <v>4.9124999999999996</v>
      </c>
      <c r="J247">
        <v>24</v>
      </c>
      <c r="K247">
        <v>0.35458591449248561</v>
      </c>
      <c r="L247">
        <v>14</v>
      </c>
      <c r="M247" t="s">
        <v>2194</v>
      </c>
      <c r="N247" t="b">
        <v>0</v>
      </c>
    </row>
    <row r="248" spans="1:14" x14ac:dyDescent="0.45">
      <c r="A248" t="s">
        <v>366</v>
      </c>
      <c r="B248" t="s">
        <v>1282</v>
      </c>
      <c r="C248" t="s">
        <v>557</v>
      </c>
      <c r="D248">
        <v>5</v>
      </c>
      <c r="E248">
        <v>5</v>
      </c>
      <c r="F248">
        <v>4</v>
      </c>
      <c r="G248">
        <v>5</v>
      </c>
      <c r="H248">
        <v>4</v>
      </c>
      <c r="I248">
        <v>4.7249999999999996</v>
      </c>
      <c r="J248">
        <v>23</v>
      </c>
      <c r="K248">
        <v>0.15469906388095481</v>
      </c>
      <c r="L248">
        <v>9</v>
      </c>
      <c r="M248" t="s">
        <v>2195</v>
      </c>
      <c r="N248" t="b">
        <v>0</v>
      </c>
    </row>
    <row r="249" spans="1:14" x14ac:dyDescent="0.45">
      <c r="A249" t="s">
        <v>369</v>
      </c>
      <c r="B249" t="s">
        <v>1284</v>
      </c>
      <c r="C249" t="s">
        <v>557</v>
      </c>
      <c r="D249">
        <v>4</v>
      </c>
      <c r="E249">
        <v>5</v>
      </c>
      <c r="F249">
        <v>4</v>
      </c>
      <c r="G249">
        <v>5</v>
      </c>
      <c r="H249">
        <v>3</v>
      </c>
      <c r="I249">
        <v>4.3249999999999993</v>
      </c>
      <c r="J249">
        <v>21</v>
      </c>
      <c r="K249">
        <v>0.39021501408929671</v>
      </c>
      <c r="L249">
        <v>12</v>
      </c>
      <c r="M249" t="s">
        <v>2196</v>
      </c>
      <c r="N249" t="b">
        <v>0</v>
      </c>
    </row>
    <row r="250" spans="1:14" x14ac:dyDescent="0.45">
      <c r="A250" t="s">
        <v>372</v>
      </c>
      <c r="B250" t="s">
        <v>1286</v>
      </c>
      <c r="C250" t="s">
        <v>557</v>
      </c>
      <c r="D250">
        <v>4</v>
      </c>
      <c r="E250">
        <v>5</v>
      </c>
      <c r="F250">
        <v>4</v>
      </c>
      <c r="G250">
        <v>5</v>
      </c>
      <c r="H250">
        <v>3</v>
      </c>
      <c r="I250">
        <v>4.3249999999999993</v>
      </c>
      <c r="J250">
        <v>21</v>
      </c>
      <c r="K250">
        <v>0.39835055440829609</v>
      </c>
      <c r="L250">
        <v>12</v>
      </c>
      <c r="M250" t="s">
        <v>2197</v>
      </c>
      <c r="N250" t="b">
        <v>0</v>
      </c>
    </row>
    <row r="251" spans="1:14" x14ac:dyDescent="0.45">
      <c r="A251" t="s">
        <v>375</v>
      </c>
      <c r="B251" t="s">
        <v>1288</v>
      </c>
      <c r="C251" t="s">
        <v>557</v>
      </c>
      <c r="D251">
        <v>4</v>
      </c>
      <c r="E251">
        <v>5</v>
      </c>
      <c r="F251">
        <v>4</v>
      </c>
      <c r="G251">
        <v>5</v>
      </c>
      <c r="H251">
        <v>3</v>
      </c>
      <c r="I251">
        <v>4.3249999999999993</v>
      </c>
      <c r="J251">
        <v>21</v>
      </c>
      <c r="K251">
        <v>0.2261252356913058</v>
      </c>
      <c r="L251">
        <v>8</v>
      </c>
      <c r="M251" t="s">
        <v>2198</v>
      </c>
      <c r="N251" t="b">
        <v>0</v>
      </c>
    </row>
    <row r="252" spans="1:14" x14ac:dyDescent="0.45">
      <c r="A252" t="s">
        <v>378</v>
      </c>
      <c r="B252" t="s">
        <v>1290</v>
      </c>
      <c r="C252" t="s">
        <v>557</v>
      </c>
      <c r="D252">
        <v>3</v>
      </c>
      <c r="E252">
        <v>4</v>
      </c>
      <c r="F252">
        <v>3</v>
      </c>
      <c r="G252">
        <v>4</v>
      </c>
      <c r="H252">
        <v>2</v>
      </c>
      <c r="I252">
        <v>3.3250000000000002</v>
      </c>
      <c r="J252">
        <v>16</v>
      </c>
      <c r="K252">
        <v>0.34915280728786519</v>
      </c>
      <c r="L252">
        <v>5</v>
      </c>
      <c r="M252" t="s">
        <v>2199</v>
      </c>
      <c r="N252" t="b">
        <v>0</v>
      </c>
    </row>
    <row r="253" spans="1:14" x14ac:dyDescent="0.45">
      <c r="A253" t="s">
        <v>381</v>
      </c>
      <c r="B253" t="s">
        <v>1292</v>
      </c>
      <c r="C253" t="s">
        <v>557</v>
      </c>
      <c r="D253">
        <v>5</v>
      </c>
      <c r="E253">
        <v>5</v>
      </c>
      <c r="F253">
        <v>4</v>
      </c>
      <c r="G253">
        <v>5</v>
      </c>
      <c r="H253">
        <v>5</v>
      </c>
      <c r="I253">
        <v>4.8125</v>
      </c>
      <c r="J253">
        <v>24</v>
      </c>
      <c r="K253">
        <v>0.29428306343797939</v>
      </c>
      <c r="L253">
        <v>12</v>
      </c>
      <c r="M253" t="s">
        <v>2200</v>
      </c>
      <c r="N253" t="b">
        <v>0</v>
      </c>
    </row>
    <row r="254" spans="1:14" x14ac:dyDescent="0.45">
      <c r="A254" t="s">
        <v>384</v>
      </c>
      <c r="B254" t="s">
        <v>1294</v>
      </c>
      <c r="C254" t="s">
        <v>557</v>
      </c>
      <c r="D254">
        <v>5</v>
      </c>
      <c r="E254">
        <v>5</v>
      </c>
      <c r="F254">
        <v>5</v>
      </c>
      <c r="G254">
        <v>5</v>
      </c>
      <c r="H254">
        <v>4</v>
      </c>
      <c r="I254">
        <v>4.9124999999999996</v>
      </c>
      <c r="J254">
        <v>24</v>
      </c>
      <c r="K254">
        <v>0.15701489086720899</v>
      </c>
      <c r="L254">
        <v>12</v>
      </c>
      <c r="M254" t="s">
        <v>2201</v>
      </c>
      <c r="N254" t="b">
        <v>0</v>
      </c>
    </row>
    <row r="255" spans="1:14" x14ac:dyDescent="0.45">
      <c r="A255" t="s">
        <v>387</v>
      </c>
      <c r="B255" t="s">
        <v>1296</v>
      </c>
      <c r="C255" t="s">
        <v>557</v>
      </c>
      <c r="D255">
        <v>5</v>
      </c>
      <c r="E255">
        <v>5</v>
      </c>
      <c r="F255">
        <v>5</v>
      </c>
      <c r="G255">
        <v>5</v>
      </c>
      <c r="H255">
        <v>4</v>
      </c>
      <c r="I255">
        <v>4.9124999999999996</v>
      </c>
      <c r="J255">
        <v>24</v>
      </c>
      <c r="K255">
        <v>0.39639379036298722</v>
      </c>
      <c r="L255">
        <v>8</v>
      </c>
      <c r="M255" t="s">
        <v>2202</v>
      </c>
      <c r="N255" t="b">
        <v>0</v>
      </c>
    </row>
    <row r="256" spans="1:14" x14ac:dyDescent="0.45">
      <c r="A256" t="s">
        <v>390</v>
      </c>
      <c r="B256" t="s">
        <v>1298</v>
      </c>
      <c r="C256" t="s">
        <v>557</v>
      </c>
      <c r="D256">
        <v>5</v>
      </c>
      <c r="E256">
        <v>5</v>
      </c>
      <c r="F256">
        <v>5</v>
      </c>
      <c r="G256">
        <v>5</v>
      </c>
      <c r="H256">
        <v>4</v>
      </c>
      <c r="I256">
        <v>4.9124999999999996</v>
      </c>
      <c r="J256">
        <v>24</v>
      </c>
      <c r="K256">
        <v>0.37542970739115589</v>
      </c>
      <c r="L256">
        <v>11</v>
      </c>
      <c r="M256" t="s">
        <v>2203</v>
      </c>
      <c r="N256" t="b">
        <v>0</v>
      </c>
    </row>
    <row r="257" spans="1:14" x14ac:dyDescent="0.45">
      <c r="A257" t="s">
        <v>393</v>
      </c>
      <c r="B257" t="s">
        <v>1300</v>
      </c>
      <c r="C257" t="s">
        <v>557</v>
      </c>
      <c r="D257">
        <v>5</v>
      </c>
      <c r="E257">
        <v>5</v>
      </c>
      <c r="F257">
        <v>4</v>
      </c>
      <c r="G257">
        <v>5</v>
      </c>
      <c r="H257">
        <v>4</v>
      </c>
      <c r="I257">
        <v>4.7249999999999996</v>
      </c>
      <c r="J257">
        <v>23</v>
      </c>
      <c r="K257">
        <v>0.19289649419805441</v>
      </c>
      <c r="L257">
        <v>8</v>
      </c>
      <c r="M257" t="s">
        <v>2204</v>
      </c>
      <c r="N257" t="b">
        <v>0</v>
      </c>
    </row>
    <row r="258" spans="1:14" x14ac:dyDescent="0.45">
      <c r="A258" t="s">
        <v>396</v>
      </c>
      <c r="B258" t="s">
        <v>1302</v>
      </c>
      <c r="C258" t="s">
        <v>557</v>
      </c>
      <c r="D258">
        <v>5</v>
      </c>
      <c r="E258">
        <v>5</v>
      </c>
      <c r="F258">
        <v>4</v>
      </c>
      <c r="G258">
        <v>4</v>
      </c>
      <c r="H258">
        <v>4</v>
      </c>
      <c r="I258">
        <v>4.5625</v>
      </c>
      <c r="J258">
        <v>22</v>
      </c>
      <c r="K258">
        <v>0.22476244593513919</v>
      </c>
      <c r="L258">
        <v>11</v>
      </c>
      <c r="M258" t="s">
        <v>2205</v>
      </c>
      <c r="N258" t="b">
        <v>0</v>
      </c>
    </row>
    <row r="259" spans="1:14" x14ac:dyDescent="0.45">
      <c r="A259" t="s">
        <v>399</v>
      </c>
      <c r="B259" t="s">
        <v>1304</v>
      </c>
      <c r="C259" t="s">
        <v>557</v>
      </c>
      <c r="D259">
        <v>5</v>
      </c>
      <c r="E259">
        <v>5</v>
      </c>
      <c r="F259">
        <v>5</v>
      </c>
      <c r="G259">
        <v>5</v>
      </c>
      <c r="H259">
        <v>4</v>
      </c>
      <c r="I259">
        <v>4.9124999999999996</v>
      </c>
      <c r="J259">
        <v>24</v>
      </c>
      <c r="K259">
        <v>0.34857558022566038</v>
      </c>
      <c r="L259">
        <v>10</v>
      </c>
      <c r="M259" t="s">
        <v>2206</v>
      </c>
      <c r="N259" t="b">
        <v>0</v>
      </c>
    </row>
    <row r="260" spans="1:14" x14ac:dyDescent="0.45">
      <c r="A260" t="s">
        <v>402</v>
      </c>
      <c r="B260" t="s">
        <v>1306</v>
      </c>
      <c r="C260" t="s">
        <v>557</v>
      </c>
      <c r="D260">
        <v>4</v>
      </c>
      <c r="E260">
        <v>5</v>
      </c>
      <c r="F260">
        <v>4</v>
      </c>
      <c r="G260">
        <v>4</v>
      </c>
      <c r="H260">
        <v>3</v>
      </c>
      <c r="I260">
        <v>4.1624999999999996</v>
      </c>
      <c r="J260">
        <v>20</v>
      </c>
      <c r="K260">
        <v>0.17245508733882581</v>
      </c>
      <c r="L260">
        <v>12</v>
      </c>
      <c r="M260" t="s">
        <v>2207</v>
      </c>
      <c r="N260" t="b">
        <v>0</v>
      </c>
    </row>
    <row r="261" spans="1:14" x14ac:dyDescent="0.45">
      <c r="A261" t="s">
        <v>405</v>
      </c>
      <c r="B261" t="s">
        <v>1308</v>
      </c>
      <c r="C261" t="s">
        <v>557</v>
      </c>
      <c r="D261">
        <v>5</v>
      </c>
      <c r="E261">
        <v>5</v>
      </c>
      <c r="F261">
        <v>4</v>
      </c>
      <c r="G261">
        <v>5</v>
      </c>
      <c r="H261">
        <v>4</v>
      </c>
      <c r="I261">
        <v>4.7249999999999996</v>
      </c>
      <c r="J261">
        <v>23</v>
      </c>
      <c r="K261">
        <v>0.26078424952270712</v>
      </c>
      <c r="L261">
        <v>12</v>
      </c>
      <c r="M261" t="s">
        <v>2208</v>
      </c>
      <c r="N261" t="b">
        <v>0</v>
      </c>
    </row>
    <row r="262" spans="1:14" x14ac:dyDescent="0.45">
      <c r="A262" t="s">
        <v>408</v>
      </c>
      <c r="B262" t="s">
        <v>1310</v>
      </c>
      <c r="C262" t="s">
        <v>557</v>
      </c>
      <c r="D262">
        <v>3</v>
      </c>
      <c r="E262">
        <v>4</v>
      </c>
      <c r="F262">
        <v>3</v>
      </c>
      <c r="G262">
        <v>4</v>
      </c>
      <c r="H262">
        <v>2</v>
      </c>
      <c r="I262">
        <v>3.3250000000000002</v>
      </c>
      <c r="J262">
        <v>16</v>
      </c>
      <c r="K262">
        <v>0.11569903062427531</v>
      </c>
      <c r="L262">
        <v>10</v>
      </c>
      <c r="M262" t="s">
        <v>2209</v>
      </c>
      <c r="N262" t="b">
        <v>0</v>
      </c>
    </row>
    <row r="263" spans="1:14" x14ac:dyDescent="0.45">
      <c r="A263" t="s">
        <v>411</v>
      </c>
      <c r="B263" t="s">
        <v>1312</v>
      </c>
      <c r="C263" t="s">
        <v>557</v>
      </c>
      <c r="D263">
        <v>5</v>
      </c>
      <c r="E263">
        <v>5</v>
      </c>
      <c r="F263">
        <v>4</v>
      </c>
      <c r="G263">
        <v>5</v>
      </c>
      <c r="H263">
        <v>4</v>
      </c>
      <c r="I263">
        <v>4.7249999999999996</v>
      </c>
      <c r="J263">
        <v>23</v>
      </c>
      <c r="K263">
        <v>0.30219911834318269</v>
      </c>
      <c r="L263">
        <v>10</v>
      </c>
      <c r="M263" t="s">
        <v>2210</v>
      </c>
      <c r="N263" t="b">
        <v>0</v>
      </c>
    </row>
    <row r="264" spans="1:14" x14ac:dyDescent="0.45">
      <c r="A264" t="s">
        <v>414</v>
      </c>
      <c r="B264" t="s">
        <v>1314</v>
      </c>
      <c r="C264" t="s">
        <v>557</v>
      </c>
      <c r="D264">
        <v>5</v>
      </c>
      <c r="E264">
        <v>5</v>
      </c>
      <c r="F264">
        <v>4</v>
      </c>
      <c r="G264">
        <v>5</v>
      </c>
      <c r="H264">
        <v>4</v>
      </c>
      <c r="I264">
        <v>4.7249999999999996</v>
      </c>
      <c r="J264">
        <v>23</v>
      </c>
      <c r="K264">
        <v>0.2368669255001247</v>
      </c>
      <c r="L264">
        <v>12</v>
      </c>
      <c r="M264" t="s">
        <v>2211</v>
      </c>
      <c r="N264" t="b">
        <v>0</v>
      </c>
    </row>
    <row r="265" spans="1:14" x14ac:dyDescent="0.45">
      <c r="A265" t="s">
        <v>417</v>
      </c>
      <c r="B265" t="s">
        <v>1316</v>
      </c>
      <c r="C265" t="s">
        <v>557</v>
      </c>
      <c r="D265">
        <v>4</v>
      </c>
      <c r="E265">
        <v>5</v>
      </c>
      <c r="F265">
        <v>4</v>
      </c>
      <c r="G265">
        <v>4</v>
      </c>
      <c r="H265">
        <v>3</v>
      </c>
      <c r="I265">
        <v>4.1624999999999996</v>
      </c>
      <c r="J265">
        <v>20</v>
      </c>
      <c r="K265">
        <v>0.1113923903345425</v>
      </c>
      <c r="L265">
        <v>16</v>
      </c>
      <c r="M265" t="s">
        <v>2212</v>
      </c>
      <c r="N265" t="b">
        <v>0</v>
      </c>
    </row>
    <row r="266" spans="1:14" x14ac:dyDescent="0.45">
      <c r="A266" t="s">
        <v>420</v>
      </c>
      <c r="B266" t="s">
        <v>1318</v>
      </c>
      <c r="C266" t="s">
        <v>557</v>
      </c>
      <c r="D266">
        <v>4</v>
      </c>
      <c r="E266">
        <v>5</v>
      </c>
      <c r="F266">
        <v>4</v>
      </c>
      <c r="G266">
        <v>4</v>
      </c>
      <c r="H266">
        <v>3</v>
      </c>
      <c r="I266">
        <v>4.1624999999999996</v>
      </c>
      <c r="J266">
        <v>20</v>
      </c>
      <c r="K266">
        <v>0.37028000760078789</v>
      </c>
      <c r="L266">
        <v>9</v>
      </c>
      <c r="M266" t="s">
        <v>2213</v>
      </c>
      <c r="N266" t="b">
        <v>0</v>
      </c>
    </row>
    <row r="267" spans="1:14" x14ac:dyDescent="0.45">
      <c r="A267" t="s">
        <v>423</v>
      </c>
      <c r="B267" t="s">
        <v>1072</v>
      </c>
      <c r="C267" t="s">
        <v>557</v>
      </c>
      <c r="D267">
        <v>5</v>
      </c>
      <c r="E267">
        <v>5</v>
      </c>
      <c r="F267">
        <v>4</v>
      </c>
      <c r="G267">
        <v>5</v>
      </c>
      <c r="H267">
        <v>4</v>
      </c>
      <c r="I267">
        <v>4.7249999999999996</v>
      </c>
      <c r="J267">
        <v>23</v>
      </c>
      <c r="K267">
        <v>0.13822105713162261</v>
      </c>
      <c r="L267">
        <v>13</v>
      </c>
      <c r="M267" t="s">
        <v>2214</v>
      </c>
      <c r="N267" t="b">
        <v>0</v>
      </c>
    </row>
    <row r="268" spans="1:14" x14ac:dyDescent="0.45">
      <c r="A268" t="s">
        <v>426</v>
      </c>
      <c r="B268" t="s">
        <v>1320</v>
      </c>
      <c r="C268" t="s">
        <v>557</v>
      </c>
      <c r="D268">
        <v>4</v>
      </c>
      <c r="E268">
        <v>5</v>
      </c>
      <c r="F268">
        <v>4</v>
      </c>
      <c r="G268">
        <v>5</v>
      </c>
      <c r="H268">
        <v>3</v>
      </c>
      <c r="I268">
        <v>4.3249999999999993</v>
      </c>
      <c r="J268">
        <v>21</v>
      </c>
      <c r="K268">
        <v>0.2234859152980839</v>
      </c>
      <c r="L268">
        <v>11</v>
      </c>
      <c r="M268" t="s">
        <v>2215</v>
      </c>
      <c r="N268" t="b">
        <v>0</v>
      </c>
    </row>
    <row r="269" spans="1:14" x14ac:dyDescent="0.45">
      <c r="A269" t="s">
        <v>429</v>
      </c>
      <c r="B269" t="s">
        <v>1076</v>
      </c>
      <c r="C269" t="s">
        <v>557</v>
      </c>
      <c r="D269">
        <v>5</v>
      </c>
      <c r="E269">
        <v>5</v>
      </c>
      <c r="F269">
        <v>4</v>
      </c>
      <c r="G269">
        <v>5</v>
      </c>
      <c r="H269">
        <v>3</v>
      </c>
      <c r="I269">
        <v>4.6374999999999993</v>
      </c>
      <c r="J269">
        <v>22</v>
      </c>
      <c r="K269">
        <v>0.1815819995657805</v>
      </c>
      <c r="L269">
        <v>10</v>
      </c>
      <c r="M269" t="s">
        <v>2216</v>
      </c>
      <c r="N269" t="b">
        <v>0</v>
      </c>
    </row>
    <row r="270" spans="1:14" x14ac:dyDescent="0.45">
      <c r="A270" t="s">
        <v>432</v>
      </c>
      <c r="B270" t="s">
        <v>1323</v>
      </c>
      <c r="C270" t="s">
        <v>557</v>
      </c>
      <c r="D270">
        <v>5</v>
      </c>
      <c r="E270">
        <v>5</v>
      </c>
      <c r="F270">
        <v>4</v>
      </c>
      <c r="G270">
        <v>5</v>
      </c>
      <c r="H270">
        <v>4</v>
      </c>
      <c r="I270">
        <v>4.7249999999999996</v>
      </c>
      <c r="J270">
        <v>23</v>
      </c>
      <c r="K270">
        <v>0.27790730677750303</v>
      </c>
      <c r="L270">
        <v>12</v>
      </c>
      <c r="M270" t="s">
        <v>2217</v>
      </c>
      <c r="N270" t="b">
        <v>0</v>
      </c>
    </row>
    <row r="271" spans="1:14" x14ac:dyDescent="0.45">
      <c r="A271" t="s">
        <v>435</v>
      </c>
      <c r="B271" t="s">
        <v>1325</v>
      </c>
      <c r="C271" t="s">
        <v>557</v>
      </c>
      <c r="D271">
        <v>3</v>
      </c>
      <c r="E271">
        <v>4</v>
      </c>
      <c r="F271">
        <v>3</v>
      </c>
      <c r="G271">
        <v>4</v>
      </c>
      <c r="H271">
        <v>2</v>
      </c>
      <c r="I271">
        <v>3.3250000000000002</v>
      </c>
      <c r="J271">
        <v>16</v>
      </c>
      <c r="K271">
        <v>7.6208640244893433E-2</v>
      </c>
      <c r="L271">
        <v>5</v>
      </c>
      <c r="M271" t="s">
        <v>2218</v>
      </c>
      <c r="N271" t="b">
        <v>0</v>
      </c>
    </row>
    <row r="272" spans="1:14" x14ac:dyDescent="0.45">
      <c r="A272" t="s">
        <v>438</v>
      </c>
      <c r="B272" t="s">
        <v>1327</v>
      </c>
      <c r="C272" t="s">
        <v>557</v>
      </c>
      <c r="D272">
        <v>3</v>
      </c>
      <c r="E272">
        <v>4</v>
      </c>
      <c r="F272">
        <v>2</v>
      </c>
      <c r="G272">
        <v>4</v>
      </c>
      <c r="H272">
        <v>2</v>
      </c>
      <c r="I272">
        <v>3.1375000000000002</v>
      </c>
      <c r="J272">
        <v>15</v>
      </c>
      <c r="K272">
        <v>0.20344181497040531</v>
      </c>
      <c r="L272">
        <v>10</v>
      </c>
      <c r="M272" t="s">
        <v>2219</v>
      </c>
      <c r="N272" t="b">
        <v>0</v>
      </c>
    </row>
    <row r="273" spans="1:14" x14ac:dyDescent="0.45">
      <c r="A273" t="s">
        <v>441</v>
      </c>
      <c r="B273" t="s">
        <v>1329</v>
      </c>
      <c r="C273" t="s">
        <v>557</v>
      </c>
      <c r="D273">
        <v>5</v>
      </c>
      <c r="E273">
        <v>5</v>
      </c>
      <c r="F273">
        <v>4</v>
      </c>
      <c r="G273">
        <v>5</v>
      </c>
      <c r="H273">
        <v>3</v>
      </c>
      <c r="I273">
        <v>4.6374999999999993</v>
      </c>
      <c r="J273">
        <v>22</v>
      </c>
      <c r="K273">
        <v>0.13967991127654991</v>
      </c>
      <c r="L273">
        <v>7</v>
      </c>
      <c r="M273" t="s">
        <v>2220</v>
      </c>
      <c r="N273" t="b">
        <v>0</v>
      </c>
    </row>
    <row r="274" spans="1:14" x14ac:dyDescent="0.45">
      <c r="A274" t="s">
        <v>444</v>
      </c>
      <c r="B274" t="s">
        <v>1331</v>
      </c>
      <c r="C274" t="s">
        <v>557</v>
      </c>
      <c r="D274">
        <v>4</v>
      </c>
      <c r="E274">
        <v>5</v>
      </c>
      <c r="F274">
        <v>4</v>
      </c>
      <c r="G274">
        <v>5</v>
      </c>
      <c r="H274">
        <v>3</v>
      </c>
      <c r="I274">
        <v>4.3249999999999993</v>
      </c>
      <c r="J274">
        <v>21</v>
      </c>
      <c r="K274">
        <v>0.2202858791809357</v>
      </c>
      <c r="L274">
        <v>12</v>
      </c>
      <c r="M274" t="s">
        <v>2221</v>
      </c>
      <c r="N274" t="b">
        <v>0</v>
      </c>
    </row>
    <row r="275" spans="1:14" x14ac:dyDescent="0.45">
      <c r="A275" t="s">
        <v>435</v>
      </c>
      <c r="B275" t="s">
        <v>1333</v>
      </c>
      <c r="C275" t="s">
        <v>557</v>
      </c>
      <c r="D275">
        <v>3</v>
      </c>
      <c r="E275">
        <v>4</v>
      </c>
      <c r="F275">
        <v>3</v>
      </c>
      <c r="G275">
        <v>4</v>
      </c>
      <c r="H275">
        <v>2</v>
      </c>
      <c r="I275">
        <v>3.3250000000000002</v>
      </c>
      <c r="J275">
        <v>16</v>
      </c>
      <c r="K275">
        <v>9.3948788727752142E-2</v>
      </c>
      <c r="L275">
        <v>5</v>
      </c>
      <c r="M275" t="s">
        <v>2222</v>
      </c>
      <c r="N275" t="b">
        <v>0</v>
      </c>
    </row>
    <row r="276" spans="1:14" x14ac:dyDescent="0.45">
      <c r="A276" t="s">
        <v>449</v>
      </c>
      <c r="B276" t="s">
        <v>1335</v>
      </c>
      <c r="C276" t="s">
        <v>557</v>
      </c>
      <c r="D276">
        <v>5</v>
      </c>
      <c r="E276">
        <v>5</v>
      </c>
      <c r="F276">
        <v>4</v>
      </c>
      <c r="G276">
        <v>5</v>
      </c>
      <c r="H276">
        <v>4</v>
      </c>
      <c r="I276">
        <v>4.7249999999999996</v>
      </c>
      <c r="J276">
        <v>23</v>
      </c>
      <c r="K276">
        <v>0.2061587800743033</v>
      </c>
      <c r="L276">
        <v>10</v>
      </c>
      <c r="M276" t="s">
        <v>2223</v>
      </c>
      <c r="N276" t="b">
        <v>0</v>
      </c>
    </row>
    <row r="277" spans="1:14" x14ac:dyDescent="0.45">
      <c r="A277" t="s">
        <v>452</v>
      </c>
      <c r="B277" t="s">
        <v>1337</v>
      </c>
      <c r="C277" t="s">
        <v>557</v>
      </c>
      <c r="D277">
        <v>3</v>
      </c>
      <c r="E277">
        <v>4</v>
      </c>
      <c r="F277">
        <v>3</v>
      </c>
      <c r="G277">
        <v>4</v>
      </c>
      <c r="H277">
        <v>2</v>
      </c>
      <c r="I277">
        <v>3.3250000000000002</v>
      </c>
      <c r="J277">
        <v>16</v>
      </c>
      <c r="K277">
        <v>0.14839272236331061</v>
      </c>
      <c r="L277">
        <v>10</v>
      </c>
      <c r="M277" t="s">
        <v>2224</v>
      </c>
      <c r="N277" t="b">
        <v>0</v>
      </c>
    </row>
    <row r="278" spans="1:14" x14ac:dyDescent="0.45">
      <c r="A278" t="s">
        <v>455</v>
      </c>
      <c r="B278" t="s">
        <v>1339</v>
      </c>
      <c r="C278" t="s">
        <v>557</v>
      </c>
      <c r="D278">
        <v>5</v>
      </c>
      <c r="E278">
        <v>5</v>
      </c>
      <c r="F278">
        <v>4</v>
      </c>
      <c r="G278">
        <v>5</v>
      </c>
      <c r="H278">
        <v>4</v>
      </c>
      <c r="I278">
        <v>4.7249999999999996</v>
      </c>
      <c r="J278">
        <v>23</v>
      </c>
      <c r="K278">
        <v>0.256761557778724</v>
      </c>
      <c r="L278">
        <v>12</v>
      </c>
      <c r="M278" t="s">
        <v>2225</v>
      </c>
      <c r="N278" t="b">
        <v>0</v>
      </c>
    </row>
    <row r="279" spans="1:14" x14ac:dyDescent="0.45">
      <c r="A279" t="s">
        <v>458</v>
      </c>
      <c r="B279" t="s">
        <v>1094</v>
      </c>
      <c r="C279" t="s">
        <v>557</v>
      </c>
      <c r="D279">
        <v>5</v>
      </c>
      <c r="E279">
        <v>5</v>
      </c>
      <c r="F279">
        <v>4</v>
      </c>
      <c r="G279">
        <v>5</v>
      </c>
      <c r="H279">
        <v>4</v>
      </c>
      <c r="I279">
        <v>4.7249999999999996</v>
      </c>
      <c r="J279">
        <v>23</v>
      </c>
      <c r="K279">
        <v>0.1882278276559701</v>
      </c>
      <c r="L279">
        <v>10</v>
      </c>
      <c r="M279" t="s">
        <v>2226</v>
      </c>
      <c r="N279" t="b">
        <v>0</v>
      </c>
    </row>
    <row r="280" spans="1:14" x14ac:dyDescent="0.45">
      <c r="A280" t="s">
        <v>461</v>
      </c>
      <c r="B280" t="s">
        <v>1342</v>
      </c>
      <c r="C280" t="s">
        <v>557</v>
      </c>
      <c r="D280">
        <v>5</v>
      </c>
      <c r="E280">
        <v>5</v>
      </c>
      <c r="F280">
        <v>4</v>
      </c>
      <c r="G280">
        <v>5</v>
      </c>
      <c r="H280">
        <v>4</v>
      </c>
      <c r="I280">
        <v>4.7249999999999996</v>
      </c>
      <c r="J280">
        <v>23</v>
      </c>
      <c r="K280">
        <v>0.17396680851837651</v>
      </c>
      <c r="L280">
        <v>10</v>
      </c>
      <c r="M280" t="s">
        <v>2227</v>
      </c>
      <c r="N280" t="b">
        <v>0</v>
      </c>
    </row>
    <row r="281" spans="1:14" x14ac:dyDescent="0.45">
      <c r="A281" t="s">
        <v>464</v>
      </c>
      <c r="B281" t="s">
        <v>1344</v>
      </c>
      <c r="C281" t="s">
        <v>557</v>
      </c>
      <c r="D281">
        <v>5</v>
      </c>
      <c r="E281">
        <v>5</v>
      </c>
      <c r="F281">
        <v>4</v>
      </c>
      <c r="G281">
        <v>5</v>
      </c>
      <c r="H281">
        <v>4</v>
      </c>
      <c r="I281">
        <v>4.7249999999999996</v>
      </c>
      <c r="J281">
        <v>23</v>
      </c>
      <c r="K281">
        <v>0.40674245796713909</v>
      </c>
      <c r="L281">
        <v>9</v>
      </c>
      <c r="M281" t="s">
        <v>2228</v>
      </c>
      <c r="N281" t="b">
        <v>0</v>
      </c>
    </row>
    <row r="282" spans="1:14" x14ac:dyDescent="0.45">
      <c r="A282" t="s">
        <v>467</v>
      </c>
      <c r="B282" t="s">
        <v>1346</v>
      </c>
      <c r="C282" t="s">
        <v>557</v>
      </c>
      <c r="D282">
        <v>5</v>
      </c>
      <c r="E282">
        <v>5</v>
      </c>
      <c r="F282">
        <v>4</v>
      </c>
      <c r="G282">
        <v>5</v>
      </c>
      <c r="H282">
        <v>3</v>
      </c>
      <c r="I282">
        <v>4.6374999999999993</v>
      </c>
      <c r="J282">
        <v>22</v>
      </c>
      <c r="K282">
        <v>0.14925578922908819</v>
      </c>
      <c r="L282">
        <v>7</v>
      </c>
      <c r="M282" t="s">
        <v>2229</v>
      </c>
      <c r="N282" t="b">
        <v>0</v>
      </c>
    </row>
    <row r="283" spans="1:14" x14ac:dyDescent="0.45">
      <c r="A283" t="s">
        <v>470</v>
      </c>
      <c r="B283" t="s">
        <v>1348</v>
      </c>
      <c r="C283" t="s">
        <v>557</v>
      </c>
      <c r="D283">
        <v>5</v>
      </c>
      <c r="E283">
        <v>5</v>
      </c>
      <c r="F283">
        <v>5</v>
      </c>
      <c r="G283">
        <v>5</v>
      </c>
      <c r="H283">
        <v>4</v>
      </c>
      <c r="I283">
        <v>4.9124999999999996</v>
      </c>
      <c r="J283">
        <v>24</v>
      </c>
      <c r="K283">
        <v>0.30817434431412027</v>
      </c>
      <c r="L283">
        <v>8</v>
      </c>
      <c r="M283" t="s">
        <v>2230</v>
      </c>
      <c r="N283" t="b">
        <v>0</v>
      </c>
    </row>
    <row r="284" spans="1:14" x14ac:dyDescent="0.45">
      <c r="A284" t="s">
        <v>473</v>
      </c>
      <c r="B284" t="s">
        <v>1350</v>
      </c>
      <c r="C284" t="s">
        <v>557</v>
      </c>
      <c r="D284">
        <v>5</v>
      </c>
      <c r="E284">
        <v>5</v>
      </c>
      <c r="F284">
        <v>4</v>
      </c>
      <c r="G284">
        <v>5</v>
      </c>
      <c r="H284">
        <v>3</v>
      </c>
      <c r="I284">
        <v>4.6374999999999993</v>
      </c>
      <c r="J284">
        <v>22</v>
      </c>
      <c r="K284">
        <v>9.1212724547531598E-2</v>
      </c>
      <c r="L284">
        <v>11</v>
      </c>
      <c r="M284" t="s">
        <v>2231</v>
      </c>
      <c r="N284" t="b">
        <v>0</v>
      </c>
    </row>
    <row r="285" spans="1:14" x14ac:dyDescent="0.45">
      <c r="A285" t="s">
        <v>476</v>
      </c>
      <c r="B285" t="s">
        <v>1352</v>
      </c>
      <c r="C285" t="s">
        <v>557</v>
      </c>
      <c r="D285">
        <v>5</v>
      </c>
      <c r="E285">
        <v>5</v>
      </c>
      <c r="F285">
        <v>4</v>
      </c>
      <c r="G285">
        <v>5</v>
      </c>
      <c r="H285">
        <v>4</v>
      </c>
      <c r="I285">
        <v>4.7249999999999996</v>
      </c>
      <c r="J285">
        <v>23</v>
      </c>
      <c r="K285">
        <v>0.1456352337588655</v>
      </c>
      <c r="L285">
        <v>8</v>
      </c>
      <c r="M285" t="s">
        <v>2232</v>
      </c>
      <c r="N285" t="b">
        <v>0</v>
      </c>
    </row>
    <row r="286" spans="1:14" x14ac:dyDescent="0.45">
      <c r="A286" t="s">
        <v>479</v>
      </c>
      <c r="B286" t="s">
        <v>1107</v>
      </c>
      <c r="C286" t="s">
        <v>557</v>
      </c>
      <c r="D286">
        <v>5</v>
      </c>
      <c r="E286">
        <v>5</v>
      </c>
      <c r="F286">
        <v>5</v>
      </c>
      <c r="G286">
        <v>5</v>
      </c>
      <c r="H286">
        <v>4</v>
      </c>
      <c r="I286">
        <v>4.9124999999999996</v>
      </c>
      <c r="J286">
        <v>24</v>
      </c>
      <c r="K286">
        <v>0.25122302405982633</v>
      </c>
      <c r="L286">
        <v>11</v>
      </c>
      <c r="M286" t="s">
        <v>2233</v>
      </c>
      <c r="N286" t="b">
        <v>0</v>
      </c>
    </row>
    <row r="287" spans="1:14" x14ac:dyDescent="0.45">
      <c r="A287" t="s">
        <v>93</v>
      </c>
      <c r="B287" t="s">
        <v>860</v>
      </c>
      <c r="C287" t="s">
        <v>557</v>
      </c>
      <c r="D287">
        <v>5</v>
      </c>
      <c r="E287">
        <v>5</v>
      </c>
      <c r="F287">
        <v>4</v>
      </c>
      <c r="G287">
        <v>5</v>
      </c>
      <c r="H287">
        <v>4</v>
      </c>
      <c r="I287">
        <v>4.7249999999999996</v>
      </c>
      <c r="J287">
        <v>23</v>
      </c>
      <c r="K287">
        <v>0.24821616287354581</v>
      </c>
      <c r="L287">
        <v>8</v>
      </c>
      <c r="M287" t="s">
        <v>1974</v>
      </c>
      <c r="N287" t="b">
        <v>0</v>
      </c>
    </row>
    <row r="288" spans="1:14" x14ac:dyDescent="0.45">
      <c r="A288" t="s">
        <v>96</v>
      </c>
      <c r="B288" t="s">
        <v>862</v>
      </c>
      <c r="C288" t="s">
        <v>557</v>
      </c>
      <c r="D288">
        <v>5</v>
      </c>
      <c r="E288">
        <v>5</v>
      </c>
      <c r="F288">
        <v>5</v>
      </c>
      <c r="G288">
        <v>5</v>
      </c>
      <c r="H288">
        <v>5</v>
      </c>
      <c r="I288">
        <v>5</v>
      </c>
      <c r="J288">
        <v>25</v>
      </c>
      <c r="K288">
        <v>0.22433297285461409</v>
      </c>
      <c r="L288">
        <v>11</v>
      </c>
      <c r="M288" t="s">
        <v>1975</v>
      </c>
      <c r="N288" t="b">
        <v>0</v>
      </c>
    </row>
    <row r="289" spans="1:14" x14ac:dyDescent="0.45">
      <c r="A289" t="s">
        <v>99</v>
      </c>
      <c r="B289" t="s">
        <v>864</v>
      </c>
      <c r="C289" t="s">
        <v>557</v>
      </c>
      <c r="D289">
        <v>5</v>
      </c>
      <c r="E289">
        <v>5</v>
      </c>
      <c r="F289">
        <v>4</v>
      </c>
      <c r="G289">
        <v>5</v>
      </c>
      <c r="H289">
        <v>4</v>
      </c>
      <c r="I289">
        <v>4.7249999999999996</v>
      </c>
      <c r="J289">
        <v>23</v>
      </c>
      <c r="K289">
        <v>0.46095319916553112</v>
      </c>
      <c r="L289">
        <v>10</v>
      </c>
      <c r="M289" t="s">
        <v>1976</v>
      </c>
      <c r="N289" t="b">
        <v>0</v>
      </c>
    </row>
    <row r="290" spans="1:14" x14ac:dyDescent="0.45">
      <c r="A290" t="s">
        <v>102</v>
      </c>
      <c r="B290" t="s">
        <v>866</v>
      </c>
      <c r="C290" t="s">
        <v>557</v>
      </c>
      <c r="D290">
        <v>3</v>
      </c>
      <c r="E290">
        <v>4</v>
      </c>
      <c r="F290">
        <v>3</v>
      </c>
      <c r="G290">
        <v>4</v>
      </c>
      <c r="H290">
        <v>2</v>
      </c>
      <c r="I290">
        <v>3.3250000000000002</v>
      </c>
      <c r="J290">
        <v>16</v>
      </c>
      <c r="K290">
        <v>0.24041393626272189</v>
      </c>
      <c r="L290">
        <v>12</v>
      </c>
      <c r="M290" t="s">
        <v>1977</v>
      </c>
      <c r="N290" t="b">
        <v>0</v>
      </c>
    </row>
    <row r="291" spans="1:14" x14ac:dyDescent="0.45">
      <c r="A291" t="s">
        <v>105</v>
      </c>
      <c r="B291" t="s">
        <v>868</v>
      </c>
      <c r="C291" t="s">
        <v>557</v>
      </c>
      <c r="D291">
        <v>5</v>
      </c>
      <c r="E291">
        <v>5</v>
      </c>
      <c r="F291">
        <v>4</v>
      </c>
      <c r="G291">
        <v>5</v>
      </c>
      <c r="H291">
        <v>3</v>
      </c>
      <c r="I291">
        <v>4.6374999999999993</v>
      </c>
      <c r="J291">
        <v>22</v>
      </c>
      <c r="K291">
        <v>0.27096904789754928</v>
      </c>
      <c r="L291">
        <v>11</v>
      </c>
      <c r="M291" t="s">
        <v>1978</v>
      </c>
      <c r="N291" t="b">
        <v>0</v>
      </c>
    </row>
    <row r="292" spans="1:14" x14ac:dyDescent="0.45">
      <c r="A292" t="s">
        <v>108</v>
      </c>
      <c r="B292" t="s">
        <v>870</v>
      </c>
      <c r="C292" t="s">
        <v>557</v>
      </c>
      <c r="D292">
        <v>4</v>
      </c>
      <c r="E292">
        <v>5</v>
      </c>
      <c r="F292">
        <v>4</v>
      </c>
      <c r="G292">
        <v>5</v>
      </c>
      <c r="H292">
        <v>3</v>
      </c>
      <c r="I292">
        <v>4.3249999999999993</v>
      </c>
      <c r="J292">
        <v>21</v>
      </c>
      <c r="K292">
        <v>0.41901880624323667</v>
      </c>
      <c r="L292">
        <v>11</v>
      </c>
      <c r="M292" t="s">
        <v>1979</v>
      </c>
      <c r="N292" t="b">
        <v>0</v>
      </c>
    </row>
    <row r="293" spans="1:14" x14ac:dyDescent="0.45">
      <c r="A293" t="s">
        <v>111</v>
      </c>
      <c r="B293" t="s">
        <v>872</v>
      </c>
      <c r="C293" t="s">
        <v>557</v>
      </c>
      <c r="D293">
        <v>5</v>
      </c>
      <c r="E293">
        <v>5</v>
      </c>
      <c r="F293">
        <v>5</v>
      </c>
      <c r="G293">
        <v>5</v>
      </c>
      <c r="H293">
        <v>4</v>
      </c>
      <c r="I293">
        <v>4.9124999999999996</v>
      </c>
      <c r="J293">
        <v>24</v>
      </c>
      <c r="K293">
        <v>0.39462343448340442</v>
      </c>
      <c r="L293">
        <v>10</v>
      </c>
      <c r="M293" t="s">
        <v>1980</v>
      </c>
      <c r="N293" t="b">
        <v>0</v>
      </c>
    </row>
    <row r="294" spans="1:14" x14ac:dyDescent="0.45">
      <c r="A294" t="s">
        <v>114</v>
      </c>
      <c r="B294" t="s">
        <v>874</v>
      </c>
      <c r="C294" t="s">
        <v>557</v>
      </c>
      <c r="D294">
        <v>5</v>
      </c>
      <c r="E294">
        <v>5</v>
      </c>
      <c r="F294">
        <v>4</v>
      </c>
      <c r="G294">
        <v>5</v>
      </c>
      <c r="H294">
        <v>4</v>
      </c>
      <c r="I294">
        <v>4.7249999999999996</v>
      </c>
      <c r="J294">
        <v>23</v>
      </c>
      <c r="K294">
        <v>0.19432961213312391</v>
      </c>
      <c r="L294">
        <v>13</v>
      </c>
      <c r="M294" t="s">
        <v>1981</v>
      </c>
      <c r="N294" t="b">
        <v>0</v>
      </c>
    </row>
    <row r="295" spans="1:14" x14ac:dyDescent="0.45">
      <c r="A295" t="s">
        <v>117</v>
      </c>
      <c r="B295" t="s">
        <v>876</v>
      </c>
      <c r="C295" t="s">
        <v>557</v>
      </c>
      <c r="D295">
        <v>5</v>
      </c>
      <c r="E295">
        <v>5</v>
      </c>
      <c r="F295">
        <v>4</v>
      </c>
      <c r="G295">
        <v>5</v>
      </c>
      <c r="H295">
        <v>4</v>
      </c>
      <c r="I295">
        <v>4.7249999999999996</v>
      </c>
      <c r="J295">
        <v>23</v>
      </c>
      <c r="K295">
        <v>0.2428971171239695</v>
      </c>
      <c r="L295">
        <v>11</v>
      </c>
      <c r="M295" t="s">
        <v>1982</v>
      </c>
      <c r="N295" t="b">
        <v>0</v>
      </c>
    </row>
    <row r="296" spans="1:14" x14ac:dyDescent="0.45">
      <c r="A296" t="s">
        <v>120</v>
      </c>
      <c r="B296" t="s">
        <v>878</v>
      </c>
      <c r="C296" t="s">
        <v>557</v>
      </c>
      <c r="D296">
        <v>5</v>
      </c>
      <c r="E296">
        <v>5</v>
      </c>
      <c r="F296">
        <v>4</v>
      </c>
      <c r="G296">
        <v>5</v>
      </c>
      <c r="H296">
        <v>4</v>
      </c>
      <c r="I296">
        <v>4.7249999999999996</v>
      </c>
      <c r="J296">
        <v>23</v>
      </c>
      <c r="K296">
        <v>0.26581052103420522</v>
      </c>
      <c r="L296">
        <v>10</v>
      </c>
      <c r="M296" t="s">
        <v>1983</v>
      </c>
      <c r="N296" t="b">
        <v>0</v>
      </c>
    </row>
    <row r="297" spans="1:14" x14ac:dyDescent="0.45">
      <c r="A297" t="s">
        <v>123</v>
      </c>
      <c r="B297" t="s">
        <v>880</v>
      </c>
      <c r="C297" t="s">
        <v>557</v>
      </c>
      <c r="D297">
        <v>5</v>
      </c>
      <c r="E297">
        <v>5</v>
      </c>
      <c r="F297">
        <v>4</v>
      </c>
      <c r="G297">
        <v>5</v>
      </c>
      <c r="H297">
        <v>4</v>
      </c>
      <c r="I297">
        <v>4.7249999999999996</v>
      </c>
      <c r="J297">
        <v>23</v>
      </c>
      <c r="K297">
        <v>0.33264327511560482</v>
      </c>
      <c r="L297">
        <v>10</v>
      </c>
      <c r="M297" t="s">
        <v>1984</v>
      </c>
      <c r="N297" t="b">
        <v>0</v>
      </c>
    </row>
    <row r="298" spans="1:14" x14ac:dyDescent="0.45">
      <c r="A298" t="s">
        <v>126</v>
      </c>
      <c r="B298" t="s">
        <v>882</v>
      </c>
      <c r="C298" t="s">
        <v>557</v>
      </c>
      <c r="D298">
        <v>5</v>
      </c>
      <c r="E298">
        <v>5</v>
      </c>
      <c r="F298">
        <v>4</v>
      </c>
      <c r="G298">
        <v>5</v>
      </c>
      <c r="H298">
        <v>4</v>
      </c>
      <c r="I298">
        <v>4.7249999999999996</v>
      </c>
      <c r="J298">
        <v>23</v>
      </c>
      <c r="K298">
        <v>0.30153351729804428</v>
      </c>
      <c r="L298">
        <v>14</v>
      </c>
      <c r="M298" t="s">
        <v>1985</v>
      </c>
      <c r="N298" t="b">
        <v>0</v>
      </c>
    </row>
    <row r="299" spans="1:14" x14ac:dyDescent="0.45">
      <c r="A299" t="s">
        <v>129</v>
      </c>
      <c r="B299" t="s">
        <v>884</v>
      </c>
      <c r="C299" t="s">
        <v>557</v>
      </c>
      <c r="D299">
        <v>4</v>
      </c>
      <c r="E299">
        <v>5</v>
      </c>
      <c r="F299">
        <v>3</v>
      </c>
      <c r="G299">
        <v>4</v>
      </c>
      <c r="H299">
        <v>2</v>
      </c>
      <c r="I299">
        <v>3.8875000000000002</v>
      </c>
      <c r="J299">
        <v>18</v>
      </c>
      <c r="K299">
        <v>6.7013011176841622E-2</v>
      </c>
      <c r="L299">
        <v>8</v>
      </c>
      <c r="M299" t="s">
        <v>1986</v>
      </c>
      <c r="N299" t="b">
        <v>0</v>
      </c>
    </row>
    <row r="300" spans="1:14" x14ac:dyDescent="0.45">
      <c r="A300" t="s">
        <v>132</v>
      </c>
      <c r="B300" t="s">
        <v>886</v>
      </c>
      <c r="C300" t="s">
        <v>557</v>
      </c>
      <c r="D300">
        <v>5</v>
      </c>
      <c r="E300">
        <v>5</v>
      </c>
      <c r="F300">
        <v>4</v>
      </c>
      <c r="G300">
        <v>5</v>
      </c>
      <c r="H300">
        <v>4</v>
      </c>
      <c r="I300">
        <v>4.7249999999999996</v>
      </c>
      <c r="J300">
        <v>23</v>
      </c>
      <c r="K300">
        <v>0.1400556110556111</v>
      </c>
      <c r="L300">
        <v>10</v>
      </c>
      <c r="M300" t="s">
        <v>1987</v>
      </c>
      <c r="N300" t="b">
        <v>0</v>
      </c>
    </row>
    <row r="301" spans="1:14" x14ac:dyDescent="0.45">
      <c r="A301" t="s">
        <v>135</v>
      </c>
      <c r="B301" t="s">
        <v>888</v>
      </c>
      <c r="C301" t="s">
        <v>557</v>
      </c>
      <c r="D301">
        <v>4</v>
      </c>
      <c r="E301">
        <v>5</v>
      </c>
      <c r="F301">
        <v>4</v>
      </c>
      <c r="G301">
        <v>4</v>
      </c>
      <c r="H301">
        <v>3</v>
      </c>
      <c r="I301">
        <v>4.1624999999999996</v>
      </c>
      <c r="J301">
        <v>20</v>
      </c>
      <c r="K301">
        <v>0.22811809233202829</v>
      </c>
      <c r="L301">
        <v>11</v>
      </c>
      <c r="M301" t="s">
        <v>1988</v>
      </c>
      <c r="N301" t="b">
        <v>0</v>
      </c>
    </row>
    <row r="302" spans="1:14" x14ac:dyDescent="0.45">
      <c r="A302" t="s">
        <v>138</v>
      </c>
      <c r="B302" t="s">
        <v>698</v>
      </c>
      <c r="C302" t="s">
        <v>557</v>
      </c>
      <c r="D302">
        <v>1</v>
      </c>
      <c r="E302">
        <v>1</v>
      </c>
      <c r="F302">
        <v>1</v>
      </c>
      <c r="G302">
        <v>2</v>
      </c>
      <c r="H302">
        <v>1</v>
      </c>
      <c r="I302">
        <v>1.1625000000000001</v>
      </c>
      <c r="J302">
        <v>6</v>
      </c>
      <c r="K302">
        <v>9.3001199026142886E-2</v>
      </c>
      <c r="L302">
        <v>12</v>
      </c>
      <c r="M302" t="s">
        <v>1989</v>
      </c>
      <c r="N302" t="b">
        <v>0</v>
      </c>
    </row>
    <row r="303" spans="1:14" x14ac:dyDescent="0.45">
      <c r="A303" t="s">
        <v>141</v>
      </c>
      <c r="B303" t="s">
        <v>891</v>
      </c>
      <c r="C303" t="s">
        <v>557</v>
      </c>
      <c r="D303">
        <v>2</v>
      </c>
      <c r="E303">
        <v>3</v>
      </c>
      <c r="F303">
        <v>2</v>
      </c>
      <c r="G303">
        <v>4</v>
      </c>
      <c r="H303">
        <v>1</v>
      </c>
      <c r="I303">
        <v>2.4874999999999998</v>
      </c>
      <c r="J303">
        <v>12</v>
      </c>
      <c r="K303">
        <v>0.141707719702166</v>
      </c>
      <c r="L303">
        <v>11</v>
      </c>
      <c r="M303" t="s">
        <v>1990</v>
      </c>
      <c r="N303" t="b">
        <v>0</v>
      </c>
    </row>
    <row r="304" spans="1:14" x14ac:dyDescent="0.45">
      <c r="A304" t="s">
        <v>144</v>
      </c>
      <c r="B304" t="s">
        <v>893</v>
      </c>
      <c r="C304" t="s">
        <v>557</v>
      </c>
      <c r="D304">
        <v>3</v>
      </c>
      <c r="E304">
        <v>4</v>
      </c>
      <c r="F304">
        <v>3</v>
      </c>
      <c r="G304">
        <v>4</v>
      </c>
      <c r="H304">
        <v>2</v>
      </c>
      <c r="I304">
        <v>3.3250000000000002</v>
      </c>
      <c r="J304">
        <v>16</v>
      </c>
      <c r="K304">
        <v>0.14860110424644729</v>
      </c>
      <c r="L304">
        <v>10</v>
      </c>
      <c r="M304" t="s">
        <v>1991</v>
      </c>
      <c r="N304" t="b">
        <v>0</v>
      </c>
    </row>
    <row r="305" spans="1:14" x14ac:dyDescent="0.45">
      <c r="A305" t="s">
        <v>147</v>
      </c>
      <c r="B305" t="s">
        <v>895</v>
      </c>
      <c r="C305" t="s">
        <v>557</v>
      </c>
      <c r="D305">
        <v>3</v>
      </c>
      <c r="E305">
        <v>4</v>
      </c>
      <c r="F305">
        <v>2</v>
      </c>
      <c r="G305">
        <v>4</v>
      </c>
      <c r="H305">
        <v>2</v>
      </c>
      <c r="I305">
        <v>3.1375000000000002</v>
      </c>
      <c r="J305">
        <v>15</v>
      </c>
      <c r="K305">
        <v>0.27164313229286069</v>
      </c>
      <c r="L305">
        <v>11</v>
      </c>
      <c r="M305" t="s">
        <v>1992</v>
      </c>
      <c r="N305" t="b">
        <v>0</v>
      </c>
    </row>
    <row r="306" spans="1:14" x14ac:dyDescent="0.45">
      <c r="A306" t="s">
        <v>150</v>
      </c>
      <c r="B306" t="s">
        <v>897</v>
      </c>
      <c r="C306" t="s">
        <v>557</v>
      </c>
      <c r="D306">
        <v>2</v>
      </c>
      <c r="E306">
        <v>3</v>
      </c>
      <c r="F306">
        <v>2</v>
      </c>
      <c r="G306">
        <v>4</v>
      </c>
      <c r="H306">
        <v>1</v>
      </c>
      <c r="I306">
        <v>2.4874999999999998</v>
      </c>
      <c r="J306">
        <v>12</v>
      </c>
      <c r="K306">
        <v>0.11532188559167431</v>
      </c>
      <c r="L306">
        <v>12</v>
      </c>
      <c r="M306" t="s">
        <v>1993</v>
      </c>
      <c r="N306" t="b">
        <v>0</v>
      </c>
    </row>
    <row r="307" spans="1:14" x14ac:dyDescent="0.45">
      <c r="A307" t="s">
        <v>153</v>
      </c>
      <c r="B307" t="s">
        <v>899</v>
      </c>
      <c r="C307" t="s">
        <v>557</v>
      </c>
      <c r="D307">
        <v>3</v>
      </c>
      <c r="E307">
        <v>4</v>
      </c>
      <c r="F307">
        <v>3</v>
      </c>
      <c r="G307">
        <v>4</v>
      </c>
      <c r="H307">
        <v>2</v>
      </c>
      <c r="I307">
        <v>3.3250000000000002</v>
      </c>
      <c r="J307">
        <v>16</v>
      </c>
      <c r="K307">
        <v>4.6527088113029212E-2</v>
      </c>
      <c r="L307">
        <v>9</v>
      </c>
      <c r="M307" t="s">
        <v>1994</v>
      </c>
      <c r="N307" t="b">
        <v>0</v>
      </c>
    </row>
    <row r="308" spans="1:14" x14ac:dyDescent="0.45">
      <c r="A308" t="s">
        <v>156</v>
      </c>
      <c r="B308" t="s">
        <v>901</v>
      </c>
      <c r="C308" t="s">
        <v>557</v>
      </c>
      <c r="D308">
        <v>5</v>
      </c>
      <c r="E308">
        <v>5</v>
      </c>
      <c r="F308">
        <v>5</v>
      </c>
      <c r="G308">
        <v>5</v>
      </c>
      <c r="H308">
        <v>4</v>
      </c>
      <c r="I308">
        <v>4.9124999999999996</v>
      </c>
      <c r="J308">
        <v>24</v>
      </c>
      <c r="K308">
        <v>0.40080139809887688</v>
      </c>
      <c r="L308">
        <v>7</v>
      </c>
      <c r="M308" t="s">
        <v>1995</v>
      </c>
      <c r="N308" t="b">
        <v>0</v>
      </c>
    </row>
    <row r="309" spans="1:14" x14ac:dyDescent="0.45">
      <c r="A309" t="s">
        <v>159</v>
      </c>
      <c r="B309" t="s">
        <v>903</v>
      </c>
      <c r="C309" t="s">
        <v>557</v>
      </c>
      <c r="D309">
        <v>5</v>
      </c>
      <c r="E309">
        <v>5</v>
      </c>
      <c r="F309">
        <v>5</v>
      </c>
      <c r="G309">
        <v>5</v>
      </c>
      <c r="H309">
        <v>4</v>
      </c>
      <c r="I309">
        <v>4.9124999999999996</v>
      </c>
      <c r="J309">
        <v>24</v>
      </c>
      <c r="K309">
        <v>0.41580118009224443</v>
      </c>
      <c r="L309">
        <v>10</v>
      </c>
      <c r="M309" t="s">
        <v>1996</v>
      </c>
      <c r="N309" t="b">
        <v>0</v>
      </c>
    </row>
    <row r="310" spans="1:14" x14ac:dyDescent="0.45">
      <c r="A310" t="s">
        <v>162</v>
      </c>
      <c r="B310" t="s">
        <v>905</v>
      </c>
      <c r="C310" t="s">
        <v>557</v>
      </c>
      <c r="D310">
        <v>4</v>
      </c>
      <c r="E310">
        <v>5</v>
      </c>
      <c r="F310">
        <v>4</v>
      </c>
      <c r="G310">
        <v>4</v>
      </c>
      <c r="H310">
        <v>3</v>
      </c>
      <c r="I310">
        <v>4.1624999999999996</v>
      </c>
      <c r="J310">
        <v>20</v>
      </c>
      <c r="K310">
        <v>0.17501950495989291</v>
      </c>
      <c r="L310">
        <v>10</v>
      </c>
      <c r="M310" t="s">
        <v>1997</v>
      </c>
      <c r="N310" t="b">
        <v>0</v>
      </c>
    </row>
    <row r="311" spans="1:14" x14ac:dyDescent="0.45">
      <c r="A311" t="s">
        <v>165</v>
      </c>
      <c r="B311" t="s">
        <v>907</v>
      </c>
      <c r="C311" t="s">
        <v>557</v>
      </c>
      <c r="D311">
        <v>5</v>
      </c>
      <c r="E311">
        <v>5</v>
      </c>
      <c r="F311">
        <v>4</v>
      </c>
      <c r="G311">
        <v>5</v>
      </c>
      <c r="H311">
        <v>4</v>
      </c>
      <c r="I311">
        <v>4.7249999999999996</v>
      </c>
      <c r="J311">
        <v>23</v>
      </c>
      <c r="K311">
        <v>0.36888864975288649</v>
      </c>
      <c r="L311">
        <v>11</v>
      </c>
      <c r="M311" t="s">
        <v>1998</v>
      </c>
      <c r="N311" t="b">
        <v>0</v>
      </c>
    </row>
    <row r="312" spans="1:14" x14ac:dyDescent="0.45">
      <c r="A312" t="s">
        <v>168</v>
      </c>
      <c r="B312" t="s">
        <v>909</v>
      </c>
      <c r="C312" t="s">
        <v>557</v>
      </c>
      <c r="D312">
        <v>4</v>
      </c>
      <c r="E312">
        <v>5</v>
      </c>
      <c r="F312">
        <v>4</v>
      </c>
      <c r="G312">
        <v>4</v>
      </c>
      <c r="H312">
        <v>3</v>
      </c>
      <c r="I312">
        <v>4.1624999999999996</v>
      </c>
      <c r="J312">
        <v>20</v>
      </c>
      <c r="K312">
        <v>0.36230812754496972</v>
      </c>
      <c r="L312">
        <v>12</v>
      </c>
      <c r="M312" t="s">
        <v>1999</v>
      </c>
      <c r="N312" t="b">
        <v>0</v>
      </c>
    </row>
    <row r="313" spans="1:14" x14ac:dyDescent="0.45">
      <c r="A313" t="s">
        <v>171</v>
      </c>
      <c r="B313" t="s">
        <v>911</v>
      </c>
      <c r="C313" t="s">
        <v>557</v>
      </c>
      <c r="D313">
        <v>4</v>
      </c>
      <c r="E313">
        <v>5</v>
      </c>
      <c r="F313">
        <v>4</v>
      </c>
      <c r="G313">
        <v>5</v>
      </c>
      <c r="H313">
        <v>3</v>
      </c>
      <c r="I313">
        <v>4.3249999999999993</v>
      </c>
      <c r="J313">
        <v>21</v>
      </c>
      <c r="K313">
        <v>0.21913789834918429</v>
      </c>
      <c r="L313">
        <v>15</v>
      </c>
      <c r="M313" t="s">
        <v>2000</v>
      </c>
      <c r="N313" t="b">
        <v>0</v>
      </c>
    </row>
    <row r="314" spans="1:14" x14ac:dyDescent="0.45">
      <c r="A314" t="s">
        <v>174</v>
      </c>
      <c r="B314" t="s">
        <v>913</v>
      </c>
      <c r="C314" t="s">
        <v>557</v>
      </c>
      <c r="D314">
        <v>5</v>
      </c>
      <c r="E314">
        <v>5</v>
      </c>
      <c r="F314">
        <v>4</v>
      </c>
      <c r="G314">
        <v>5</v>
      </c>
      <c r="H314">
        <v>4</v>
      </c>
      <c r="I314">
        <v>4.7249999999999996</v>
      </c>
      <c r="J314">
        <v>23</v>
      </c>
      <c r="K314">
        <v>0.46198278250595692</v>
      </c>
      <c r="L314">
        <v>13</v>
      </c>
      <c r="M314" t="s">
        <v>2001</v>
      </c>
      <c r="N314" t="b">
        <v>0</v>
      </c>
    </row>
    <row r="315" spans="1:14" x14ac:dyDescent="0.45">
      <c r="A315" t="s">
        <v>177</v>
      </c>
      <c r="B315" t="s">
        <v>915</v>
      </c>
      <c r="C315" t="s">
        <v>557</v>
      </c>
      <c r="D315">
        <v>5</v>
      </c>
      <c r="E315">
        <v>5</v>
      </c>
      <c r="F315">
        <v>5</v>
      </c>
      <c r="G315">
        <v>5</v>
      </c>
      <c r="H315">
        <v>4</v>
      </c>
      <c r="I315">
        <v>4.9124999999999996</v>
      </c>
      <c r="J315">
        <v>24</v>
      </c>
      <c r="K315">
        <v>0.51099137031946995</v>
      </c>
      <c r="L315">
        <v>14</v>
      </c>
      <c r="M315" t="s">
        <v>2002</v>
      </c>
      <c r="N315" t="b">
        <v>0</v>
      </c>
    </row>
    <row r="316" spans="1:14" x14ac:dyDescent="0.45">
      <c r="A316" t="s">
        <v>180</v>
      </c>
      <c r="B316" t="s">
        <v>917</v>
      </c>
      <c r="C316" t="s">
        <v>557</v>
      </c>
      <c r="D316">
        <v>5</v>
      </c>
      <c r="E316">
        <v>5</v>
      </c>
      <c r="F316">
        <v>4</v>
      </c>
      <c r="G316">
        <v>5</v>
      </c>
      <c r="H316">
        <v>4</v>
      </c>
      <c r="I316">
        <v>4.7249999999999996</v>
      </c>
      <c r="J316">
        <v>23</v>
      </c>
      <c r="K316">
        <v>0.41122486636424221</v>
      </c>
      <c r="L316">
        <v>10</v>
      </c>
      <c r="M316" t="s">
        <v>2003</v>
      </c>
      <c r="N316" t="b">
        <v>0</v>
      </c>
    </row>
    <row r="317" spans="1:14" x14ac:dyDescent="0.45">
      <c r="A317" t="s">
        <v>183</v>
      </c>
      <c r="B317" t="s">
        <v>919</v>
      </c>
      <c r="C317" t="s">
        <v>557</v>
      </c>
      <c r="D317">
        <v>4</v>
      </c>
      <c r="E317">
        <v>5</v>
      </c>
      <c r="F317">
        <v>3</v>
      </c>
      <c r="G317">
        <v>4</v>
      </c>
      <c r="H317">
        <v>3</v>
      </c>
      <c r="I317">
        <v>3.9750000000000001</v>
      </c>
      <c r="J317">
        <v>19</v>
      </c>
      <c r="K317">
        <v>0.15147673002276679</v>
      </c>
      <c r="L317">
        <v>12</v>
      </c>
      <c r="M317" t="s">
        <v>2004</v>
      </c>
      <c r="N317" t="b">
        <v>0</v>
      </c>
    </row>
    <row r="318" spans="1:14" x14ac:dyDescent="0.45">
      <c r="A318" t="s">
        <v>186</v>
      </c>
      <c r="B318" t="s">
        <v>921</v>
      </c>
      <c r="C318" t="s">
        <v>557</v>
      </c>
      <c r="D318">
        <v>4</v>
      </c>
      <c r="E318">
        <v>5</v>
      </c>
      <c r="F318">
        <v>4</v>
      </c>
      <c r="G318">
        <v>5</v>
      </c>
      <c r="H318">
        <v>3</v>
      </c>
      <c r="I318">
        <v>4.3249999999999993</v>
      </c>
      <c r="J318">
        <v>21</v>
      </c>
      <c r="K318">
        <v>0.29208820403914021</v>
      </c>
      <c r="L318">
        <v>11</v>
      </c>
      <c r="M318" t="s">
        <v>2005</v>
      </c>
      <c r="N318" t="b">
        <v>0</v>
      </c>
    </row>
    <row r="319" spans="1:14" x14ac:dyDescent="0.45">
      <c r="A319" t="s">
        <v>189</v>
      </c>
      <c r="B319" t="s">
        <v>923</v>
      </c>
      <c r="C319" t="s">
        <v>557</v>
      </c>
      <c r="D319">
        <v>4</v>
      </c>
      <c r="E319">
        <v>5</v>
      </c>
      <c r="F319">
        <v>4</v>
      </c>
      <c r="G319">
        <v>5</v>
      </c>
      <c r="H319">
        <v>3</v>
      </c>
      <c r="I319">
        <v>4.3249999999999993</v>
      </c>
      <c r="J319">
        <v>21</v>
      </c>
      <c r="K319">
        <v>0.10310738436567039</v>
      </c>
      <c r="L319">
        <v>10</v>
      </c>
      <c r="M319" t="s">
        <v>2006</v>
      </c>
      <c r="N319" t="b">
        <v>0</v>
      </c>
    </row>
    <row r="320" spans="1:14" x14ac:dyDescent="0.45">
      <c r="A320" t="s">
        <v>192</v>
      </c>
      <c r="B320" t="s">
        <v>925</v>
      </c>
      <c r="C320" t="s">
        <v>557</v>
      </c>
      <c r="D320">
        <v>5</v>
      </c>
      <c r="E320">
        <v>5</v>
      </c>
      <c r="F320">
        <v>5</v>
      </c>
      <c r="G320">
        <v>5</v>
      </c>
      <c r="H320">
        <v>4</v>
      </c>
      <c r="I320">
        <v>4.9124999999999996</v>
      </c>
      <c r="J320">
        <v>24</v>
      </c>
      <c r="K320">
        <v>0.2261661859843678</v>
      </c>
      <c r="L320">
        <v>11</v>
      </c>
      <c r="M320" t="s">
        <v>2007</v>
      </c>
      <c r="N320" t="b">
        <v>0</v>
      </c>
    </row>
    <row r="321" spans="1:14" x14ac:dyDescent="0.45">
      <c r="A321" t="s">
        <v>195</v>
      </c>
      <c r="B321" t="s">
        <v>927</v>
      </c>
      <c r="C321" t="s">
        <v>557</v>
      </c>
      <c r="D321">
        <v>5</v>
      </c>
      <c r="E321">
        <v>5</v>
      </c>
      <c r="F321">
        <v>5</v>
      </c>
      <c r="G321">
        <v>5</v>
      </c>
      <c r="H321">
        <v>4</v>
      </c>
      <c r="I321">
        <v>4.9124999999999996</v>
      </c>
      <c r="J321">
        <v>24</v>
      </c>
      <c r="K321">
        <v>0.29774671159110022</v>
      </c>
      <c r="L321">
        <v>11</v>
      </c>
      <c r="M321" t="s">
        <v>2008</v>
      </c>
      <c r="N321" t="b">
        <v>0</v>
      </c>
    </row>
    <row r="322" spans="1:14" x14ac:dyDescent="0.45">
      <c r="A322" t="s">
        <v>198</v>
      </c>
      <c r="B322" t="s">
        <v>929</v>
      </c>
      <c r="C322" t="s">
        <v>557</v>
      </c>
      <c r="D322">
        <v>4</v>
      </c>
      <c r="E322">
        <v>5</v>
      </c>
      <c r="F322">
        <v>4</v>
      </c>
      <c r="G322">
        <v>5</v>
      </c>
      <c r="H322">
        <v>3</v>
      </c>
      <c r="I322">
        <v>4.3249999999999993</v>
      </c>
      <c r="J322">
        <v>21</v>
      </c>
      <c r="K322">
        <v>0.31504555787675881</v>
      </c>
      <c r="L322">
        <v>10</v>
      </c>
      <c r="M322" t="s">
        <v>2009</v>
      </c>
      <c r="N322" t="b">
        <v>0</v>
      </c>
    </row>
    <row r="323" spans="1:14" x14ac:dyDescent="0.45">
      <c r="A323" t="s">
        <v>201</v>
      </c>
      <c r="B323" t="s">
        <v>931</v>
      </c>
      <c r="C323" t="s">
        <v>557</v>
      </c>
      <c r="D323">
        <v>5</v>
      </c>
      <c r="E323">
        <v>5</v>
      </c>
      <c r="F323">
        <v>4</v>
      </c>
      <c r="G323">
        <v>5</v>
      </c>
      <c r="H323">
        <v>4</v>
      </c>
      <c r="I323">
        <v>4.7249999999999996</v>
      </c>
      <c r="J323">
        <v>23</v>
      </c>
      <c r="K323">
        <v>0.25965797923180262</v>
      </c>
      <c r="L323">
        <v>10</v>
      </c>
      <c r="M323" t="s">
        <v>2010</v>
      </c>
      <c r="N323" t="b">
        <v>0</v>
      </c>
    </row>
    <row r="324" spans="1:14" x14ac:dyDescent="0.45">
      <c r="A324" t="s">
        <v>204</v>
      </c>
      <c r="B324" t="s">
        <v>933</v>
      </c>
      <c r="C324" t="s">
        <v>557</v>
      </c>
      <c r="D324">
        <v>5</v>
      </c>
      <c r="E324">
        <v>5</v>
      </c>
      <c r="F324">
        <v>4</v>
      </c>
      <c r="G324">
        <v>5</v>
      </c>
      <c r="H324">
        <v>4</v>
      </c>
      <c r="I324">
        <v>4.7249999999999996</v>
      </c>
      <c r="J324">
        <v>23</v>
      </c>
      <c r="K324">
        <v>0.14481351223375599</v>
      </c>
      <c r="L324">
        <v>13</v>
      </c>
      <c r="M324" t="s">
        <v>2011</v>
      </c>
      <c r="N324" t="b">
        <v>0</v>
      </c>
    </row>
    <row r="325" spans="1:14" x14ac:dyDescent="0.45">
      <c r="A325" t="s">
        <v>207</v>
      </c>
      <c r="B325" t="s">
        <v>935</v>
      </c>
      <c r="C325" t="s">
        <v>557</v>
      </c>
      <c r="D325">
        <v>4</v>
      </c>
      <c r="E325">
        <v>5</v>
      </c>
      <c r="F325">
        <v>4</v>
      </c>
      <c r="G325">
        <v>5</v>
      </c>
      <c r="H325">
        <v>3</v>
      </c>
      <c r="I325">
        <v>4.3249999999999993</v>
      </c>
      <c r="J325">
        <v>21</v>
      </c>
      <c r="K325">
        <v>0.16365576835149201</v>
      </c>
      <c r="L325">
        <v>10</v>
      </c>
      <c r="M325" t="s">
        <v>2012</v>
      </c>
      <c r="N325" t="b">
        <v>0</v>
      </c>
    </row>
    <row r="326" spans="1:14" x14ac:dyDescent="0.45">
      <c r="A326" t="s">
        <v>210</v>
      </c>
      <c r="B326" t="s">
        <v>937</v>
      </c>
      <c r="C326" t="s">
        <v>557</v>
      </c>
      <c r="D326">
        <v>4</v>
      </c>
      <c r="E326">
        <v>5</v>
      </c>
      <c r="F326">
        <v>4</v>
      </c>
      <c r="G326">
        <v>4</v>
      </c>
      <c r="H326">
        <v>3</v>
      </c>
      <c r="I326">
        <v>4.1624999999999996</v>
      </c>
      <c r="J326">
        <v>20</v>
      </c>
      <c r="K326">
        <v>0.15997020198235221</v>
      </c>
      <c r="L326">
        <v>9</v>
      </c>
      <c r="M326" t="s">
        <v>2013</v>
      </c>
      <c r="N326" t="b">
        <v>0</v>
      </c>
    </row>
    <row r="327" spans="1:14" x14ac:dyDescent="0.45">
      <c r="A327" t="s">
        <v>213</v>
      </c>
      <c r="B327" t="s">
        <v>939</v>
      </c>
      <c r="C327" t="s">
        <v>557</v>
      </c>
      <c r="D327">
        <v>3</v>
      </c>
      <c r="E327">
        <v>4</v>
      </c>
      <c r="F327">
        <v>3</v>
      </c>
      <c r="G327">
        <v>4</v>
      </c>
      <c r="H327">
        <v>2</v>
      </c>
      <c r="I327">
        <v>3.3250000000000002</v>
      </c>
      <c r="J327">
        <v>16</v>
      </c>
      <c r="K327">
        <v>0.17006043509361421</v>
      </c>
      <c r="L327">
        <v>10</v>
      </c>
      <c r="M327" t="s">
        <v>2014</v>
      </c>
      <c r="N327" t="b">
        <v>0</v>
      </c>
    </row>
    <row r="328" spans="1:14" x14ac:dyDescent="0.45">
      <c r="A328" t="s">
        <v>216</v>
      </c>
      <c r="B328" t="s">
        <v>941</v>
      </c>
      <c r="C328" t="s">
        <v>557</v>
      </c>
      <c r="D328">
        <v>4</v>
      </c>
      <c r="E328">
        <v>5</v>
      </c>
      <c r="F328">
        <v>3</v>
      </c>
      <c r="G328">
        <v>4</v>
      </c>
      <c r="H328">
        <v>3</v>
      </c>
      <c r="I328">
        <v>3.9750000000000001</v>
      </c>
      <c r="J328">
        <v>19</v>
      </c>
      <c r="K328">
        <v>0.14964680051659601</v>
      </c>
      <c r="L328">
        <v>10</v>
      </c>
      <c r="M328" t="s">
        <v>2015</v>
      </c>
      <c r="N328" t="b">
        <v>0</v>
      </c>
    </row>
    <row r="329" spans="1:14" x14ac:dyDescent="0.45">
      <c r="A329" t="s">
        <v>219</v>
      </c>
      <c r="B329" t="s">
        <v>943</v>
      </c>
      <c r="C329" t="s">
        <v>557</v>
      </c>
      <c r="D329">
        <v>5</v>
      </c>
      <c r="E329">
        <v>5</v>
      </c>
      <c r="F329">
        <v>4</v>
      </c>
      <c r="G329">
        <v>5</v>
      </c>
      <c r="H329">
        <v>4</v>
      </c>
      <c r="I329">
        <v>4.7249999999999996</v>
      </c>
      <c r="J329">
        <v>23</v>
      </c>
      <c r="K329">
        <v>0.13892410439818231</v>
      </c>
      <c r="L329">
        <v>10</v>
      </c>
      <c r="M329" t="s">
        <v>2016</v>
      </c>
      <c r="N329" t="b">
        <v>0</v>
      </c>
    </row>
    <row r="330" spans="1:14" x14ac:dyDescent="0.45">
      <c r="A330" t="s">
        <v>222</v>
      </c>
      <c r="B330" t="s">
        <v>945</v>
      </c>
      <c r="C330" t="s">
        <v>557</v>
      </c>
      <c r="D330">
        <v>4</v>
      </c>
      <c r="E330">
        <v>5</v>
      </c>
      <c r="F330">
        <v>4</v>
      </c>
      <c r="G330">
        <v>4</v>
      </c>
      <c r="H330">
        <v>3</v>
      </c>
      <c r="I330">
        <v>4.1624999999999996</v>
      </c>
      <c r="J330">
        <v>20</v>
      </c>
      <c r="K330">
        <v>0.3247862102766409</v>
      </c>
      <c r="L330">
        <v>11</v>
      </c>
      <c r="M330" t="s">
        <v>2017</v>
      </c>
      <c r="N330" t="b">
        <v>0</v>
      </c>
    </row>
    <row r="331" spans="1:14" x14ac:dyDescent="0.45">
      <c r="A331" t="s">
        <v>225</v>
      </c>
      <c r="B331" t="s">
        <v>947</v>
      </c>
      <c r="C331" t="s">
        <v>557</v>
      </c>
      <c r="D331">
        <v>4</v>
      </c>
      <c r="E331">
        <v>5</v>
      </c>
      <c r="F331">
        <v>4</v>
      </c>
      <c r="G331">
        <v>5</v>
      </c>
      <c r="H331">
        <v>3</v>
      </c>
      <c r="I331">
        <v>4.3249999999999993</v>
      </c>
      <c r="J331">
        <v>21</v>
      </c>
      <c r="K331">
        <v>0.29185141645971979</v>
      </c>
      <c r="L331">
        <v>10</v>
      </c>
      <c r="M331" t="s">
        <v>2018</v>
      </c>
      <c r="N331" t="b">
        <v>0</v>
      </c>
    </row>
    <row r="332" spans="1:14" x14ac:dyDescent="0.45">
      <c r="A332" t="s">
        <v>228</v>
      </c>
      <c r="B332" t="s">
        <v>949</v>
      </c>
      <c r="C332" t="s">
        <v>557</v>
      </c>
      <c r="D332">
        <v>5</v>
      </c>
      <c r="E332">
        <v>5</v>
      </c>
      <c r="F332">
        <v>4</v>
      </c>
      <c r="G332">
        <v>5</v>
      </c>
      <c r="H332">
        <v>4</v>
      </c>
      <c r="I332">
        <v>4.7249999999999996</v>
      </c>
      <c r="J332">
        <v>23</v>
      </c>
      <c r="K332">
        <v>0.37622558571336773</v>
      </c>
      <c r="L332">
        <v>12</v>
      </c>
      <c r="M332" t="s">
        <v>2019</v>
      </c>
      <c r="N332" t="b">
        <v>0</v>
      </c>
    </row>
    <row r="333" spans="1:14" x14ac:dyDescent="0.45">
      <c r="A333" t="s">
        <v>231</v>
      </c>
      <c r="B333" t="s">
        <v>951</v>
      </c>
      <c r="C333" t="s">
        <v>557</v>
      </c>
      <c r="D333">
        <v>4</v>
      </c>
      <c r="E333">
        <v>5</v>
      </c>
      <c r="F333">
        <v>4</v>
      </c>
      <c r="G333">
        <v>4</v>
      </c>
      <c r="H333">
        <v>3</v>
      </c>
      <c r="I333">
        <v>4.1624999999999996</v>
      </c>
      <c r="J333">
        <v>20</v>
      </c>
      <c r="K333">
        <v>0.22538729451620371</v>
      </c>
      <c r="L333">
        <v>10</v>
      </c>
      <c r="M333" t="s">
        <v>2020</v>
      </c>
      <c r="N333" t="b">
        <v>0</v>
      </c>
    </row>
    <row r="334" spans="1:14" x14ac:dyDescent="0.45">
      <c r="A334" t="s">
        <v>234</v>
      </c>
      <c r="B334" t="s">
        <v>953</v>
      </c>
      <c r="C334" t="s">
        <v>557</v>
      </c>
      <c r="D334">
        <v>5</v>
      </c>
      <c r="E334">
        <v>5</v>
      </c>
      <c r="F334">
        <v>4</v>
      </c>
      <c r="G334">
        <v>5</v>
      </c>
      <c r="H334">
        <v>4</v>
      </c>
      <c r="I334">
        <v>4.7249999999999996</v>
      </c>
      <c r="J334">
        <v>23</v>
      </c>
      <c r="K334">
        <v>0.37967651113132872</v>
      </c>
      <c r="L334">
        <v>10</v>
      </c>
      <c r="M334" t="s">
        <v>2021</v>
      </c>
      <c r="N334" t="b">
        <v>0</v>
      </c>
    </row>
    <row r="335" spans="1:14" x14ac:dyDescent="0.45">
      <c r="A335" t="s">
        <v>237</v>
      </c>
      <c r="B335" t="s">
        <v>955</v>
      </c>
      <c r="C335" t="s">
        <v>557</v>
      </c>
      <c r="D335">
        <v>5</v>
      </c>
      <c r="E335">
        <v>5</v>
      </c>
      <c r="F335">
        <v>4</v>
      </c>
      <c r="G335">
        <v>5</v>
      </c>
      <c r="H335">
        <v>3</v>
      </c>
      <c r="I335">
        <v>4.6374999999999993</v>
      </c>
      <c r="J335">
        <v>22</v>
      </c>
      <c r="K335">
        <v>0.21729306286167699</v>
      </c>
      <c r="L335">
        <v>11</v>
      </c>
      <c r="M335" t="s">
        <v>2022</v>
      </c>
      <c r="N335" t="b">
        <v>0</v>
      </c>
    </row>
    <row r="336" spans="1:14" x14ac:dyDescent="0.45">
      <c r="A336" t="s">
        <v>240</v>
      </c>
      <c r="B336" t="s">
        <v>957</v>
      </c>
      <c r="C336" t="s">
        <v>557</v>
      </c>
      <c r="D336">
        <v>5</v>
      </c>
      <c r="E336">
        <v>5</v>
      </c>
      <c r="F336">
        <v>4</v>
      </c>
      <c r="G336">
        <v>5</v>
      </c>
      <c r="H336">
        <v>5</v>
      </c>
      <c r="I336">
        <v>4.8125</v>
      </c>
      <c r="J336">
        <v>24</v>
      </c>
      <c r="K336">
        <v>0.41646831127947309</v>
      </c>
      <c r="L336">
        <v>16</v>
      </c>
      <c r="M336" t="s">
        <v>2023</v>
      </c>
      <c r="N336" t="b">
        <v>0</v>
      </c>
    </row>
    <row r="337" spans="1:14" x14ac:dyDescent="0.45">
      <c r="A337" t="s">
        <v>243</v>
      </c>
      <c r="B337" t="s">
        <v>959</v>
      </c>
      <c r="C337" t="s">
        <v>557</v>
      </c>
      <c r="D337">
        <v>5</v>
      </c>
      <c r="E337">
        <v>5</v>
      </c>
      <c r="F337">
        <v>4</v>
      </c>
      <c r="G337">
        <v>5</v>
      </c>
      <c r="H337">
        <v>4</v>
      </c>
      <c r="I337">
        <v>4.7249999999999996</v>
      </c>
      <c r="J337">
        <v>23</v>
      </c>
      <c r="K337">
        <v>0.22357829038196039</v>
      </c>
      <c r="L337">
        <v>4</v>
      </c>
      <c r="M337" t="s">
        <v>2024</v>
      </c>
      <c r="N337" t="b">
        <v>0</v>
      </c>
    </row>
    <row r="338" spans="1:14" x14ac:dyDescent="0.45">
      <c r="A338" t="s">
        <v>246</v>
      </c>
      <c r="B338" t="s">
        <v>960</v>
      </c>
      <c r="C338" t="s">
        <v>557</v>
      </c>
      <c r="D338">
        <v>4</v>
      </c>
      <c r="E338">
        <v>5</v>
      </c>
      <c r="F338">
        <v>4</v>
      </c>
      <c r="G338">
        <v>5</v>
      </c>
      <c r="H338">
        <v>3</v>
      </c>
      <c r="I338">
        <v>4.3249999999999993</v>
      </c>
      <c r="J338">
        <v>21</v>
      </c>
      <c r="K338">
        <v>0.34648702196542619</v>
      </c>
      <c r="L338">
        <v>11</v>
      </c>
      <c r="M338" t="s">
        <v>2025</v>
      </c>
      <c r="N338" t="b">
        <v>0</v>
      </c>
    </row>
    <row r="339" spans="1:14" x14ac:dyDescent="0.45">
      <c r="A339" t="s">
        <v>249</v>
      </c>
      <c r="B339" t="s">
        <v>962</v>
      </c>
      <c r="C339" t="s">
        <v>557</v>
      </c>
      <c r="D339">
        <v>4</v>
      </c>
      <c r="E339">
        <v>5</v>
      </c>
      <c r="F339">
        <v>4</v>
      </c>
      <c r="G339">
        <v>4</v>
      </c>
      <c r="H339">
        <v>3</v>
      </c>
      <c r="I339">
        <v>4.1624999999999996</v>
      </c>
      <c r="J339">
        <v>20</v>
      </c>
      <c r="K339">
        <v>0.30595847327770059</v>
      </c>
      <c r="L339">
        <v>10</v>
      </c>
      <c r="M339" t="s">
        <v>2026</v>
      </c>
      <c r="N339" t="b">
        <v>0</v>
      </c>
    </row>
    <row r="340" spans="1:14" x14ac:dyDescent="0.45">
      <c r="A340" t="s">
        <v>252</v>
      </c>
      <c r="B340" t="s">
        <v>964</v>
      </c>
      <c r="C340" t="s">
        <v>557</v>
      </c>
      <c r="D340">
        <v>5</v>
      </c>
      <c r="E340">
        <v>5</v>
      </c>
      <c r="F340">
        <v>4</v>
      </c>
      <c r="G340">
        <v>4</v>
      </c>
      <c r="H340">
        <v>4</v>
      </c>
      <c r="I340">
        <v>4.5625</v>
      </c>
      <c r="J340">
        <v>22</v>
      </c>
      <c r="K340">
        <v>0.28551784143510428</v>
      </c>
      <c r="L340">
        <v>11</v>
      </c>
      <c r="M340" t="s">
        <v>2027</v>
      </c>
      <c r="N340" t="b">
        <v>0</v>
      </c>
    </row>
    <row r="341" spans="1:14" x14ac:dyDescent="0.45">
      <c r="A341" t="s">
        <v>255</v>
      </c>
      <c r="B341" t="s">
        <v>966</v>
      </c>
      <c r="C341" t="s">
        <v>557</v>
      </c>
      <c r="D341">
        <v>5</v>
      </c>
      <c r="E341">
        <v>5</v>
      </c>
      <c r="F341">
        <v>5</v>
      </c>
      <c r="G341">
        <v>5</v>
      </c>
      <c r="H341">
        <v>4</v>
      </c>
      <c r="I341">
        <v>4.9124999999999996</v>
      </c>
      <c r="J341">
        <v>24</v>
      </c>
      <c r="K341">
        <v>0.45719959099193819</v>
      </c>
      <c r="L341">
        <v>11</v>
      </c>
      <c r="M341" t="s">
        <v>2028</v>
      </c>
      <c r="N341" t="b">
        <v>0</v>
      </c>
    </row>
    <row r="342" spans="1:14" x14ac:dyDescent="0.45">
      <c r="A342" t="s">
        <v>258</v>
      </c>
      <c r="B342" t="s">
        <v>968</v>
      </c>
      <c r="C342" t="s">
        <v>557</v>
      </c>
      <c r="D342">
        <v>4</v>
      </c>
      <c r="E342">
        <v>5</v>
      </c>
      <c r="F342">
        <v>3</v>
      </c>
      <c r="G342">
        <v>4</v>
      </c>
      <c r="H342">
        <v>4</v>
      </c>
      <c r="I342">
        <v>4.0625</v>
      </c>
      <c r="J342">
        <v>20</v>
      </c>
      <c r="K342">
        <v>0.31610456951698601</v>
      </c>
      <c r="L342">
        <v>10</v>
      </c>
      <c r="M342" t="s">
        <v>2029</v>
      </c>
      <c r="N342" t="b">
        <v>0</v>
      </c>
    </row>
    <row r="343" spans="1:14" x14ac:dyDescent="0.45">
      <c r="A343" t="s">
        <v>261</v>
      </c>
      <c r="B343" t="s">
        <v>970</v>
      </c>
      <c r="C343" t="s">
        <v>557</v>
      </c>
      <c r="D343">
        <v>5</v>
      </c>
      <c r="E343">
        <v>5</v>
      </c>
      <c r="F343">
        <v>5</v>
      </c>
      <c r="G343">
        <v>5</v>
      </c>
      <c r="H343">
        <v>4</v>
      </c>
      <c r="I343">
        <v>4.9124999999999996</v>
      </c>
      <c r="J343">
        <v>24</v>
      </c>
      <c r="K343">
        <v>0.37515138307924589</v>
      </c>
      <c r="L343">
        <v>10</v>
      </c>
      <c r="M343" t="s">
        <v>2030</v>
      </c>
      <c r="N343" t="b">
        <v>0</v>
      </c>
    </row>
    <row r="344" spans="1:14" x14ac:dyDescent="0.45">
      <c r="A344" t="s">
        <v>264</v>
      </c>
      <c r="B344" t="s">
        <v>972</v>
      </c>
      <c r="C344" t="s">
        <v>557</v>
      </c>
      <c r="D344">
        <v>5</v>
      </c>
      <c r="E344">
        <v>5</v>
      </c>
      <c r="F344">
        <v>4</v>
      </c>
      <c r="G344">
        <v>5</v>
      </c>
      <c r="H344">
        <v>4</v>
      </c>
      <c r="I344">
        <v>4.7249999999999996</v>
      </c>
      <c r="J344">
        <v>23</v>
      </c>
      <c r="K344">
        <v>0.36923025686443689</v>
      </c>
      <c r="L344">
        <v>11</v>
      </c>
      <c r="M344" t="s">
        <v>2031</v>
      </c>
      <c r="N344" t="b">
        <v>0</v>
      </c>
    </row>
    <row r="345" spans="1:14" x14ac:dyDescent="0.45">
      <c r="A345" t="s">
        <v>267</v>
      </c>
      <c r="B345" t="s">
        <v>974</v>
      </c>
      <c r="C345" t="s">
        <v>557</v>
      </c>
      <c r="D345">
        <v>3</v>
      </c>
      <c r="E345">
        <v>4</v>
      </c>
      <c r="F345">
        <v>3</v>
      </c>
      <c r="G345">
        <v>4</v>
      </c>
      <c r="H345">
        <v>2</v>
      </c>
      <c r="I345">
        <v>3.3250000000000002</v>
      </c>
      <c r="J345">
        <v>16</v>
      </c>
      <c r="K345">
        <v>0.33731404020966538</v>
      </c>
      <c r="L345">
        <v>10</v>
      </c>
      <c r="M345" t="s">
        <v>2032</v>
      </c>
      <c r="N345" t="b">
        <v>0</v>
      </c>
    </row>
    <row r="346" spans="1:14" x14ac:dyDescent="0.45">
      <c r="A346" t="s">
        <v>270</v>
      </c>
      <c r="B346" t="s">
        <v>976</v>
      </c>
      <c r="C346" t="s">
        <v>557</v>
      </c>
      <c r="D346">
        <v>2</v>
      </c>
      <c r="E346">
        <v>3</v>
      </c>
      <c r="F346">
        <v>2</v>
      </c>
      <c r="G346">
        <v>4</v>
      </c>
      <c r="H346">
        <v>1</v>
      </c>
      <c r="I346">
        <v>2.4874999999999998</v>
      </c>
      <c r="J346">
        <v>12</v>
      </c>
      <c r="K346">
        <v>8.4884248128680145E-2</v>
      </c>
      <c r="L346">
        <v>11</v>
      </c>
      <c r="M346" t="s">
        <v>2033</v>
      </c>
      <c r="N346" t="b">
        <v>0</v>
      </c>
    </row>
    <row r="347" spans="1:14" x14ac:dyDescent="0.45">
      <c r="A347" t="s">
        <v>273</v>
      </c>
      <c r="B347" t="s">
        <v>698</v>
      </c>
      <c r="C347" t="s">
        <v>557</v>
      </c>
      <c r="D347">
        <v>1</v>
      </c>
      <c r="E347">
        <v>1</v>
      </c>
      <c r="F347">
        <v>1</v>
      </c>
      <c r="G347">
        <v>2</v>
      </c>
      <c r="H347">
        <v>1</v>
      </c>
      <c r="I347">
        <v>1.1625000000000001</v>
      </c>
      <c r="J347">
        <v>6</v>
      </c>
      <c r="K347">
        <v>5.0209109640927833E-2</v>
      </c>
      <c r="L347">
        <v>11</v>
      </c>
      <c r="M347" t="s">
        <v>2034</v>
      </c>
      <c r="N347" t="b">
        <v>0</v>
      </c>
    </row>
    <row r="348" spans="1:14" x14ac:dyDescent="0.45">
      <c r="A348" t="s">
        <v>276</v>
      </c>
      <c r="B348" t="s">
        <v>698</v>
      </c>
      <c r="C348" t="s">
        <v>557</v>
      </c>
      <c r="D348">
        <v>1</v>
      </c>
      <c r="E348">
        <v>1</v>
      </c>
      <c r="F348">
        <v>1</v>
      </c>
      <c r="G348">
        <v>2</v>
      </c>
      <c r="H348">
        <v>1</v>
      </c>
      <c r="I348">
        <v>1.1625000000000001</v>
      </c>
      <c r="J348">
        <v>6</v>
      </c>
      <c r="K348">
        <v>6.7521312117924476E-2</v>
      </c>
      <c r="L348">
        <v>10</v>
      </c>
      <c r="M348" t="s">
        <v>2035</v>
      </c>
      <c r="N348" t="b">
        <v>0</v>
      </c>
    </row>
    <row r="349" spans="1:14" x14ac:dyDescent="0.45">
      <c r="A349" t="s">
        <v>279</v>
      </c>
      <c r="B349" t="s">
        <v>698</v>
      </c>
      <c r="C349" t="s">
        <v>557</v>
      </c>
      <c r="D349">
        <v>1</v>
      </c>
      <c r="E349">
        <v>1</v>
      </c>
      <c r="F349">
        <v>1</v>
      </c>
      <c r="G349">
        <v>2</v>
      </c>
      <c r="H349">
        <v>1</v>
      </c>
      <c r="I349">
        <v>1.1625000000000001</v>
      </c>
      <c r="J349">
        <v>6</v>
      </c>
      <c r="K349">
        <v>5.4752018429402777E-2</v>
      </c>
      <c r="L349">
        <v>8</v>
      </c>
      <c r="M349" t="s">
        <v>2036</v>
      </c>
      <c r="N349" t="b">
        <v>0</v>
      </c>
    </row>
    <row r="350" spans="1:14" x14ac:dyDescent="0.45">
      <c r="A350" t="s">
        <v>282</v>
      </c>
      <c r="B350" t="s">
        <v>981</v>
      </c>
      <c r="C350" t="s">
        <v>557</v>
      </c>
      <c r="D350">
        <v>3</v>
      </c>
      <c r="E350">
        <v>4</v>
      </c>
      <c r="F350">
        <v>3</v>
      </c>
      <c r="G350">
        <v>4</v>
      </c>
      <c r="H350">
        <v>2</v>
      </c>
      <c r="I350">
        <v>3.3250000000000002</v>
      </c>
      <c r="J350">
        <v>16</v>
      </c>
      <c r="K350">
        <v>0.1792001566438442</v>
      </c>
      <c r="L350">
        <v>11</v>
      </c>
      <c r="M350" t="s">
        <v>2037</v>
      </c>
      <c r="N350" t="b">
        <v>0</v>
      </c>
    </row>
    <row r="351" spans="1:14" x14ac:dyDescent="0.45">
      <c r="A351" t="s">
        <v>285</v>
      </c>
      <c r="B351" t="s">
        <v>983</v>
      </c>
      <c r="C351" t="s">
        <v>557</v>
      </c>
      <c r="D351">
        <v>4</v>
      </c>
      <c r="E351">
        <v>5</v>
      </c>
      <c r="F351">
        <v>3</v>
      </c>
      <c r="G351">
        <v>4</v>
      </c>
      <c r="H351">
        <v>2</v>
      </c>
      <c r="I351">
        <v>3.8875000000000002</v>
      </c>
      <c r="J351">
        <v>18</v>
      </c>
      <c r="K351">
        <v>0.17951977711927181</v>
      </c>
      <c r="L351">
        <v>11</v>
      </c>
      <c r="M351" t="s">
        <v>2038</v>
      </c>
      <c r="N351" t="b">
        <v>0</v>
      </c>
    </row>
    <row r="352" spans="1:14" x14ac:dyDescent="0.45">
      <c r="A352" t="s">
        <v>288</v>
      </c>
      <c r="B352" t="s">
        <v>985</v>
      </c>
      <c r="C352" t="s">
        <v>557</v>
      </c>
      <c r="D352">
        <v>4</v>
      </c>
      <c r="E352">
        <v>5</v>
      </c>
      <c r="F352">
        <v>3</v>
      </c>
      <c r="G352">
        <v>4</v>
      </c>
      <c r="H352">
        <v>3</v>
      </c>
      <c r="I352">
        <v>3.9750000000000001</v>
      </c>
      <c r="J352">
        <v>19</v>
      </c>
      <c r="K352">
        <v>0.1348635379274897</v>
      </c>
      <c r="L352">
        <v>10</v>
      </c>
      <c r="M352" t="s">
        <v>2039</v>
      </c>
      <c r="N352" t="b">
        <v>0</v>
      </c>
    </row>
    <row r="353" spans="1:14" x14ac:dyDescent="0.45">
      <c r="A353" t="s">
        <v>291</v>
      </c>
      <c r="B353" t="s">
        <v>987</v>
      </c>
      <c r="C353" t="s">
        <v>557</v>
      </c>
      <c r="D353">
        <v>4</v>
      </c>
      <c r="E353">
        <v>5</v>
      </c>
      <c r="F353">
        <v>4</v>
      </c>
      <c r="G353">
        <v>4</v>
      </c>
      <c r="H353">
        <v>3</v>
      </c>
      <c r="I353">
        <v>4.1624999999999996</v>
      </c>
      <c r="J353">
        <v>20</v>
      </c>
      <c r="K353">
        <v>0.14603447362193281</v>
      </c>
      <c r="L353">
        <v>9</v>
      </c>
      <c r="M353" t="s">
        <v>2040</v>
      </c>
      <c r="N353" t="b">
        <v>0</v>
      </c>
    </row>
    <row r="354" spans="1:14" x14ac:dyDescent="0.45">
      <c r="A354" t="s">
        <v>294</v>
      </c>
      <c r="B354" t="s">
        <v>989</v>
      </c>
      <c r="C354" t="s">
        <v>557</v>
      </c>
      <c r="D354">
        <v>5</v>
      </c>
      <c r="E354">
        <v>5</v>
      </c>
      <c r="F354">
        <v>5</v>
      </c>
      <c r="G354">
        <v>5</v>
      </c>
      <c r="H354">
        <v>4</v>
      </c>
      <c r="I354">
        <v>4.9124999999999996</v>
      </c>
      <c r="J354">
        <v>24</v>
      </c>
      <c r="K354">
        <v>0.41401454365411589</v>
      </c>
      <c r="L354">
        <v>11</v>
      </c>
      <c r="M354" t="s">
        <v>2041</v>
      </c>
      <c r="N354" t="b">
        <v>0</v>
      </c>
    </row>
    <row r="355" spans="1:14" x14ac:dyDescent="0.45">
      <c r="A355" t="s">
        <v>297</v>
      </c>
      <c r="B355" t="s">
        <v>991</v>
      </c>
      <c r="C355" t="s">
        <v>557</v>
      </c>
      <c r="D355">
        <v>5</v>
      </c>
      <c r="E355">
        <v>5</v>
      </c>
      <c r="F355">
        <v>4</v>
      </c>
      <c r="G355">
        <v>5</v>
      </c>
      <c r="H355">
        <v>4</v>
      </c>
      <c r="I355">
        <v>4.7249999999999996</v>
      </c>
      <c r="J355">
        <v>23</v>
      </c>
      <c r="K355">
        <v>0.1854544792755165</v>
      </c>
      <c r="L355">
        <v>10</v>
      </c>
      <c r="M355" t="s">
        <v>2042</v>
      </c>
      <c r="N355" t="b">
        <v>0</v>
      </c>
    </row>
    <row r="356" spans="1:14" x14ac:dyDescent="0.45">
      <c r="A356" t="s">
        <v>300</v>
      </c>
      <c r="B356" t="s">
        <v>993</v>
      </c>
      <c r="C356" t="s">
        <v>557</v>
      </c>
      <c r="D356">
        <v>5</v>
      </c>
      <c r="E356">
        <v>5</v>
      </c>
      <c r="F356">
        <v>4</v>
      </c>
      <c r="G356">
        <v>5</v>
      </c>
      <c r="H356">
        <v>4</v>
      </c>
      <c r="I356">
        <v>4.7249999999999996</v>
      </c>
      <c r="J356">
        <v>23</v>
      </c>
      <c r="K356">
        <v>0.17336332515602251</v>
      </c>
      <c r="L356">
        <v>11</v>
      </c>
      <c r="M356" t="s">
        <v>2043</v>
      </c>
      <c r="N356" t="b">
        <v>0</v>
      </c>
    </row>
    <row r="357" spans="1:14" x14ac:dyDescent="0.45">
      <c r="A357" t="s">
        <v>303</v>
      </c>
      <c r="B357" t="s">
        <v>995</v>
      </c>
      <c r="C357" t="s">
        <v>557</v>
      </c>
      <c r="D357">
        <v>4</v>
      </c>
      <c r="E357">
        <v>5</v>
      </c>
      <c r="F357">
        <v>4</v>
      </c>
      <c r="G357">
        <v>5</v>
      </c>
      <c r="H357">
        <v>3</v>
      </c>
      <c r="I357">
        <v>4.3249999999999993</v>
      </c>
      <c r="J357">
        <v>21</v>
      </c>
      <c r="K357">
        <v>0.23950537495718219</v>
      </c>
      <c r="L357">
        <v>12</v>
      </c>
      <c r="M357" t="s">
        <v>2044</v>
      </c>
      <c r="N357" t="b">
        <v>0</v>
      </c>
    </row>
    <row r="358" spans="1:14" x14ac:dyDescent="0.45">
      <c r="A358" t="s">
        <v>306</v>
      </c>
      <c r="B358" t="s">
        <v>997</v>
      </c>
      <c r="C358" t="s">
        <v>557</v>
      </c>
      <c r="D358">
        <v>5</v>
      </c>
      <c r="E358">
        <v>5</v>
      </c>
      <c r="F358">
        <v>5</v>
      </c>
      <c r="G358">
        <v>5</v>
      </c>
      <c r="H358">
        <v>5</v>
      </c>
      <c r="I358">
        <v>5</v>
      </c>
      <c r="J358">
        <v>25</v>
      </c>
      <c r="K358">
        <v>0.27531005970052969</v>
      </c>
      <c r="L358">
        <v>10</v>
      </c>
      <c r="M358" t="s">
        <v>2045</v>
      </c>
      <c r="N358" t="b">
        <v>0</v>
      </c>
    </row>
    <row r="359" spans="1:14" x14ac:dyDescent="0.45">
      <c r="A359" t="s">
        <v>309</v>
      </c>
      <c r="B359" t="s">
        <v>999</v>
      </c>
      <c r="C359" t="s">
        <v>557</v>
      </c>
      <c r="D359">
        <v>5</v>
      </c>
      <c r="E359">
        <v>5</v>
      </c>
      <c r="F359">
        <v>4</v>
      </c>
      <c r="G359">
        <v>5</v>
      </c>
      <c r="H359">
        <v>5</v>
      </c>
      <c r="I359">
        <v>4.8125</v>
      </c>
      <c r="J359">
        <v>24</v>
      </c>
      <c r="K359">
        <v>0.43711041373199822</v>
      </c>
      <c r="L359">
        <v>14</v>
      </c>
      <c r="M359" t="s">
        <v>2046</v>
      </c>
      <c r="N359" t="b">
        <v>0</v>
      </c>
    </row>
    <row r="360" spans="1:14" x14ac:dyDescent="0.45">
      <c r="A360" t="s">
        <v>312</v>
      </c>
      <c r="B360" t="s">
        <v>1001</v>
      </c>
      <c r="C360" t="s">
        <v>557</v>
      </c>
      <c r="D360">
        <v>5</v>
      </c>
      <c r="E360">
        <v>5</v>
      </c>
      <c r="F360">
        <v>4</v>
      </c>
      <c r="G360">
        <v>5</v>
      </c>
      <c r="H360">
        <v>3</v>
      </c>
      <c r="I360">
        <v>4.6374999999999993</v>
      </c>
      <c r="J360">
        <v>22</v>
      </c>
      <c r="K360">
        <v>0.1822652039394016</v>
      </c>
      <c r="L360">
        <v>17</v>
      </c>
      <c r="M360" t="s">
        <v>2047</v>
      </c>
      <c r="N360" t="b">
        <v>0</v>
      </c>
    </row>
    <row r="361" spans="1:14" x14ac:dyDescent="0.45">
      <c r="A361" t="s">
        <v>315</v>
      </c>
      <c r="B361" t="s">
        <v>1003</v>
      </c>
      <c r="C361" t="s">
        <v>557</v>
      </c>
      <c r="D361">
        <v>4</v>
      </c>
      <c r="E361">
        <v>5</v>
      </c>
      <c r="F361">
        <v>4</v>
      </c>
      <c r="G361">
        <v>4</v>
      </c>
      <c r="H361">
        <v>3</v>
      </c>
      <c r="I361">
        <v>4.1624999999999996</v>
      </c>
      <c r="J361">
        <v>20</v>
      </c>
      <c r="K361">
        <v>0.28596382926666419</v>
      </c>
      <c r="L361">
        <v>14</v>
      </c>
      <c r="M361" t="s">
        <v>2048</v>
      </c>
      <c r="N361" t="b">
        <v>0</v>
      </c>
    </row>
    <row r="362" spans="1:14" x14ac:dyDescent="0.45">
      <c r="A362" t="s">
        <v>318</v>
      </c>
      <c r="B362" t="s">
        <v>698</v>
      </c>
      <c r="C362" t="s">
        <v>557</v>
      </c>
      <c r="D362">
        <v>1</v>
      </c>
      <c r="E362">
        <v>1</v>
      </c>
      <c r="F362">
        <v>1</v>
      </c>
      <c r="G362">
        <v>2</v>
      </c>
      <c r="H362">
        <v>1</v>
      </c>
      <c r="I362">
        <v>1.1625000000000001</v>
      </c>
      <c r="J362">
        <v>6</v>
      </c>
      <c r="K362">
        <v>6.6548794467527358E-2</v>
      </c>
      <c r="L362">
        <v>11</v>
      </c>
      <c r="M362" t="s">
        <v>2049</v>
      </c>
      <c r="N362" t="b">
        <v>0</v>
      </c>
    </row>
    <row r="363" spans="1:14" x14ac:dyDescent="0.45">
      <c r="A363" t="s">
        <v>321</v>
      </c>
      <c r="B363" t="s">
        <v>1006</v>
      </c>
      <c r="C363" t="s">
        <v>557</v>
      </c>
      <c r="D363">
        <v>5</v>
      </c>
      <c r="E363">
        <v>5</v>
      </c>
      <c r="F363">
        <v>4</v>
      </c>
      <c r="G363">
        <v>5</v>
      </c>
      <c r="H363">
        <v>4</v>
      </c>
      <c r="I363">
        <v>4.7249999999999996</v>
      </c>
      <c r="J363">
        <v>23</v>
      </c>
      <c r="K363">
        <v>0.27877467495120672</v>
      </c>
      <c r="L363">
        <v>11</v>
      </c>
      <c r="M363" t="s">
        <v>2050</v>
      </c>
      <c r="N363" t="b">
        <v>0</v>
      </c>
    </row>
    <row r="364" spans="1:14" x14ac:dyDescent="0.45">
      <c r="A364" t="s">
        <v>324</v>
      </c>
      <c r="B364" t="s">
        <v>1008</v>
      </c>
      <c r="C364" t="s">
        <v>557</v>
      </c>
      <c r="D364">
        <v>5</v>
      </c>
      <c r="E364">
        <v>5</v>
      </c>
      <c r="F364">
        <v>4</v>
      </c>
      <c r="G364">
        <v>5</v>
      </c>
      <c r="H364">
        <v>3</v>
      </c>
      <c r="I364">
        <v>4.6374999999999993</v>
      </c>
      <c r="J364">
        <v>22</v>
      </c>
      <c r="K364">
        <v>8.2800754801101231E-2</v>
      </c>
      <c r="L364">
        <v>10</v>
      </c>
      <c r="M364" t="s">
        <v>2051</v>
      </c>
      <c r="N364" t="b">
        <v>0</v>
      </c>
    </row>
    <row r="365" spans="1:14" x14ac:dyDescent="0.45">
      <c r="A365" t="s">
        <v>327</v>
      </c>
      <c r="B365" t="s">
        <v>1010</v>
      </c>
      <c r="C365" t="s">
        <v>557</v>
      </c>
      <c r="D365">
        <v>4</v>
      </c>
      <c r="E365">
        <v>5</v>
      </c>
      <c r="F365">
        <v>4</v>
      </c>
      <c r="G365">
        <v>5</v>
      </c>
      <c r="H365">
        <v>3</v>
      </c>
      <c r="I365">
        <v>4.3249999999999993</v>
      </c>
      <c r="J365">
        <v>21</v>
      </c>
      <c r="K365">
        <v>0.35911904815293799</v>
      </c>
      <c r="L365">
        <v>14</v>
      </c>
      <c r="M365" t="s">
        <v>2052</v>
      </c>
      <c r="N365" t="b">
        <v>0</v>
      </c>
    </row>
    <row r="366" spans="1:14" x14ac:dyDescent="0.45">
      <c r="A366" t="s">
        <v>330</v>
      </c>
      <c r="B366" t="s">
        <v>1012</v>
      </c>
      <c r="C366" t="s">
        <v>557</v>
      </c>
      <c r="D366">
        <v>4</v>
      </c>
      <c r="E366">
        <v>5</v>
      </c>
      <c r="F366">
        <v>3</v>
      </c>
      <c r="G366">
        <v>4</v>
      </c>
      <c r="H366">
        <v>2</v>
      </c>
      <c r="I366">
        <v>3.8875000000000002</v>
      </c>
      <c r="J366">
        <v>18</v>
      </c>
      <c r="K366">
        <v>4.3241542904290428E-2</v>
      </c>
      <c r="L366">
        <v>3</v>
      </c>
      <c r="M366" t="s">
        <v>2053</v>
      </c>
      <c r="N366" t="b">
        <v>0</v>
      </c>
    </row>
    <row r="367" spans="1:14" x14ac:dyDescent="0.45">
      <c r="A367" t="s">
        <v>333</v>
      </c>
      <c r="B367" t="s">
        <v>1014</v>
      </c>
      <c r="C367" t="s">
        <v>557</v>
      </c>
      <c r="D367">
        <v>4</v>
      </c>
      <c r="E367">
        <v>5</v>
      </c>
      <c r="F367">
        <v>3</v>
      </c>
      <c r="G367">
        <v>4</v>
      </c>
      <c r="H367">
        <v>3</v>
      </c>
      <c r="I367">
        <v>3.9750000000000001</v>
      </c>
      <c r="J367">
        <v>19</v>
      </c>
      <c r="K367">
        <v>0.41053569778695181</v>
      </c>
      <c r="L367">
        <v>16</v>
      </c>
      <c r="M367" t="s">
        <v>2054</v>
      </c>
      <c r="N367" t="b">
        <v>0</v>
      </c>
    </row>
    <row r="368" spans="1:14" x14ac:dyDescent="0.45">
      <c r="A368" t="s">
        <v>336</v>
      </c>
      <c r="B368" t="s">
        <v>1016</v>
      </c>
      <c r="C368" t="s">
        <v>557</v>
      </c>
      <c r="D368">
        <v>3</v>
      </c>
      <c r="E368">
        <v>4</v>
      </c>
      <c r="F368">
        <v>3</v>
      </c>
      <c r="G368">
        <v>4</v>
      </c>
      <c r="H368">
        <v>2</v>
      </c>
      <c r="I368">
        <v>3.3250000000000002</v>
      </c>
      <c r="J368">
        <v>16</v>
      </c>
      <c r="K368">
        <v>0.14301662670887039</v>
      </c>
      <c r="L368">
        <v>10</v>
      </c>
      <c r="M368" t="s">
        <v>2055</v>
      </c>
      <c r="N368" t="b">
        <v>0</v>
      </c>
    </row>
    <row r="369" spans="1:14" x14ac:dyDescent="0.45">
      <c r="A369" t="s">
        <v>339</v>
      </c>
      <c r="B369" t="s">
        <v>1018</v>
      </c>
      <c r="C369" t="s">
        <v>557</v>
      </c>
      <c r="D369">
        <v>4</v>
      </c>
      <c r="E369">
        <v>5</v>
      </c>
      <c r="F369">
        <v>4</v>
      </c>
      <c r="G369">
        <v>5</v>
      </c>
      <c r="H369">
        <v>3</v>
      </c>
      <c r="I369">
        <v>4.3249999999999993</v>
      </c>
      <c r="J369">
        <v>21</v>
      </c>
      <c r="K369">
        <v>0.2337686371582047</v>
      </c>
      <c r="L369">
        <v>10</v>
      </c>
      <c r="M369" t="s">
        <v>2056</v>
      </c>
      <c r="N369" t="b">
        <v>0</v>
      </c>
    </row>
    <row r="370" spans="1:14" x14ac:dyDescent="0.45">
      <c r="A370" t="s">
        <v>342</v>
      </c>
      <c r="B370" t="s">
        <v>1020</v>
      </c>
      <c r="C370" t="s">
        <v>557</v>
      </c>
      <c r="D370">
        <v>4</v>
      </c>
      <c r="E370">
        <v>5</v>
      </c>
      <c r="F370">
        <v>3</v>
      </c>
      <c r="G370">
        <v>4</v>
      </c>
      <c r="H370">
        <v>2</v>
      </c>
      <c r="I370">
        <v>3.8875000000000002</v>
      </c>
      <c r="J370">
        <v>18</v>
      </c>
      <c r="K370">
        <v>6.4670240782295108E-2</v>
      </c>
      <c r="L370">
        <v>15</v>
      </c>
      <c r="M370" t="s">
        <v>2057</v>
      </c>
      <c r="N370" t="b">
        <v>0</v>
      </c>
    </row>
    <row r="371" spans="1:14" x14ac:dyDescent="0.45">
      <c r="A371" t="s">
        <v>345</v>
      </c>
      <c r="B371" t="s">
        <v>1022</v>
      </c>
      <c r="C371" t="s">
        <v>557</v>
      </c>
      <c r="D371">
        <v>5</v>
      </c>
      <c r="E371">
        <v>5</v>
      </c>
      <c r="F371">
        <v>5</v>
      </c>
      <c r="G371">
        <v>5</v>
      </c>
      <c r="H371">
        <v>4</v>
      </c>
      <c r="I371">
        <v>4.9124999999999996</v>
      </c>
      <c r="J371">
        <v>24</v>
      </c>
      <c r="K371">
        <v>0.41832115016634269</v>
      </c>
      <c r="L371">
        <v>12</v>
      </c>
      <c r="M371" t="s">
        <v>2058</v>
      </c>
      <c r="N371" t="b">
        <v>0</v>
      </c>
    </row>
    <row r="372" spans="1:14" x14ac:dyDescent="0.45">
      <c r="A372" t="s">
        <v>348</v>
      </c>
      <c r="B372" t="s">
        <v>1024</v>
      </c>
      <c r="C372" t="s">
        <v>557</v>
      </c>
      <c r="D372">
        <v>5</v>
      </c>
      <c r="E372">
        <v>5</v>
      </c>
      <c r="F372">
        <v>4</v>
      </c>
      <c r="G372">
        <v>5</v>
      </c>
      <c r="H372">
        <v>4</v>
      </c>
      <c r="I372">
        <v>4.7249999999999996</v>
      </c>
      <c r="J372">
        <v>23</v>
      </c>
      <c r="K372">
        <v>0.24762341081808911</v>
      </c>
      <c r="L372">
        <v>14</v>
      </c>
      <c r="M372" t="s">
        <v>2059</v>
      </c>
      <c r="N372" t="b">
        <v>0</v>
      </c>
    </row>
    <row r="373" spans="1:14" x14ac:dyDescent="0.45">
      <c r="A373" t="s">
        <v>351</v>
      </c>
      <c r="B373" t="s">
        <v>1026</v>
      </c>
      <c r="C373" t="s">
        <v>557</v>
      </c>
      <c r="D373">
        <v>3</v>
      </c>
      <c r="E373">
        <v>4</v>
      </c>
      <c r="F373">
        <v>3</v>
      </c>
      <c r="G373">
        <v>4</v>
      </c>
      <c r="H373">
        <v>2</v>
      </c>
      <c r="I373">
        <v>3.3250000000000002</v>
      </c>
      <c r="J373">
        <v>16</v>
      </c>
      <c r="K373">
        <v>0.18028722623287169</v>
      </c>
      <c r="L373">
        <v>17</v>
      </c>
      <c r="M373" t="s">
        <v>2060</v>
      </c>
      <c r="N373" t="b">
        <v>0</v>
      </c>
    </row>
    <row r="374" spans="1:14" x14ac:dyDescent="0.45">
      <c r="A374" t="s">
        <v>354</v>
      </c>
      <c r="B374" t="s">
        <v>777</v>
      </c>
      <c r="C374" t="s">
        <v>557</v>
      </c>
      <c r="D374">
        <v>5</v>
      </c>
      <c r="E374">
        <v>5</v>
      </c>
      <c r="F374">
        <v>5</v>
      </c>
      <c r="G374">
        <v>5</v>
      </c>
      <c r="H374">
        <v>5</v>
      </c>
      <c r="I374">
        <v>5</v>
      </c>
      <c r="J374">
        <v>25</v>
      </c>
      <c r="K374">
        <v>0.12441224806390749</v>
      </c>
      <c r="L374">
        <v>9</v>
      </c>
      <c r="M374" t="s">
        <v>2061</v>
      </c>
      <c r="N374" t="b">
        <v>0</v>
      </c>
    </row>
    <row r="375" spans="1:14" x14ac:dyDescent="0.45">
      <c r="A375" t="s">
        <v>357</v>
      </c>
      <c r="B375" t="s">
        <v>1029</v>
      </c>
      <c r="C375" t="s">
        <v>557</v>
      </c>
      <c r="D375">
        <v>5</v>
      </c>
      <c r="E375">
        <v>5</v>
      </c>
      <c r="F375">
        <v>4</v>
      </c>
      <c r="G375">
        <v>5</v>
      </c>
      <c r="H375">
        <v>4</v>
      </c>
      <c r="I375">
        <v>4.7249999999999996</v>
      </c>
      <c r="J375">
        <v>23</v>
      </c>
      <c r="K375">
        <v>0.31242603069266012</v>
      </c>
      <c r="L375">
        <v>13</v>
      </c>
      <c r="M375" t="s">
        <v>2062</v>
      </c>
      <c r="N375" t="b">
        <v>0</v>
      </c>
    </row>
    <row r="376" spans="1:14" x14ac:dyDescent="0.45">
      <c r="A376" t="s">
        <v>360</v>
      </c>
      <c r="B376" t="s">
        <v>1031</v>
      </c>
      <c r="C376" t="s">
        <v>557</v>
      </c>
      <c r="D376">
        <v>3</v>
      </c>
      <c r="E376">
        <v>4</v>
      </c>
      <c r="F376">
        <v>3</v>
      </c>
      <c r="G376">
        <v>4</v>
      </c>
      <c r="H376">
        <v>2</v>
      </c>
      <c r="I376">
        <v>3.3250000000000002</v>
      </c>
      <c r="J376">
        <v>16</v>
      </c>
      <c r="K376">
        <v>5.1599821746880568E-2</v>
      </c>
      <c r="L376">
        <v>2</v>
      </c>
      <c r="M376" t="s">
        <v>2063</v>
      </c>
      <c r="N376" t="b">
        <v>0</v>
      </c>
    </row>
    <row r="377" spans="1:14" x14ac:dyDescent="0.45">
      <c r="A377" t="s">
        <v>363</v>
      </c>
      <c r="B377" t="s">
        <v>1033</v>
      </c>
      <c r="C377" t="s">
        <v>557</v>
      </c>
      <c r="D377">
        <v>5</v>
      </c>
      <c r="E377">
        <v>5</v>
      </c>
      <c r="F377">
        <v>5</v>
      </c>
      <c r="G377">
        <v>5</v>
      </c>
      <c r="H377">
        <v>4</v>
      </c>
      <c r="I377">
        <v>4.9124999999999996</v>
      </c>
      <c r="J377">
        <v>24</v>
      </c>
      <c r="K377">
        <v>0.34262762699502669</v>
      </c>
      <c r="L377">
        <v>14</v>
      </c>
      <c r="M377" t="s">
        <v>2064</v>
      </c>
      <c r="N377" t="b">
        <v>0</v>
      </c>
    </row>
    <row r="378" spans="1:14" x14ac:dyDescent="0.45">
      <c r="A378" t="s">
        <v>366</v>
      </c>
      <c r="B378" t="s">
        <v>1035</v>
      </c>
      <c r="C378" t="s">
        <v>557</v>
      </c>
      <c r="D378">
        <v>4</v>
      </c>
      <c r="E378">
        <v>5</v>
      </c>
      <c r="F378">
        <v>3</v>
      </c>
      <c r="G378">
        <v>4</v>
      </c>
      <c r="H378">
        <v>3</v>
      </c>
      <c r="I378">
        <v>3.9750000000000001</v>
      </c>
      <c r="J378">
        <v>19</v>
      </c>
      <c r="K378">
        <v>0.1165080461116384</v>
      </c>
      <c r="L378">
        <v>9</v>
      </c>
      <c r="M378" t="s">
        <v>2065</v>
      </c>
      <c r="N378" t="b">
        <v>0</v>
      </c>
    </row>
    <row r="379" spans="1:14" x14ac:dyDescent="0.45">
      <c r="A379" t="s">
        <v>369</v>
      </c>
      <c r="B379" t="s">
        <v>1037</v>
      </c>
      <c r="C379" t="s">
        <v>557</v>
      </c>
      <c r="D379">
        <v>5</v>
      </c>
      <c r="E379">
        <v>5</v>
      </c>
      <c r="F379">
        <v>5</v>
      </c>
      <c r="G379">
        <v>5</v>
      </c>
      <c r="H379">
        <v>4</v>
      </c>
      <c r="I379">
        <v>4.9124999999999996</v>
      </c>
      <c r="J379">
        <v>24</v>
      </c>
      <c r="K379">
        <v>0.46094547196758262</v>
      </c>
      <c r="L379">
        <v>14</v>
      </c>
      <c r="M379" t="s">
        <v>2066</v>
      </c>
      <c r="N379" t="b">
        <v>0</v>
      </c>
    </row>
    <row r="380" spans="1:14" x14ac:dyDescent="0.45">
      <c r="A380" t="s">
        <v>372</v>
      </c>
      <c r="B380" t="s">
        <v>1039</v>
      </c>
      <c r="C380" t="s">
        <v>557</v>
      </c>
      <c r="D380">
        <v>4</v>
      </c>
      <c r="E380">
        <v>5</v>
      </c>
      <c r="F380">
        <v>4</v>
      </c>
      <c r="G380">
        <v>5</v>
      </c>
      <c r="H380">
        <v>3</v>
      </c>
      <c r="I380">
        <v>4.3249999999999993</v>
      </c>
      <c r="J380">
        <v>21</v>
      </c>
      <c r="K380">
        <v>0.12990741384092161</v>
      </c>
      <c r="L380">
        <v>14</v>
      </c>
      <c r="M380" t="s">
        <v>2067</v>
      </c>
      <c r="N380" t="b">
        <v>0</v>
      </c>
    </row>
    <row r="381" spans="1:14" x14ac:dyDescent="0.45">
      <c r="A381" t="s">
        <v>375</v>
      </c>
      <c r="B381" t="s">
        <v>1041</v>
      </c>
      <c r="C381" t="s">
        <v>557</v>
      </c>
      <c r="D381">
        <v>4</v>
      </c>
      <c r="E381">
        <v>5</v>
      </c>
      <c r="F381">
        <v>4</v>
      </c>
      <c r="G381">
        <v>5</v>
      </c>
      <c r="H381">
        <v>3</v>
      </c>
      <c r="I381">
        <v>4.3249999999999993</v>
      </c>
      <c r="J381">
        <v>21</v>
      </c>
      <c r="K381">
        <v>0.14343330887782679</v>
      </c>
      <c r="L381">
        <v>11</v>
      </c>
      <c r="M381" t="s">
        <v>2068</v>
      </c>
      <c r="N381" t="b">
        <v>0</v>
      </c>
    </row>
    <row r="382" spans="1:14" x14ac:dyDescent="0.45">
      <c r="A382" t="s">
        <v>378</v>
      </c>
      <c r="B382" t="s">
        <v>1043</v>
      </c>
      <c r="C382" t="s">
        <v>557</v>
      </c>
      <c r="D382">
        <v>3</v>
      </c>
      <c r="E382">
        <v>4</v>
      </c>
      <c r="F382">
        <v>3</v>
      </c>
      <c r="G382">
        <v>4</v>
      </c>
      <c r="H382">
        <v>2</v>
      </c>
      <c r="I382">
        <v>3.3250000000000002</v>
      </c>
      <c r="J382">
        <v>16</v>
      </c>
      <c r="K382">
        <v>0.1495356037151703</v>
      </c>
      <c r="L382">
        <v>3</v>
      </c>
      <c r="M382" t="s">
        <v>2069</v>
      </c>
      <c r="N382" t="b">
        <v>0</v>
      </c>
    </row>
    <row r="383" spans="1:14" x14ac:dyDescent="0.45">
      <c r="A383" t="s">
        <v>381</v>
      </c>
      <c r="B383" t="s">
        <v>1045</v>
      </c>
      <c r="C383" t="s">
        <v>557</v>
      </c>
      <c r="D383">
        <v>5</v>
      </c>
      <c r="E383">
        <v>5</v>
      </c>
      <c r="F383">
        <v>4</v>
      </c>
      <c r="G383">
        <v>5</v>
      </c>
      <c r="H383">
        <v>5</v>
      </c>
      <c r="I383">
        <v>4.8125</v>
      </c>
      <c r="J383">
        <v>24</v>
      </c>
      <c r="K383">
        <v>0.38518554565969709</v>
      </c>
      <c r="L383">
        <v>20</v>
      </c>
      <c r="M383" t="s">
        <v>2070</v>
      </c>
      <c r="N383" t="b">
        <v>0</v>
      </c>
    </row>
    <row r="384" spans="1:14" x14ac:dyDescent="0.45">
      <c r="A384" t="s">
        <v>384</v>
      </c>
      <c r="B384" t="s">
        <v>1047</v>
      </c>
      <c r="C384" t="s">
        <v>557</v>
      </c>
      <c r="D384">
        <v>5</v>
      </c>
      <c r="E384">
        <v>5</v>
      </c>
      <c r="F384">
        <v>5</v>
      </c>
      <c r="G384">
        <v>5</v>
      </c>
      <c r="H384">
        <v>4</v>
      </c>
      <c r="I384">
        <v>4.9124999999999996</v>
      </c>
      <c r="J384">
        <v>24</v>
      </c>
      <c r="K384">
        <v>0.31332925820590701</v>
      </c>
      <c r="L384">
        <v>10</v>
      </c>
      <c r="M384" t="s">
        <v>2071</v>
      </c>
      <c r="N384" t="b">
        <v>0</v>
      </c>
    </row>
    <row r="385" spans="1:14" x14ac:dyDescent="0.45">
      <c r="A385" t="s">
        <v>387</v>
      </c>
      <c r="B385" t="s">
        <v>1049</v>
      </c>
      <c r="C385" t="s">
        <v>557</v>
      </c>
      <c r="D385">
        <v>5</v>
      </c>
      <c r="E385">
        <v>5</v>
      </c>
      <c r="F385">
        <v>5</v>
      </c>
      <c r="G385">
        <v>5</v>
      </c>
      <c r="H385">
        <v>4</v>
      </c>
      <c r="I385">
        <v>4.9124999999999996</v>
      </c>
      <c r="J385">
        <v>24</v>
      </c>
      <c r="K385">
        <v>0.28335415879848752</v>
      </c>
      <c r="L385">
        <v>8</v>
      </c>
      <c r="M385" t="s">
        <v>2072</v>
      </c>
      <c r="N385" t="b">
        <v>0</v>
      </c>
    </row>
    <row r="386" spans="1:14" x14ac:dyDescent="0.45">
      <c r="A386" t="s">
        <v>390</v>
      </c>
      <c r="B386" t="s">
        <v>1051</v>
      </c>
      <c r="C386" t="s">
        <v>557</v>
      </c>
      <c r="D386">
        <v>5</v>
      </c>
      <c r="E386">
        <v>5</v>
      </c>
      <c r="F386">
        <v>5</v>
      </c>
      <c r="G386">
        <v>5</v>
      </c>
      <c r="H386">
        <v>4</v>
      </c>
      <c r="I386">
        <v>4.9124999999999996</v>
      </c>
      <c r="J386">
        <v>24</v>
      </c>
      <c r="K386">
        <v>0.37504852309604292</v>
      </c>
      <c r="L386">
        <v>12</v>
      </c>
      <c r="M386" t="s">
        <v>2073</v>
      </c>
      <c r="N386" t="b">
        <v>0</v>
      </c>
    </row>
    <row r="387" spans="1:14" x14ac:dyDescent="0.45">
      <c r="A387" t="s">
        <v>393</v>
      </c>
      <c r="B387" t="s">
        <v>1053</v>
      </c>
      <c r="C387" t="s">
        <v>557</v>
      </c>
      <c r="D387">
        <v>5</v>
      </c>
      <c r="E387">
        <v>5</v>
      </c>
      <c r="F387">
        <v>4</v>
      </c>
      <c r="G387">
        <v>5</v>
      </c>
      <c r="H387">
        <v>4</v>
      </c>
      <c r="I387">
        <v>4.7249999999999996</v>
      </c>
      <c r="J387">
        <v>23</v>
      </c>
      <c r="K387">
        <v>0.2713234960492481</v>
      </c>
      <c r="L387">
        <v>16</v>
      </c>
      <c r="M387" t="s">
        <v>2074</v>
      </c>
      <c r="N387" t="b">
        <v>0</v>
      </c>
    </row>
    <row r="388" spans="1:14" x14ac:dyDescent="0.45">
      <c r="A388" t="s">
        <v>396</v>
      </c>
      <c r="B388" t="s">
        <v>1055</v>
      </c>
      <c r="C388" t="s">
        <v>557</v>
      </c>
      <c r="D388">
        <v>5</v>
      </c>
      <c r="E388">
        <v>5</v>
      </c>
      <c r="F388">
        <v>4</v>
      </c>
      <c r="G388">
        <v>5</v>
      </c>
      <c r="H388">
        <v>4</v>
      </c>
      <c r="I388">
        <v>4.7249999999999996</v>
      </c>
      <c r="J388">
        <v>23</v>
      </c>
      <c r="K388">
        <v>0.2040137574350937</v>
      </c>
      <c r="L388">
        <v>12</v>
      </c>
      <c r="M388" t="s">
        <v>2075</v>
      </c>
      <c r="N388" t="b">
        <v>0</v>
      </c>
    </row>
    <row r="389" spans="1:14" x14ac:dyDescent="0.45">
      <c r="A389" t="s">
        <v>399</v>
      </c>
      <c r="B389" t="s">
        <v>1057</v>
      </c>
      <c r="C389" t="s">
        <v>557</v>
      </c>
      <c r="D389">
        <v>4</v>
      </c>
      <c r="E389">
        <v>5</v>
      </c>
      <c r="F389">
        <v>4</v>
      </c>
      <c r="G389">
        <v>4</v>
      </c>
      <c r="H389">
        <v>3</v>
      </c>
      <c r="I389">
        <v>4.1624999999999996</v>
      </c>
      <c r="J389">
        <v>20</v>
      </c>
      <c r="K389">
        <v>0.54891879125512899</v>
      </c>
      <c r="L389">
        <v>12</v>
      </c>
      <c r="M389" t="s">
        <v>2076</v>
      </c>
      <c r="N389" t="b">
        <v>0</v>
      </c>
    </row>
    <row r="390" spans="1:14" x14ac:dyDescent="0.45">
      <c r="A390" t="s">
        <v>402</v>
      </c>
      <c r="B390" t="s">
        <v>1059</v>
      </c>
      <c r="C390" t="s">
        <v>557</v>
      </c>
      <c r="D390">
        <v>4</v>
      </c>
      <c r="E390">
        <v>5</v>
      </c>
      <c r="F390">
        <v>4</v>
      </c>
      <c r="G390">
        <v>5</v>
      </c>
      <c r="H390">
        <v>2</v>
      </c>
      <c r="I390">
        <v>4.2374999999999998</v>
      </c>
      <c r="J390">
        <v>20</v>
      </c>
      <c r="K390">
        <v>0.33934837617736058</v>
      </c>
      <c r="L390">
        <v>12</v>
      </c>
      <c r="M390" t="s">
        <v>2077</v>
      </c>
      <c r="N390" t="b">
        <v>0</v>
      </c>
    </row>
    <row r="391" spans="1:14" x14ac:dyDescent="0.45">
      <c r="A391" t="s">
        <v>405</v>
      </c>
      <c r="B391" t="s">
        <v>1061</v>
      </c>
      <c r="C391" t="s">
        <v>557</v>
      </c>
      <c r="D391">
        <v>5</v>
      </c>
      <c r="E391">
        <v>5</v>
      </c>
      <c r="F391">
        <v>4</v>
      </c>
      <c r="G391">
        <v>5</v>
      </c>
      <c r="H391">
        <v>4</v>
      </c>
      <c r="I391">
        <v>4.7249999999999996</v>
      </c>
      <c r="J391">
        <v>23</v>
      </c>
      <c r="K391">
        <v>0.40304557916639722</v>
      </c>
      <c r="L391">
        <v>13</v>
      </c>
      <c r="M391" t="s">
        <v>2078</v>
      </c>
      <c r="N391" t="b">
        <v>0</v>
      </c>
    </row>
    <row r="392" spans="1:14" x14ac:dyDescent="0.45">
      <c r="A392" t="s">
        <v>408</v>
      </c>
      <c r="B392" t="s">
        <v>1063</v>
      </c>
      <c r="C392" t="s">
        <v>557</v>
      </c>
      <c r="D392">
        <v>4</v>
      </c>
      <c r="E392">
        <v>5</v>
      </c>
      <c r="F392">
        <v>4</v>
      </c>
      <c r="G392">
        <v>5</v>
      </c>
      <c r="H392">
        <v>3</v>
      </c>
      <c r="I392">
        <v>4.3249999999999993</v>
      </c>
      <c r="J392">
        <v>21</v>
      </c>
      <c r="K392">
        <v>0.27608701087915383</v>
      </c>
      <c r="L392">
        <v>14</v>
      </c>
      <c r="M392" t="s">
        <v>2079</v>
      </c>
      <c r="N392" t="b">
        <v>0</v>
      </c>
    </row>
    <row r="393" spans="1:14" x14ac:dyDescent="0.45">
      <c r="A393" t="s">
        <v>411</v>
      </c>
      <c r="B393" t="s">
        <v>698</v>
      </c>
      <c r="C393" t="s">
        <v>557</v>
      </c>
      <c r="D393">
        <v>1</v>
      </c>
      <c r="E393">
        <v>1</v>
      </c>
      <c r="F393">
        <v>1</v>
      </c>
      <c r="G393">
        <v>2</v>
      </c>
      <c r="H393">
        <v>1</v>
      </c>
      <c r="I393">
        <v>1.1625000000000001</v>
      </c>
      <c r="J393">
        <v>6</v>
      </c>
      <c r="K393">
        <v>4.4435508451697733E-2</v>
      </c>
      <c r="L393">
        <v>11</v>
      </c>
      <c r="M393" t="s">
        <v>2080</v>
      </c>
      <c r="N393" t="b">
        <v>0</v>
      </c>
    </row>
    <row r="394" spans="1:14" x14ac:dyDescent="0.45">
      <c r="A394" t="s">
        <v>414</v>
      </c>
      <c r="B394" t="s">
        <v>1066</v>
      </c>
      <c r="C394" t="s">
        <v>557</v>
      </c>
      <c r="D394">
        <v>5</v>
      </c>
      <c r="E394">
        <v>5</v>
      </c>
      <c r="F394">
        <v>5</v>
      </c>
      <c r="G394">
        <v>5</v>
      </c>
      <c r="H394">
        <v>5</v>
      </c>
      <c r="I394">
        <v>5</v>
      </c>
      <c r="J394">
        <v>25</v>
      </c>
      <c r="K394">
        <v>0.27354157480015612</v>
      </c>
      <c r="L394">
        <v>10</v>
      </c>
      <c r="M394" t="s">
        <v>2081</v>
      </c>
      <c r="N394" t="b">
        <v>0</v>
      </c>
    </row>
    <row r="395" spans="1:14" x14ac:dyDescent="0.45">
      <c r="A395" t="s">
        <v>417</v>
      </c>
      <c r="B395" t="s">
        <v>1068</v>
      </c>
      <c r="C395" t="s">
        <v>557</v>
      </c>
      <c r="D395">
        <v>5</v>
      </c>
      <c r="E395">
        <v>5</v>
      </c>
      <c r="F395">
        <v>5</v>
      </c>
      <c r="G395">
        <v>5</v>
      </c>
      <c r="H395">
        <v>5</v>
      </c>
      <c r="I395">
        <v>5</v>
      </c>
      <c r="J395">
        <v>25</v>
      </c>
      <c r="K395">
        <v>0.35764969425639209</v>
      </c>
      <c r="L395">
        <v>11</v>
      </c>
      <c r="M395" t="s">
        <v>1970</v>
      </c>
      <c r="N395" t="b">
        <v>0</v>
      </c>
    </row>
    <row r="396" spans="1:14" x14ac:dyDescent="0.45">
      <c r="A396" t="s">
        <v>420</v>
      </c>
      <c r="B396" t="s">
        <v>1070</v>
      </c>
      <c r="C396" t="s">
        <v>557</v>
      </c>
      <c r="D396">
        <v>5</v>
      </c>
      <c r="E396">
        <v>5</v>
      </c>
      <c r="F396">
        <v>5</v>
      </c>
      <c r="G396">
        <v>5</v>
      </c>
      <c r="H396">
        <v>5</v>
      </c>
      <c r="I396">
        <v>5</v>
      </c>
      <c r="J396">
        <v>25</v>
      </c>
      <c r="K396">
        <v>0.4829146938810091</v>
      </c>
      <c r="L396">
        <v>18</v>
      </c>
      <c r="M396" t="s">
        <v>2082</v>
      </c>
      <c r="N396" t="b">
        <v>0</v>
      </c>
    </row>
    <row r="397" spans="1:14" x14ac:dyDescent="0.45">
      <c r="A397" t="s">
        <v>423</v>
      </c>
      <c r="B397" t="s">
        <v>1072</v>
      </c>
      <c r="C397" t="s">
        <v>557</v>
      </c>
      <c r="D397">
        <v>5</v>
      </c>
      <c r="E397">
        <v>5</v>
      </c>
      <c r="F397">
        <v>4</v>
      </c>
      <c r="G397">
        <v>5</v>
      </c>
      <c r="H397">
        <v>4</v>
      </c>
      <c r="I397">
        <v>4.7249999999999996</v>
      </c>
      <c r="J397">
        <v>23</v>
      </c>
      <c r="K397">
        <v>7.2707028271867841E-2</v>
      </c>
      <c r="L397">
        <v>11</v>
      </c>
      <c r="M397" t="s">
        <v>2083</v>
      </c>
      <c r="N397" t="b">
        <v>0</v>
      </c>
    </row>
    <row r="398" spans="1:14" x14ac:dyDescent="0.45">
      <c r="A398" t="s">
        <v>426</v>
      </c>
      <c r="B398" t="s">
        <v>1074</v>
      </c>
      <c r="C398" t="s">
        <v>557</v>
      </c>
      <c r="D398">
        <v>4</v>
      </c>
      <c r="E398">
        <v>5</v>
      </c>
      <c r="F398">
        <v>4</v>
      </c>
      <c r="G398">
        <v>5</v>
      </c>
      <c r="H398">
        <v>3</v>
      </c>
      <c r="I398">
        <v>4.3249999999999993</v>
      </c>
      <c r="J398">
        <v>21</v>
      </c>
      <c r="K398">
        <v>0.42096474140330398</v>
      </c>
      <c r="L398">
        <v>13</v>
      </c>
      <c r="M398" t="s">
        <v>2084</v>
      </c>
      <c r="N398" t="b">
        <v>0</v>
      </c>
    </row>
    <row r="399" spans="1:14" x14ac:dyDescent="0.45">
      <c r="A399" t="s">
        <v>429</v>
      </c>
      <c r="B399" t="s">
        <v>1076</v>
      </c>
      <c r="C399" t="s">
        <v>557</v>
      </c>
      <c r="D399">
        <v>3</v>
      </c>
      <c r="E399">
        <v>4</v>
      </c>
      <c r="F399">
        <v>3</v>
      </c>
      <c r="G399">
        <v>4</v>
      </c>
      <c r="H399">
        <v>2</v>
      </c>
      <c r="I399">
        <v>3.3250000000000002</v>
      </c>
      <c r="J399">
        <v>16</v>
      </c>
      <c r="K399">
        <v>0.20858752896829769</v>
      </c>
      <c r="L399">
        <v>10</v>
      </c>
      <c r="M399" t="s">
        <v>2085</v>
      </c>
      <c r="N399" t="b">
        <v>0</v>
      </c>
    </row>
    <row r="400" spans="1:14" x14ac:dyDescent="0.45">
      <c r="A400" t="s">
        <v>432</v>
      </c>
      <c r="B400" t="s">
        <v>1078</v>
      </c>
      <c r="C400" t="s">
        <v>557</v>
      </c>
      <c r="D400">
        <v>5</v>
      </c>
      <c r="E400">
        <v>5</v>
      </c>
      <c r="F400">
        <v>5</v>
      </c>
      <c r="G400">
        <v>5</v>
      </c>
      <c r="H400">
        <v>4</v>
      </c>
      <c r="I400">
        <v>4.9124999999999996</v>
      </c>
      <c r="J400">
        <v>24</v>
      </c>
      <c r="K400">
        <v>0.25817609472793568</v>
      </c>
      <c r="L400">
        <v>12</v>
      </c>
      <c r="M400" t="s">
        <v>2086</v>
      </c>
      <c r="N400" t="b">
        <v>0</v>
      </c>
    </row>
    <row r="401" spans="1:14" x14ac:dyDescent="0.45">
      <c r="A401" t="s">
        <v>435</v>
      </c>
      <c r="B401" t="s">
        <v>1080</v>
      </c>
      <c r="C401" t="s">
        <v>557</v>
      </c>
      <c r="D401">
        <v>3</v>
      </c>
      <c r="E401">
        <v>4</v>
      </c>
      <c r="F401">
        <v>2</v>
      </c>
      <c r="G401">
        <v>4</v>
      </c>
      <c r="H401">
        <v>2</v>
      </c>
      <c r="I401">
        <v>3.1375000000000002</v>
      </c>
      <c r="J401">
        <v>15</v>
      </c>
      <c r="K401">
        <v>3.5476502226372553E-2</v>
      </c>
      <c r="L401">
        <v>6</v>
      </c>
      <c r="M401" t="s">
        <v>2087</v>
      </c>
      <c r="N401" t="b">
        <v>0</v>
      </c>
    </row>
    <row r="402" spans="1:14" x14ac:dyDescent="0.45">
      <c r="A402" t="s">
        <v>438</v>
      </c>
      <c r="B402" t="s">
        <v>1082</v>
      </c>
      <c r="C402" t="s">
        <v>557</v>
      </c>
      <c r="D402">
        <v>3</v>
      </c>
      <c r="E402">
        <v>4</v>
      </c>
      <c r="F402">
        <v>2</v>
      </c>
      <c r="G402">
        <v>4</v>
      </c>
      <c r="H402">
        <v>2</v>
      </c>
      <c r="I402">
        <v>3.1375000000000002</v>
      </c>
      <c r="J402">
        <v>15</v>
      </c>
      <c r="K402">
        <v>0.18941384494755589</v>
      </c>
      <c r="L402">
        <v>11</v>
      </c>
      <c r="M402" t="s">
        <v>2088</v>
      </c>
      <c r="N402" t="b">
        <v>0</v>
      </c>
    </row>
    <row r="403" spans="1:14" x14ac:dyDescent="0.45">
      <c r="A403" t="s">
        <v>441</v>
      </c>
      <c r="B403" t="s">
        <v>1084</v>
      </c>
      <c r="C403" t="s">
        <v>557</v>
      </c>
      <c r="D403">
        <v>5</v>
      </c>
      <c r="E403">
        <v>5</v>
      </c>
      <c r="F403">
        <v>4</v>
      </c>
      <c r="G403">
        <v>5</v>
      </c>
      <c r="H403">
        <v>3</v>
      </c>
      <c r="I403">
        <v>4.6374999999999993</v>
      </c>
      <c r="J403">
        <v>22</v>
      </c>
      <c r="K403">
        <v>8.8633526188958575E-2</v>
      </c>
      <c r="L403">
        <v>9</v>
      </c>
      <c r="M403" t="s">
        <v>2089</v>
      </c>
      <c r="N403" t="b">
        <v>0</v>
      </c>
    </row>
    <row r="404" spans="1:14" x14ac:dyDescent="0.45">
      <c r="A404" t="s">
        <v>444</v>
      </c>
      <c r="B404" t="s">
        <v>1086</v>
      </c>
      <c r="C404" t="s">
        <v>557</v>
      </c>
      <c r="D404">
        <v>4</v>
      </c>
      <c r="E404">
        <v>5</v>
      </c>
      <c r="F404">
        <v>4</v>
      </c>
      <c r="G404">
        <v>5</v>
      </c>
      <c r="H404">
        <v>3</v>
      </c>
      <c r="I404">
        <v>4.3249999999999993</v>
      </c>
      <c r="J404">
        <v>21</v>
      </c>
      <c r="K404">
        <v>0.23765374926618121</v>
      </c>
      <c r="L404">
        <v>12</v>
      </c>
      <c r="M404" t="s">
        <v>2090</v>
      </c>
      <c r="N404" t="b">
        <v>0</v>
      </c>
    </row>
    <row r="405" spans="1:14" x14ac:dyDescent="0.45">
      <c r="A405" t="s">
        <v>435</v>
      </c>
      <c r="B405" t="s">
        <v>1080</v>
      </c>
      <c r="C405" t="s">
        <v>557</v>
      </c>
      <c r="D405">
        <v>3</v>
      </c>
      <c r="E405">
        <v>4</v>
      </c>
      <c r="F405">
        <v>2</v>
      </c>
      <c r="G405">
        <v>4</v>
      </c>
      <c r="H405">
        <v>3</v>
      </c>
      <c r="I405">
        <v>3.2250000000000001</v>
      </c>
      <c r="J405">
        <v>16</v>
      </c>
      <c r="K405">
        <v>3.5476502226372553E-2</v>
      </c>
      <c r="L405">
        <v>6</v>
      </c>
      <c r="M405" t="s">
        <v>2091</v>
      </c>
      <c r="N405" t="b">
        <v>0</v>
      </c>
    </row>
    <row r="406" spans="1:14" x14ac:dyDescent="0.45">
      <c r="A406" t="s">
        <v>449</v>
      </c>
      <c r="B406" t="s">
        <v>1088</v>
      </c>
      <c r="C406" t="s">
        <v>557</v>
      </c>
      <c r="D406">
        <v>5</v>
      </c>
      <c r="E406">
        <v>5</v>
      </c>
      <c r="F406">
        <v>4</v>
      </c>
      <c r="G406">
        <v>5</v>
      </c>
      <c r="H406">
        <v>4</v>
      </c>
      <c r="I406">
        <v>4.7249999999999996</v>
      </c>
      <c r="J406">
        <v>23</v>
      </c>
      <c r="K406">
        <v>0.22308022421008561</v>
      </c>
      <c r="L406">
        <v>10</v>
      </c>
      <c r="M406" t="s">
        <v>2092</v>
      </c>
      <c r="N406" t="b">
        <v>0</v>
      </c>
    </row>
    <row r="407" spans="1:14" x14ac:dyDescent="0.45">
      <c r="A407" t="s">
        <v>452</v>
      </c>
      <c r="B407" t="s">
        <v>1090</v>
      </c>
      <c r="C407" t="s">
        <v>557</v>
      </c>
      <c r="D407">
        <v>3</v>
      </c>
      <c r="E407">
        <v>4</v>
      </c>
      <c r="F407">
        <v>3</v>
      </c>
      <c r="G407">
        <v>4</v>
      </c>
      <c r="H407">
        <v>2</v>
      </c>
      <c r="I407">
        <v>3.3250000000000002</v>
      </c>
      <c r="J407">
        <v>16</v>
      </c>
      <c r="K407">
        <v>0.16197931697667531</v>
      </c>
      <c r="L407">
        <v>10</v>
      </c>
      <c r="M407" t="s">
        <v>2093</v>
      </c>
      <c r="N407" t="b">
        <v>0</v>
      </c>
    </row>
    <row r="408" spans="1:14" x14ac:dyDescent="0.45">
      <c r="A408" t="s">
        <v>455</v>
      </c>
      <c r="B408" t="s">
        <v>1092</v>
      </c>
      <c r="C408" t="s">
        <v>557</v>
      </c>
      <c r="D408">
        <v>4</v>
      </c>
      <c r="E408">
        <v>5</v>
      </c>
      <c r="F408">
        <v>4</v>
      </c>
      <c r="G408">
        <v>4</v>
      </c>
      <c r="H408">
        <v>3</v>
      </c>
      <c r="I408">
        <v>4.1624999999999996</v>
      </c>
      <c r="J408">
        <v>20</v>
      </c>
      <c r="K408">
        <v>0.14474267956923459</v>
      </c>
      <c r="L408">
        <v>11</v>
      </c>
      <c r="M408" t="s">
        <v>2094</v>
      </c>
      <c r="N408" t="b">
        <v>0</v>
      </c>
    </row>
    <row r="409" spans="1:14" x14ac:dyDescent="0.45">
      <c r="A409" t="s">
        <v>458</v>
      </c>
      <c r="B409" t="s">
        <v>1094</v>
      </c>
      <c r="C409" t="s">
        <v>557</v>
      </c>
      <c r="D409">
        <v>5</v>
      </c>
      <c r="E409">
        <v>5</v>
      </c>
      <c r="F409">
        <v>4</v>
      </c>
      <c r="G409">
        <v>5</v>
      </c>
      <c r="H409">
        <v>4</v>
      </c>
      <c r="I409">
        <v>4.7249999999999996</v>
      </c>
      <c r="J409">
        <v>23</v>
      </c>
      <c r="K409">
        <v>0.1899324710681613</v>
      </c>
      <c r="L409">
        <v>10</v>
      </c>
      <c r="M409" t="s">
        <v>2095</v>
      </c>
      <c r="N409" t="b">
        <v>0</v>
      </c>
    </row>
    <row r="410" spans="1:14" x14ac:dyDescent="0.45">
      <c r="A410" t="s">
        <v>461</v>
      </c>
      <c r="B410" t="s">
        <v>1096</v>
      </c>
      <c r="C410" t="s">
        <v>557</v>
      </c>
      <c r="D410">
        <v>5</v>
      </c>
      <c r="E410">
        <v>5</v>
      </c>
      <c r="F410">
        <v>4</v>
      </c>
      <c r="G410">
        <v>5</v>
      </c>
      <c r="H410">
        <v>4</v>
      </c>
      <c r="I410">
        <v>4.7249999999999996</v>
      </c>
      <c r="J410">
        <v>23</v>
      </c>
      <c r="K410">
        <v>0.24826787440178461</v>
      </c>
      <c r="L410">
        <v>12</v>
      </c>
      <c r="M410" t="s">
        <v>2096</v>
      </c>
      <c r="N410" t="b">
        <v>0</v>
      </c>
    </row>
    <row r="411" spans="1:14" x14ac:dyDescent="0.45">
      <c r="A411" t="s">
        <v>464</v>
      </c>
      <c r="B411" t="s">
        <v>1098</v>
      </c>
      <c r="C411" t="s">
        <v>557</v>
      </c>
      <c r="D411">
        <v>5</v>
      </c>
      <c r="E411">
        <v>5</v>
      </c>
      <c r="F411">
        <v>5</v>
      </c>
      <c r="G411">
        <v>5</v>
      </c>
      <c r="H411">
        <v>4</v>
      </c>
      <c r="I411">
        <v>4.9124999999999996</v>
      </c>
      <c r="J411">
        <v>24</v>
      </c>
      <c r="K411">
        <v>0.43738084687057721</v>
      </c>
      <c r="L411">
        <v>10</v>
      </c>
      <c r="M411" t="s">
        <v>2097</v>
      </c>
      <c r="N411" t="b">
        <v>0</v>
      </c>
    </row>
    <row r="412" spans="1:14" x14ac:dyDescent="0.45">
      <c r="A412" t="s">
        <v>467</v>
      </c>
      <c r="B412" t="s">
        <v>1100</v>
      </c>
      <c r="C412" t="s">
        <v>557</v>
      </c>
      <c r="D412">
        <v>3</v>
      </c>
      <c r="E412">
        <v>4</v>
      </c>
      <c r="F412">
        <v>3</v>
      </c>
      <c r="G412">
        <v>4</v>
      </c>
      <c r="H412">
        <v>2</v>
      </c>
      <c r="I412">
        <v>3.3250000000000002</v>
      </c>
      <c r="J412">
        <v>16</v>
      </c>
      <c r="K412">
        <v>0.1635608745096411</v>
      </c>
      <c r="L412">
        <v>6</v>
      </c>
      <c r="M412" t="s">
        <v>2098</v>
      </c>
      <c r="N412" t="b">
        <v>0</v>
      </c>
    </row>
    <row r="413" spans="1:14" x14ac:dyDescent="0.45">
      <c r="A413" t="s">
        <v>470</v>
      </c>
      <c r="B413" t="s">
        <v>1102</v>
      </c>
      <c r="C413" t="s">
        <v>557</v>
      </c>
      <c r="D413">
        <v>5</v>
      </c>
      <c r="E413">
        <v>5</v>
      </c>
      <c r="F413">
        <v>5</v>
      </c>
      <c r="G413">
        <v>5</v>
      </c>
      <c r="H413">
        <v>4</v>
      </c>
      <c r="I413">
        <v>4.9124999999999996</v>
      </c>
      <c r="J413">
        <v>24</v>
      </c>
      <c r="K413">
        <v>0.24840181410173931</v>
      </c>
      <c r="L413">
        <v>12</v>
      </c>
      <c r="M413" t="s">
        <v>2099</v>
      </c>
      <c r="N413" t="b">
        <v>0</v>
      </c>
    </row>
    <row r="414" spans="1:14" x14ac:dyDescent="0.45">
      <c r="A414" t="s">
        <v>473</v>
      </c>
      <c r="B414" t="s">
        <v>698</v>
      </c>
      <c r="C414" t="s">
        <v>557</v>
      </c>
      <c r="D414">
        <v>1</v>
      </c>
      <c r="E414">
        <v>1</v>
      </c>
      <c r="F414">
        <v>1</v>
      </c>
      <c r="G414">
        <v>2</v>
      </c>
      <c r="H414">
        <v>1</v>
      </c>
      <c r="I414">
        <v>1.1625000000000001</v>
      </c>
      <c r="J414">
        <v>6</v>
      </c>
      <c r="K414">
        <v>7.4690626092877438E-2</v>
      </c>
      <c r="L414">
        <v>12</v>
      </c>
      <c r="M414" t="s">
        <v>2100</v>
      </c>
      <c r="N414" t="b">
        <v>0</v>
      </c>
    </row>
    <row r="415" spans="1:14" x14ac:dyDescent="0.45">
      <c r="A415" t="s">
        <v>476</v>
      </c>
      <c r="B415" t="s">
        <v>1105</v>
      </c>
      <c r="C415" t="s">
        <v>557</v>
      </c>
      <c r="D415">
        <v>2</v>
      </c>
      <c r="E415">
        <v>5</v>
      </c>
      <c r="F415">
        <v>2</v>
      </c>
      <c r="G415">
        <v>4</v>
      </c>
      <c r="H415">
        <v>1</v>
      </c>
      <c r="I415">
        <v>2.9874999999999998</v>
      </c>
      <c r="J415">
        <v>14</v>
      </c>
      <c r="K415">
        <v>0.17455343706825799</v>
      </c>
      <c r="L415">
        <v>7</v>
      </c>
      <c r="M415" t="s">
        <v>2101</v>
      </c>
      <c r="N415" t="b">
        <v>0</v>
      </c>
    </row>
    <row r="416" spans="1:14" x14ac:dyDescent="0.45">
      <c r="A416" t="s">
        <v>479</v>
      </c>
      <c r="B416" t="s">
        <v>1107</v>
      </c>
      <c r="C416" t="s">
        <v>557</v>
      </c>
      <c r="D416">
        <v>5</v>
      </c>
      <c r="E416">
        <v>5</v>
      </c>
      <c r="F416">
        <v>5</v>
      </c>
      <c r="G416">
        <v>5</v>
      </c>
      <c r="H416">
        <v>5</v>
      </c>
      <c r="I416">
        <v>5</v>
      </c>
      <c r="J416">
        <v>25</v>
      </c>
      <c r="K416">
        <v>0.27401766039834269</v>
      </c>
      <c r="L416">
        <v>11</v>
      </c>
      <c r="M416" t="s">
        <v>2102</v>
      </c>
      <c r="N416" t="b">
        <v>0</v>
      </c>
    </row>
    <row r="417" spans="1:14" x14ac:dyDescent="0.45">
      <c r="A417" t="s">
        <v>93</v>
      </c>
      <c r="B417" t="s">
        <v>607</v>
      </c>
      <c r="C417" t="s">
        <v>557</v>
      </c>
      <c r="D417">
        <v>5</v>
      </c>
      <c r="E417">
        <v>5</v>
      </c>
      <c r="F417">
        <v>5</v>
      </c>
      <c r="G417">
        <v>5</v>
      </c>
      <c r="H417">
        <v>4</v>
      </c>
      <c r="I417">
        <v>4.9124999999999996</v>
      </c>
      <c r="J417">
        <v>24</v>
      </c>
      <c r="K417">
        <v>0.35605077016698933</v>
      </c>
      <c r="L417">
        <v>9</v>
      </c>
      <c r="M417" t="s">
        <v>1844</v>
      </c>
      <c r="N417" t="b">
        <v>0</v>
      </c>
    </row>
    <row r="418" spans="1:14" x14ac:dyDescent="0.45">
      <c r="A418" t="s">
        <v>96</v>
      </c>
      <c r="B418" t="s">
        <v>609</v>
      </c>
      <c r="C418" t="s">
        <v>557</v>
      </c>
      <c r="D418">
        <v>5</v>
      </c>
      <c r="E418">
        <v>5</v>
      </c>
      <c r="F418">
        <v>5</v>
      </c>
      <c r="G418">
        <v>5</v>
      </c>
      <c r="H418">
        <v>4</v>
      </c>
      <c r="I418">
        <v>4.9124999999999996</v>
      </c>
      <c r="J418">
        <v>24</v>
      </c>
      <c r="K418">
        <v>0.35156852960781232</v>
      </c>
      <c r="L418">
        <v>11</v>
      </c>
      <c r="M418" t="s">
        <v>1845</v>
      </c>
      <c r="N418" t="b">
        <v>0</v>
      </c>
    </row>
    <row r="419" spans="1:14" x14ac:dyDescent="0.45">
      <c r="A419" t="s">
        <v>99</v>
      </c>
      <c r="B419" t="s">
        <v>611</v>
      </c>
      <c r="C419" t="s">
        <v>557</v>
      </c>
      <c r="D419">
        <v>5</v>
      </c>
      <c r="E419">
        <v>5</v>
      </c>
      <c r="F419">
        <v>4</v>
      </c>
      <c r="G419">
        <v>5</v>
      </c>
      <c r="H419">
        <v>4</v>
      </c>
      <c r="I419">
        <v>4.7249999999999996</v>
      </c>
      <c r="J419">
        <v>23</v>
      </c>
      <c r="K419">
        <v>0.16277483532359949</v>
      </c>
      <c r="L419">
        <v>10</v>
      </c>
      <c r="M419" t="s">
        <v>1846</v>
      </c>
      <c r="N419" t="b">
        <v>0</v>
      </c>
    </row>
    <row r="420" spans="1:14" x14ac:dyDescent="0.45">
      <c r="A420" t="s">
        <v>102</v>
      </c>
      <c r="B420" t="s">
        <v>613</v>
      </c>
      <c r="C420" t="s">
        <v>557</v>
      </c>
      <c r="D420">
        <v>5</v>
      </c>
      <c r="E420">
        <v>5</v>
      </c>
      <c r="F420">
        <v>4</v>
      </c>
      <c r="G420">
        <v>5</v>
      </c>
      <c r="H420">
        <v>4</v>
      </c>
      <c r="I420">
        <v>4.7249999999999996</v>
      </c>
      <c r="J420">
        <v>23</v>
      </c>
      <c r="K420">
        <v>0.26073906174528788</v>
      </c>
      <c r="L420">
        <v>12</v>
      </c>
      <c r="M420" t="s">
        <v>1847</v>
      </c>
      <c r="N420" t="b">
        <v>0</v>
      </c>
    </row>
    <row r="421" spans="1:14" x14ac:dyDescent="0.45">
      <c r="A421" t="s">
        <v>105</v>
      </c>
      <c r="B421" t="s">
        <v>615</v>
      </c>
      <c r="C421" t="s">
        <v>557</v>
      </c>
      <c r="D421">
        <v>5</v>
      </c>
      <c r="E421">
        <v>5</v>
      </c>
      <c r="F421">
        <v>5</v>
      </c>
      <c r="G421">
        <v>5</v>
      </c>
      <c r="H421">
        <v>5</v>
      </c>
      <c r="I421">
        <v>5</v>
      </c>
      <c r="J421">
        <v>25</v>
      </c>
      <c r="K421">
        <v>0.57730021770805084</v>
      </c>
      <c r="L421">
        <v>16</v>
      </c>
      <c r="M421" t="s">
        <v>1848</v>
      </c>
      <c r="N421" t="b">
        <v>0</v>
      </c>
    </row>
    <row r="422" spans="1:14" x14ac:dyDescent="0.45">
      <c r="A422" t="s">
        <v>108</v>
      </c>
      <c r="B422" t="s">
        <v>617</v>
      </c>
      <c r="C422" t="s">
        <v>557</v>
      </c>
      <c r="D422">
        <v>5</v>
      </c>
      <c r="E422">
        <v>5</v>
      </c>
      <c r="F422">
        <v>4</v>
      </c>
      <c r="G422">
        <v>5</v>
      </c>
      <c r="H422">
        <v>4</v>
      </c>
      <c r="I422">
        <v>4.7249999999999996</v>
      </c>
      <c r="J422">
        <v>23</v>
      </c>
      <c r="K422">
        <v>0.35792340968645531</v>
      </c>
      <c r="L422">
        <v>12</v>
      </c>
      <c r="M422" t="s">
        <v>1849</v>
      </c>
      <c r="N422" t="b">
        <v>0</v>
      </c>
    </row>
    <row r="423" spans="1:14" x14ac:dyDescent="0.45">
      <c r="A423" t="s">
        <v>111</v>
      </c>
      <c r="B423" t="s">
        <v>1850</v>
      </c>
      <c r="C423" t="s">
        <v>557</v>
      </c>
      <c r="D423">
        <v>5</v>
      </c>
      <c r="E423">
        <v>5</v>
      </c>
      <c r="F423">
        <v>4</v>
      </c>
      <c r="G423">
        <v>5</v>
      </c>
      <c r="H423">
        <v>4</v>
      </c>
      <c r="I423">
        <v>4.7249999999999996</v>
      </c>
      <c r="J423">
        <v>23</v>
      </c>
      <c r="K423">
        <v>0.41175243605825179</v>
      </c>
      <c r="L423">
        <v>9</v>
      </c>
      <c r="M423" t="s">
        <v>1851</v>
      </c>
      <c r="N423" t="b">
        <v>0</v>
      </c>
    </row>
    <row r="424" spans="1:14" x14ac:dyDescent="0.45">
      <c r="A424" t="s">
        <v>114</v>
      </c>
      <c r="B424" t="s">
        <v>619</v>
      </c>
      <c r="C424" t="s">
        <v>557</v>
      </c>
      <c r="D424">
        <v>5</v>
      </c>
      <c r="E424">
        <v>5</v>
      </c>
      <c r="F424">
        <v>4</v>
      </c>
      <c r="G424">
        <v>5</v>
      </c>
      <c r="H424">
        <v>4</v>
      </c>
      <c r="I424">
        <v>4.7249999999999996</v>
      </c>
      <c r="J424">
        <v>23</v>
      </c>
      <c r="K424">
        <v>0.35539265771226392</v>
      </c>
      <c r="L424">
        <v>11</v>
      </c>
      <c r="M424" t="s">
        <v>1852</v>
      </c>
      <c r="N424" t="b">
        <v>0</v>
      </c>
    </row>
    <row r="425" spans="1:14" x14ac:dyDescent="0.45">
      <c r="A425" t="s">
        <v>117</v>
      </c>
      <c r="B425" t="s">
        <v>621</v>
      </c>
      <c r="C425" t="s">
        <v>557</v>
      </c>
      <c r="D425">
        <v>5</v>
      </c>
      <c r="E425">
        <v>5</v>
      </c>
      <c r="F425">
        <v>4</v>
      </c>
      <c r="G425">
        <v>5</v>
      </c>
      <c r="H425">
        <v>5</v>
      </c>
      <c r="I425">
        <v>4.8125</v>
      </c>
      <c r="J425">
        <v>24</v>
      </c>
      <c r="K425">
        <v>0.38485942014022417</v>
      </c>
      <c r="L425">
        <v>10</v>
      </c>
      <c r="M425" t="s">
        <v>1853</v>
      </c>
      <c r="N425" t="b">
        <v>0</v>
      </c>
    </row>
    <row r="426" spans="1:14" x14ac:dyDescent="0.45">
      <c r="A426" t="s">
        <v>120</v>
      </c>
      <c r="B426" t="s">
        <v>623</v>
      </c>
      <c r="C426" t="s">
        <v>557</v>
      </c>
      <c r="D426">
        <v>5</v>
      </c>
      <c r="E426">
        <v>5</v>
      </c>
      <c r="F426">
        <v>5</v>
      </c>
      <c r="G426">
        <v>5</v>
      </c>
      <c r="H426">
        <v>5</v>
      </c>
      <c r="I426">
        <v>5</v>
      </c>
      <c r="J426">
        <v>25</v>
      </c>
      <c r="K426">
        <v>0.56816973763360445</v>
      </c>
      <c r="L426">
        <v>10</v>
      </c>
      <c r="M426" t="s">
        <v>1854</v>
      </c>
      <c r="N426" t="b">
        <v>0</v>
      </c>
    </row>
    <row r="427" spans="1:14" x14ac:dyDescent="0.45">
      <c r="A427" t="s">
        <v>123</v>
      </c>
      <c r="B427" t="s">
        <v>625</v>
      </c>
      <c r="C427" t="s">
        <v>557</v>
      </c>
      <c r="D427">
        <v>5</v>
      </c>
      <c r="E427">
        <v>5</v>
      </c>
      <c r="F427">
        <v>5</v>
      </c>
      <c r="G427">
        <v>5</v>
      </c>
      <c r="H427">
        <v>5</v>
      </c>
      <c r="I427">
        <v>5</v>
      </c>
      <c r="J427">
        <v>25</v>
      </c>
      <c r="K427">
        <v>0.26977863608536728</v>
      </c>
      <c r="L427">
        <v>11</v>
      </c>
      <c r="M427" t="s">
        <v>1855</v>
      </c>
      <c r="N427" t="b">
        <v>0</v>
      </c>
    </row>
    <row r="428" spans="1:14" x14ac:dyDescent="0.45">
      <c r="A428" t="s">
        <v>126</v>
      </c>
      <c r="B428" t="s">
        <v>627</v>
      </c>
      <c r="C428" t="s">
        <v>557</v>
      </c>
      <c r="D428">
        <v>5</v>
      </c>
      <c r="E428">
        <v>5</v>
      </c>
      <c r="F428">
        <v>5</v>
      </c>
      <c r="G428">
        <v>5</v>
      </c>
      <c r="H428">
        <v>5</v>
      </c>
      <c r="I428">
        <v>5</v>
      </c>
      <c r="J428">
        <v>25</v>
      </c>
      <c r="K428">
        <v>0.23901726391364431</v>
      </c>
      <c r="L428">
        <v>12</v>
      </c>
      <c r="M428" t="s">
        <v>1856</v>
      </c>
      <c r="N428" t="b">
        <v>0</v>
      </c>
    </row>
    <row r="429" spans="1:14" x14ac:dyDescent="0.45">
      <c r="A429" t="s">
        <v>129</v>
      </c>
      <c r="B429" t="s">
        <v>629</v>
      </c>
      <c r="C429" t="s">
        <v>557</v>
      </c>
      <c r="D429">
        <v>5</v>
      </c>
      <c r="E429">
        <v>5</v>
      </c>
      <c r="F429">
        <v>5</v>
      </c>
      <c r="G429">
        <v>5</v>
      </c>
      <c r="H429">
        <v>5</v>
      </c>
      <c r="I429">
        <v>5</v>
      </c>
      <c r="J429">
        <v>25</v>
      </c>
      <c r="K429">
        <v>0.1943784740120649</v>
      </c>
      <c r="L429">
        <v>9</v>
      </c>
      <c r="M429" t="s">
        <v>1857</v>
      </c>
      <c r="N429" t="b">
        <v>0</v>
      </c>
    </row>
    <row r="430" spans="1:14" x14ac:dyDescent="0.45">
      <c r="A430" t="s">
        <v>132</v>
      </c>
      <c r="B430" t="s">
        <v>631</v>
      </c>
      <c r="C430" t="s">
        <v>557</v>
      </c>
      <c r="D430">
        <v>5</v>
      </c>
      <c r="E430">
        <v>5</v>
      </c>
      <c r="F430">
        <v>4</v>
      </c>
      <c r="G430">
        <v>5</v>
      </c>
      <c r="H430">
        <v>4</v>
      </c>
      <c r="I430">
        <v>4.7249999999999996</v>
      </c>
      <c r="J430">
        <v>23</v>
      </c>
      <c r="K430">
        <v>0.1034138438494052</v>
      </c>
      <c r="L430">
        <v>10</v>
      </c>
      <c r="M430" t="s">
        <v>1858</v>
      </c>
      <c r="N430" t="b">
        <v>0</v>
      </c>
    </row>
    <row r="431" spans="1:14" x14ac:dyDescent="0.45">
      <c r="A431" t="s">
        <v>135</v>
      </c>
      <c r="B431" t="s">
        <v>633</v>
      </c>
      <c r="C431" t="s">
        <v>557</v>
      </c>
      <c r="D431">
        <v>5</v>
      </c>
      <c r="E431">
        <v>5</v>
      </c>
      <c r="F431">
        <v>4</v>
      </c>
      <c r="G431">
        <v>5</v>
      </c>
      <c r="H431">
        <v>4</v>
      </c>
      <c r="I431">
        <v>4.7249999999999996</v>
      </c>
      <c r="J431">
        <v>23</v>
      </c>
      <c r="K431">
        <v>0.5034885651259966</v>
      </c>
      <c r="L431">
        <v>11</v>
      </c>
      <c r="M431" t="s">
        <v>1859</v>
      </c>
      <c r="N431" t="b">
        <v>0</v>
      </c>
    </row>
    <row r="432" spans="1:14" x14ac:dyDescent="0.45">
      <c r="A432" t="s">
        <v>138</v>
      </c>
      <c r="B432" t="s">
        <v>635</v>
      </c>
      <c r="C432" t="s">
        <v>557</v>
      </c>
      <c r="D432">
        <v>5</v>
      </c>
      <c r="E432">
        <v>5</v>
      </c>
      <c r="F432">
        <v>4</v>
      </c>
      <c r="G432">
        <v>5</v>
      </c>
      <c r="H432">
        <v>4</v>
      </c>
      <c r="I432">
        <v>4.7249999999999996</v>
      </c>
      <c r="J432">
        <v>23</v>
      </c>
      <c r="K432">
        <v>0.1609527990622347</v>
      </c>
      <c r="L432">
        <v>11</v>
      </c>
      <c r="M432" t="s">
        <v>1860</v>
      </c>
      <c r="N432" t="b">
        <v>0</v>
      </c>
    </row>
    <row r="433" spans="1:14" x14ac:dyDescent="0.45">
      <c r="A433" t="s">
        <v>141</v>
      </c>
      <c r="B433" t="s">
        <v>637</v>
      </c>
      <c r="C433" t="s">
        <v>557</v>
      </c>
      <c r="D433">
        <v>4</v>
      </c>
      <c r="E433">
        <v>5</v>
      </c>
      <c r="F433">
        <v>3</v>
      </c>
      <c r="G433">
        <v>4</v>
      </c>
      <c r="H433">
        <v>3</v>
      </c>
      <c r="I433">
        <v>3.9750000000000001</v>
      </c>
      <c r="J433">
        <v>19</v>
      </c>
      <c r="K433">
        <v>0.19701398401709649</v>
      </c>
      <c r="L433">
        <v>12</v>
      </c>
      <c r="M433" t="s">
        <v>1861</v>
      </c>
      <c r="N433" t="b">
        <v>0</v>
      </c>
    </row>
    <row r="434" spans="1:14" x14ac:dyDescent="0.45">
      <c r="A434" t="s">
        <v>144</v>
      </c>
      <c r="B434" t="s">
        <v>639</v>
      </c>
      <c r="C434" t="s">
        <v>557</v>
      </c>
      <c r="D434">
        <v>5</v>
      </c>
      <c r="E434">
        <v>5</v>
      </c>
      <c r="F434">
        <v>4</v>
      </c>
      <c r="G434">
        <v>5</v>
      </c>
      <c r="H434">
        <v>4</v>
      </c>
      <c r="I434">
        <v>4.7249999999999996</v>
      </c>
      <c r="J434">
        <v>23</v>
      </c>
      <c r="K434">
        <v>0.27069791184413972</v>
      </c>
      <c r="L434">
        <v>10</v>
      </c>
      <c r="M434" t="s">
        <v>1862</v>
      </c>
      <c r="N434" t="b">
        <v>0</v>
      </c>
    </row>
    <row r="435" spans="1:14" x14ac:dyDescent="0.45">
      <c r="A435" t="s">
        <v>147</v>
      </c>
      <c r="B435" t="s">
        <v>641</v>
      </c>
      <c r="C435" t="s">
        <v>557</v>
      </c>
      <c r="D435">
        <v>5</v>
      </c>
      <c r="E435">
        <v>5</v>
      </c>
      <c r="F435">
        <v>5</v>
      </c>
      <c r="G435">
        <v>5</v>
      </c>
      <c r="H435">
        <v>5</v>
      </c>
      <c r="I435">
        <v>5</v>
      </c>
      <c r="J435">
        <v>25</v>
      </c>
      <c r="K435">
        <v>0.21161845095123899</v>
      </c>
      <c r="L435">
        <v>10</v>
      </c>
      <c r="M435" t="s">
        <v>1863</v>
      </c>
      <c r="N435" t="b">
        <v>0</v>
      </c>
    </row>
    <row r="436" spans="1:14" x14ac:dyDescent="0.45">
      <c r="A436" t="s">
        <v>150</v>
      </c>
      <c r="B436" t="s">
        <v>643</v>
      </c>
      <c r="C436" t="s">
        <v>557</v>
      </c>
      <c r="D436">
        <v>5</v>
      </c>
      <c r="E436">
        <v>5</v>
      </c>
      <c r="F436">
        <v>4</v>
      </c>
      <c r="G436">
        <v>5</v>
      </c>
      <c r="H436">
        <v>4</v>
      </c>
      <c r="I436">
        <v>4.7249999999999996</v>
      </c>
      <c r="J436">
        <v>23</v>
      </c>
      <c r="K436">
        <v>0.16315881458242729</v>
      </c>
      <c r="L436">
        <v>10</v>
      </c>
      <c r="M436" t="s">
        <v>1864</v>
      </c>
      <c r="N436" t="b">
        <v>0</v>
      </c>
    </row>
    <row r="437" spans="1:14" x14ac:dyDescent="0.45">
      <c r="A437" t="s">
        <v>153</v>
      </c>
      <c r="B437" t="s">
        <v>645</v>
      </c>
      <c r="C437" t="s">
        <v>557</v>
      </c>
      <c r="D437">
        <v>5</v>
      </c>
      <c r="E437">
        <v>5</v>
      </c>
      <c r="F437">
        <v>4</v>
      </c>
      <c r="G437">
        <v>5</v>
      </c>
      <c r="H437">
        <v>5</v>
      </c>
      <c r="I437">
        <v>4.8125</v>
      </c>
      <c r="J437">
        <v>24</v>
      </c>
      <c r="K437">
        <v>0.24598962082885331</v>
      </c>
      <c r="L437">
        <v>10</v>
      </c>
      <c r="M437" t="s">
        <v>1865</v>
      </c>
      <c r="N437" t="b">
        <v>0</v>
      </c>
    </row>
    <row r="438" spans="1:14" x14ac:dyDescent="0.45">
      <c r="A438" t="s">
        <v>156</v>
      </c>
      <c r="B438" t="s">
        <v>647</v>
      </c>
      <c r="C438" t="s">
        <v>557</v>
      </c>
      <c r="D438">
        <v>5</v>
      </c>
      <c r="E438">
        <v>5</v>
      </c>
      <c r="F438">
        <v>4</v>
      </c>
      <c r="G438">
        <v>4</v>
      </c>
      <c r="H438">
        <v>4</v>
      </c>
      <c r="I438">
        <v>4.5625</v>
      </c>
      <c r="J438">
        <v>22</v>
      </c>
      <c r="K438">
        <v>0.27998339575703401</v>
      </c>
      <c r="L438">
        <v>10</v>
      </c>
      <c r="M438" t="s">
        <v>1866</v>
      </c>
      <c r="N438" t="b">
        <v>0</v>
      </c>
    </row>
    <row r="439" spans="1:14" x14ac:dyDescent="0.45">
      <c r="A439" t="s">
        <v>159</v>
      </c>
      <c r="B439" t="s">
        <v>649</v>
      </c>
      <c r="C439" t="s">
        <v>557</v>
      </c>
      <c r="D439">
        <v>5</v>
      </c>
      <c r="E439">
        <v>5</v>
      </c>
      <c r="F439">
        <v>5</v>
      </c>
      <c r="G439">
        <v>5</v>
      </c>
      <c r="H439">
        <v>5</v>
      </c>
      <c r="I439">
        <v>5</v>
      </c>
      <c r="J439">
        <v>25</v>
      </c>
      <c r="K439">
        <v>0.22020840714902201</v>
      </c>
      <c r="L439">
        <v>10</v>
      </c>
      <c r="M439" t="s">
        <v>1867</v>
      </c>
      <c r="N439" t="b">
        <v>0</v>
      </c>
    </row>
    <row r="440" spans="1:14" x14ac:dyDescent="0.45">
      <c r="A440" t="s">
        <v>162</v>
      </c>
      <c r="B440" t="s">
        <v>651</v>
      </c>
      <c r="C440" t="s">
        <v>557</v>
      </c>
      <c r="D440">
        <v>5</v>
      </c>
      <c r="E440">
        <v>5</v>
      </c>
      <c r="F440">
        <v>5</v>
      </c>
      <c r="G440">
        <v>5</v>
      </c>
      <c r="H440">
        <v>5</v>
      </c>
      <c r="I440">
        <v>5</v>
      </c>
      <c r="J440">
        <v>25</v>
      </c>
      <c r="K440">
        <v>0.1564736292081518</v>
      </c>
      <c r="L440">
        <v>9</v>
      </c>
      <c r="M440" t="s">
        <v>1868</v>
      </c>
      <c r="N440" t="b">
        <v>0</v>
      </c>
    </row>
    <row r="441" spans="1:14" x14ac:dyDescent="0.45">
      <c r="A441" t="s">
        <v>165</v>
      </c>
      <c r="B441" t="s">
        <v>653</v>
      </c>
      <c r="C441" t="s">
        <v>557</v>
      </c>
      <c r="D441">
        <v>5</v>
      </c>
      <c r="E441">
        <v>5</v>
      </c>
      <c r="F441">
        <v>4</v>
      </c>
      <c r="G441">
        <v>5</v>
      </c>
      <c r="H441">
        <v>4</v>
      </c>
      <c r="I441">
        <v>4.7249999999999996</v>
      </c>
      <c r="J441">
        <v>23</v>
      </c>
      <c r="K441">
        <v>0.28439533836291042</v>
      </c>
      <c r="L441">
        <v>10</v>
      </c>
      <c r="M441" t="s">
        <v>1869</v>
      </c>
      <c r="N441" t="b">
        <v>0</v>
      </c>
    </row>
    <row r="442" spans="1:14" x14ac:dyDescent="0.45">
      <c r="A442" t="s">
        <v>168</v>
      </c>
      <c r="B442" t="s">
        <v>655</v>
      </c>
      <c r="C442" t="s">
        <v>557</v>
      </c>
      <c r="D442">
        <v>5</v>
      </c>
      <c r="E442">
        <v>5</v>
      </c>
      <c r="F442">
        <v>4</v>
      </c>
      <c r="G442">
        <v>5</v>
      </c>
      <c r="H442">
        <v>4</v>
      </c>
      <c r="I442">
        <v>4.7249999999999996</v>
      </c>
      <c r="J442">
        <v>23</v>
      </c>
      <c r="K442">
        <v>0.326185401774156</v>
      </c>
      <c r="L442">
        <v>10</v>
      </c>
      <c r="M442" t="s">
        <v>1870</v>
      </c>
      <c r="N442" t="b">
        <v>0</v>
      </c>
    </row>
    <row r="443" spans="1:14" x14ac:dyDescent="0.45">
      <c r="A443" t="s">
        <v>171</v>
      </c>
      <c r="B443" t="s">
        <v>657</v>
      </c>
      <c r="C443" t="s">
        <v>557</v>
      </c>
      <c r="D443">
        <v>5</v>
      </c>
      <c r="E443">
        <v>5</v>
      </c>
      <c r="F443">
        <v>4</v>
      </c>
      <c r="G443">
        <v>5</v>
      </c>
      <c r="H443">
        <v>4</v>
      </c>
      <c r="I443">
        <v>4.7249999999999996</v>
      </c>
      <c r="J443">
        <v>23</v>
      </c>
      <c r="K443">
        <v>0.2088314514152316</v>
      </c>
      <c r="L443">
        <v>14</v>
      </c>
      <c r="M443" t="s">
        <v>1871</v>
      </c>
      <c r="N443" t="b">
        <v>0</v>
      </c>
    </row>
    <row r="444" spans="1:14" x14ac:dyDescent="0.45">
      <c r="A444" t="s">
        <v>174</v>
      </c>
      <c r="B444" t="s">
        <v>659</v>
      </c>
      <c r="C444" t="s">
        <v>557</v>
      </c>
      <c r="D444">
        <v>5</v>
      </c>
      <c r="E444">
        <v>5</v>
      </c>
      <c r="F444">
        <v>4</v>
      </c>
      <c r="G444">
        <v>5</v>
      </c>
      <c r="H444">
        <v>5</v>
      </c>
      <c r="I444">
        <v>4.8125</v>
      </c>
      <c r="J444">
        <v>24</v>
      </c>
      <c r="K444">
        <v>0.1295658421738736</v>
      </c>
      <c r="L444">
        <v>12</v>
      </c>
      <c r="M444" t="s">
        <v>1872</v>
      </c>
      <c r="N444" t="b">
        <v>0</v>
      </c>
    </row>
    <row r="445" spans="1:14" x14ac:dyDescent="0.45">
      <c r="A445" t="s">
        <v>177</v>
      </c>
      <c r="B445" t="s">
        <v>661</v>
      </c>
      <c r="C445" t="s">
        <v>557</v>
      </c>
      <c r="D445">
        <v>5</v>
      </c>
      <c r="E445">
        <v>5</v>
      </c>
      <c r="F445">
        <v>4</v>
      </c>
      <c r="G445">
        <v>5</v>
      </c>
      <c r="H445">
        <v>4</v>
      </c>
      <c r="I445">
        <v>4.7249999999999996</v>
      </c>
      <c r="J445">
        <v>23</v>
      </c>
      <c r="K445">
        <v>0.41855042620667621</v>
      </c>
      <c r="L445">
        <v>12</v>
      </c>
      <c r="M445" t="s">
        <v>1873</v>
      </c>
      <c r="N445" t="b">
        <v>0</v>
      </c>
    </row>
    <row r="446" spans="1:14" x14ac:dyDescent="0.45">
      <c r="A446" t="s">
        <v>180</v>
      </c>
      <c r="B446" t="s">
        <v>663</v>
      </c>
      <c r="C446" t="s">
        <v>557</v>
      </c>
      <c r="D446">
        <v>5</v>
      </c>
      <c r="E446">
        <v>5</v>
      </c>
      <c r="F446">
        <v>4</v>
      </c>
      <c r="G446">
        <v>5</v>
      </c>
      <c r="H446">
        <v>5</v>
      </c>
      <c r="I446">
        <v>4.8125</v>
      </c>
      <c r="J446">
        <v>24</v>
      </c>
      <c r="K446">
        <v>0.2056482346401701</v>
      </c>
      <c r="L446">
        <v>9</v>
      </c>
      <c r="M446" t="s">
        <v>1874</v>
      </c>
      <c r="N446" t="b">
        <v>0</v>
      </c>
    </row>
    <row r="447" spans="1:14" x14ac:dyDescent="0.45">
      <c r="A447" t="s">
        <v>183</v>
      </c>
      <c r="B447" t="s">
        <v>665</v>
      </c>
      <c r="C447" t="s">
        <v>557</v>
      </c>
      <c r="D447">
        <v>3</v>
      </c>
      <c r="E447">
        <v>4</v>
      </c>
      <c r="F447">
        <v>3</v>
      </c>
      <c r="G447">
        <v>4</v>
      </c>
      <c r="H447">
        <v>2</v>
      </c>
      <c r="I447">
        <v>3.3250000000000002</v>
      </c>
      <c r="J447">
        <v>16</v>
      </c>
      <c r="K447">
        <v>0.17330858107436839</v>
      </c>
      <c r="L447">
        <v>10</v>
      </c>
      <c r="M447" t="s">
        <v>1875</v>
      </c>
      <c r="N447" t="b">
        <v>0</v>
      </c>
    </row>
    <row r="448" spans="1:14" x14ac:dyDescent="0.45">
      <c r="A448" t="s">
        <v>186</v>
      </c>
      <c r="B448" t="s">
        <v>667</v>
      </c>
      <c r="C448" t="s">
        <v>557</v>
      </c>
      <c r="D448">
        <v>5</v>
      </c>
      <c r="E448">
        <v>5</v>
      </c>
      <c r="F448">
        <v>4</v>
      </c>
      <c r="G448">
        <v>5</v>
      </c>
      <c r="H448">
        <v>4</v>
      </c>
      <c r="I448">
        <v>4.7249999999999996</v>
      </c>
      <c r="J448">
        <v>23</v>
      </c>
      <c r="K448">
        <v>0.34739200752690041</v>
      </c>
      <c r="L448">
        <v>12</v>
      </c>
      <c r="M448" t="s">
        <v>1876</v>
      </c>
      <c r="N448" t="b">
        <v>0</v>
      </c>
    </row>
    <row r="449" spans="1:14" x14ac:dyDescent="0.45">
      <c r="A449" t="s">
        <v>189</v>
      </c>
      <c r="B449" t="s">
        <v>669</v>
      </c>
      <c r="C449" t="s">
        <v>557</v>
      </c>
      <c r="D449">
        <v>4</v>
      </c>
      <c r="E449">
        <v>5</v>
      </c>
      <c r="F449">
        <v>4</v>
      </c>
      <c r="G449">
        <v>5</v>
      </c>
      <c r="H449">
        <v>3</v>
      </c>
      <c r="I449">
        <v>4.3249999999999993</v>
      </c>
      <c r="J449">
        <v>21</v>
      </c>
      <c r="K449">
        <v>0.16086772446687059</v>
      </c>
      <c r="L449">
        <v>10</v>
      </c>
      <c r="M449" t="s">
        <v>1877</v>
      </c>
      <c r="N449" t="b">
        <v>0</v>
      </c>
    </row>
    <row r="450" spans="1:14" x14ac:dyDescent="0.45">
      <c r="A450" t="s">
        <v>192</v>
      </c>
      <c r="B450" t="s">
        <v>671</v>
      </c>
      <c r="C450" t="s">
        <v>557</v>
      </c>
      <c r="D450">
        <v>4</v>
      </c>
      <c r="E450">
        <v>5</v>
      </c>
      <c r="F450">
        <v>4</v>
      </c>
      <c r="G450">
        <v>5</v>
      </c>
      <c r="H450">
        <v>3</v>
      </c>
      <c r="I450">
        <v>4.3249999999999993</v>
      </c>
      <c r="J450">
        <v>21</v>
      </c>
      <c r="K450">
        <v>0.2109945070509486</v>
      </c>
      <c r="L450">
        <v>9</v>
      </c>
      <c r="M450" t="s">
        <v>1878</v>
      </c>
      <c r="N450" t="b">
        <v>0</v>
      </c>
    </row>
    <row r="451" spans="1:14" x14ac:dyDescent="0.45">
      <c r="A451" t="s">
        <v>195</v>
      </c>
      <c r="B451" t="s">
        <v>673</v>
      </c>
      <c r="C451" t="s">
        <v>557</v>
      </c>
      <c r="D451">
        <v>5</v>
      </c>
      <c r="E451">
        <v>5</v>
      </c>
      <c r="F451">
        <v>5</v>
      </c>
      <c r="G451">
        <v>5</v>
      </c>
      <c r="H451">
        <v>4</v>
      </c>
      <c r="I451">
        <v>4.9124999999999996</v>
      </c>
      <c r="J451">
        <v>24</v>
      </c>
      <c r="K451">
        <v>0.28667429544041378</v>
      </c>
      <c r="L451">
        <v>11</v>
      </c>
      <c r="M451" t="s">
        <v>1879</v>
      </c>
      <c r="N451" t="b">
        <v>0</v>
      </c>
    </row>
    <row r="452" spans="1:14" x14ac:dyDescent="0.45">
      <c r="A452" t="s">
        <v>198</v>
      </c>
      <c r="B452" t="s">
        <v>675</v>
      </c>
      <c r="C452" t="s">
        <v>557</v>
      </c>
      <c r="D452">
        <v>5</v>
      </c>
      <c r="E452">
        <v>5</v>
      </c>
      <c r="F452">
        <v>5</v>
      </c>
      <c r="G452">
        <v>5</v>
      </c>
      <c r="H452">
        <v>5</v>
      </c>
      <c r="I452">
        <v>5</v>
      </c>
      <c r="J452">
        <v>25</v>
      </c>
      <c r="K452">
        <v>0.40012877680271008</v>
      </c>
      <c r="L452">
        <v>6</v>
      </c>
      <c r="M452" t="s">
        <v>1880</v>
      </c>
      <c r="N452" t="b">
        <v>0</v>
      </c>
    </row>
    <row r="453" spans="1:14" x14ac:dyDescent="0.45">
      <c r="A453" t="s">
        <v>201</v>
      </c>
      <c r="B453" t="s">
        <v>677</v>
      </c>
      <c r="C453" t="s">
        <v>557</v>
      </c>
      <c r="D453">
        <v>5</v>
      </c>
      <c r="E453">
        <v>5</v>
      </c>
      <c r="F453">
        <v>5</v>
      </c>
      <c r="G453">
        <v>5</v>
      </c>
      <c r="H453">
        <v>5</v>
      </c>
      <c r="I453">
        <v>5</v>
      </c>
      <c r="J453">
        <v>25</v>
      </c>
      <c r="K453">
        <v>0.3018276265491906</v>
      </c>
      <c r="L453">
        <v>12</v>
      </c>
      <c r="M453" t="s">
        <v>1881</v>
      </c>
      <c r="N453" t="b">
        <v>0</v>
      </c>
    </row>
    <row r="454" spans="1:14" x14ac:dyDescent="0.45">
      <c r="A454" t="s">
        <v>204</v>
      </c>
      <c r="B454" t="s">
        <v>679</v>
      </c>
      <c r="C454" t="s">
        <v>557</v>
      </c>
      <c r="D454">
        <v>5</v>
      </c>
      <c r="E454">
        <v>5</v>
      </c>
      <c r="F454">
        <v>4</v>
      </c>
      <c r="G454">
        <v>5</v>
      </c>
      <c r="H454">
        <v>3</v>
      </c>
      <c r="I454">
        <v>4.6374999999999993</v>
      </c>
      <c r="J454">
        <v>22</v>
      </c>
      <c r="K454">
        <v>0.25271385910456767</v>
      </c>
      <c r="L454">
        <v>10</v>
      </c>
      <c r="M454" t="s">
        <v>1882</v>
      </c>
      <c r="N454" t="b">
        <v>0</v>
      </c>
    </row>
    <row r="455" spans="1:14" x14ac:dyDescent="0.45">
      <c r="A455" t="s">
        <v>207</v>
      </c>
      <c r="B455" t="s">
        <v>681</v>
      </c>
      <c r="C455" t="s">
        <v>557</v>
      </c>
      <c r="D455">
        <v>5</v>
      </c>
      <c r="E455">
        <v>5</v>
      </c>
      <c r="F455">
        <v>4</v>
      </c>
      <c r="G455">
        <v>5</v>
      </c>
      <c r="H455">
        <v>4</v>
      </c>
      <c r="I455">
        <v>4.7249999999999996</v>
      </c>
      <c r="J455">
        <v>23</v>
      </c>
      <c r="K455">
        <v>0.27456612933656871</v>
      </c>
      <c r="L455">
        <v>10</v>
      </c>
      <c r="M455" t="s">
        <v>1883</v>
      </c>
      <c r="N455" t="b">
        <v>0</v>
      </c>
    </row>
    <row r="456" spans="1:14" x14ac:dyDescent="0.45">
      <c r="A456" t="s">
        <v>210</v>
      </c>
      <c r="B456" t="s">
        <v>683</v>
      </c>
      <c r="C456" t="s">
        <v>557</v>
      </c>
      <c r="D456">
        <v>5</v>
      </c>
      <c r="E456">
        <v>5</v>
      </c>
      <c r="F456">
        <v>4</v>
      </c>
      <c r="G456">
        <v>4</v>
      </c>
      <c r="H456">
        <v>4</v>
      </c>
      <c r="I456">
        <v>4.5625</v>
      </c>
      <c r="J456">
        <v>22</v>
      </c>
      <c r="K456">
        <v>0.27085340585945678</v>
      </c>
      <c r="L456">
        <v>10</v>
      </c>
      <c r="M456" t="s">
        <v>1884</v>
      </c>
      <c r="N456" t="b">
        <v>0</v>
      </c>
    </row>
    <row r="457" spans="1:14" x14ac:dyDescent="0.45">
      <c r="A457" t="s">
        <v>213</v>
      </c>
      <c r="B457" t="s">
        <v>685</v>
      </c>
      <c r="C457" t="s">
        <v>557</v>
      </c>
      <c r="D457">
        <v>4</v>
      </c>
      <c r="E457">
        <v>5</v>
      </c>
      <c r="F457">
        <v>3</v>
      </c>
      <c r="G457">
        <v>4</v>
      </c>
      <c r="H457">
        <v>3</v>
      </c>
      <c r="I457">
        <v>3.9750000000000001</v>
      </c>
      <c r="J457">
        <v>19</v>
      </c>
      <c r="K457">
        <v>0.33126249606667568</v>
      </c>
      <c r="L457">
        <v>10</v>
      </c>
      <c r="M457" t="s">
        <v>1885</v>
      </c>
      <c r="N457" t="b">
        <v>0</v>
      </c>
    </row>
    <row r="458" spans="1:14" x14ac:dyDescent="0.45">
      <c r="A458" t="s">
        <v>216</v>
      </c>
      <c r="B458" t="s">
        <v>687</v>
      </c>
      <c r="C458" t="s">
        <v>557</v>
      </c>
      <c r="D458">
        <v>5</v>
      </c>
      <c r="E458">
        <v>5</v>
      </c>
      <c r="F458">
        <v>4</v>
      </c>
      <c r="G458">
        <v>5</v>
      </c>
      <c r="H458">
        <v>4</v>
      </c>
      <c r="I458">
        <v>4.7249999999999996</v>
      </c>
      <c r="J458">
        <v>23</v>
      </c>
      <c r="K458">
        <v>0.30676769328001557</v>
      </c>
      <c r="L458">
        <v>10</v>
      </c>
      <c r="M458" t="s">
        <v>1886</v>
      </c>
      <c r="N458" t="b">
        <v>0</v>
      </c>
    </row>
    <row r="459" spans="1:14" x14ac:dyDescent="0.45">
      <c r="A459" t="s">
        <v>219</v>
      </c>
      <c r="B459" t="s">
        <v>688</v>
      </c>
      <c r="C459" t="s">
        <v>557</v>
      </c>
      <c r="D459">
        <v>5</v>
      </c>
      <c r="E459">
        <v>5</v>
      </c>
      <c r="F459">
        <v>4</v>
      </c>
      <c r="G459">
        <v>5</v>
      </c>
      <c r="H459">
        <v>4</v>
      </c>
      <c r="I459">
        <v>4.7249999999999996</v>
      </c>
      <c r="J459">
        <v>23</v>
      </c>
      <c r="K459">
        <v>0.1232652538902539</v>
      </c>
      <c r="L459">
        <v>10</v>
      </c>
      <c r="M459" t="s">
        <v>1887</v>
      </c>
      <c r="N459" t="b">
        <v>0</v>
      </c>
    </row>
    <row r="460" spans="1:14" x14ac:dyDescent="0.45">
      <c r="A460" t="s">
        <v>222</v>
      </c>
      <c r="B460" t="s">
        <v>690</v>
      </c>
      <c r="C460" t="s">
        <v>557</v>
      </c>
      <c r="D460">
        <v>4</v>
      </c>
      <c r="E460">
        <v>5</v>
      </c>
      <c r="F460">
        <v>4</v>
      </c>
      <c r="G460">
        <v>4</v>
      </c>
      <c r="H460">
        <v>3</v>
      </c>
      <c r="I460">
        <v>4.1624999999999996</v>
      </c>
      <c r="J460">
        <v>20</v>
      </c>
      <c r="K460">
        <v>0.43133670718380002</v>
      </c>
      <c r="L460">
        <v>10</v>
      </c>
      <c r="M460" t="s">
        <v>1888</v>
      </c>
      <c r="N460" t="b">
        <v>0</v>
      </c>
    </row>
    <row r="461" spans="1:14" x14ac:dyDescent="0.45">
      <c r="A461" t="s">
        <v>225</v>
      </c>
      <c r="B461" t="s">
        <v>692</v>
      </c>
      <c r="C461" t="s">
        <v>557</v>
      </c>
      <c r="D461">
        <v>5</v>
      </c>
      <c r="E461">
        <v>5</v>
      </c>
      <c r="F461">
        <v>4</v>
      </c>
      <c r="G461">
        <v>5</v>
      </c>
      <c r="H461">
        <v>4</v>
      </c>
      <c r="I461">
        <v>4.7249999999999996</v>
      </c>
      <c r="J461">
        <v>23</v>
      </c>
      <c r="K461">
        <v>0.2882381110994931</v>
      </c>
      <c r="L461">
        <v>10</v>
      </c>
      <c r="M461" t="s">
        <v>1889</v>
      </c>
      <c r="N461" t="b">
        <v>0</v>
      </c>
    </row>
    <row r="462" spans="1:14" x14ac:dyDescent="0.45">
      <c r="A462" t="s">
        <v>228</v>
      </c>
      <c r="B462" t="s">
        <v>694</v>
      </c>
      <c r="C462" t="s">
        <v>557</v>
      </c>
      <c r="D462">
        <v>5</v>
      </c>
      <c r="E462">
        <v>5</v>
      </c>
      <c r="F462">
        <v>5</v>
      </c>
      <c r="G462">
        <v>5</v>
      </c>
      <c r="H462">
        <v>4</v>
      </c>
      <c r="I462">
        <v>4.9124999999999996</v>
      </c>
      <c r="J462">
        <v>24</v>
      </c>
      <c r="K462">
        <v>0.30748280660432359</v>
      </c>
      <c r="L462">
        <v>11</v>
      </c>
      <c r="M462" t="s">
        <v>1890</v>
      </c>
      <c r="N462" t="b">
        <v>0</v>
      </c>
    </row>
    <row r="463" spans="1:14" x14ac:dyDescent="0.45">
      <c r="A463" t="s">
        <v>231</v>
      </c>
      <c r="B463" t="s">
        <v>696</v>
      </c>
      <c r="C463" t="s">
        <v>557</v>
      </c>
      <c r="D463">
        <v>5</v>
      </c>
      <c r="E463">
        <v>5</v>
      </c>
      <c r="F463">
        <v>4</v>
      </c>
      <c r="G463">
        <v>5</v>
      </c>
      <c r="H463">
        <v>4</v>
      </c>
      <c r="I463">
        <v>4.7249999999999996</v>
      </c>
      <c r="J463">
        <v>23</v>
      </c>
      <c r="K463">
        <v>0.32951832506619949</v>
      </c>
      <c r="L463">
        <v>8</v>
      </c>
      <c r="M463" t="s">
        <v>1891</v>
      </c>
      <c r="N463" t="b">
        <v>0</v>
      </c>
    </row>
    <row r="464" spans="1:14" x14ac:dyDescent="0.45">
      <c r="A464" t="s">
        <v>234</v>
      </c>
      <c r="B464" t="s">
        <v>698</v>
      </c>
      <c r="C464" t="s">
        <v>557</v>
      </c>
      <c r="D464">
        <v>1</v>
      </c>
      <c r="E464">
        <v>1</v>
      </c>
      <c r="F464">
        <v>1</v>
      </c>
      <c r="G464">
        <v>2</v>
      </c>
      <c r="H464">
        <v>1</v>
      </c>
      <c r="I464">
        <v>1.1625000000000001</v>
      </c>
      <c r="J464">
        <v>6</v>
      </c>
      <c r="K464">
        <v>4.1375536499872419E-2</v>
      </c>
      <c r="L464">
        <v>10</v>
      </c>
      <c r="M464" t="s">
        <v>1892</v>
      </c>
      <c r="N464" t="b">
        <v>0</v>
      </c>
    </row>
    <row r="465" spans="1:14" x14ac:dyDescent="0.45">
      <c r="A465" t="s">
        <v>237</v>
      </c>
      <c r="B465" t="s">
        <v>700</v>
      </c>
      <c r="C465" t="s">
        <v>557</v>
      </c>
      <c r="D465">
        <v>5</v>
      </c>
      <c r="E465">
        <v>5</v>
      </c>
      <c r="F465">
        <v>4</v>
      </c>
      <c r="G465">
        <v>5</v>
      </c>
      <c r="H465">
        <v>4</v>
      </c>
      <c r="I465">
        <v>4.7249999999999996</v>
      </c>
      <c r="J465">
        <v>23</v>
      </c>
      <c r="K465">
        <v>0.31120015756544511</v>
      </c>
      <c r="L465">
        <v>11</v>
      </c>
      <c r="M465" t="s">
        <v>1893</v>
      </c>
      <c r="N465" t="b">
        <v>0</v>
      </c>
    </row>
    <row r="466" spans="1:14" x14ac:dyDescent="0.45">
      <c r="A466" t="s">
        <v>240</v>
      </c>
      <c r="B466" t="s">
        <v>702</v>
      </c>
      <c r="C466" t="s">
        <v>557</v>
      </c>
      <c r="D466">
        <v>5</v>
      </c>
      <c r="E466">
        <v>5</v>
      </c>
      <c r="F466">
        <v>4</v>
      </c>
      <c r="G466">
        <v>5</v>
      </c>
      <c r="H466">
        <v>4</v>
      </c>
      <c r="I466">
        <v>4.7249999999999996</v>
      </c>
      <c r="J466">
        <v>23</v>
      </c>
      <c r="K466">
        <v>0.22429371178438801</v>
      </c>
      <c r="L466">
        <v>14</v>
      </c>
      <c r="M466" t="s">
        <v>1894</v>
      </c>
      <c r="N466" t="b">
        <v>0</v>
      </c>
    </row>
    <row r="467" spans="1:14" x14ac:dyDescent="0.45">
      <c r="A467" t="s">
        <v>243</v>
      </c>
      <c r="B467" t="s">
        <v>703</v>
      </c>
      <c r="C467" t="s">
        <v>557</v>
      </c>
      <c r="D467">
        <v>5</v>
      </c>
      <c r="E467">
        <v>5</v>
      </c>
      <c r="F467">
        <v>5</v>
      </c>
      <c r="G467">
        <v>5</v>
      </c>
      <c r="H467">
        <v>5</v>
      </c>
      <c r="I467">
        <v>5</v>
      </c>
      <c r="J467">
        <v>25</v>
      </c>
      <c r="K467">
        <v>0.26894000299335669</v>
      </c>
      <c r="L467">
        <v>8</v>
      </c>
      <c r="M467" t="s">
        <v>1895</v>
      </c>
      <c r="N467" t="b">
        <v>0</v>
      </c>
    </row>
    <row r="468" spans="1:14" x14ac:dyDescent="0.45">
      <c r="A468" t="s">
        <v>246</v>
      </c>
      <c r="B468" t="s">
        <v>705</v>
      </c>
      <c r="C468" t="s">
        <v>557</v>
      </c>
      <c r="D468">
        <v>5</v>
      </c>
      <c r="E468">
        <v>5</v>
      </c>
      <c r="F468">
        <v>5</v>
      </c>
      <c r="G468">
        <v>5</v>
      </c>
      <c r="H468">
        <v>5</v>
      </c>
      <c r="I468">
        <v>5</v>
      </c>
      <c r="J468">
        <v>25</v>
      </c>
      <c r="K468">
        <v>0.2778108663817932</v>
      </c>
      <c r="L468">
        <v>12</v>
      </c>
      <c r="M468" t="s">
        <v>1896</v>
      </c>
      <c r="N468" t="b">
        <v>0</v>
      </c>
    </row>
    <row r="469" spans="1:14" x14ac:dyDescent="0.45">
      <c r="A469" t="s">
        <v>249</v>
      </c>
      <c r="B469" t="s">
        <v>707</v>
      </c>
      <c r="C469" t="s">
        <v>557</v>
      </c>
      <c r="D469">
        <v>4</v>
      </c>
      <c r="E469">
        <v>5</v>
      </c>
      <c r="F469">
        <v>3</v>
      </c>
      <c r="G469">
        <v>4</v>
      </c>
      <c r="H469">
        <v>3</v>
      </c>
      <c r="I469">
        <v>3.9750000000000001</v>
      </c>
      <c r="J469">
        <v>19</v>
      </c>
      <c r="K469">
        <v>0.1610097750361747</v>
      </c>
      <c r="L469">
        <v>10</v>
      </c>
      <c r="M469" t="s">
        <v>1897</v>
      </c>
      <c r="N469" t="b">
        <v>0</v>
      </c>
    </row>
    <row r="470" spans="1:14" x14ac:dyDescent="0.45">
      <c r="A470" t="s">
        <v>252</v>
      </c>
      <c r="B470" t="s">
        <v>709</v>
      </c>
      <c r="C470" t="s">
        <v>557</v>
      </c>
      <c r="D470">
        <v>5</v>
      </c>
      <c r="E470">
        <v>5</v>
      </c>
      <c r="F470">
        <v>4</v>
      </c>
      <c r="G470">
        <v>5</v>
      </c>
      <c r="H470">
        <v>4</v>
      </c>
      <c r="I470">
        <v>4.7249999999999996</v>
      </c>
      <c r="J470">
        <v>23</v>
      </c>
      <c r="K470">
        <v>0.43851762303674502</v>
      </c>
      <c r="L470">
        <v>10</v>
      </c>
      <c r="M470" t="s">
        <v>1898</v>
      </c>
      <c r="N470" t="b">
        <v>0</v>
      </c>
    </row>
    <row r="471" spans="1:14" x14ac:dyDescent="0.45">
      <c r="A471" t="s">
        <v>255</v>
      </c>
      <c r="B471" t="s">
        <v>711</v>
      </c>
      <c r="C471" t="s">
        <v>557</v>
      </c>
      <c r="D471">
        <v>5</v>
      </c>
      <c r="E471">
        <v>5</v>
      </c>
      <c r="F471">
        <v>4</v>
      </c>
      <c r="G471">
        <v>5</v>
      </c>
      <c r="H471">
        <v>4</v>
      </c>
      <c r="I471">
        <v>4.7249999999999996</v>
      </c>
      <c r="J471">
        <v>23</v>
      </c>
      <c r="K471">
        <v>0.12144613243819841</v>
      </c>
      <c r="L471">
        <v>10</v>
      </c>
      <c r="M471" t="s">
        <v>1899</v>
      </c>
      <c r="N471" t="b">
        <v>0</v>
      </c>
    </row>
    <row r="472" spans="1:14" x14ac:dyDescent="0.45">
      <c r="A472" t="s">
        <v>258</v>
      </c>
      <c r="B472" t="s">
        <v>713</v>
      </c>
      <c r="C472" t="s">
        <v>557</v>
      </c>
      <c r="D472">
        <v>5</v>
      </c>
      <c r="E472">
        <v>5</v>
      </c>
      <c r="F472">
        <v>5</v>
      </c>
      <c r="G472">
        <v>5</v>
      </c>
      <c r="H472">
        <v>4</v>
      </c>
      <c r="I472">
        <v>4.9124999999999996</v>
      </c>
      <c r="J472">
        <v>24</v>
      </c>
      <c r="K472">
        <v>0.41156449211147622</v>
      </c>
      <c r="L472">
        <v>10</v>
      </c>
      <c r="M472" t="s">
        <v>1900</v>
      </c>
      <c r="N472" t="b">
        <v>0</v>
      </c>
    </row>
    <row r="473" spans="1:14" x14ac:dyDescent="0.45">
      <c r="A473" t="s">
        <v>261</v>
      </c>
      <c r="B473" t="s">
        <v>715</v>
      </c>
      <c r="C473" t="s">
        <v>557</v>
      </c>
      <c r="D473">
        <v>4</v>
      </c>
      <c r="E473">
        <v>5</v>
      </c>
      <c r="F473">
        <v>4</v>
      </c>
      <c r="G473">
        <v>5</v>
      </c>
      <c r="H473">
        <v>3</v>
      </c>
      <c r="I473">
        <v>4.3249999999999993</v>
      </c>
      <c r="J473">
        <v>21</v>
      </c>
      <c r="K473">
        <v>0.40587417055369379</v>
      </c>
      <c r="L473">
        <v>11</v>
      </c>
      <c r="M473" t="s">
        <v>1901</v>
      </c>
      <c r="N473" t="b">
        <v>0</v>
      </c>
    </row>
    <row r="474" spans="1:14" x14ac:dyDescent="0.45">
      <c r="A474" t="s">
        <v>264</v>
      </c>
      <c r="B474" t="s">
        <v>717</v>
      </c>
      <c r="C474" t="s">
        <v>557</v>
      </c>
      <c r="D474">
        <v>5</v>
      </c>
      <c r="E474">
        <v>5</v>
      </c>
      <c r="F474">
        <v>4</v>
      </c>
      <c r="G474">
        <v>5</v>
      </c>
      <c r="H474">
        <v>4</v>
      </c>
      <c r="I474">
        <v>4.7249999999999996</v>
      </c>
      <c r="J474">
        <v>23</v>
      </c>
      <c r="K474">
        <v>0.2570174569815718</v>
      </c>
      <c r="L474">
        <v>11</v>
      </c>
      <c r="M474" t="s">
        <v>1902</v>
      </c>
      <c r="N474" t="b">
        <v>0</v>
      </c>
    </row>
    <row r="475" spans="1:14" x14ac:dyDescent="0.45">
      <c r="A475" t="s">
        <v>267</v>
      </c>
      <c r="B475" t="s">
        <v>719</v>
      </c>
      <c r="C475" t="s">
        <v>557</v>
      </c>
      <c r="D475">
        <v>5</v>
      </c>
      <c r="E475">
        <v>5</v>
      </c>
      <c r="F475">
        <v>4</v>
      </c>
      <c r="G475">
        <v>5</v>
      </c>
      <c r="H475">
        <v>5</v>
      </c>
      <c r="I475">
        <v>4.8125</v>
      </c>
      <c r="J475">
        <v>24</v>
      </c>
      <c r="K475">
        <v>0.30112088017316579</v>
      </c>
      <c r="L475">
        <v>10</v>
      </c>
      <c r="M475" t="s">
        <v>1903</v>
      </c>
      <c r="N475" t="b">
        <v>0</v>
      </c>
    </row>
    <row r="476" spans="1:14" x14ac:dyDescent="0.45">
      <c r="A476" t="s">
        <v>270</v>
      </c>
      <c r="B476" t="s">
        <v>721</v>
      </c>
      <c r="C476" t="s">
        <v>557</v>
      </c>
      <c r="D476">
        <v>5</v>
      </c>
      <c r="E476">
        <v>5</v>
      </c>
      <c r="F476">
        <v>4</v>
      </c>
      <c r="G476">
        <v>5</v>
      </c>
      <c r="H476">
        <v>5</v>
      </c>
      <c r="I476">
        <v>4.8125</v>
      </c>
      <c r="J476">
        <v>24</v>
      </c>
      <c r="K476">
        <v>0.15872824946099001</v>
      </c>
      <c r="L476">
        <v>10</v>
      </c>
      <c r="M476" t="s">
        <v>1904</v>
      </c>
      <c r="N476" t="b">
        <v>0</v>
      </c>
    </row>
    <row r="477" spans="1:14" x14ac:dyDescent="0.45">
      <c r="A477" t="s">
        <v>273</v>
      </c>
      <c r="B477" t="s">
        <v>723</v>
      </c>
      <c r="C477" t="s">
        <v>557</v>
      </c>
      <c r="D477">
        <v>3</v>
      </c>
      <c r="E477">
        <v>4</v>
      </c>
      <c r="F477">
        <v>3</v>
      </c>
      <c r="G477">
        <v>4</v>
      </c>
      <c r="H477">
        <v>2</v>
      </c>
      <c r="I477">
        <v>3.3250000000000002</v>
      </c>
      <c r="J477">
        <v>16</v>
      </c>
      <c r="K477">
        <v>0.23361689277869441</v>
      </c>
      <c r="L477">
        <v>10</v>
      </c>
      <c r="M477" t="s">
        <v>1905</v>
      </c>
      <c r="N477" t="b">
        <v>0</v>
      </c>
    </row>
    <row r="478" spans="1:14" x14ac:dyDescent="0.45">
      <c r="A478" t="s">
        <v>276</v>
      </c>
      <c r="B478" t="s">
        <v>725</v>
      </c>
      <c r="C478" t="s">
        <v>557</v>
      </c>
      <c r="D478">
        <v>5</v>
      </c>
      <c r="E478">
        <v>5</v>
      </c>
      <c r="F478">
        <v>4</v>
      </c>
      <c r="G478">
        <v>5</v>
      </c>
      <c r="H478">
        <v>3</v>
      </c>
      <c r="I478">
        <v>4.6374999999999993</v>
      </c>
      <c r="J478">
        <v>22</v>
      </c>
      <c r="K478">
        <v>0.17513732502034879</v>
      </c>
      <c r="L478">
        <v>9</v>
      </c>
      <c r="M478" t="s">
        <v>1906</v>
      </c>
      <c r="N478" t="b">
        <v>0</v>
      </c>
    </row>
    <row r="479" spans="1:14" x14ac:dyDescent="0.45">
      <c r="A479" t="s">
        <v>279</v>
      </c>
      <c r="B479" t="s">
        <v>727</v>
      </c>
      <c r="C479" t="s">
        <v>557</v>
      </c>
      <c r="D479">
        <v>5</v>
      </c>
      <c r="E479">
        <v>5</v>
      </c>
      <c r="F479">
        <v>4</v>
      </c>
      <c r="G479">
        <v>4</v>
      </c>
      <c r="H479">
        <v>5</v>
      </c>
      <c r="I479">
        <v>4.6500000000000004</v>
      </c>
      <c r="J479">
        <v>23</v>
      </c>
      <c r="K479">
        <v>0.36630837300924618</v>
      </c>
      <c r="L479">
        <v>10</v>
      </c>
      <c r="M479" t="s">
        <v>1907</v>
      </c>
      <c r="N479" t="b">
        <v>0</v>
      </c>
    </row>
    <row r="480" spans="1:14" x14ac:dyDescent="0.45">
      <c r="A480" t="s">
        <v>282</v>
      </c>
      <c r="B480" t="s">
        <v>729</v>
      </c>
      <c r="C480" t="s">
        <v>557</v>
      </c>
      <c r="D480">
        <v>3</v>
      </c>
      <c r="E480">
        <v>4</v>
      </c>
      <c r="F480">
        <v>3</v>
      </c>
      <c r="G480">
        <v>4</v>
      </c>
      <c r="H480">
        <v>2</v>
      </c>
      <c r="I480">
        <v>3.3250000000000002</v>
      </c>
      <c r="J480">
        <v>16</v>
      </c>
      <c r="K480">
        <v>0.25506679331134219</v>
      </c>
      <c r="L480">
        <v>11</v>
      </c>
      <c r="M480" t="s">
        <v>1908</v>
      </c>
      <c r="N480" t="b">
        <v>0</v>
      </c>
    </row>
    <row r="481" spans="1:14" x14ac:dyDescent="0.45">
      <c r="A481" t="s">
        <v>285</v>
      </c>
      <c r="B481" t="s">
        <v>731</v>
      </c>
      <c r="C481" t="s">
        <v>557</v>
      </c>
      <c r="D481">
        <v>3</v>
      </c>
      <c r="E481">
        <v>4</v>
      </c>
      <c r="F481">
        <v>3</v>
      </c>
      <c r="G481">
        <v>4</v>
      </c>
      <c r="H481">
        <v>2</v>
      </c>
      <c r="I481">
        <v>3.3250000000000002</v>
      </c>
      <c r="J481">
        <v>16</v>
      </c>
      <c r="K481">
        <v>0.15908043405074249</v>
      </c>
      <c r="L481">
        <v>9</v>
      </c>
      <c r="M481" t="s">
        <v>1909</v>
      </c>
      <c r="N481" t="b">
        <v>0</v>
      </c>
    </row>
    <row r="482" spans="1:14" x14ac:dyDescent="0.45">
      <c r="A482" t="s">
        <v>288</v>
      </c>
      <c r="B482" t="s">
        <v>733</v>
      </c>
      <c r="C482" t="s">
        <v>557</v>
      </c>
      <c r="D482">
        <v>5</v>
      </c>
      <c r="E482">
        <v>5</v>
      </c>
      <c r="F482">
        <v>5</v>
      </c>
      <c r="G482">
        <v>5</v>
      </c>
      <c r="H482">
        <v>5</v>
      </c>
      <c r="I482">
        <v>5</v>
      </c>
      <c r="J482">
        <v>25</v>
      </c>
      <c r="K482">
        <v>0.34443461945963599</v>
      </c>
      <c r="L482">
        <v>10</v>
      </c>
      <c r="M482" t="s">
        <v>1910</v>
      </c>
      <c r="N482" t="b">
        <v>0</v>
      </c>
    </row>
    <row r="483" spans="1:14" x14ac:dyDescent="0.45">
      <c r="A483" t="s">
        <v>291</v>
      </c>
      <c r="B483" t="s">
        <v>735</v>
      </c>
      <c r="C483" t="s">
        <v>557</v>
      </c>
      <c r="D483">
        <v>5</v>
      </c>
      <c r="E483">
        <v>5</v>
      </c>
      <c r="F483">
        <v>4</v>
      </c>
      <c r="G483">
        <v>5</v>
      </c>
      <c r="H483">
        <v>5</v>
      </c>
      <c r="I483">
        <v>4.8125</v>
      </c>
      <c r="J483">
        <v>24</v>
      </c>
      <c r="K483">
        <v>0.17386577345278631</v>
      </c>
      <c r="L483">
        <v>10</v>
      </c>
      <c r="M483" t="s">
        <v>1911</v>
      </c>
      <c r="N483" t="b">
        <v>0</v>
      </c>
    </row>
    <row r="484" spans="1:14" x14ac:dyDescent="0.45">
      <c r="A484" t="s">
        <v>294</v>
      </c>
      <c r="B484" t="s">
        <v>737</v>
      </c>
      <c r="C484" t="s">
        <v>557</v>
      </c>
      <c r="D484">
        <v>5</v>
      </c>
      <c r="E484">
        <v>5</v>
      </c>
      <c r="F484">
        <v>4</v>
      </c>
      <c r="G484">
        <v>5</v>
      </c>
      <c r="H484">
        <v>4</v>
      </c>
      <c r="I484">
        <v>4.7249999999999996</v>
      </c>
      <c r="J484">
        <v>23</v>
      </c>
      <c r="K484">
        <v>0.27440668811712438</v>
      </c>
      <c r="L484">
        <v>10</v>
      </c>
      <c r="M484" t="s">
        <v>1912</v>
      </c>
      <c r="N484" t="b">
        <v>0</v>
      </c>
    </row>
    <row r="485" spans="1:14" x14ac:dyDescent="0.45">
      <c r="A485" t="s">
        <v>297</v>
      </c>
      <c r="B485" t="s">
        <v>739</v>
      </c>
      <c r="C485" t="s">
        <v>557</v>
      </c>
      <c r="D485">
        <v>5</v>
      </c>
      <c r="E485">
        <v>5</v>
      </c>
      <c r="F485">
        <v>4</v>
      </c>
      <c r="G485">
        <v>5</v>
      </c>
      <c r="H485">
        <v>4</v>
      </c>
      <c r="I485">
        <v>4.7249999999999996</v>
      </c>
      <c r="J485">
        <v>23</v>
      </c>
      <c r="K485">
        <v>0.15294083938269981</v>
      </c>
      <c r="L485">
        <v>10</v>
      </c>
      <c r="M485" t="s">
        <v>1913</v>
      </c>
      <c r="N485" t="b">
        <v>0</v>
      </c>
    </row>
    <row r="486" spans="1:14" x14ac:dyDescent="0.45">
      <c r="A486" t="s">
        <v>300</v>
      </c>
      <c r="B486" t="s">
        <v>741</v>
      </c>
      <c r="C486" t="s">
        <v>557</v>
      </c>
      <c r="D486">
        <v>5</v>
      </c>
      <c r="E486">
        <v>5</v>
      </c>
      <c r="F486">
        <v>5</v>
      </c>
      <c r="G486">
        <v>5</v>
      </c>
      <c r="H486">
        <v>5</v>
      </c>
      <c r="I486">
        <v>5</v>
      </c>
      <c r="J486">
        <v>25</v>
      </c>
      <c r="K486">
        <v>0.27209807006950482</v>
      </c>
      <c r="L486">
        <v>12</v>
      </c>
      <c r="M486" t="s">
        <v>1914</v>
      </c>
      <c r="N486" t="b">
        <v>0</v>
      </c>
    </row>
    <row r="487" spans="1:14" x14ac:dyDescent="0.45">
      <c r="A487" t="s">
        <v>303</v>
      </c>
      <c r="B487" t="s">
        <v>743</v>
      </c>
      <c r="C487" t="s">
        <v>557</v>
      </c>
      <c r="D487">
        <v>4</v>
      </c>
      <c r="E487">
        <v>5</v>
      </c>
      <c r="F487">
        <v>4</v>
      </c>
      <c r="G487">
        <v>5</v>
      </c>
      <c r="H487">
        <v>3</v>
      </c>
      <c r="I487">
        <v>4.3249999999999993</v>
      </c>
      <c r="J487">
        <v>21</v>
      </c>
      <c r="K487">
        <v>7.7197684114582027E-2</v>
      </c>
      <c r="L487">
        <v>13</v>
      </c>
      <c r="M487" t="s">
        <v>1915</v>
      </c>
      <c r="N487" t="b">
        <v>0</v>
      </c>
    </row>
    <row r="488" spans="1:14" x14ac:dyDescent="0.45">
      <c r="A488" t="s">
        <v>306</v>
      </c>
      <c r="B488" t="s">
        <v>745</v>
      </c>
      <c r="C488" t="s">
        <v>557</v>
      </c>
      <c r="D488">
        <v>5</v>
      </c>
      <c r="E488">
        <v>5</v>
      </c>
      <c r="F488">
        <v>5</v>
      </c>
      <c r="G488">
        <v>5</v>
      </c>
      <c r="H488">
        <v>5</v>
      </c>
      <c r="I488">
        <v>5</v>
      </c>
      <c r="J488">
        <v>25</v>
      </c>
      <c r="K488">
        <v>0.1012045532498714</v>
      </c>
      <c r="L488">
        <v>12</v>
      </c>
      <c r="M488" t="s">
        <v>1916</v>
      </c>
      <c r="N488" t="b">
        <v>0</v>
      </c>
    </row>
    <row r="489" spans="1:14" x14ac:dyDescent="0.45">
      <c r="A489" t="s">
        <v>309</v>
      </c>
      <c r="B489" t="s">
        <v>747</v>
      </c>
      <c r="C489" t="s">
        <v>557</v>
      </c>
      <c r="D489">
        <v>5</v>
      </c>
      <c r="E489">
        <v>5</v>
      </c>
      <c r="F489">
        <v>4</v>
      </c>
      <c r="G489">
        <v>5</v>
      </c>
      <c r="H489">
        <v>4</v>
      </c>
      <c r="I489">
        <v>4.7249999999999996</v>
      </c>
      <c r="J489">
        <v>23</v>
      </c>
      <c r="K489">
        <v>0.16320698528624811</v>
      </c>
      <c r="L489">
        <v>13</v>
      </c>
      <c r="M489" t="s">
        <v>1917</v>
      </c>
      <c r="N489" t="b">
        <v>0</v>
      </c>
    </row>
    <row r="490" spans="1:14" x14ac:dyDescent="0.45">
      <c r="A490" t="s">
        <v>312</v>
      </c>
      <c r="B490" t="s">
        <v>749</v>
      </c>
      <c r="C490" t="s">
        <v>557</v>
      </c>
      <c r="D490">
        <v>5</v>
      </c>
      <c r="E490">
        <v>5</v>
      </c>
      <c r="F490">
        <v>4</v>
      </c>
      <c r="G490">
        <v>5</v>
      </c>
      <c r="H490">
        <v>4</v>
      </c>
      <c r="I490">
        <v>4.7249999999999996</v>
      </c>
      <c r="J490">
        <v>23</v>
      </c>
      <c r="K490">
        <v>0.29732980580715229</v>
      </c>
      <c r="L490">
        <v>10</v>
      </c>
      <c r="M490" t="s">
        <v>1918</v>
      </c>
      <c r="N490" t="b">
        <v>0</v>
      </c>
    </row>
    <row r="491" spans="1:14" x14ac:dyDescent="0.45">
      <c r="A491" t="s">
        <v>315</v>
      </c>
      <c r="B491" t="s">
        <v>751</v>
      </c>
      <c r="C491" t="s">
        <v>557</v>
      </c>
      <c r="D491">
        <v>4</v>
      </c>
      <c r="E491">
        <v>5</v>
      </c>
      <c r="F491">
        <v>4</v>
      </c>
      <c r="G491">
        <v>5</v>
      </c>
      <c r="H491">
        <v>3</v>
      </c>
      <c r="I491">
        <v>4.3249999999999993</v>
      </c>
      <c r="J491">
        <v>21</v>
      </c>
      <c r="K491">
        <v>0.17139618020961411</v>
      </c>
      <c r="L491">
        <v>13</v>
      </c>
      <c r="M491" t="s">
        <v>1919</v>
      </c>
      <c r="N491" t="b">
        <v>0</v>
      </c>
    </row>
    <row r="492" spans="1:14" x14ac:dyDescent="0.45">
      <c r="A492" t="s">
        <v>318</v>
      </c>
      <c r="B492" t="s">
        <v>753</v>
      </c>
      <c r="C492" t="s">
        <v>557</v>
      </c>
      <c r="D492">
        <v>5</v>
      </c>
      <c r="E492">
        <v>5</v>
      </c>
      <c r="F492">
        <v>4</v>
      </c>
      <c r="G492">
        <v>5</v>
      </c>
      <c r="H492">
        <v>4</v>
      </c>
      <c r="I492">
        <v>4.7249999999999996</v>
      </c>
      <c r="J492">
        <v>23</v>
      </c>
      <c r="K492">
        <v>0.2024148993966072</v>
      </c>
      <c r="L492">
        <v>12</v>
      </c>
      <c r="M492" t="s">
        <v>1920</v>
      </c>
      <c r="N492" t="b">
        <v>0</v>
      </c>
    </row>
    <row r="493" spans="1:14" x14ac:dyDescent="0.45">
      <c r="A493" t="s">
        <v>321</v>
      </c>
      <c r="B493" t="s">
        <v>755</v>
      </c>
      <c r="C493" t="s">
        <v>557</v>
      </c>
      <c r="D493">
        <v>5</v>
      </c>
      <c r="E493">
        <v>5</v>
      </c>
      <c r="F493">
        <v>4</v>
      </c>
      <c r="G493">
        <v>5</v>
      </c>
      <c r="H493">
        <v>4</v>
      </c>
      <c r="I493">
        <v>4.7249999999999996</v>
      </c>
      <c r="J493">
        <v>23</v>
      </c>
      <c r="K493">
        <v>0.212436087030965</v>
      </c>
      <c r="L493">
        <v>10</v>
      </c>
      <c r="M493" t="s">
        <v>1921</v>
      </c>
      <c r="N493" t="b">
        <v>0</v>
      </c>
    </row>
    <row r="494" spans="1:14" x14ac:dyDescent="0.45">
      <c r="A494" t="s">
        <v>324</v>
      </c>
      <c r="B494" t="s">
        <v>757</v>
      </c>
      <c r="C494" t="s">
        <v>557</v>
      </c>
      <c r="D494">
        <v>5</v>
      </c>
      <c r="E494">
        <v>5</v>
      </c>
      <c r="F494">
        <v>5</v>
      </c>
      <c r="G494">
        <v>5</v>
      </c>
      <c r="H494">
        <v>5</v>
      </c>
      <c r="I494">
        <v>5</v>
      </c>
      <c r="J494">
        <v>25</v>
      </c>
      <c r="K494">
        <v>0.14028566498011141</v>
      </c>
      <c r="L494">
        <v>12</v>
      </c>
      <c r="M494" t="s">
        <v>1895</v>
      </c>
      <c r="N494" t="b">
        <v>0</v>
      </c>
    </row>
    <row r="495" spans="1:14" x14ac:dyDescent="0.45">
      <c r="A495" t="s">
        <v>327</v>
      </c>
      <c r="B495" t="s">
        <v>759</v>
      </c>
      <c r="C495" t="s">
        <v>557</v>
      </c>
      <c r="D495">
        <v>4</v>
      </c>
      <c r="E495">
        <v>5</v>
      </c>
      <c r="F495">
        <v>4</v>
      </c>
      <c r="G495">
        <v>5</v>
      </c>
      <c r="H495">
        <v>3</v>
      </c>
      <c r="I495">
        <v>4.3249999999999993</v>
      </c>
      <c r="J495">
        <v>21</v>
      </c>
      <c r="K495">
        <v>0.22585404290255681</v>
      </c>
      <c r="L495">
        <v>14</v>
      </c>
      <c r="M495" t="s">
        <v>1922</v>
      </c>
      <c r="N495" t="b">
        <v>0</v>
      </c>
    </row>
    <row r="496" spans="1:14" x14ac:dyDescent="0.45">
      <c r="A496" t="s">
        <v>330</v>
      </c>
      <c r="B496" t="s">
        <v>761</v>
      </c>
      <c r="C496" t="s">
        <v>557</v>
      </c>
      <c r="D496">
        <v>5</v>
      </c>
      <c r="E496">
        <v>5</v>
      </c>
      <c r="F496">
        <v>4</v>
      </c>
      <c r="G496">
        <v>5</v>
      </c>
      <c r="H496">
        <v>4</v>
      </c>
      <c r="I496">
        <v>4.7249999999999996</v>
      </c>
      <c r="J496">
        <v>23</v>
      </c>
      <c r="K496">
        <v>9.1329225352112658E-2</v>
      </c>
      <c r="L496">
        <v>2</v>
      </c>
      <c r="M496" t="s">
        <v>1923</v>
      </c>
      <c r="N496" t="b">
        <v>0</v>
      </c>
    </row>
    <row r="497" spans="1:14" x14ac:dyDescent="0.45">
      <c r="A497" t="s">
        <v>333</v>
      </c>
      <c r="B497" t="s">
        <v>763</v>
      </c>
      <c r="C497" t="s">
        <v>557</v>
      </c>
      <c r="D497">
        <v>5</v>
      </c>
      <c r="E497">
        <v>5</v>
      </c>
      <c r="F497">
        <v>4</v>
      </c>
      <c r="G497">
        <v>5</v>
      </c>
      <c r="H497">
        <v>4</v>
      </c>
      <c r="I497">
        <v>4.7249999999999996</v>
      </c>
      <c r="J497">
        <v>23</v>
      </c>
      <c r="K497">
        <v>0.2024937679101671</v>
      </c>
      <c r="L497">
        <v>12</v>
      </c>
      <c r="M497" t="s">
        <v>1924</v>
      </c>
      <c r="N497" t="b">
        <v>0</v>
      </c>
    </row>
    <row r="498" spans="1:14" x14ac:dyDescent="0.45">
      <c r="A498" t="s">
        <v>336</v>
      </c>
      <c r="B498" t="s">
        <v>765</v>
      </c>
      <c r="C498" t="s">
        <v>557</v>
      </c>
      <c r="D498">
        <v>3</v>
      </c>
      <c r="E498">
        <v>4</v>
      </c>
      <c r="F498">
        <v>3</v>
      </c>
      <c r="G498">
        <v>4</v>
      </c>
      <c r="H498">
        <v>2</v>
      </c>
      <c r="I498">
        <v>3.3250000000000002</v>
      </c>
      <c r="J498">
        <v>16</v>
      </c>
      <c r="K498">
        <v>0.17015606195695129</v>
      </c>
      <c r="L498">
        <v>11</v>
      </c>
      <c r="M498" t="s">
        <v>1925</v>
      </c>
      <c r="N498" t="b">
        <v>0</v>
      </c>
    </row>
    <row r="499" spans="1:14" x14ac:dyDescent="0.45">
      <c r="A499" t="s">
        <v>339</v>
      </c>
      <c r="B499" t="s">
        <v>767</v>
      </c>
      <c r="C499" t="s">
        <v>557</v>
      </c>
      <c r="D499">
        <v>5</v>
      </c>
      <c r="E499">
        <v>5</v>
      </c>
      <c r="F499">
        <v>4</v>
      </c>
      <c r="G499">
        <v>5</v>
      </c>
      <c r="H499">
        <v>5</v>
      </c>
      <c r="I499">
        <v>4.8125</v>
      </c>
      <c r="J499">
        <v>24</v>
      </c>
      <c r="K499">
        <v>0.30512707331687261</v>
      </c>
      <c r="L499">
        <v>13</v>
      </c>
      <c r="M499" t="s">
        <v>1926</v>
      </c>
      <c r="N499" t="b">
        <v>0</v>
      </c>
    </row>
    <row r="500" spans="1:14" x14ac:dyDescent="0.45">
      <c r="A500" t="s">
        <v>342</v>
      </c>
      <c r="B500" t="s">
        <v>769</v>
      </c>
      <c r="C500" t="s">
        <v>557</v>
      </c>
      <c r="D500">
        <v>5</v>
      </c>
      <c r="E500">
        <v>5</v>
      </c>
      <c r="F500">
        <v>4</v>
      </c>
      <c r="G500">
        <v>5</v>
      </c>
      <c r="H500">
        <v>3</v>
      </c>
      <c r="I500">
        <v>4.6374999999999993</v>
      </c>
      <c r="J500">
        <v>22</v>
      </c>
      <c r="K500">
        <v>0.26388509115410069</v>
      </c>
      <c r="L500">
        <v>11</v>
      </c>
      <c r="M500" t="s">
        <v>1927</v>
      </c>
      <c r="N500" t="b">
        <v>0</v>
      </c>
    </row>
    <row r="501" spans="1:14" x14ac:dyDescent="0.45">
      <c r="A501" t="s">
        <v>345</v>
      </c>
      <c r="B501" t="s">
        <v>771</v>
      </c>
      <c r="C501" t="s">
        <v>557</v>
      </c>
      <c r="D501">
        <v>5</v>
      </c>
      <c r="E501">
        <v>5</v>
      </c>
      <c r="F501">
        <v>5</v>
      </c>
      <c r="G501">
        <v>5</v>
      </c>
      <c r="H501">
        <v>4</v>
      </c>
      <c r="I501">
        <v>4.9124999999999996</v>
      </c>
      <c r="J501">
        <v>24</v>
      </c>
      <c r="K501">
        <v>0.37463977386446118</v>
      </c>
      <c r="L501">
        <v>11</v>
      </c>
      <c r="M501" t="s">
        <v>1928</v>
      </c>
      <c r="N501" t="b">
        <v>0</v>
      </c>
    </row>
    <row r="502" spans="1:14" x14ac:dyDescent="0.45">
      <c r="A502" t="s">
        <v>348</v>
      </c>
      <c r="B502" t="s">
        <v>773</v>
      </c>
      <c r="C502" t="s">
        <v>557</v>
      </c>
      <c r="D502">
        <v>5</v>
      </c>
      <c r="E502">
        <v>5</v>
      </c>
      <c r="F502">
        <v>4</v>
      </c>
      <c r="G502">
        <v>5</v>
      </c>
      <c r="H502">
        <v>4</v>
      </c>
      <c r="I502">
        <v>4.7249999999999996</v>
      </c>
      <c r="J502">
        <v>23</v>
      </c>
      <c r="K502">
        <v>0.21654493593880089</v>
      </c>
      <c r="L502">
        <v>12</v>
      </c>
      <c r="M502" t="s">
        <v>1929</v>
      </c>
      <c r="N502" t="b">
        <v>0</v>
      </c>
    </row>
    <row r="503" spans="1:14" x14ac:dyDescent="0.45">
      <c r="A503" t="s">
        <v>351</v>
      </c>
      <c r="B503" t="s">
        <v>775</v>
      </c>
      <c r="C503" t="s">
        <v>557</v>
      </c>
      <c r="D503">
        <v>5</v>
      </c>
      <c r="E503">
        <v>5</v>
      </c>
      <c r="F503">
        <v>4</v>
      </c>
      <c r="G503">
        <v>5</v>
      </c>
      <c r="H503">
        <v>4</v>
      </c>
      <c r="I503">
        <v>4.7249999999999996</v>
      </c>
      <c r="J503">
        <v>23</v>
      </c>
      <c r="K503">
        <v>0.21754637636393651</v>
      </c>
      <c r="L503">
        <v>13</v>
      </c>
      <c r="M503" t="s">
        <v>1930</v>
      </c>
      <c r="N503" t="b">
        <v>0</v>
      </c>
    </row>
    <row r="504" spans="1:14" x14ac:dyDescent="0.45">
      <c r="A504" t="s">
        <v>354</v>
      </c>
      <c r="B504" t="s">
        <v>777</v>
      </c>
      <c r="C504" t="s">
        <v>557</v>
      </c>
      <c r="D504">
        <v>5</v>
      </c>
      <c r="E504">
        <v>5</v>
      </c>
      <c r="F504">
        <v>5</v>
      </c>
      <c r="G504">
        <v>5</v>
      </c>
      <c r="H504">
        <v>5</v>
      </c>
      <c r="I504">
        <v>5</v>
      </c>
      <c r="J504">
        <v>25</v>
      </c>
      <c r="K504">
        <v>0.2294985887795957</v>
      </c>
      <c r="L504">
        <v>9</v>
      </c>
      <c r="M504" t="s">
        <v>1931</v>
      </c>
      <c r="N504" t="b">
        <v>0</v>
      </c>
    </row>
    <row r="505" spans="1:14" x14ac:dyDescent="0.45">
      <c r="A505" t="s">
        <v>357</v>
      </c>
      <c r="B505" t="s">
        <v>779</v>
      </c>
      <c r="C505" t="s">
        <v>557</v>
      </c>
      <c r="D505">
        <v>5</v>
      </c>
      <c r="E505">
        <v>5</v>
      </c>
      <c r="F505">
        <v>4</v>
      </c>
      <c r="G505">
        <v>5</v>
      </c>
      <c r="H505">
        <v>4</v>
      </c>
      <c r="I505">
        <v>4.7249999999999996</v>
      </c>
      <c r="J505">
        <v>23</v>
      </c>
      <c r="K505">
        <v>0.28591987506092242</v>
      </c>
      <c r="L505">
        <v>11</v>
      </c>
      <c r="M505" t="s">
        <v>1932</v>
      </c>
      <c r="N505" t="b">
        <v>0</v>
      </c>
    </row>
    <row r="506" spans="1:14" x14ac:dyDescent="0.45">
      <c r="A506" t="s">
        <v>360</v>
      </c>
      <c r="B506" t="s">
        <v>781</v>
      </c>
      <c r="C506" t="s">
        <v>557</v>
      </c>
      <c r="D506">
        <v>5</v>
      </c>
      <c r="E506">
        <v>5</v>
      </c>
      <c r="F506">
        <v>4</v>
      </c>
      <c r="G506">
        <v>5</v>
      </c>
      <c r="H506">
        <v>3</v>
      </c>
      <c r="I506">
        <v>4.6374999999999993</v>
      </c>
      <c r="J506">
        <v>22</v>
      </c>
      <c r="K506">
        <v>0.13394868585732159</v>
      </c>
      <c r="L506">
        <v>2</v>
      </c>
      <c r="M506" t="s">
        <v>1933</v>
      </c>
      <c r="N506" t="b">
        <v>0</v>
      </c>
    </row>
    <row r="507" spans="1:14" x14ac:dyDescent="0.45">
      <c r="A507" t="s">
        <v>363</v>
      </c>
      <c r="B507" t="s">
        <v>782</v>
      </c>
      <c r="C507" t="s">
        <v>557</v>
      </c>
      <c r="D507">
        <v>5</v>
      </c>
      <c r="E507">
        <v>5</v>
      </c>
      <c r="F507">
        <v>5</v>
      </c>
      <c r="G507">
        <v>5</v>
      </c>
      <c r="H507">
        <v>4</v>
      </c>
      <c r="I507">
        <v>4.9124999999999996</v>
      </c>
      <c r="J507">
        <v>24</v>
      </c>
      <c r="K507">
        <v>0.45454831355606812</v>
      </c>
      <c r="L507">
        <v>13</v>
      </c>
      <c r="M507" t="s">
        <v>1934</v>
      </c>
      <c r="N507" t="b">
        <v>0</v>
      </c>
    </row>
    <row r="508" spans="1:14" x14ac:dyDescent="0.45">
      <c r="A508" t="s">
        <v>366</v>
      </c>
      <c r="B508" t="s">
        <v>784</v>
      </c>
      <c r="C508" t="s">
        <v>557</v>
      </c>
      <c r="D508">
        <v>5</v>
      </c>
      <c r="E508">
        <v>5</v>
      </c>
      <c r="F508">
        <v>3</v>
      </c>
      <c r="G508">
        <v>5</v>
      </c>
      <c r="H508">
        <v>3</v>
      </c>
      <c r="I508">
        <v>4.45</v>
      </c>
      <c r="J508">
        <v>21</v>
      </c>
      <c r="K508">
        <v>0.1212222711210566</v>
      </c>
      <c r="L508">
        <v>9</v>
      </c>
      <c r="M508" t="s">
        <v>1935</v>
      </c>
      <c r="N508" t="b">
        <v>0</v>
      </c>
    </row>
    <row r="509" spans="1:14" x14ac:dyDescent="0.45">
      <c r="A509" t="s">
        <v>369</v>
      </c>
      <c r="B509" t="s">
        <v>786</v>
      </c>
      <c r="C509" t="s">
        <v>557</v>
      </c>
      <c r="D509">
        <v>5</v>
      </c>
      <c r="E509">
        <v>5</v>
      </c>
      <c r="F509">
        <v>4</v>
      </c>
      <c r="G509">
        <v>5</v>
      </c>
      <c r="H509">
        <v>4</v>
      </c>
      <c r="I509">
        <v>4.7249999999999996</v>
      </c>
      <c r="J509">
        <v>23</v>
      </c>
      <c r="K509">
        <v>0.39263607907785519</v>
      </c>
      <c r="L509">
        <v>13</v>
      </c>
      <c r="M509" t="s">
        <v>1936</v>
      </c>
      <c r="N509" t="b">
        <v>0</v>
      </c>
    </row>
    <row r="510" spans="1:14" x14ac:dyDescent="0.45">
      <c r="A510" t="s">
        <v>372</v>
      </c>
      <c r="B510" t="s">
        <v>788</v>
      </c>
      <c r="C510" t="s">
        <v>557</v>
      </c>
      <c r="D510">
        <v>4</v>
      </c>
      <c r="E510">
        <v>5</v>
      </c>
      <c r="F510">
        <v>4</v>
      </c>
      <c r="G510">
        <v>5</v>
      </c>
      <c r="H510">
        <v>3</v>
      </c>
      <c r="I510">
        <v>4.3249999999999993</v>
      </c>
      <c r="J510">
        <v>21</v>
      </c>
      <c r="K510">
        <v>0.40327012253854788</v>
      </c>
      <c r="L510">
        <v>15</v>
      </c>
      <c r="M510" t="s">
        <v>1937</v>
      </c>
      <c r="N510" t="b">
        <v>0</v>
      </c>
    </row>
    <row r="511" spans="1:14" x14ac:dyDescent="0.45">
      <c r="A511" t="s">
        <v>375</v>
      </c>
      <c r="B511" t="s">
        <v>790</v>
      </c>
      <c r="C511" t="s">
        <v>557</v>
      </c>
      <c r="D511">
        <v>5</v>
      </c>
      <c r="E511">
        <v>5</v>
      </c>
      <c r="F511">
        <v>4</v>
      </c>
      <c r="G511">
        <v>5</v>
      </c>
      <c r="H511">
        <v>4</v>
      </c>
      <c r="I511">
        <v>4.7249999999999996</v>
      </c>
      <c r="J511">
        <v>23</v>
      </c>
      <c r="K511">
        <v>0.28668223873047238</v>
      </c>
      <c r="L511">
        <v>8</v>
      </c>
      <c r="M511" t="s">
        <v>1938</v>
      </c>
      <c r="N511" t="b">
        <v>0</v>
      </c>
    </row>
    <row r="512" spans="1:14" x14ac:dyDescent="0.45">
      <c r="A512" t="s">
        <v>378</v>
      </c>
      <c r="B512" t="s">
        <v>792</v>
      </c>
      <c r="C512" t="s">
        <v>557</v>
      </c>
      <c r="D512">
        <v>4</v>
      </c>
      <c r="E512">
        <v>5</v>
      </c>
      <c r="F512">
        <v>3</v>
      </c>
      <c r="G512">
        <v>5</v>
      </c>
      <c r="H512">
        <v>3</v>
      </c>
      <c r="I512">
        <v>4.1375000000000002</v>
      </c>
      <c r="J512">
        <v>20</v>
      </c>
      <c r="K512">
        <v>0.22099898063200821</v>
      </c>
      <c r="L512">
        <v>3</v>
      </c>
      <c r="M512" t="s">
        <v>1939</v>
      </c>
      <c r="N512" t="b">
        <v>0</v>
      </c>
    </row>
    <row r="513" spans="1:14" x14ac:dyDescent="0.45">
      <c r="A513" t="s">
        <v>381</v>
      </c>
      <c r="B513" t="s">
        <v>794</v>
      </c>
      <c r="C513" t="s">
        <v>557</v>
      </c>
      <c r="D513">
        <v>4</v>
      </c>
      <c r="E513">
        <v>5</v>
      </c>
      <c r="F513">
        <v>3</v>
      </c>
      <c r="G513">
        <v>5</v>
      </c>
      <c r="H513">
        <v>2</v>
      </c>
      <c r="I513">
        <v>4.05</v>
      </c>
      <c r="J513">
        <v>19</v>
      </c>
      <c r="K513">
        <v>0.18277449192929571</v>
      </c>
      <c r="L513">
        <v>13</v>
      </c>
      <c r="M513" t="s">
        <v>1940</v>
      </c>
      <c r="N513" t="b">
        <v>0</v>
      </c>
    </row>
    <row r="514" spans="1:14" x14ac:dyDescent="0.45">
      <c r="A514" t="s">
        <v>384</v>
      </c>
      <c r="B514" t="s">
        <v>796</v>
      </c>
      <c r="C514" t="s">
        <v>557</v>
      </c>
      <c r="D514">
        <v>5</v>
      </c>
      <c r="E514">
        <v>5</v>
      </c>
      <c r="F514">
        <v>5</v>
      </c>
      <c r="G514">
        <v>5</v>
      </c>
      <c r="H514">
        <v>4</v>
      </c>
      <c r="I514">
        <v>4.9124999999999996</v>
      </c>
      <c r="J514">
        <v>24</v>
      </c>
      <c r="K514">
        <v>0.43473370280773083</v>
      </c>
      <c r="L514">
        <v>13</v>
      </c>
      <c r="M514" t="s">
        <v>1941</v>
      </c>
      <c r="N514" t="b">
        <v>0</v>
      </c>
    </row>
    <row r="515" spans="1:14" x14ac:dyDescent="0.45">
      <c r="A515" t="s">
        <v>387</v>
      </c>
      <c r="B515" t="s">
        <v>798</v>
      </c>
      <c r="C515" t="s">
        <v>557</v>
      </c>
      <c r="D515">
        <v>5</v>
      </c>
      <c r="E515">
        <v>5</v>
      </c>
      <c r="F515">
        <v>5</v>
      </c>
      <c r="G515">
        <v>5</v>
      </c>
      <c r="H515">
        <v>5</v>
      </c>
      <c r="I515">
        <v>5</v>
      </c>
      <c r="J515">
        <v>25</v>
      </c>
      <c r="K515">
        <v>0.16858080138848339</v>
      </c>
      <c r="L515">
        <v>8</v>
      </c>
      <c r="M515" t="s">
        <v>1942</v>
      </c>
      <c r="N515" t="b">
        <v>0</v>
      </c>
    </row>
    <row r="516" spans="1:14" x14ac:dyDescent="0.45">
      <c r="A516" t="s">
        <v>390</v>
      </c>
      <c r="B516" t="s">
        <v>800</v>
      </c>
      <c r="C516" t="s">
        <v>557</v>
      </c>
      <c r="D516">
        <v>5</v>
      </c>
      <c r="E516">
        <v>5</v>
      </c>
      <c r="F516">
        <v>4</v>
      </c>
      <c r="G516">
        <v>5</v>
      </c>
      <c r="H516">
        <v>4</v>
      </c>
      <c r="I516">
        <v>4.7249999999999996</v>
      </c>
      <c r="J516">
        <v>23</v>
      </c>
      <c r="K516">
        <v>0.22853656673090339</v>
      </c>
      <c r="L516">
        <v>12</v>
      </c>
      <c r="M516" t="s">
        <v>1943</v>
      </c>
      <c r="N516" t="b">
        <v>0</v>
      </c>
    </row>
    <row r="517" spans="1:14" x14ac:dyDescent="0.45">
      <c r="A517" t="s">
        <v>393</v>
      </c>
      <c r="B517" t="s">
        <v>802</v>
      </c>
      <c r="C517" t="s">
        <v>557</v>
      </c>
      <c r="D517">
        <v>5</v>
      </c>
      <c r="E517">
        <v>5</v>
      </c>
      <c r="F517">
        <v>5</v>
      </c>
      <c r="G517">
        <v>5</v>
      </c>
      <c r="H517">
        <v>5</v>
      </c>
      <c r="I517">
        <v>5</v>
      </c>
      <c r="J517">
        <v>25</v>
      </c>
      <c r="K517">
        <v>0.30164001768198329</v>
      </c>
      <c r="L517">
        <v>13</v>
      </c>
      <c r="M517" t="s">
        <v>1944</v>
      </c>
      <c r="N517" t="b">
        <v>0</v>
      </c>
    </row>
    <row r="518" spans="1:14" x14ac:dyDescent="0.45">
      <c r="A518" t="s">
        <v>396</v>
      </c>
      <c r="B518" t="s">
        <v>804</v>
      </c>
      <c r="C518" t="s">
        <v>557</v>
      </c>
      <c r="D518">
        <v>4</v>
      </c>
      <c r="E518">
        <v>5</v>
      </c>
      <c r="F518">
        <v>4</v>
      </c>
      <c r="G518">
        <v>5</v>
      </c>
      <c r="H518">
        <v>3</v>
      </c>
      <c r="I518">
        <v>4.3249999999999993</v>
      </c>
      <c r="J518">
        <v>21</v>
      </c>
      <c r="K518">
        <v>0.31527780899527591</v>
      </c>
      <c r="L518">
        <v>11</v>
      </c>
      <c r="M518" t="s">
        <v>1945</v>
      </c>
      <c r="N518" t="b">
        <v>0</v>
      </c>
    </row>
    <row r="519" spans="1:14" x14ac:dyDescent="0.45">
      <c r="A519" t="s">
        <v>399</v>
      </c>
      <c r="B519" t="s">
        <v>806</v>
      </c>
      <c r="C519" t="s">
        <v>557</v>
      </c>
      <c r="D519">
        <v>4</v>
      </c>
      <c r="E519">
        <v>5</v>
      </c>
      <c r="F519">
        <v>3</v>
      </c>
      <c r="G519">
        <v>4</v>
      </c>
      <c r="H519">
        <v>3</v>
      </c>
      <c r="I519">
        <v>3.9750000000000001</v>
      </c>
      <c r="J519">
        <v>19</v>
      </c>
      <c r="K519">
        <v>0.16935642454267841</v>
      </c>
      <c r="L519">
        <v>11</v>
      </c>
      <c r="M519" t="s">
        <v>1946</v>
      </c>
      <c r="N519" t="b">
        <v>0</v>
      </c>
    </row>
    <row r="520" spans="1:14" x14ac:dyDescent="0.45">
      <c r="A520" t="s">
        <v>402</v>
      </c>
      <c r="B520" t="s">
        <v>808</v>
      </c>
      <c r="C520" t="s">
        <v>557</v>
      </c>
      <c r="D520">
        <v>5</v>
      </c>
      <c r="E520">
        <v>5</v>
      </c>
      <c r="F520">
        <v>4</v>
      </c>
      <c r="G520">
        <v>5</v>
      </c>
      <c r="H520">
        <v>3</v>
      </c>
      <c r="I520">
        <v>4.6374999999999993</v>
      </c>
      <c r="J520">
        <v>22</v>
      </c>
      <c r="K520">
        <v>0.33597734014218289</v>
      </c>
      <c r="L520">
        <v>11</v>
      </c>
      <c r="M520" t="s">
        <v>1947</v>
      </c>
      <c r="N520" t="b">
        <v>0</v>
      </c>
    </row>
    <row r="521" spans="1:14" x14ac:dyDescent="0.45">
      <c r="A521" t="s">
        <v>405</v>
      </c>
      <c r="B521" t="s">
        <v>810</v>
      </c>
      <c r="C521" t="s">
        <v>557</v>
      </c>
      <c r="D521">
        <v>5</v>
      </c>
      <c r="E521">
        <v>5</v>
      </c>
      <c r="F521">
        <v>5</v>
      </c>
      <c r="G521">
        <v>5</v>
      </c>
      <c r="H521">
        <v>4</v>
      </c>
      <c r="I521">
        <v>4.9124999999999996</v>
      </c>
      <c r="J521">
        <v>24</v>
      </c>
      <c r="K521">
        <v>0.31254722618434178</v>
      </c>
      <c r="L521">
        <v>14</v>
      </c>
      <c r="M521" t="s">
        <v>1948</v>
      </c>
      <c r="N521" t="b">
        <v>0</v>
      </c>
    </row>
    <row r="522" spans="1:14" x14ac:dyDescent="0.45">
      <c r="A522" t="s">
        <v>408</v>
      </c>
      <c r="B522" t="s">
        <v>812</v>
      </c>
      <c r="C522" t="s">
        <v>557</v>
      </c>
      <c r="D522">
        <v>5</v>
      </c>
      <c r="E522">
        <v>5</v>
      </c>
      <c r="F522">
        <v>5</v>
      </c>
      <c r="G522">
        <v>5</v>
      </c>
      <c r="H522">
        <v>5</v>
      </c>
      <c r="I522">
        <v>5</v>
      </c>
      <c r="J522">
        <v>25</v>
      </c>
      <c r="K522">
        <v>0.2082102643594281</v>
      </c>
      <c r="L522">
        <v>11</v>
      </c>
      <c r="M522" t="s">
        <v>1949</v>
      </c>
      <c r="N522" t="b">
        <v>0</v>
      </c>
    </row>
    <row r="523" spans="1:14" x14ac:dyDescent="0.45">
      <c r="A523" t="s">
        <v>411</v>
      </c>
      <c r="B523" t="s">
        <v>814</v>
      </c>
      <c r="C523" t="s">
        <v>557</v>
      </c>
      <c r="D523">
        <v>5</v>
      </c>
      <c r="E523">
        <v>5</v>
      </c>
      <c r="F523">
        <v>4</v>
      </c>
      <c r="G523">
        <v>5</v>
      </c>
      <c r="H523">
        <v>4</v>
      </c>
      <c r="I523">
        <v>4.7249999999999996</v>
      </c>
      <c r="J523">
        <v>23</v>
      </c>
      <c r="K523">
        <v>0.33083025476111921</v>
      </c>
      <c r="L523">
        <v>10</v>
      </c>
      <c r="M523" t="s">
        <v>1950</v>
      </c>
      <c r="N523" t="b">
        <v>0</v>
      </c>
    </row>
    <row r="524" spans="1:14" x14ac:dyDescent="0.45">
      <c r="A524" t="s">
        <v>414</v>
      </c>
      <c r="B524" t="s">
        <v>816</v>
      </c>
      <c r="C524" t="s">
        <v>557</v>
      </c>
      <c r="D524">
        <v>5</v>
      </c>
      <c r="E524">
        <v>5</v>
      </c>
      <c r="F524">
        <v>5</v>
      </c>
      <c r="G524">
        <v>5</v>
      </c>
      <c r="H524">
        <v>5</v>
      </c>
      <c r="I524">
        <v>5</v>
      </c>
      <c r="J524">
        <v>25</v>
      </c>
      <c r="K524">
        <v>0.29618304966174552</v>
      </c>
      <c r="L524">
        <v>10</v>
      </c>
      <c r="M524" t="s">
        <v>1951</v>
      </c>
      <c r="N524" t="b">
        <v>0</v>
      </c>
    </row>
    <row r="525" spans="1:14" x14ac:dyDescent="0.45">
      <c r="A525" t="s">
        <v>417</v>
      </c>
      <c r="B525" t="s">
        <v>818</v>
      </c>
      <c r="C525" t="s">
        <v>557</v>
      </c>
      <c r="D525">
        <v>5</v>
      </c>
      <c r="E525">
        <v>5</v>
      </c>
      <c r="F525">
        <v>5</v>
      </c>
      <c r="G525">
        <v>5</v>
      </c>
      <c r="H525">
        <v>5</v>
      </c>
      <c r="I525">
        <v>5</v>
      </c>
      <c r="J525">
        <v>25</v>
      </c>
      <c r="K525">
        <v>0.19440607882829239</v>
      </c>
      <c r="L525">
        <v>10</v>
      </c>
      <c r="M525" t="s">
        <v>1952</v>
      </c>
      <c r="N525" t="b">
        <v>0</v>
      </c>
    </row>
    <row r="526" spans="1:14" x14ac:dyDescent="0.45">
      <c r="A526" t="s">
        <v>420</v>
      </c>
      <c r="B526" t="s">
        <v>820</v>
      </c>
      <c r="C526" t="s">
        <v>557</v>
      </c>
      <c r="D526">
        <v>5</v>
      </c>
      <c r="E526">
        <v>5</v>
      </c>
      <c r="F526">
        <v>4</v>
      </c>
      <c r="G526">
        <v>5</v>
      </c>
      <c r="H526">
        <v>4</v>
      </c>
      <c r="I526">
        <v>4.7249999999999996</v>
      </c>
      <c r="J526">
        <v>23</v>
      </c>
      <c r="K526">
        <v>0.37596080780006902</v>
      </c>
      <c r="L526">
        <v>14</v>
      </c>
      <c r="M526" t="s">
        <v>1953</v>
      </c>
      <c r="N526" t="b">
        <v>0</v>
      </c>
    </row>
    <row r="527" spans="1:14" x14ac:dyDescent="0.45">
      <c r="A527" t="s">
        <v>423</v>
      </c>
      <c r="B527" t="s">
        <v>822</v>
      </c>
      <c r="C527" t="s">
        <v>557</v>
      </c>
      <c r="D527">
        <v>5</v>
      </c>
      <c r="E527">
        <v>5</v>
      </c>
      <c r="F527">
        <v>5</v>
      </c>
      <c r="G527">
        <v>5</v>
      </c>
      <c r="H527">
        <v>5</v>
      </c>
      <c r="I527">
        <v>5</v>
      </c>
      <c r="J527">
        <v>25</v>
      </c>
      <c r="K527">
        <v>8.2041410354442387E-2</v>
      </c>
      <c r="L527">
        <v>11</v>
      </c>
      <c r="M527" t="s">
        <v>1954</v>
      </c>
      <c r="N527" t="b">
        <v>0</v>
      </c>
    </row>
    <row r="528" spans="1:14" x14ac:dyDescent="0.45">
      <c r="A528" t="s">
        <v>426</v>
      </c>
      <c r="B528" t="s">
        <v>824</v>
      </c>
      <c r="C528" t="s">
        <v>557</v>
      </c>
      <c r="D528">
        <v>5</v>
      </c>
      <c r="E528">
        <v>5</v>
      </c>
      <c r="F528">
        <v>4</v>
      </c>
      <c r="G528">
        <v>5</v>
      </c>
      <c r="H528">
        <v>4</v>
      </c>
      <c r="I528">
        <v>4.7249999999999996</v>
      </c>
      <c r="J528">
        <v>23</v>
      </c>
      <c r="K528">
        <v>0.147484380325834</v>
      </c>
      <c r="L528">
        <v>11</v>
      </c>
      <c r="M528" t="s">
        <v>1955</v>
      </c>
      <c r="N528" t="b">
        <v>0</v>
      </c>
    </row>
    <row r="529" spans="1:14" x14ac:dyDescent="0.45">
      <c r="A529" t="s">
        <v>429</v>
      </c>
      <c r="B529" t="s">
        <v>826</v>
      </c>
      <c r="C529" t="s">
        <v>557</v>
      </c>
      <c r="D529">
        <v>5</v>
      </c>
      <c r="E529">
        <v>5</v>
      </c>
      <c r="F529">
        <v>5</v>
      </c>
      <c r="G529">
        <v>5</v>
      </c>
      <c r="H529">
        <v>5</v>
      </c>
      <c r="I529">
        <v>5</v>
      </c>
      <c r="J529">
        <v>25</v>
      </c>
      <c r="K529">
        <v>0.4391632074280899</v>
      </c>
      <c r="L529">
        <v>12</v>
      </c>
      <c r="M529" t="s">
        <v>1956</v>
      </c>
      <c r="N529" t="b">
        <v>0</v>
      </c>
    </row>
    <row r="530" spans="1:14" x14ac:dyDescent="0.45">
      <c r="A530" t="s">
        <v>432</v>
      </c>
      <c r="B530" t="s">
        <v>828</v>
      </c>
      <c r="C530" t="s">
        <v>557</v>
      </c>
      <c r="D530">
        <v>5</v>
      </c>
      <c r="E530">
        <v>5</v>
      </c>
      <c r="F530">
        <v>5</v>
      </c>
      <c r="G530">
        <v>5</v>
      </c>
      <c r="H530">
        <v>4</v>
      </c>
      <c r="I530">
        <v>4.9124999999999996</v>
      </c>
      <c r="J530">
        <v>24</v>
      </c>
      <c r="K530">
        <v>0.36913640034819378</v>
      </c>
      <c r="L530">
        <v>11</v>
      </c>
      <c r="M530" t="s">
        <v>1957</v>
      </c>
      <c r="N530" t="b">
        <v>0</v>
      </c>
    </row>
    <row r="531" spans="1:14" x14ac:dyDescent="0.45">
      <c r="A531" t="s">
        <v>435</v>
      </c>
      <c r="B531" t="s">
        <v>830</v>
      </c>
      <c r="C531" t="s">
        <v>557</v>
      </c>
      <c r="D531">
        <v>5</v>
      </c>
      <c r="E531">
        <v>5</v>
      </c>
      <c r="F531">
        <v>4</v>
      </c>
      <c r="G531">
        <v>5</v>
      </c>
      <c r="H531">
        <v>4</v>
      </c>
      <c r="I531">
        <v>4.7249999999999996</v>
      </c>
      <c r="J531">
        <v>23</v>
      </c>
      <c r="K531">
        <v>0.29245293686040091</v>
      </c>
      <c r="L531">
        <v>8</v>
      </c>
      <c r="M531" t="s">
        <v>1958</v>
      </c>
      <c r="N531" t="b">
        <v>0</v>
      </c>
    </row>
    <row r="532" spans="1:14" x14ac:dyDescent="0.45">
      <c r="A532" t="s">
        <v>438</v>
      </c>
      <c r="B532" t="s">
        <v>832</v>
      </c>
      <c r="C532" t="s">
        <v>557</v>
      </c>
      <c r="D532">
        <v>5</v>
      </c>
      <c r="E532">
        <v>5</v>
      </c>
      <c r="F532">
        <v>3</v>
      </c>
      <c r="G532">
        <v>5</v>
      </c>
      <c r="H532">
        <v>2</v>
      </c>
      <c r="I532">
        <v>4.3624999999999998</v>
      </c>
      <c r="J532">
        <v>20</v>
      </c>
      <c r="K532">
        <v>0.2183809772528813</v>
      </c>
      <c r="L532">
        <v>11</v>
      </c>
      <c r="M532" t="s">
        <v>1959</v>
      </c>
      <c r="N532" t="b">
        <v>0</v>
      </c>
    </row>
    <row r="533" spans="1:14" x14ac:dyDescent="0.45">
      <c r="A533" t="s">
        <v>441</v>
      </c>
      <c r="B533" t="s">
        <v>834</v>
      </c>
      <c r="C533" t="s">
        <v>557</v>
      </c>
      <c r="D533">
        <v>5</v>
      </c>
      <c r="E533">
        <v>5</v>
      </c>
      <c r="F533">
        <v>4</v>
      </c>
      <c r="G533">
        <v>5</v>
      </c>
      <c r="H533">
        <v>5</v>
      </c>
      <c r="I533">
        <v>4.8125</v>
      </c>
      <c r="J533">
        <v>24</v>
      </c>
      <c r="K533">
        <v>0.2758327722370858</v>
      </c>
      <c r="L533">
        <v>10</v>
      </c>
      <c r="M533" t="s">
        <v>1960</v>
      </c>
      <c r="N533" t="b">
        <v>0</v>
      </c>
    </row>
    <row r="534" spans="1:14" x14ac:dyDescent="0.45">
      <c r="A534" t="s">
        <v>444</v>
      </c>
      <c r="B534" t="s">
        <v>698</v>
      </c>
      <c r="C534" t="s">
        <v>557</v>
      </c>
      <c r="D534">
        <v>1</v>
      </c>
      <c r="E534">
        <v>1</v>
      </c>
      <c r="F534">
        <v>1</v>
      </c>
      <c r="G534">
        <v>2</v>
      </c>
      <c r="H534">
        <v>1</v>
      </c>
      <c r="I534">
        <v>1.1625000000000001</v>
      </c>
      <c r="J534">
        <v>6</v>
      </c>
      <c r="K534">
        <v>3.3227328227328233E-2</v>
      </c>
      <c r="L534">
        <v>10</v>
      </c>
      <c r="M534" t="s">
        <v>1961</v>
      </c>
      <c r="N534" t="b">
        <v>0</v>
      </c>
    </row>
    <row r="535" spans="1:14" x14ac:dyDescent="0.45">
      <c r="A535" t="s">
        <v>435</v>
      </c>
      <c r="B535" t="s">
        <v>837</v>
      </c>
      <c r="C535" t="s">
        <v>557</v>
      </c>
      <c r="D535">
        <v>5</v>
      </c>
      <c r="E535">
        <v>5</v>
      </c>
      <c r="F535">
        <v>4</v>
      </c>
      <c r="G535">
        <v>4</v>
      </c>
      <c r="H535">
        <v>3</v>
      </c>
      <c r="I535">
        <v>4.4749999999999996</v>
      </c>
      <c r="J535">
        <v>21</v>
      </c>
      <c r="K535">
        <v>0.29140441501499609</v>
      </c>
      <c r="L535">
        <v>8</v>
      </c>
      <c r="M535" t="s">
        <v>1962</v>
      </c>
      <c r="N535" t="b">
        <v>0</v>
      </c>
    </row>
    <row r="536" spans="1:14" x14ac:dyDescent="0.45">
      <c r="A536" t="s">
        <v>449</v>
      </c>
      <c r="B536" t="s">
        <v>839</v>
      </c>
      <c r="C536" t="s">
        <v>557</v>
      </c>
      <c r="D536">
        <v>5</v>
      </c>
      <c r="E536">
        <v>5</v>
      </c>
      <c r="F536">
        <v>4</v>
      </c>
      <c r="G536">
        <v>5</v>
      </c>
      <c r="H536">
        <v>4</v>
      </c>
      <c r="I536">
        <v>4.7249999999999996</v>
      </c>
      <c r="J536">
        <v>23</v>
      </c>
      <c r="K536">
        <v>0.19677600300854309</v>
      </c>
      <c r="L536">
        <v>10</v>
      </c>
      <c r="M536" t="s">
        <v>1963</v>
      </c>
      <c r="N536" t="b">
        <v>0</v>
      </c>
    </row>
    <row r="537" spans="1:14" x14ac:dyDescent="0.45">
      <c r="A537" t="s">
        <v>452</v>
      </c>
      <c r="B537" t="s">
        <v>698</v>
      </c>
      <c r="C537" t="s">
        <v>557</v>
      </c>
      <c r="D537">
        <v>1</v>
      </c>
      <c r="E537">
        <v>1</v>
      </c>
      <c r="F537">
        <v>1</v>
      </c>
      <c r="G537">
        <v>2</v>
      </c>
      <c r="H537">
        <v>1</v>
      </c>
      <c r="I537">
        <v>1.1625000000000001</v>
      </c>
      <c r="J537">
        <v>6</v>
      </c>
      <c r="K537">
        <v>3.7791710080495922E-2</v>
      </c>
      <c r="L537">
        <v>13</v>
      </c>
      <c r="M537" t="s">
        <v>1964</v>
      </c>
      <c r="N537" t="b">
        <v>0</v>
      </c>
    </row>
    <row r="538" spans="1:14" x14ac:dyDescent="0.45">
      <c r="A538" t="s">
        <v>455</v>
      </c>
      <c r="B538" t="s">
        <v>842</v>
      </c>
      <c r="C538" t="s">
        <v>557</v>
      </c>
      <c r="D538">
        <v>3</v>
      </c>
      <c r="E538">
        <v>4</v>
      </c>
      <c r="F538">
        <v>3</v>
      </c>
      <c r="G538">
        <v>4</v>
      </c>
      <c r="H538">
        <v>2</v>
      </c>
      <c r="I538">
        <v>3.3250000000000002</v>
      </c>
      <c r="J538">
        <v>16</v>
      </c>
      <c r="K538">
        <v>0.14043155231303739</v>
      </c>
      <c r="L538">
        <v>10</v>
      </c>
      <c r="M538" t="s">
        <v>1965</v>
      </c>
      <c r="N538" t="b">
        <v>0</v>
      </c>
    </row>
    <row r="539" spans="1:14" x14ac:dyDescent="0.45">
      <c r="A539" t="s">
        <v>458</v>
      </c>
      <c r="B539" t="s">
        <v>844</v>
      </c>
      <c r="C539" t="s">
        <v>557</v>
      </c>
      <c r="D539">
        <v>5</v>
      </c>
      <c r="E539">
        <v>5</v>
      </c>
      <c r="F539">
        <v>5</v>
      </c>
      <c r="G539">
        <v>5</v>
      </c>
      <c r="H539">
        <v>5</v>
      </c>
      <c r="I539">
        <v>5</v>
      </c>
      <c r="J539">
        <v>25</v>
      </c>
      <c r="K539">
        <v>0.29649287482102987</v>
      </c>
      <c r="L539">
        <v>10</v>
      </c>
      <c r="M539" t="s">
        <v>1966</v>
      </c>
      <c r="N539" t="b">
        <v>0</v>
      </c>
    </row>
    <row r="540" spans="1:14" x14ac:dyDescent="0.45">
      <c r="A540" t="s">
        <v>461</v>
      </c>
      <c r="B540" t="s">
        <v>846</v>
      </c>
      <c r="C540" t="s">
        <v>557</v>
      </c>
      <c r="D540">
        <v>5</v>
      </c>
      <c r="E540">
        <v>5</v>
      </c>
      <c r="F540">
        <v>5</v>
      </c>
      <c r="G540">
        <v>5</v>
      </c>
      <c r="H540">
        <v>4</v>
      </c>
      <c r="I540">
        <v>4.9124999999999996</v>
      </c>
      <c r="J540">
        <v>24</v>
      </c>
      <c r="K540">
        <v>0.2306758236498147</v>
      </c>
      <c r="L540">
        <v>12</v>
      </c>
      <c r="M540" t="s">
        <v>1967</v>
      </c>
      <c r="N540" t="b">
        <v>0</v>
      </c>
    </row>
    <row r="541" spans="1:14" x14ac:dyDescent="0.45">
      <c r="A541" t="s">
        <v>464</v>
      </c>
      <c r="B541" t="s">
        <v>848</v>
      </c>
      <c r="C541" t="s">
        <v>557</v>
      </c>
      <c r="D541">
        <v>5</v>
      </c>
      <c r="E541">
        <v>5</v>
      </c>
      <c r="F541">
        <v>5</v>
      </c>
      <c r="G541">
        <v>5</v>
      </c>
      <c r="H541">
        <v>4</v>
      </c>
      <c r="I541">
        <v>4.9124999999999996</v>
      </c>
      <c r="J541">
        <v>24</v>
      </c>
      <c r="K541">
        <v>0.29930959105881699</v>
      </c>
      <c r="L541">
        <v>10</v>
      </c>
      <c r="M541" t="s">
        <v>1968</v>
      </c>
      <c r="N541" t="b">
        <v>0</v>
      </c>
    </row>
    <row r="542" spans="1:14" x14ac:dyDescent="0.45">
      <c r="A542" t="s">
        <v>467</v>
      </c>
      <c r="B542" t="s">
        <v>850</v>
      </c>
      <c r="C542" t="s">
        <v>557</v>
      </c>
      <c r="D542">
        <v>5</v>
      </c>
      <c r="E542">
        <v>5</v>
      </c>
      <c r="F542">
        <v>4</v>
      </c>
      <c r="G542">
        <v>5</v>
      </c>
      <c r="H542">
        <v>3</v>
      </c>
      <c r="I542">
        <v>4.6374999999999993</v>
      </c>
      <c r="J542">
        <v>22</v>
      </c>
      <c r="K542">
        <v>4.6531595379040711E-2</v>
      </c>
      <c r="L542">
        <v>9</v>
      </c>
      <c r="M542" t="s">
        <v>1969</v>
      </c>
      <c r="N542" t="b">
        <v>0</v>
      </c>
    </row>
    <row r="543" spans="1:14" x14ac:dyDescent="0.45">
      <c r="A543" t="s">
        <v>470</v>
      </c>
      <c r="B543" t="s">
        <v>852</v>
      </c>
      <c r="C543" t="s">
        <v>557</v>
      </c>
      <c r="D543">
        <v>5</v>
      </c>
      <c r="E543">
        <v>5</v>
      </c>
      <c r="F543">
        <v>5</v>
      </c>
      <c r="G543">
        <v>5</v>
      </c>
      <c r="H543">
        <v>5</v>
      </c>
      <c r="I543">
        <v>5</v>
      </c>
      <c r="J543">
        <v>25</v>
      </c>
      <c r="K543">
        <v>0.3796774145926658</v>
      </c>
      <c r="L543">
        <v>11</v>
      </c>
      <c r="M543" t="s">
        <v>1970</v>
      </c>
      <c r="N543" t="b">
        <v>0</v>
      </c>
    </row>
    <row r="544" spans="1:14" x14ac:dyDescent="0.45">
      <c r="A544" t="s">
        <v>473</v>
      </c>
      <c r="B544" t="s">
        <v>854</v>
      </c>
      <c r="C544" t="s">
        <v>557</v>
      </c>
      <c r="D544">
        <v>5</v>
      </c>
      <c r="E544">
        <v>5</v>
      </c>
      <c r="F544">
        <v>5</v>
      </c>
      <c r="G544">
        <v>5</v>
      </c>
      <c r="H544">
        <v>5</v>
      </c>
      <c r="I544">
        <v>5</v>
      </c>
      <c r="J544">
        <v>25</v>
      </c>
      <c r="K544">
        <v>0.32077863094891651</v>
      </c>
      <c r="L544">
        <v>11</v>
      </c>
      <c r="M544" t="s">
        <v>1971</v>
      </c>
      <c r="N544" t="b">
        <v>0</v>
      </c>
    </row>
    <row r="545" spans="1:14" x14ac:dyDescent="0.45">
      <c r="A545" t="s">
        <v>476</v>
      </c>
      <c r="B545" t="s">
        <v>856</v>
      </c>
      <c r="C545" t="s">
        <v>557</v>
      </c>
      <c r="D545">
        <v>5</v>
      </c>
      <c r="E545">
        <v>5</v>
      </c>
      <c r="F545">
        <v>4</v>
      </c>
      <c r="G545">
        <v>5</v>
      </c>
      <c r="H545">
        <v>3</v>
      </c>
      <c r="I545">
        <v>4.6374999999999993</v>
      </c>
      <c r="J545">
        <v>22</v>
      </c>
      <c r="K545">
        <v>0.1918432030407122</v>
      </c>
      <c r="L545">
        <v>8</v>
      </c>
      <c r="M545" t="s">
        <v>1972</v>
      </c>
      <c r="N545" t="b">
        <v>0</v>
      </c>
    </row>
    <row r="546" spans="1:14" x14ac:dyDescent="0.45">
      <c r="A546" t="s">
        <v>479</v>
      </c>
      <c r="B546" t="s">
        <v>858</v>
      </c>
      <c r="C546" t="s">
        <v>557</v>
      </c>
      <c r="D546">
        <v>5</v>
      </c>
      <c r="E546">
        <v>5</v>
      </c>
      <c r="F546">
        <v>5</v>
      </c>
      <c r="G546">
        <v>5</v>
      </c>
      <c r="H546">
        <v>5</v>
      </c>
      <c r="I546">
        <v>5</v>
      </c>
      <c r="J546">
        <v>25</v>
      </c>
      <c r="K546">
        <v>0.28930618660414448</v>
      </c>
      <c r="L546">
        <v>11</v>
      </c>
      <c r="M546" t="s">
        <v>1973</v>
      </c>
      <c r="N546" t="b">
        <v>0</v>
      </c>
    </row>
    <row r="547" spans="1:14" x14ac:dyDescent="0.45">
      <c r="A547" t="s">
        <v>17</v>
      </c>
      <c r="B547" t="s">
        <v>556</v>
      </c>
      <c r="C547" t="s">
        <v>557</v>
      </c>
      <c r="D547">
        <v>5</v>
      </c>
      <c r="E547">
        <v>5</v>
      </c>
      <c r="F547">
        <v>5</v>
      </c>
      <c r="G547">
        <v>4</v>
      </c>
      <c r="H547">
        <v>4</v>
      </c>
      <c r="I547">
        <v>4.7499999999999991</v>
      </c>
      <c r="J547">
        <v>23</v>
      </c>
      <c r="K547">
        <v>0.4495100402349067</v>
      </c>
      <c r="L547">
        <v>6</v>
      </c>
      <c r="M547" t="s">
        <v>1819</v>
      </c>
      <c r="N547" t="b">
        <v>0</v>
      </c>
    </row>
    <row r="548" spans="1:14" x14ac:dyDescent="0.45">
      <c r="A548" t="s">
        <v>21</v>
      </c>
      <c r="B548" t="s">
        <v>559</v>
      </c>
      <c r="C548" t="s">
        <v>557</v>
      </c>
      <c r="D548">
        <v>4</v>
      </c>
      <c r="E548">
        <v>5</v>
      </c>
      <c r="F548">
        <v>4</v>
      </c>
      <c r="G548">
        <v>4</v>
      </c>
      <c r="H548">
        <v>2</v>
      </c>
      <c r="I548">
        <v>4.0750000000000002</v>
      </c>
      <c r="J548">
        <v>19</v>
      </c>
      <c r="K548">
        <v>0.2327153069383133</v>
      </c>
      <c r="L548">
        <v>8</v>
      </c>
      <c r="M548" t="s">
        <v>1820</v>
      </c>
      <c r="N548" t="b">
        <v>0</v>
      </c>
    </row>
    <row r="549" spans="1:14" x14ac:dyDescent="0.45">
      <c r="A549" t="s">
        <v>24</v>
      </c>
      <c r="B549" t="s">
        <v>561</v>
      </c>
      <c r="C549" t="s">
        <v>557</v>
      </c>
      <c r="D549">
        <v>3</v>
      </c>
      <c r="E549">
        <v>3</v>
      </c>
      <c r="F549">
        <v>2</v>
      </c>
      <c r="G549">
        <v>4</v>
      </c>
      <c r="H549">
        <v>3</v>
      </c>
      <c r="I549">
        <v>2.9750000000000001</v>
      </c>
      <c r="J549">
        <v>15</v>
      </c>
      <c r="K549">
        <v>0.45840872762148338</v>
      </c>
      <c r="L549">
        <v>2</v>
      </c>
      <c r="M549" t="s">
        <v>1821</v>
      </c>
      <c r="N549" t="b">
        <v>0</v>
      </c>
    </row>
    <row r="550" spans="1:14" x14ac:dyDescent="0.45">
      <c r="A550" t="s">
        <v>27</v>
      </c>
      <c r="B550" t="s">
        <v>563</v>
      </c>
      <c r="C550" t="s">
        <v>557</v>
      </c>
      <c r="D550">
        <v>4</v>
      </c>
      <c r="E550">
        <v>5</v>
      </c>
      <c r="F550">
        <v>4</v>
      </c>
      <c r="G550">
        <v>5</v>
      </c>
      <c r="H550">
        <v>3</v>
      </c>
      <c r="I550">
        <v>4.3249999999999993</v>
      </c>
      <c r="J550">
        <v>21</v>
      </c>
      <c r="K550">
        <v>0.46343695644098087</v>
      </c>
      <c r="L550">
        <v>5</v>
      </c>
      <c r="M550" t="s">
        <v>1822</v>
      </c>
      <c r="N550" t="b">
        <v>0</v>
      </c>
    </row>
    <row r="551" spans="1:14" x14ac:dyDescent="0.45">
      <c r="A551" t="s">
        <v>30</v>
      </c>
      <c r="B551" t="s">
        <v>565</v>
      </c>
      <c r="C551" t="s">
        <v>557</v>
      </c>
      <c r="D551">
        <v>5</v>
      </c>
      <c r="E551">
        <v>5</v>
      </c>
      <c r="F551">
        <v>4</v>
      </c>
      <c r="G551">
        <v>4</v>
      </c>
      <c r="H551">
        <v>3</v>
      </c>
      <c r="I551">
        <v>4.4749999999999996</v>
      </c>
      <c r="J551">
        <v>21</v>
      </c>
      <c r="K551">
        <v>0.42910322050240779</v>
      </c>
      <c r="L551">
        <v>7</v>
      </c>
      <c r="M551" t="s">
        <v>1823</v>
      </c>
      <c r="N551" t="b">
        <v>0</v>
      </c>
    </row>
    <row r="552" spans="1:14" x14ac:dyDescent="0.45">
      <c r="A552" t="s">
        <v>33</v>
      </c>
      <c r="B552" t="s">
        <v>567</v>
      </c>
      <c r="C552" t="s">
        <v>557</v>
      </c>
      <c r="D552">
        <v>5</v>
      </c>
      <c r="E552">
        <v>5</v>
      </c>
      <c r="F552">
        <v>5</v>
      </c>
      <c r="G552">
        <v>5</v>
      </c>
      <c r="H552">
        <v>4</v>
      </c>
      <c r="I552">
        <v>4.9124999999999996</v>
      </c>
      <c r="J552">
        <v>24</v>
      </c>
      <c r="K552">
        <v>0.24898798228968999</v>
      </c>
      <c r="L552">
        <v>2</v>
      </c>
      <c r="M552" t="s">
        <v>1824</v>
      </c>
      <c r="N552" t="b">
        <v>0</v>
      </c>
    </row>
    <row r="553" spans="1:14" x14ac:dyDescent="0.45">
      <c r="A553" t="s">
        <v>36</v>
      </c>
      <c r="B553" t="s">
        <v>569</v>
      </c>
      <c r="C553" t="s">
        <v>557</v>
      </c>
      <c r="D553">
        <v>4</v>
      </c>
      <c r="E553">
        <v>5</v>
      </c>
      <c r="F553">
        <v>4</v>
      </c>
      <c r="G553">
        <v>4</v>
      </c>
      <c r="H553">
        <v>3</v>
      </c>
      <c r="I553">
        <v>4.1624999999999996</v>
      </c>
      <c r="J553">
        <v>20</v>
      </c>
      <c r="K553">
        <v>0.14441792114836341</v>
      </c>
      <c r="L553">
        <v>3</v>
      </c>
      <c r="M553" t="s">
        <v>1825</v>
      </c>
      <c r="N553" t="b">
        <v>0</v>
      </c>
    </row>
    <row r="554" spans="1:14" x14ac:dyDescent="0.45">
      <c r="A554" t="s">
        <v>39</v>
      </c>
      <c r="B554" t="s">
        <v>571</v>
      </c>
      <c r="C554" t="s">
        <v>557</v>
      </c>
      <c r="D554">
        <v>4</v>
      </c>
      <c r="E554">
        <v>5</v>
      </c>
      <c r="F554">
        <v>4</v>
      </c>
      <c r="G554">
        <v>4</v>
      </c>
      <c r="H554">
        <v>3</v>
      </c>
      <c r="I554">
        <v>4.1624999999999996</v>
      </c>
      <c r="J554">
        <v>20</v>
      </c>
      <c r="K554">
        <v>0.1503938669832271</v>
      </c>
      <c r="L554">
        <v>2</v>
      </c>
      <c r="M554" t="s">
        <v>1826</v>
      </c>
      <c r="N554" t="b">
        <v>0</v>
      </c>
    </row>
    <row r="555" spans="1:14" x14ac:dyDescent="0.45">
      <c r="A555" t="s">
        <v>42</v>
      </c>
      <c r="B555" t="s">
        <v>573</v>
      </c>
      <c r="C555" t="s">
        <v>557</v>
      </c>
      <c r="D555">
        <v>5</v>
      </c>
      <c r="E555">
        <v>5</v>
      </c>
      <c r="F555">
        <v>5</v>
      </c>
      <c r="G555">
        <v>5</v>
      </c>
      <c r="H555">
        <v>4</v>
      </c>
      <c r="I555">
        <v>4.9124999999999996</v>
      </c>
      <c r="J555">
        <v>24</v>
      </c>
      <c r="K555">
        <v>0.30176323470626831</v>
      </c>
      <c r="L555">
        <v>5</v>
      </c>
      <c r="M555" t="s">
        <v>1827</v>
      </c>
      <c r="N555" t="b">
        <v>0</v>
      </c>
    </row>
    <row r="556" spans="1:14" x14ac:dyDescent="0.45">
      <c r="A556" t="s">
        <v>45</v>
      </c>
      <c r="B556" t="s">
        <v>575</v>
      </c>
      <c r="C556" t="s">
        <v>557</v>
      </c>
      <c r="D556">
        <v>5</v>
      </c>
      <c r="E556">
        <v>5</v>
      </c>
      <c r="F556">
        <v>5</v>
      </c>
      <c r="G556">
        <v>4</v>
      </c>
      <c r="H556">
        <v>4</v>
      </c>
      <c r="I556">
        <v>4.7499999999999991</v>
      </c>
      <c r="J556">
        <v>23</v>
      </c>
      <c r="K556">
        <v>0.46851891420389868</v>
      </c>
      <c r="L556">
        <v>6</v>
      </c>
      <c r="M556" t="s">
        <v>1828</v>
      </c>
      <c r="N556" t="b">
        <v>0</v>
      </c>
    </row>
    <row r="557" spans="1:14" x14ac:dyDescent="0.45">
      <c r="A557" t="s">
        <v>48</v>
      </c>
      <c r="B557" t="s">
        <v>577</v>
      </c>
      <c r="C557" t="s">
        <v>557</v>
      </c>
      <c r="D557">
        <v>3</v>
      </c>
      <c r="E557">
        <v>4</v>
      </c>
      <c r="F557">
        <v>4</v>
      </c>
      <c r="G557">
        <v>4</v>
      </c>
      <c r="H557">
        <v>2</v>
      </c>
      <c r="I557">
        <v>3.5125000000000002</v>
      </c>
      <c r="J557">
        <v>17</v>
      </c>
      <c r="K557">
        <v>0.26266655663457988</v>
      </c>
      <c r="L557">
        <v>9</v>
      </c>
      <c r="M557" t="s">
        <v>1829</v>
      </c>
      <c r="N557" t="b">
        <v>0</v>
      </c>
    </row>
    <row r="558" spans="1:14" x14ac:dyDescent="0.45">
      <c r="A558" t="s">
        <v>51</v>
      </c>
      <c r="B558" t="s">
        <v>579</v>
      </c>
      <c r="C558" t="s">
        <v>557</v>
      </c>
      <c r="D558">
        <v>4</v>
      </c>
      <c r="E558">
        <v>5</v>
      </c>
      <c r="F558">
        <v>3</v>
      </c>
      <c r="G558">
        <v>4</v>
      </c>
      <c r="H558">
        <v>2</v>
      </c>
      <c r="I558">
        <v>3.8875000000000002</v>
      </c>
      <c r="J558">
        <v>18</v>
      </c>
      <c r="K558">
        <v>0.14469857679914069</v>
      </c>
      <c r="L558">
        <v>7</v>
      </c>
      <c r="M558" t="s">
        <v>1830</v>
      </c>
      <c r="N558" t="b">
        <v>0</v>
      </c>
    </row>
    <row r="559" spans="1:14" x14ac:dyDescent="0.45">
      <c r="A559" t="s">
        <v>54</v>
      </c>
      <c r="B559" t="s">
        <v>581</v>
      </c>
      <c r="C559" t="s">
        <v>557</v>
      </c>
      <c r="D559">
        <v>5</v>
      </c>
      <c r="E559">
        <v>5</v>
      </c>
      <c r="F559">
        <v>5</v>
      </c>
      <c r="G559">
        <v>5</v>
      </c>
      <c r="H559">
        <v>4</v>
      </c>
      <c r="I559">
        <v>4.9124999999999996</v>
      </c>
      <c r="J559">
        <v>24</v>
      </c>
      <c r="K559">
        <v>0.37659444739859171</v>
      </c>
      <c r="L559">
        <v>7</v>
      </c>
      <c r="M559" t="s">
        <v>1831</v>
      </c>
      <c r="N559" t="b">
        <v>0</v>
      </c>
    </row>
    <row r="560" spans="1:14" x14ac:dyDescent="0.45">
      <c r="A560" t="s">
        <v>57</v>
      </c>
      <c r="B560" t="s">
        <v>583</v>
      </c>
      <c r="C560" t="s">
        <v>557</v>
      </c>
      <c r="D560">
        <v>4</v>
      </c>
      <c r="E560">
        <v>5</v>
      </c>
      <c r="F560">
        <v>4</v>
      </c>
      <c r="G560">
        <v>5</v>
      </c>
      <c r="H560">
        <v>3</v>
      </c>
      <c r="I560">
        <v>4.3249999999999993</v>
      </c>
      <c r="J560">
        <v>21</v>
      </c>
      <c r="K560">
        <v>0.43470263357332323</v>
      </c>
      <c r="L560">
        <v>5</v>
      </c>
      <c r="M560" t="s">
        <v>1832</v>
      </c>
      <c r="N560" t="b">
        <v>0</v>
      </c>
    </row>
    <row r="561" spans="1:14" x14ac:dyDescent="0.45">
      <c r="A561" t="s">
        <v>60</v>
      </c>
      <c r="B561" t="s">
        <v>585</v>
      </c>
      <c r="C561" t="s">
        <v>557</v>
      </c>
      <c r="D561">
        <v>4</v>
      </c>
      <c r="E561">
        <v>5</v>
      </c>
      <c r="F561">
        <v>4</v>
      </c>
      <c r="G561">
        <v>4</v>
      </c>
      <c r="H561">
        <v>4</v>
      </c>
      <c r="I561">
        <v>4.25</v>
      </c>
      <c r="J561">
        <v>21</v>
      </c>
      <c r="K561">
        <v>0.38552838212552659</v>
      </c>
      <c r="L561">
        <v>5</v>
      </c>
      <c r="M561" t="s">
        <v>1833</v>
      </c>
      <c r="N561" t="b">
        <v>0</v>
      </c>
    </row>
    <row r="562" spans="1:14" x14ac:dyDescent="0.45">
      <c r="A562" t="s">
        <v>63</v>
      </c>
      <c r="B562" t="s">
        <v>587</v>
      </c>
      <c r="C562" t="s">
        <v>557</v>
      </c>
      <c r="D562">
        <v>4</v>
      </c>
      <c r="E562">
        <v>5</v>
      </c>
      <c r="F562">
        <v>4</v>
      </c>
      <c r="G562">
        <v>4</v>
      </c>
      <c r="H562">
        <v>3</v>
      </c>
      <c r="I562">
        <v>4.1624999999999996</v>
      </c>
      <c r="J562">
        <v>20</v>
      </c>
      <c r="K562">
        <v>0.2493992541712933</v>
      </c>
      <c r="L562">
        <v>6</v>
      </c>
      <c r="M562" t="s">
        <v>1834</v>
      </c>
      <c r="N562" t="b">
        <v>0</v>
      </c>
    </row>
    <row r="563" spans="1:14" x14ac:dyDescent="0.45">
      <c r="A563" t="s">
        <v>66</v>
      </c>
      <c r="B563" t="s">
        <v>589</v>
      </c>
      <c r="C563" t="s">
        <v>557</v>
      </c>
      <c r="D563">
        <v>4</v>
      </c>
      <c r="E563">
        <v>5</v>
      </c>
      <c r="F563">
        <v>4</v>
      </c>
      <c r="G563">
        <v>5</v>
      </c>
      <c r="H563">
        <v>3</v>
      </c>
      <c r="I563">
        <v>4.3249999999999993</v>
      </c>
      <c r="J563">
        <v>21</v>
      </c>
      <c r="K563">
        <v>0.42582965067340067</v>
      </c>
      <c r="L563">
        <v>6</v>
      </c>
      <c r="M563" t="s">
        <v>1835</v>
      </c>
      <c r="N563" t="b">
        <v>0</v>
      </c>
    </row>
    <row r="564" spans="1:14" x14ac:dyDescent="0.45">
      <c r="A564" t="s">
        <v>69</v>
      </c>
      <c r="B564" t="s">
        <v>591</v>
      </c>
      <c r="C564" t="s">
        <v>557</v>
      </c>
      <c r="D564">
        <v>4</v>
      </c>
      <c r="E564">
        <v>5</v>
      </c>
      <c r="F564">
        <v>4</v>
      </c>
      <c r="G564">
        <v>4</v>
      </c>
      <c r="H564">
        <v>3</v>
      </c>
      <c r="I564">
        <v>4.1624999999999996</v>
      </c>
      <c r="J564">
        <v>20</v>
      </c>
      <c r="K564">
        <v>0.28089392059553348</v>
      </c>
      <c r="L564">
        <v>5</v>
      </c>
      <c r="M564" t="s">
        <v>1836</v>
      </c>
      <c r="N564" t="b">
        <v>0</v>
      </c>
    </row>
    <row r="565" spans="1:14" x14ac:dyDescent="0.45">
      <c r="A565" t="s">
        <v>72</v>
      </c>
      <c r="B565" t="s">
        <v>593</v>
      </c>
      <c r="C565" t="s">
        <v>557</v>
      </c>
      <c r="D565">
        <v>4</v>
      </c>
      <c r="E565">
        <v>5</v>
      </c>
      <c r="F565">
        <v>4</v>
      </c>
      <c r="G565">
        <v>4</v>
      </c>
      <c r="H565">
        <v>3</v>
      </c>
      <c r="I565">
        <v>4.1624999999999996</v>
      </c>
      <c r="J565">
        <v>20</v>
      </c>
      <c r="K565">
        <v>0.35805196317774929</v>
      </c>
      <c r="L565">
        <v>9</v>
      </c>
      <c r="M565" t="s">
        <v>1837</v>
      </c>
      <c r="N565" t="b">
        <v>0</v>
      </c>
    </row>
    <row r="566" spans="1:14" x14ac:dyDescent="0.45">
      <c r="A566" t="s">
        <v>75</v>
      </c>
      <c r="B566" t="s">
        <v>595</v>
      </c>
      <c r="C566" t="s">
        <v>557</v>
      </c>
      <c r="D566">
        <v>5</v>
      </c>
      <c r="E566">
        <v>5</v>
      </c>
      <c r="F566">
        <v>4</v>
      </c>
      <c r="G566">
        <v>5</v>
      </c>
      <c r="H566">
        <v>3</v>
      </c>
      <c r="I566">
        <v>4.6374999999999993</v>
      </c>
      <c r="J566">
        <v>22</v>
      </c>
      <c r="K566">
        <v>0.37490040461231838</v>
      </c>
      <c r="L566">
        <v>7</v>
      </c>
      <c r="M566" t="s">
        <v>1838</v>
      </c>
      <c r="N566" t="b">
        <v>0</v>
      </c>
    </row>
    <row r="567" spans="1:14" x14ac:dyDescent="0.45">
      <c r="A567" t="s">
        <v>78</v>
      </c>
      <c r="B567" t="s">
        <v>597</v>
      </c>
      <c r="C567" t="s">
        <v>557</v>
      </c>
      <c r="D567">
        <v>5</v>
      </c>
      <c r="E567">
        <v>5</v>
      </c>
      <c r="F567">
        <v>5</v>
      </c>
      <c r="G567">
        <v>5</v>
      </c>
      <c r="H567">
        <v>4</v>
      </c>
      <c r="I567">
        <v>4.9124999999999996</v>
      </c>
      <c r="J567">
        <v>24</v>
      </c>
      <c r="K567">
        <v>0.36653674403518421</v>
      </c>
      <c r="L567">
        <v>11</v>
      </c>
      <c r="M567" t="s">
        <v>1839</v>
      </c>
      <c r="N567" t="b">
        <v>0</v>
      </c>
    </row>
    <row r="568" spans="1:14" x14ac:dyDescent="0.45">
      <c r="A568" t="s">
        <v>81</v>
      </c>
      <c r="B568" t="s">
        <v>599</v>
      </c>
      <c r="C568" t="s">
        <v>557</v>
      </c>
      <c r="D568">
        <v>4</v>
      </c>
      <c r="E568">
        <v>5</v>
      </c>
      <c r="F568">
        <v>4</v>
      </c>
      <c r="G568">
        <v>4</v>
      </c>
      <c r="H568">
        <v>3</v>
      </c>
      <c r="I568">
        <v>4.1624999999999996</v>
      </c>
      <c r="J568">
        <v>20</v>
      </c>
      <c r="K568">
        <v>0.29688225044793348</v>
      </c>
      <c r="L568">
        <v>4</v>
      </c>
      <c r="M568" t="s">
        <v>1840</v>
      </c>
      <c r="N568" t="b">
        <v>0</v>
      </c>
    </row>
    <row r="569" spans="1:14" x14ac:dyDescent="0.45">
      <c r="A569" t="s">
        <v>84</v>
      </c>
      <c r="B569" t="s">
        <v>601</v>
      </c>
      <c r="C569" t="s">
        <v>557</v>
      </c>
      <c r="D569">
        <v>4</v>
      </c>
      <c r="E569">
        <v>5</v>
      </c>
      <c r="F569">
        <v>4</v>
      </c>
      <c r="G569">
        <v>5</v>
      </c>
      <c r="H569">
        <v>3</v>
      </c>
      <c r="I569">
        <v>4.3249999999999993</v>
      </c>
      <c r="J569">
        <v>21</v>
      </c>
      <c r="K569">
        <v>0.42576423576423578</v>
      </c>
      <c r="L569">
        <v>8</v>
      </c>
      <c r="M569" t="s">
        <v>1841</v>
      </c>
      <c r="N569" t="b">
        <v>0</v>
      </c>
    </row>
    <row r="570" spans="1:14" x14ac:dyDescent="0.45">
      <c r="A570" t="s">
        <v>87</v>
      </c>
      <c r="B570" t="s">
        <v>603</v>
      </c>
      <c r="C570" t="s">
        <v>557</v>
      </c>
      <c r="D570">
        <v>4</v>
      </c>
      <c r="E570">
        <v>5</v>
      </c>
      <c r="F570">
        <v>4</v>
      </c>
      <c r="G570">
        <v>4</v>
      </c>
      <c r="H570">
        <v>3</v>
      </c>
      <c r="I570">
        <v>4.1624999999999996</v>
      </c>
      <c r="J570">
        <v>20</v>
      </c>
      <c r="K570">
        <v>0.2456204235822462</v>
      </c>
      <c r="L570">
        <v>7</v>
      </c>
      <c r="M570" t="s">
        <v>1842</v>
      </c>
      <c r="N570" t="b">
        <v>0</v>
      </c>
    </row>
    <row r="571" spans="1:14" x14ac:dyDescent="0.45">
      <c r="A571" t="s">
        <v>90</v>
      </c>
      <c r="B571" t="s">
        <v>605</v>
      </c>
      <c r="C571" t="s">
        <v>557</v>
      </c>
      <c r="D571">
        <v>5</v>
      </c>
      <c r="E571">
        <v>5</v>
      </c>
      <c r="F571">
        <v>4</v>
      </c>
      <c r="G571">
        <v>5</v>
      </c>
      <c r="H571">
        <v>4</v>
      </c>
      <c r="I571">
        <v>4.7249999999999996</v>
      </c>
      <c r="J571">
        <v>23</v>
      </c>
      <c r="K571">
        <v>0.36544149067769682</v>
      </c>
      <c r="L571">
        <v>5</v>
      </c>
      <c r="M571" t="s">
        <v>1843</v>
      </c>
      <c r="N571" t="b">
        <v>0</v>
      </c>
    </row>
    <row r="573" spans="1:14" x14ac:dyDescent="0.45">
      <c r="A573" t="s">
        <v>482</v>
      </c>
      <c r="B573" t="s">
        <v>1589</v>
      </c>
      <c r="C573" t="s">
        <v>557</v>
      </c>
      <c r="D573">
        <v>5</v>
      </c>
      <c r="E573">
        <v>5</v>
      </c>
      <c r="F573">
        <v>5</v>
      </c>
      <c r="G573">
        <v>5</v>
      </c>
      <c r="H573">
        <v>1</v>
      </c>
      <c r="I573">
        <v>3.64</v>
      </c>
      <c r="J573">
        <v>21</v>
      </c>
      <c r="K573">
        <v>0.29402336471128782</v>
      </c>
      <c r="L573">
        <v>6</v>
      </c>
      <c r="M573" t="s">
        <v>1590</v>
      </c>
      <c r="N573" t="b">
        <v>0</v>
      </c>
    </row>
    <row r="574" spans="1:14" x14ac:dyDescent="0.45">
      <c r="A574" t="s">
        <v>485</v>
      </c>
      <c r="B574" t="s">
        <v>1591</v>
      </c>
      <c r="C574" t="s">
        <v>557</v>
      </c>
      <c r="D574">
        <v>5</v>
      </c>
      <c r="E574">
        <v>5</v>
      </c>
      <c r="F574">
        <v>5</v>
      </c>
      <c r="G574">
        <v>5</v>
      </c>
      <c r="H574">
        <v>1</v>
      </c>
      <c r="I574">
        <v>4.4800000000000004</v>
      </c>
      <c r="J574">
        <v>21</v>
      </c>
      <c r="K574">
        <v>0.26204663265306122</v>
      </c>
      <c r="L574">
        <v>7</v>
      </c>
      <c r="M574" t="s">
        <v>1592</v>
      </c>
      <c r="N574" t="b">
        <v>0</v>
      </c>
    </row>
    <row r="575" spans="1:14" x14ac:dyDescent="0.45">
      <c r="A575" t="s">
        <v>488</v>
      </c>
      <c r="B575" t="s">
        <v>1593</v>
      </c>
      <c r="C575" t="s">
        <v>557</v>
      </c>
      <c r="D575">
        <v>4</v>
      </c>
      <c r="E575">
        <v>5</v>
      </c>
      <c r="F575">
        <v>4</v>
      </c>
      <c r="G575">
        <v>5</v>
      </c>
      <c r="H575">
        <v>4</v>
      </c>
      <c r="I575">
        <v>3.46</v>
      </c>
      <c r="J575">
        <v>22</v>
      </c>
      <c r="K575">
        <v>0.4411629028405199</v>
      </c>
      <c r="L575">
        <v>6</v>
      </c>
      <c r="M575" t="s">
        <v>1594</v>
      </c>
      <c r="N575" t="b">
        <v>0</v>
      </c>
    </row>
    <row r="576" spans="1:14" x14ac:dyDescent="0.45">
      <c r="A576" t="s">
        <v>491</v>
      </c>
      <c r="B576" t="s">
        <v>1595</v>
      </c>
      <c r="C576" t="s">
        <v>557</v>
      </c>
      <c r="D576">
        <v>4</v>
      </c>
      <c r="E576">
        <v>5</v>
      </c>
      <c r="F576">
        <v>4</v>
      </c>
      <c r="G576">
        <v>4</v>
      </c>
      <c r="H576">
        <v>1</v>
      </c>
      <c r="I576">
        <v>3.16</v>
      </c>
      <c r="J576">
        <v>18</v>
      </c>
      <c r="K576">
        <v>0.46329244236396883</v>
      </c>
      <c r="L576">
        <v>4</v>
      </c>
      <c r="M576" t="s">
        <v>1596</v>
      </c>
      <c r="N576" t="b">
        <v>0</v>
      </c>
    </row>
    <row r="577" spans="1:14" x14ac:dyDescent="0.45">
      <c r="A577" t="s">
        <v>494</v>
      </c>
      <c r="B577" t="s">
        <v>1597</v>
      </c>
      <c r="C577" t="s">
        <v>557</v>
      </c>
      <c r="D577">
        <v>5</v>
      </c>
      <c r="E577">
        <v>5</v>
      </c>
      <c r="F577">
        <v>5</v>
      </c>
      <c r="G577">
        <v>5</v>
      </c>
      <c r="H577">
        <v>3</v>
      </c>
      <c r="I577">
        <v>4.88</v>
      </c>
      <c r="J577">
        <v>23</v>
      </c>
      <c r="K577">
        <v>0.2094500504849949</v>
      </c>
      <c r="L577">
        <v>6</v>
      </c>
      <c r="M577" t="s">
        <v>1598</v>
      </c>
      <c r="N577" t="b">
        <v>0</v>
      </c>
    </row>
    <row r="578" spans="1:14" x14ac:dyDescent="0.45">
      <c r="A578" t="s">
        <v>497</v>
      </c>
      <c r="B578" t="s">
        <v>1599</v>
      </c>
      <c r="C578" t="s">
        <v>557</v>
      </c>
      <c r="D578">
        <v>5</v>
      </c>
      <c r="E578">
        <v>5</v>
      </c>
      <c r="F578">
        <v>5</v>
      </c>
      <c r="G578">
        <v>5</v>
      </c>
      <c r="H578">
        <v>3</v>
      </c>
      <c r="I578">
        <v>4.88</v>
      </c>
      <c r="J578">
        <v>23</v>
      </c>
      <c r="K578">
        <v>0.44583142160728362</v>
      </c>
      <c r="L578">
        <v>4</v>
      </c>
      <c r="M578" t="s">
        <v>1600</v>
      </c>
      <c r="N578" t="b">
        <v>0</v>
      </c>
    </row>
    <row r="579" spans="1:14" x14ac:dyDescent="0.45">
      <c r="A579" t="s">
        <v>500</v>
      </c>
      <c r="B579" t="s">
        <v>1601</v>
      </c>
      <c r="C579" t="s">
        <v>557</v>
      </c>
      <c r="D579">
        <v>4</v>
      </c>
      <c r="E579">
        <v>5</v>
      </c>
      <c r="F579">
        <v>4</v>
      </c>
      <c r="G579">
        <v>4</v>
      </c>
      <c r="H579">
        <v>1</v>
      </c>
      <c r="I579">
        <v>3.16</v>
      </c>
      <c r="J579">
        <v>18</v>
      </c>
      <c r="K579">
        <v>0.39263080669330669</v>
      </c>
      <c r="L579">
        <v>3</v>
      </c>
      <c r="M579" t="s">
        <v>1602</v>
      </c>
      <c r="N579" t="b">
        <v>0</v>
      </c>
    </row>
    <row r="580" spans="1:14" x14ac:dyDescent="0.45">
      <c r="A580" t="s">
        <v>503</v>
      </c>
      <c r="B580" t="s">
        <v>1603</v>
      </c>
      <c r="C580" t="s">
        <v>557</v>
      </c>
      <c r="D580">
        <v>4</v>
      </c>
      <c r="E580">
        <v>5</v>
      </c>
      <c r="F580">
        <v>4</v>
      </c>
      <c r="G580">
        <v>4</v>
      </c>
      <c r="H580">
        <v>1</v>
      </c>
      <c r="I580">
        <v>3.16</v>
      </c>
      <c r="J580">
        <v>18</v>
      </c>
      <c r="K580">
        <v>0.40686521607294779</v>
      </c>
      <c r="L580">
        <v>6</v>
      </c>
      <c r="M580" t="s">
        <v>1604</v>
      </c>
      <c r="N580" t="b">
        <v>0</v>
      </c>
    </row>
    <row r="581" spans="1:14" x14ac:dyDescent="0.45">
      <c r="A581" t="s">
        <v>506</v>
      </c>
      <c r="B581" t="s">
        <v>1605</v>
      </c>
      <c r="C581" t="s">
        <v>557</v>
      </c>
      <c r="D581">
        <v>4</v>
      </c>
      <c r="E581">
        <v>5</v>
      </c>
      <c r="F581">
        <v>4</v>
      </c>
      <c r="G581">
        <v>4</v>
      </c>
      <c r="H581">
        <v>1</v>
      </c>
      <c r="I581">
        <v>3.16</v>
      </c>
      <c r="J581">
        <v>18</v>
      </c>
      <c r="K581">
        <v>0.38018325383350848</v>
      </c>
      <c r="L581">
        <v>7</v>
      </c>
      <c r="M581" t="s">
        <v>1606</v>
      </c>
      <c r="N581" t="b">
        <v>0</v>
      </c>
    </row>
    <row r="582" spans="1:14" x14ac:dyDescent="0.45">
      <c r="A582" t="s">
        <v>509</v>
      </c>
      <c r="B582" t="s">
        <v>1607</v>
      </c>
      <c r="C582" t="s">
        <v>557</v>
      </c>
      <c r="D582">
        <v>4</v>
      </c>
      <c r="E582">
        <v>5</v>
      </c>
      <c r="F582">
        <v>4</v>
      </c>
      <c r="G582">
        <v>4</v>
      </c>
      <c r="H582">
        <v>2</v>
      </c>
      <c r="I582">
        <v>3.22</v>
      </c>
      <c r="J582">
        <v>19</v>
      </c>
      <c r="K582">
        <v>0.35627281519014931</v>
      </c>
      <c r="L582">
        <v>4</v>
      </c>
      <c r="M582" t="s">
        <v>1608</v>
      </c>
      <c r="N582" t="b">
        <v>0</v>
      </c>
    </row>
    <row r="583" spans="1:14" x14ac:dyDescent="0.45">
      <c r="A583" t="s">
        <v>512</v>
      </c>
      <c r="B583" t="s">
        <v>1609</v>
      </c>
      <c r="C583" t="s">
        <v>557</v>
      </c>
      <c r="D583">
        <v>5</v>
      </c>
      <c r="E583">
        <v>5</v>
      </c>
      <c r="F583">
        <v>4</v>
      </c>
      <c r="G583">
        <v>5</v>
      </c>
      <c r="H583">
        <v>2</v>
      </c>
      <c r="I583">
        <v>4.68</v>
      </c>
      <c r="J583">
        <v>21</v>
      </c>
      <c r="K583">
        <v>0.46752433675926142</v>
      </c>
      <c r="L583">
        <v>5</v>
      </c>
      <c r="M583" t="s">
        <v>1610</v>
      </c>
      <c r="N583" t="b">
        <v>0</v>
      </c>
    </row>
    <row r="584" spans="1:14" x14ac:dyDescent="0.45">
      <c r="A584" t="s">
        <v>515</v>
      </c>
      <c r="B584" t="s">
        <v>1611</v>
      </c>
      <c r="C584" t="s">
        <v>557</v>
      </c>
      <c r="D584">
        <v>5</v>
      </c>
      <c r="E584">
        <v>5</v>
      </c>
      <c r="F584">
        <v>4</v>
      </c>
      <c r="G584">
        <v>5</v>
      </c>
      <c r="H584">
        <v>1</v>
      </c>
      <c r="I584">
        <v>4.62</v>
      </c>
      <c r="J584">
        <v>20</v>
      </c>
      <c r="K584">
        <v>0.41458522992052249</v>
      </c>
      <c r="L584">
        <v>5</v>
      </c>
      <c r="M584" t="s">
        <v>1612</v>
      </c>
      <c r="N584" t="b">
        <v>0</v>
      </c>
    </row>
    <row r="585" spans="1:14" x14ac:dyDescent="0.45">
      <c r="A585" t="s">
        <v>518</v>
      </c>
      <c r="B585" t="s">
        <v>1613</v>
      </c>
      <c r="C585" t="s">
        <v>557</v>
      </c>
      <c r="D585">
        <v>5</v>
      </c>
      <c r="E585">
        <v>5</v>
      </c>
      <c r="F585">
        <v>4</v>
      </c>
      <c r="G585">
        <v>5</v>
      </c>
      <c r="H585">
        <v>3</v>
      </c>
      <c r="I585">
        <v>4.5700000000000012</v>
      </c>
      <c r="J585">
        <v>22</v>
      </c>
      <c r="K585">
        <v>0.36093120100473541</v>
      </c>
      <c r="L585">
        <v>4</v>
      </c>
      <c r="M585" t="s">
        <v>1614</v>
      </c>
      <c r="N585" t="b">
        <v>0</v>
      </c>
    </row>
    <row r="586" spans="1:14" x14ac:dyDescent="0.45">
      <c r="A586" t="s">
        <v>521</v>
      </c>
      <c r="B586" t="s">
        <v>1615</v>
      </c>
      <c r="C586" t="s">
        <v>557</v>
      </c>
      <c r="D586">
        <v>4</v>
      </c>
      <c r="E586">
        <v>5</v>
      </c>
      <c r="F586">
        <v>4</v>
      </c>
      <c r="G586">
        <v>4</v>
      </c>
      <c r="H586">
        <v>1</v>
      </c>
      <c r="I586">
        <v>3.16</v>
      </c>
      <c r="J586">
        <v>18</v>
      </c>
      <c r="K586">
        <v>0.35843901743112933</v>
      </c>
      <c r="L586">
        <v>6</v>
      </c>
      <c r="M586" t="s">
        <v>1616</v>
      </c>
      <c r="N586" t="b">
        <v>0</v>
      </c>
    </row>
    <row r="587" spans="1:14" x14ac:dyDescent="0.45">
      <c r="A587" t="s">
        <v>524</v>
      </c>
      <c r="B587" t="s">
        <v>1617</v>
      </c>
      <c r="C587" t="s">
        <v>557</v>
      </c>
      <c r="D587">
        <v>4</v>
      </c>
      <c r="E587">
        <v>5</v>
      </c>
      <c r="F587">
        <v>4</v>
      </c>
      <c r="G587">
        <v>4</v>
      </c>
      <c r="H587">
        <v>1</v>
      </c>
      <c r="I587">
        <v>3.16</v>
      </c>
      <c r="J587">
        <v>18</v>
      </c>
      <c r="K587">
        <v>0.15575628626692459</v>
      </c>
      <c r="L587">
        <v>5</v>
      </c>
      <c r="M587" t="s">
        <v>1618</v>
      </c>
      <c r="N587" t="b">
        <v>0</v>
      </c>
    </row>
    <row r="588" spans="1:14" x14ac:dyDescent="0.45">
      <c r="A588" t="s">
        <v>527</v>
      </c>
      <c r="B588" t="s">
        <v>1619</v>
      </c>
      <c r="C588" t="s">
        <v>557</v>
      </c>
      <c r="D588">
        <v>5</v>
      </c>
      <c r="E588">
        <v>5</v>
      </c>
      <c r="F588">
        <v>5</v>
      </c>
      <c r="G588">
        <v>5</v>
      </c>
      <c r="H588">
        <v>1</v>
      </c>
      <c r="I588">
        <v>3.64</v>
      </c>
      <c r="J588">
        <v>21</v>
      </c>
      <c r="K588">
        <v>0.35002450980392158</v>
      </c>
      <c r="L588">
        <v>6</v>
      </c>
      <c r="M588" t="s">
        <v>1620</v>
      </c>
      <c r="N588" t="b">
        <v>0</v>
      </c>
    </row>
    <row r="589" spans="1:14" x14ac:dyDescent="0.45">
      <c r="A589" t="s">
        <v>530</v>
      </c>
      <c r="B589" t="s">
        <v>1621</v>
      </c>
      <c r="C589" t="s">
        <v>557</v>
      </c>
      <c r="D589">
        <v>5</v>
      </c>
      <c r="E589">
        <v>5</v>
      </c>
      <c r="F589">
        <v>4</v>
      </c>
      <c r="G589">
        <v>5</v>
      </c>
      <c r="H589">
        <v>3</v>
      </c>
      <c r="I589">
        <v>4.1800000000000006</v>
      </c>
      <c r="J589">
        <v>22</v>
      </c>
      <c r="K589">
        <v>0.48498002068882429</v>
      </c>
      <c r="L589">
        <v>4</v>
      </c>
      <c r="M589" t="s">
        <v>1622</v>
      </c>
      <c r="N589" t="b">
        <v>0</v>
      </c>
    </row>
    <row r="590" spans="1:14" x14ac:dyDescent="0.45">
      <c r="A590" t="s">
        <v>533</v>
      </c>
      <c r="B590" t="s">
        <v>1623</v>
      </c>
      <c r="C590" t="s">
        <v>557</v>
      </c>
      <c r="D590">
        <v>5</v>
      </c>
      <c r="E590">
        <v>5</v>
      </c>
      <c r="F590">
        <v>5</v>
      </c>
      <c r="G590">
        <v>5</v>
      </c>
      <c r="H590">
        <v>3</v>
      </c>
      <c r="I590">
        <v>3.76</v>
      </c>
      <c r="J590">
        <v>23</v>
      </c>
      <c r="K590">
        <v>0.46037777981044808</v>
      </c>
      <c r="L590">
        <v>4</v>
      </c>
      <c r="M590" t="s">
        <v>1624</v>
      </c>
      <c r="N590" t="b">
        <v>0</v>
      </c>
    </row>
    <row r="591" spans="1:14" x14ac:dyDescent="0.45">
      <c r="A591" t="s">
        <v>536</v>
      </c>
      <c r="B591" t="s">
        <v>1625</v>
      </c>
      <c r="C591" t="s">
        <v>557</v>
      </c>
      <c r="D591">
        <v>5</v>
      </c>
      <c r="E591">
        <v>5</v>
      </c>
      <c r="F591">
        <v>4</v>
      </c>
      <c r="G591">
        <v>5</v>
      </c>
      <c r="H591">
        <v>3</v>
      </c>
      <c r="I591">
        <v>3.62</v>
      </c>
      <c r="J591">
        <v>22</v>
      </c>
      <c r="K591">
        <v>0.42382932953041441</v>
      </c>
      <c r="L591">
        <v>5</v>
      </c>
      <c r="M591" t="s">
        <v>1626</v>
      </c>
      <c r="N591" t="b">
        <v>0</v>
      </c>
    </row>
    <row r="592" spans="1:14" x14ac:dyDescent="0.45">
      <c r="A592" t="s">
        <v>539</v>
      </c>
      <c r="B592" t="s">
        <v>1627</v>
      </c>
      <c r="C592" t="s">
        <v>557</v>
      </c>
      <c r="D592">
        <v>4</v>
      </c>
      <c r="E592">
        <v>4</v>
      </c>
      <c r="F592">
        <v>3</v>
      </c>
      <c r="G592">
        <v>5</v>
      </c>
      <c r="H592">
        <v>1</v>
      </c>
      <c r="I592">
        <v>2.96</v>
      </c>
      <c r="J592">
        <v>17</v>
      </c>
      <c r="K592">
        <v>0.36652640977349638</v>
      </c>
      <c r="L592">
        <v>4</v>
      </c>
      <c r="M592" t="s">
        <v>1628</v>
      </c>
      <c r="N592" t="b">
        <v>0</v>
      </c>
    </row>
    <row r="593" spans="1:14" x14ac:dyDescent="0.45">
      <c r="A593" t="s">
        <v>542</v>
      </c>
      <c r="B593" t="s">
        <v>1629</v>
      </c>
      <c r="C593" t="s">
        <v>557</v>
      </c>
      <c r="D593">
        <v>4</v>
      </c>
      <c r="E593">
        <v>5</v>
      </c>
      <c r="F593">
        <v>4</v>
      </c>
      <c r="G593">
        <v>5</v>
      </c>
      <c r="H593">
        <v>2</v>
      </c>
      <c r="I593">
        <v>4.46</v>
      </c>
      <c r="J593">
        <v>20</v>
      </c>
      <c r="K593">
        <v>0.17877593555336979</v>
      </c>
      <c r="L593">
        <v>5</v>
      </c>
      <c r="M593" t="s">
        <v>1630</v>
      </c>
      <c r="N593" t="b">
        <v>0</v>
      </c>
    </row>
    <row r="594" spans="1:14" x14ac:dyDescent="0.45">
      <c r="A594" t="s">
        <v>545</v>
      </c>
      <c r="B594" t="s">
        <v>1631</v>
      </c>
      <c r="C594" t="s">
        <v>557</v>
      </c>
      <c r="D594">
        <v>4</v>
      </c>
      <c r="E594">
        <v>5</v>
      </c>
      <c r="F594">
        <v>4</v>
      </c>
      <c r="G594">
        <v>5</v>
      </c>
      <c r="H594">
        <v>1</v>
      </c>
      <c r="I594">
        <v>4.12</v>
      </c>
      <c r="J594">
        <v>19</v>
      </c>
      <c r="K594">
        <v>0.1001833830306316</v>
      </c>
      <c r="L594">
        <v>8</v>
      </c>
      <c r="M594" t="s">
        <v>1632</v>
      </c>
      <c r="N594" t="b">
        <v>0</v>
      </c>
    </row>
    <row r="595" spans="1:14" x14ac:dyDescent="0.45">
      <c r="A595" t="s">
        <v>548</v>
      </c>
      <c r="B595" t="s">
        <v>1633</v>
      </c>
      <c r="C595" t="s">
        <v>557</v>
      </c>
      <c r="D595">
        <v>5</v>
      </c>
      <c r="E595">
        <v>5</v>
      </c>
      <c r="F595">
        <v>4</v>
      </c>
      <c r="G595">
        <v>5</v>
      </c>
      <c r="H595">
        <v>2</v>
      </c>
      <c r="I595">
        <v>3.56</v>
      </c>
      <c r="J595">
        <v>21</v>
      </c>
      <c r="K595">
        <v>0.27288746260915708</v>
      </c>
      <c r="L595">
        <v>7</v>
      </c>
      <c r="M595" t="s">
        <v>1634</v>
      </c>
      <c r="N595" t="b">
        <v>0</v>
      </c>
    </row>
    <row r="596" spans="1:14" x14ac:dyDescent="0.45">
      <c r="A596" t="s">
        <v>551</v>
      </c>
      <c r="B596" t="s">
        <v>1635</v>
      </c>
      <c r="C596" t="s">
        <v>557</v>
      </c>
      <c r="D596">
        <v>4</v>
      </c>
      <c r="E596">
        <v>5</v>
      </c>
      <c r="F596">
        <v>4</v>
      </c>
      <c r="G596">
        <v>5</v>
      </c>
      <c r="H596">
        <v>2</v>
      </c>
      <c r="I596">
        <v>3.34</v>
      </c>
      <c r="J596">
        <v>20</v>
      </c>
      <c r="K596">
        <v>0.49942977489852491</v>
      </c>
      <c r="L596">
        <v>6</v>
      </c>
      <c r="M596" t="s">
        <v>1636</v>
      </c>
      <c r="N596" t="b">
        <v>0</v>
      </c>
    </row>
    <row r="597" spans="1:14" x14ac:dyDescent="0.45">
      <c r="A597" t="s">
        <v>554</v>
      </c>
      <c r="B597" t="s">
        <v>1637</v>
      </c>
      <c r="C597" t="s">
        <v>557</v>
      </c>
      <c r="D597">
        <v>4</v>
      </c>
      <c r="E597">
        <v>5</v>
      </c>
      <c r="F597">
        <v>4</v>
      </c>
      <c r="G597">
        <v>4</v>
      </c>
      <c r="H597">
        <v>1</v>
      </c>
      <c r="I597">
        <v>3.16</v>
      </c>
      <c r="J597">
        <v>18</v>
      </c>
      <c r="K597">
        <v>0.33371212121212118</v>
      </c>
      <c r="L597">
        <v>3</v>
      </c>
      <c r="M597" t="s">
        <v>1638</v>
      </c>
      <c r="N597" t="b">
        <v>0</v>
      </c>
    </row>
    <row r="598" spans="1:14" x14ac:dyDescent="0.45">
      <c r="A598" t="s">
        <v>93</v>
      </c>
      <c r="B598" t="s">
        <v>1355</v>
      </c>
      <c r="C598" t="s">
        <v>557</v>
      </c>
      <c r="D598">
        <v>5</v>
      </c>
      <c r="E598">
        <v>5</v>
      </c>
      <c r="F598">
        <v>5</v>
      </c>
      <c r="G598">
        <v>5</v>
      </c>
      <c r="H598">
        <v>3</v>
      </c>
      <c r="I598">
        <v>4.88</v>
      </c>
      <c r="J598">
        <v>23</v>
      </c>
      <c r="K598">
        <v>0.2495958650349214</v>
      </c>
      <c r="L598">
        <v>7</v>
      </c>
      <c r="M598" t="s">
        <v>1356</v>
      </c>
      <c r="N598" t="b">
        <v>0</v>
      </c>
    </row>
    <row r="599" spans="1:14" x14ac:dyDescent="0.45">
      <c r="A599" t="s">
        <v>96</v>
      </c>
      <c r="B599" t="s">
        <v>1357</v>
      </c>
      <c r="C599" t="s">
        <v>557</v>
      </c>
      <c r="D599">
        <v>5</v>
      </c>
      <c r="E599">
        <v>5</v>
      </c>
      <c r="F599">
        <v>5</v>
      </c>
      <c r="G599">
        <v>5</v>
      </c>
      <c r="H599">
        <v>1</v>
      </c>
      <c r="I599">
        <v>4.4800000000000004</v>
      </c>
      <c r="J599">
        <v>21</v>
      </c>
      <c r="K599">
        <v>8.3588571196383146E-2</v>
      </c>
      <c r="L599">
        <v>9</v>
      </c>
      <c r="M599" t="s">
        <v>1358</v>
      </c>
      <c r="N599" t="b">
        <v>0</v>
      </c>
    </row>
    <row r="600" spans="1:14" x14ac:dyDescent="0.45">
      <c r="A600" t="s">
        <v>99</v>
      </c>
      <c r="B600" t="s">
        <v>1359</v>
      </c>
      <c r="C600" t="s">
        <v>557</v>
      </c>
      <c r="D600">
        <v>4</v>
      </c>
      <c r="E600">
        <v>5</v>
      </c>
      <c r="F600">
        <v>4</v>
      </c>
      <c r="G600">
        <v>5</v>
      </c>
      <c r="H600">
        <v>1</v>
      </c>
      <c r="I600">
        <v>4.12</v>
      </c>
      <c r="J600">
        <v>19</v>
      </c>
      <c r="K600">
        <v>0.14503632704504801</v>
      </c>
      <c r="L600">
        <v>10</v>
      </c>
      <c r="M600" t="s">
        <v>1360</v>
      </c>
      <c r="N600" t="b">
        <v>0</v>
      </c>
    </row>
    <row r="601" spans="1:14" x14ac:dyDescent="0.45">
      <c r="A601" t="s">
        <v>102</v>
      </c>
      <c r="B601" t="s">
        <v>1361</v>
      </c>
      <c r="C601" t="s">
        <v>557</v>
      </c>
      <c r="D601">
        <v>4</v>
      </c>
      <c r="E601">
        <v>4</v>
      </c>
      <c r="F601">
        <v>2</v>
      </c>
      <c r="G601">
        <v>5</v>
      </c>
      <c r="H601">
        <v>1</v>
      </c>
      <c r="I601">
        <v>3.66</v>
      </c>
      <c r="J601">
        <v>16</v>
      </c>
      <c r="K601">
        <v>0.2059247996706666</v>
      </c>
      <c r="L601">
        <v>13</v>
      </c>
      <c r="M601" t="s">
        <v>1362</v>
      </c>
      <c r="N601" t="b">
        <v>0</v>
      </c>
    </row>
    <row r="602" spans="1:14" x14ac:dyDescent="0.45">
      <c r="A602" t="s">
        <v>105</v>
      </c>
      <c r="B602" t="s">
        <v>1363</v>
      </c>
      <c r="C602" t="s">
        <v>557</v>
      </c>
      <c r="D602">
        <v>5</v>
      </c>
      <c r="E602">
        <v>5</v>
      </c>
      <c r="F602">
        <v>5</v>
      </c>
      <c r="G602">
        <v>5</v>
      </c>
      <c r="H602">
        <v>1</v>
      </c>
      <c r="I602">
        <v>4.4800000000000004</v>
      </c>
      <c r="J602">
        <v>21</v>
      </c>
      <c r="K602">
        <v>0.18914272463915269</v>
      </c>
      <c r="L602">
        <v>12</v>
      </c>
      <c r="M602" t="s">
        <v>1364</v>
      </c>
      <c r="N602" t="b">
        <v>0</v>
      </c>
    </row>
    <row r="603" spans="1:14" x14ac:dyDescent="0.45">
      <c r="A603" t="s">
        <v>108</v>
      </c>
      <c r="B603" t="s">
        <v>1365</v>
      </c>
      <c r="C603" t="s">
        <v>557</v>
      </c>
      <c r="D603">
        <v>5</v>
      </c>
      <c r="E603">
        <v>5</v>
      </c>
      <c r="F603">
        <v>4</v>
      </c>
      <c r="G603">
        <v>5</v>
      </c>
      <c r="H603">
        <v>1</v>
      </c>
      <c r="I603">
        <v>4.3400000000000007</v>
      </c>
      <c r="J603">
        <v>20</v>
      </c>
      <c r="K603">
        <v>0.2638779321119038</v>
      </c>
      <c r="L603">
        <v>10</v>
      </c>
      <c r="M603" t="s">
        <v>1366</v>
      </c>
      <c r="N603" t="b">
        <v>0</v>
      </c>
    </row>
    <row r="604" spans="1:14" x14ac:dyDescent="0.45">
      <c r="A604" t="s">
        <v>111</v>
      </c>
      <c r="B604" t="s">
        <v>1367</v>
      </c>
      <c r="C604" t="s">
        <v>557</v>
      </c>
      <c r="D604">
        <v>5</v>
      </c>
      <c r="E604">
        <v>5</v>
      </c>
      <c r="F604">
        <v>5</v>
      </c>
      <c r="G604">
        <v>5</v>
      </c>
      <c r="H604">
        <v>1</v>
      </c>
      <c r="I604">
        <v>4.4800000000000004</v>
      </c>
      <c r="J604">
        <v>21</v>
      </c>
      <c r="K604">
        <v>0.16712023430880141</v>
      </c>
      <c r="L604">
        <v>10</v>
      </c>
      <c r="M604" t="s">
        <v>1368</v>
      </c>
      <c r="N604" t="b">
        <v>0</v>
      </c>
    </row>
    <row r="605" spans="1:14" x14ac:dyDescent="0.45">
      <c r="A605" t="s">
        <v>114</v>
      </c>
      <c r="B605" t="s">
        <v>1369</v>
      </c>
      <c r="C605" t="s">
        <v>557</v>
      </c>
      <c r="D605">
        <v>5</v>
      </c>
      <c r="E605">
        <v>5</v>
      </c>
      <c r="F605">
        <v>5</v>
      </c>
      <c r="G605">
        <v>5</v>
      </c>
      <c r="H605">
        <v>1</v>
      </c>
      <c r="I605">
        <v>4.4800000000000004</v>
      </c>
      <c r="J605">
        <v>21</v>
      </c>
      <c r="K605">
        <v>0.2362071457880596</v>
      </c>
      <c r="L605">
        <v>11</v>
      </c>
      <c r="M605" t="s">
        <v>1370</v>
      </c>
      <c r="N605" t="b">
        <v>0</v>
      </c>
    </row>
    <row r="606" spans="1:14" x14ac:dyDescent="0.45">
      <c r="A606" t="s">
        <v>117</v>
      </c>
      <c r="B606" t="s">
        <v>1371</v>
      </c>
      <c r="C606" t="s">
        <v>557</v>
      </c>
      <c r="D606">
        <v>5</v>
      </c>
      <c r="E606">
        <v>5</v>
      </c>
      <c r="F606">
        <v>5</v>
      </c>
      <c r="G606">
        <v>5</v>
      </c>
      <c r="H606">
        <v>4</v>
      </c>
      <c r="I606">
        <v>3.82</v>
      </c>
      <c r="J606">
        <v>24</v>
      </c>
      <c r="K606">
        <v>0.1329353265208818</v>
      </c>
      <c r="L606">
        <v>8</v>
      </c>
      <c r="M606" t="s">
        <v>1372</v>
      </c>
      <c r="N606" t="b">
        <v>0</v>
      </c>
    </row>
    <row r="607" spans="1:14" x14ac:dyDescent="0.45">
      <c r="A607" t="s">
        <v>120</v>
      </c>
      <c r="B607" t="s">
        <v>1373</v>
      </c>
      <c r="C607" t="s">
        <v>557</v>
      </c>
      <c r="D607">
        <v>5</v>
      </c>
      <c r="E607">
        <v>5</v>
      </c>
      <c r="F607">
        <v>3</v>
      </c>
      <c r="G607">
        <v>5</v>
      </c>
      <c r="H607">
        <v>1</v>
      </c>
      <c r="I607">
        <v>4.2</v>
      </c>
      <c r="J607">
        <v>19</v>
      </c>
      <c r="K607">
        <v>0.1075795645893685</v>
      </c>
      <c r="L607">
        <v>7</v>
      </c>
      <c r="M607" t="s">
        <v>1374</v>
      </c>
      <c r="N607" t="b">
        <v>0</v>
      </c>
    </row>
    <row r="608" spans="1:14" x14ac:dyDescent="0.45">
      <c r="A608" t="s">
        <v>123</v>
      </c>
      <c r="B608" t="s">
        <v>1375</v>
      </c>
      <c r="C608" t="s">
        <v>557</v>
      </c>
      <c r="D608">
        <v>4</v>
      </c>
      <c r="E608">
        <v>5</v>
      </c>
      <c r="F608">
        <v>3</v>
      </c>
      <c r="G608">
        <v>5</v>
      </c>
      <c r="H608">
        <v>1</v>
      </c>
      <c r="I608">
        <v>3.98</v>
      </c>
      <c r="J608">
        <v>18</v>
      </c>
      <c r="K608">
        <v>0.23095014281165799</v>
      </c>
      <c r="L608">
        <v>12</v>
      </c>
      <c r="M608" t="s">
        <v>1376</v>
      </c>
      <c r="N608" t="b">
        <v>0</v>
      </c>
    </row>
    <row r="609" spans="1:14" x14ac:dyDescent="0.45">
      <c r="A609" t="s">
        <v>126</v>
      </c>
      <c r="B609" t="s">
        <v>1377</v>
      </c>
      <c r="C609" t="s">
        <v>557</v>
      </c>
      <c r="D609">
        <v>5</v>
      </c>
      <c r="E609">
        <v>5</v>
      </c>
      <c r="F609">
        <v>5</v>
      </c>
      <c r="G609">
        <v>5</v>
      </c>
      <c r="H609">
        <v>1</v>
      </c>
      <c r="I609">
        <v>3.64</v>
      </c>
      <c r="J609">
        <v>21</v>
      </c>
      <c r="K609">
        <v>0.18741036812446751</v>
      </c>
      <c r="L609">
        <v>11</v>
      </c>
      <c r="M609" t="s">
        <v>1378</v>
      </c>
      <c r="N609" t="b">
        <v>0</v>
      </c>
    </row>
    <row r="610" spans="1:14" x14ac:dyDescent="0.45">
      <c r="A610" t="s">
        <v>129</v>
      </c>
      <c r="B610" t="s">
        <v>1379</v>
      </c>
      <c r="C610" t="s">
        <v>557</v>
      </c>
      <c r="D610">
        <v>4</v>
      </c>
      <c r="E610">
        <v>5</v>
      </c>
      <c r="F610">
        <v>4</v>
      </c>
      <c r="G610">
        <v>5</v>
      </c>
      <c r="H610">
        <v>1</v>
      </c>
      <c r="I610">
        <v>3.28</v>
      </c>
      <c r="J610">
        <v>19</v>
      </c>
      <c r="K610">
        <v>0.14744692702581419</v>
      </c>
      <c r="L610">
        <v>12</v>
      </c>
      <c r="M610" t="s">
        <v>1380</v>
      </c>
      <c r="N610" t="b">
        <v>0</v>
      </c>
    </row>
    <row r="611" spans="1:14" x14ac:dyDescent="0.45">
      <c r="A611" t="s">
        <v>132</v>
      </c>
      <c r="B611" t="s">
        <v>1381</v>
      </c>
      <c r="C611" t="s">
        <v>557</v>
      </c>
      <c r="D611">
        <v>5</v>
      </c>
      <c r="E611">
        <v>5</v>
      </c>
      <c r="F611">
        <v>5</v>
      </c>
      <c r="G611">
        <v>5</v>
      </c>
      <c r="H611">
        <v>1</v>
      </c>
      <c r="I611">
        <v>4.4800000000000004</v>
      </c>
      <c r="J611">
        <v>21</v>
      </c>
      <c r="K611">
        <v>4.3061543719438447E-2</v>
      </c>
      <c r="L611">
        <v>11</v>
      </c>
      <c r="M611" t="s">
        <v>1382</v>
      </c>
      <c r="N611" t="b">
        <v>0</v>
      </c>
    </row>
    <row r="612" spans="1:14" x14ac:dyDescent="0.45">
      <c r="A612" t="s">
        <v>135</v>
      </c>
      <c r="B612" t="s">
        <v>1383</v>
      </c>
      <c r="C612" t="s">
        <v>557</v>
      </c>
      <c r="D612">
        <v>5</v>
      </c>
      <c r="E612">
        <v>5</v>
      </c>
      <c r="F612">
        <v>4</v>
      </c>
      <c r="G612">
        <v>5</v>
      </c>
      <c r="H612">
        <v>1</v>
      </c>
      <c r="I612">
        <v>4.3400000000000007</v>
      </c>
      <c r="J612">
        <v>20</v>
      </c>
      <c r="K612">
        <v>0.20826152405850301</v>
      </c>
      <c r="L612">
        <v>10</v>
      </c>
      <c r="M612" t="s">
        <v>1384</v>
      </c>
      <c r="N612" t="b">
        <v>0</v>
      </c>
    </row>
    <row r="613" spans="1:14" x14ac:dyDescent="0.45">
      <c r="A613" t="s">
        <v>138</v>
      </c>
      <c r="B613" t="s">
        <v>1385</v>
      </c>
      <c r="C613" t="s">
        <v>557</v>
      </c>
      <c r="D613">
        <v>5</v>
      </c>
      <c r="E613">
        <v>5</v>
      </c>
      <c r="F613">
        <v>5</v>
      </c>
      <c r="G613">
        <v>5</v>
      </c>
      <c r="H613">
        <v>1</v>
      </c>
      <c r="I613">
        <v>4.4800000000000004</v>
      </c>
      <c r="J613">
        <v>21</v>
      </c>
      <c r="K613">
        <v>0.13338683647402719</v>
      </c>
      <c r="L613">
        <v>5</v>
      </c>
      <c r="M613" t="s">
        <v>1386</v>
      </c>
      <c r="N613" t="b">
        <v>0</v>
      </c>
    </row>
    <row r="614" spans="1:14" x14ac:dyDescent="0.45">
      <c r="A614" t="s">
        <v>141</v>
      </c>
      <c r="B614" t="s">
        <v>1387</v>
      </c>
      <c r="C614" t="s">
        <v>557</v>
      </c>
      <c r="D614">
        <v>4</v>
      </c>
      <c r="E614">
        <v>4</v>
      </c>
      <c r="F614">
        <v>3</v>
      </c>
      <c r="G614">
        <v>5</v>
      </c>
      <c r="H614">
        <v>1</v>
      </c>
      <c r="I614">
        <v>3.8</v>
      </c>
      <c r="J614">
        <v>17</v>
      </c>
      <c r="K614">
        <v>0.15369663918160839</v>
      </c>
      <c r="L614">
        <v>9</v>
      </c>
      <c r="M614" t="s">
        <v>1388</v>
      </c>
      <c r="N614" t="b">
        <v>0</v>
      </c>
    </row>
    <row r="615" spans="1:14" x14ac:dyDescent="0.45">
      <c r="A615" t="s">
        <v>144</v>
      </c>
      <c r="B615" t="s">
        <v>1389</v>
      </c>
      <c r="C615" t="s">
        <v>557</v>
      </c>
      <c r="D615">
        <v>4</v>
      </c>
      <c r="E615">
        <v>4</v>
      </c>
      <c r="F615">
        <v>3</v>
      </c>
      <c r="G615">
        <v>5</v>
      </c>
      <c r="H615">
        <v>1</v>
      </c>
      <c r="I615">
        <v>3.8</v>
      </c>
      <c r="J615">
        <v>17</v>
      </c>
      <c r="K615">
        <v>0.17114037607518881</v>
      </c>
      <c r="L615">
        <v>11</v>
      </c>
      <c r="M615" t="s">
        <v>1390</v>
      </c>
      <c r="N615" t="b">
        <v>0</v>
      </c>
    </row>
    <row r="616" spans="1:14" x14ac:dyDescent="0.45">
      <c r="A616" t="s">
        <v>147</v>
      </c>
      <c r="B616" t="s">
        <v>1391</v>
      </c>
      <c r="C616" t="s">
        <v>557</v>
      </c>
      <c r="D616">
        <v>3</v>
      </c>
      <c r="E616">
        <v>4</v>
      </c>
      <c r="F616">
        <v>2</v>
      </c>
      <c r="G616">
        <v>5</v>
      </c>
      <c r="H616">
        <v>1</v>
      </c>
      <c r="I616">
        <v>3.44</v>
      </c>
      <c r="J616">
        <v>15</v>
      </c>
      <c r="K616">
        <v>0.13319811552442451</v>
      </c>
      <c r="L616">
        <v>11</v>
      </c>
      <c r="M616" t="s">
        <v>1392</v>
      </c>
      <c r="N616" t="b">
        <v>0</v>
      </c>
    </row>
    <row r="617" spans="1:14" x14ac:dyDescent="0.45">
      <c r="A617" t="s">
        <v>150</v>
      </c>
      <c r="B617" t="s">
        <v>1393</v>
      </c>
      <c r="C617" t="s">
        <v>557</v>
      </c>
      <c r="D617">
        <v>5</v>
      </c>
      <c r="E617">
        <v>5</v>
      </c>
      <c r="F617">
        <v>5</v>
      </c>
      <c r="G617">
        <v>5</v>
      </c>
      <c r="H617">
        <v>1</v>
      </c>
      <c r="I617">
        <v>4.4800000000000004</v>
      </c>
      <c r="J617">
        <v>21</v>
      </c>
      <c r="K617">
        <v>0.1164294953014465</v>
      </c>
      <c r="L617">
        <v>4</v>
      </c>
      <c r="M617" t="s">
        <v>1394</v>
      </c>
      <c r="N617" t="b">
        <v>0</v>
      </c>
    </row>
    <row r="618" spans="1:14" x14ac:dyDescent="0.45">
      <c r="A618" t="s">
        <v>153</v>
      </c>
      <c r="B618" t="s">
        <v>1395</v>
      </c>
      <c r="C618" t="s">
        <v>557</v>
      </c>
      <c r="D618">
        <v>4</v>
      </c>
      <c r="E618">
        <v>5</v>
      </c>
      <c r="F618">
        <v>4</v>
      </c>
      <c r="G618">
        <v>5</v>
      </c>
      <c r="H618">
        <v>1</v>
      </c>
      <c r="I618">
        <v>4.12</v>
      </c>
      <c r="J618">
        <v>19</v>
      </c>
      <c r="K618">
        <v>5.452462754636668E-2</v>
      </c>
      <c r="L618">
        <v>5</v>
      </c>
      <c r="M618" t="s">
        <v>1396</v>
      </c>
      <c r="N618" t="b">
        <v>0</v>
      </c>
    </row>
    <row r="619" spans="1:14" x14ac:dyDescent="0.45">
      <c r="A619" t="s">
        <v>156</v>
      </c>
      <c r="B619" t="s">
        <v>698</v>
      </c>
      <c r="C619" t="s">
        <v>557</v>
      </c>
      <c r="D619">
        <v>3</v>
      </c>
      <c r="E619">
        <v>1</v>
      </c>
      <c r="F619">
        <v>1</v>
      </c>
      <c r="G619">
        <v>5</v>
      </c>
      <c r="H619">
        <v>1</v>
      </c>
      <c r="I619">
        <v>3.04</v>
      </c>
      <c r="J619">
        <v>11</v>
      </c>
      <c r="K619">
        <v>3.6304744911398332E-2</v>
      </c>
      <c r="L619">
        <v>5</v>
      </c>
      <c r="M619" t="s">
        <v>1397</v>
      </c>
      <c r="N619" t="b">
        <v>0</v>
      </c>
    </row>
    <row r="620" spans="1:14" x14ac:dyDescent="0.45">
      <c r="A620" t="s">
        <v>159</v>
      </c>
      <c r="B620" t="s">
        <v>1398</v>
      </c>
      <c r="C620" t="s">
        <v>557</v>
      </c>
      <c r="D620">
        <v>5</v>
      </c>
      <c r="E620">
        <v>5</v>
      </c>
      <c r="F620">
        <v>4</v>
      </c>
      <c r="G620">
        <v>5</v>
      </c>
      <c r="H620">
        <v>1</v>
      </c>
      <c r="I620">
        <v>4.3400000000000007</v>
      </c>
      <c r="J620">
        <v>20</v>
      </c>
      <c r="K620">
        <v>0.41692251517201789</v>
      </c>
      <c r="L620">
        <v>10</v>
      </c>
      <c r="M620" t="s">
        <v>1399</v>
      </c>
      <c r="N620" t="b">
        <v>0</v>
      </c>
    </row>
    <row r="621" spans="1:14" x14ac:dyDescent="0.45">
      <c r="A621" t="s">
        <v>162</v>
      </c>
      <c r="B621" t="s">
        <v>1400</v>
      </c>
      <c r="C621" t="s">
        <v>557</v>
      </c>
      <c r="D621">
        <v>5</v>
      </c>
      <c r="E621">
        <v>5</v>
      </c>
      <c r="F621">
        <v>4</v>
      </c>
      <c r="G621">
        <v>5</v>
      </c>
      <c r="H621">
        <v>1</v>
      </c>
      <c r="I621">
        <v>4.3400000000000007</v>
      </c>
      <c r="J621">
        <v>20</v>
      </c>
      <c r="K621">
        <v>0.14128696069261579</v>
      </c>
      <c r="L621">
        <v>5</v>
      </c>
      <c r="M621" t="s">
        <v>1401</v>
      </c>
      <c r="N621" t="b">
        <v>0</v>
      </c>
    </row>
    <row r="622" spans="1:14" x14ac:dyDescent="0.45">
      <c r="A622" t="s">
        <v>165</v>
      </c>
      <c r="B622" t="s">
        <v>1402</v>
      </c>
      <c r="C622" t="s">
        <v>557</v>
      </c>
      <c r="D622">
        <v>5</v>
      </c>
      <c r="E622">
        <v>5</v>
      </c>
      <c r="F622">
        <v>3</v>
      </c>
      <c r="G622">
        <v>5</v>
      </c>
      <c r="H622">
        <v>1</v>
      </c>
      <c r="I622">
        <v>3.36</v>
      </c>
      <c r="J622">
        <v>19</v>
      </c>
      <c r="K622">
        <v>0.21517374046733931</v>
      </c>
      <c r="L622">
        <v>16</v>
      </c>
      <c r="M622" t="s">
        <v>1403</v>
      </c>
      <c r="N622" t="b">
        <v>0</v>
      </c>
    </row>
    <row r="623" spans="1:14" x14ac:dyDescent="0.45">
      <c r="A623" t="s">
        <v>168</v>
      </c>
      <c r="B623" t="s">
        <v>1404</v>
      </c>
      <c r="C623" t="s">
        <v>557</v>
      </c>
      <c r="D623">
        <v>2</v>
      </c>
      <c r="E623">
        <v>2</v>
      </c>
      <c r="F623">
        <v>1</v>
      </c>
      <c r="G623">
        <v>3</v>
      </c>
      <c r="H623">
        <v>1</v>
      </c>
      <c r="I623">
        <v>1.64</v>
      </c>
      <c r="J623">
        <v>9</v>
      </c>
      <c r="K623">
        <v>0.13530053012030899</v>
      </c>
      <c r="L623">
        <v>6</v>
      </c>
      <c r="M623" t="s">
        <v>1405</v>
      </c>
      <c r="N623" t="b">
        <v>0</v>
      </c>
    </row>
    <row r="624" spans="1:14" x14ac:dyDescent="0.45">
      <c r="A624" t="s">
        <v>171</v>
      </c>
      <c r="B624" t="s">
        <v>1406</v>
      </c>
      <c r="C624" t="s">
        <v>557</v>
      </c>
      <c r="D624">
        <v>4</v>
      </c>
      <c r="E624">
        <v>5</v>
      </c>
      <c r="F624">
        <v>3</v>
      </c>
      <c r="G624">
        <v>5</v>
      </c>
      <c r="H624">
        <v>1</v>
      </c>
      <c r="I624">
        <v>3.98</v>
      </c>
      <c r="J624">
        <v>18</v>
      </c>
      <c r="K624">
        <v>5.6867219095083348E-2</v>
      </c>
      <c r="L624">
        <v>15</v>
      </c>
      <c r="M624" t="s">
        <v>1407</v>
      </c>
      <c r="N624" t="b">
        <v>0</v>
      </c>
    </row>
    <row r="625" spans="1:14" x14ac:dyDescent="0.45">
      <c r="A625" t="s">
        <v>174</v>
      </c>
      <c r="B625" t="s">
        <v>1408</v>
      </c>
      <c r="C625" t="s">
        <v>557</v>
      </c>
      <c r="D625">
        <v>5</v>
      </c>
      <c r="E625">
        <v>5</v>
      </c>
      <c r="F625">
        <v>4</v>
      </c>
      <c r="G625">
        <v>5</v>
      </c>
      <c r="H625">
        <v>1</v>
      </c>
      <c r="I625">
        <v>4.3400000000000007</v>
      </c>
      <c r="J625">
        <v>20</v>
      </c>
      <c r="K625">
        <v>0.22825127945200019</v>
      </c>
      <c r="L625">
        <v>13</v>
      </c>
      <c r="M625" t="s">
        <v>1409</v>
      </c>
      <c r="N625" t="b">
        <v>0</v>
      </c>
    </row>
    <row r="626" spans="1:14" x14ac:dyDescent="0.45">
      <c r="A626" t="s">
        <v>177</v>
      </c>
      <c r="B626" t="s">
        <v>1410</v>
      </c>
      <c r="C626" t="s">
        <v>557</v>
      </c>
      <c r="D626">
        <v>5</v>
      </c>
      <c r="E626">
        <v>5</v>
      </c>
      <c r="F626">
        <v>4</v>
      </c>
      <c r="G626">
        <v>5</v>
      </c>
      <c r="H626">
        <v>1</v>
      </c>
      <c r="I626">
        <v>4.3400000000000007</v>
      </c>
      <c r="J626">
        <v>20</v>
      </c>
      <c r="K626">
        <v>0.37935468601359951</v>
      </c>
      <c r="L626">
        <v>11</v>
      </c>
      <c r="M626" t="s">
        <v>1411</v>
      </c>
      <c r="N626" t="b">
        <v>0</v>
      </c>
    </row>
    <row r="627" spans="1:14" x14ac:dyDescent="0.45">
      <c r="A627" t="s">
        <v>180</v>
      </c>
      <c r="B627" t="s">
        <v>1412</v>
      </c>
      <c r="C627" t="s">
        <v>557</v>
      </c>
      <c r="D627">
        <v>5</v>
      </c>
      <c r="E627">
        <v>5</v>
      </c>
      <c r="F627">
        <v>4</v>
      </c>
      <c r="G627">
        <v>5</v>
      </c>
      <c r="H627">
        <v>1</v>
      </c>
      <c r="I627">
        <v>4.3400000000000007</v>
      </c>
      <c r="J627">
        <v>20</v>
      </c>
      <c r="K627">
        <v>0.2075370377952149</v>
      </c>
      <c r="L627">
        <v>9</v>
      </c>
      <c r="M627" t="s">
        <v>1413</v>
      </c>
      <c r="N627" t="b">
        <v>0</v>
      </c>
    </row>
    <row r="628" spans="1:14" x14ac:dyDescent="0.45">
      <c r="A628" t="s">
        <v>183</v>
      </c>
      <c r="B628" t="s">
        <v>1414</v>
      </c>
      <c r="C628" t="s">
        <v>557</v>
      </c>
      <c r="D628">
        <v>2</v>
      </c>
      <c r="E628">
        <v>2</v>
      </c>
      <c r="F628">
        <v>1</v>
      </c>
      <c r="G628">
        <v>4</v>
      </c>
      <c r="H628">
        <v>1</v>
      </c>
      <c r="I628">
        <v>2.6</v>
      </c>
      <c r="J628">
        <v>10</v>
      </c>
      <c r="K628">
        <v>0.30545422271677652</v>
      </c>
      <c r="L628">
        <v>9</v>
      </c>
      <c r="M628" t="s">
        <v>1415</v>
      </c>
      <c r="N628" t="b">
        <v>0</v>
      </c>
    </row>
    <row r="629" spans="1:14" x14ac:dyDescent="0.45">
      <c r="A629" t="s">
        <v>186</v>
      </c>
      <c r="B629" t="s">
        <v>1416</v>
      </c>
      <c r="C629" t="s">
        <v>557</v>
      </c>
      <c r="D629">
        <v>4</v>
      </c>
      <c r="E629">
        <v>5</v>
      </c>
      <c r="F629">
        <v>3</v>
      </c>
      <c r="G629">
        <v>5</v>
      </c>
      <c r="H629">
        <v>1</v>
      </c>
      <c r="I629">
        <v>3.98</v>
      </c>
      <c r="J629">
        <v>18</v>
      </c>
      <c r="K629">
        <v>0.10298553715229621</v>
      </c>
      <c r="L629">
        <v>11</v>
      </c>
      <c r="M629" t="s">
        <v>1417</v>
      </c>
      <c r="N629" t="b">
        <v>0</v>
      </c>
    </row>
    <row r="630" spans="1:14" x14ac:dyDescent="0.45">
      <c r="A630" t="s">
        <v>189</v>
      </c>
      <c r="B630" t="s">
        <v>1418</v>
      </c>
      <c r="C630" t="s">
        <v>557</v>
      </c>
      <c r="D630">
        <v>4</v>
      </c>
      <c r="E630">
        <v>4</v>
      </c>
      <c r="F630">
        <v>2</v>
      </c>
      <c r="G630">
        <v>4</v>
      </c>
      <c r="H630">
        <v>2</v>
      </c>
      <c r="I630">
        <v>3.88</v>
      </c>
      <c r="J630">
        <v>16</v>
      </c>
      <c r="K630">
        <v>0.19645818491875069</v>
      </c>
      <c r="L630">
        <v>13</v>
      </c>
      <c r="M630" t="s">
        <v>1419</v>
      </c>
      <c r="N630" t="b">
        <v>0</v>
      </c>
    </row>
    <row r="631" spans="1:14" x14ac:dyDescent="0.45">
      <c r="A631" t="s">
        <v>192</v>
      </c>
      <c r="B631" t="s">
        <v>1420</v>
      </c>
      <c r="C631" t="s">
        <v>557</v>
      </c>
      <c r="D631">
        <v>4</v>
      </c>
      <c r="E631">
        <v>5</v>
      </c>
      <c r="F631">
        <v>4</v>
      </c>
      <c r="G631">
        <v>5</v>
      </c>
      <c r="H631">
        <v>1</v>
      </c>
      <c r="I631">
        <v>4.3999999999999986</v>
      </c>
      <c r="J631">
        <v>19</v>
      </c>
      <c r="K631">
        <v>0.1744195192415309</v>
      </c>
      <c r="L631">
        <v>8</v>
      </c>
      <c r="M631" t="s">
        <v>1421</v>
      </c>
      <c r="N631" t="b">
        <v>0</v>
      </c>
    </row>
    <row r="632" spans="1:14" x14ac:dyDescent="0.45">
      <c r="A632" t="s">
        <v>195</v>
      </c>
      <c r="B632" t="s">
        <v>1422</v>
      </c>
      <c r="C632" t="s">
        <v>557</v>
      </c>
      <c r="D632">
        <v>4</v>
      </c>
      <c r="E632">
        <v>5</v>
      </c>
      <c r="F632">
        <v>4</v>
      </c>
      <c r="G632">
        <v>5</v>
      </c>
      <c r="H632">
        <v>1</v>
      </c>
      <c r="I632">
        <v>4.12</v>
      </c>
      <c r="J632">
        <v>19</v>
      </c>
      <c r="K632">
        <v>0.13936035287889251</v>
      </c>
      <c r="L632">
        <v>12</v>
      </c>
      <c r="M632" t="s">
        <v>1423</v>
      </c>
      <c r="N632" t="b">
        <v>0</v>
      </c>
    </row>
    <row r="633" spans="1:14" x14ac:dyDescent="0.45">
      <c r="A633" t="s">
        <v>198</v>
      </c>
      <c r="B633" t="s">
        <v>1424</v>
      </c>
      <c r="C633" t="s">
        <v>557</v>
      </c>
      <c r="D633">
        <v>4</v>
      </c>
      <c r="E633">
        <v>5</v>
      </c>
      <c r="F633">
        <v>3</v>
      </c>
      <c r="G633">
        <v>4</v>
      </c>
      <c r="H633">
        <v>1</v>
      </c>
      <c r="I633">
        <v>3.44</v>
      </c>
      <c r="J633">
        <v>17</v>
      </c>
      <c r="K633">
        <v>0.1004341039707419</v>
      </c>
      <c r="L633">
        <v>5</v>
      </c>
      <c r="M633" t="s">
        <v>1425</v>
      </c>
      <c r="N633" t="b">
        <v>0</v>
      </c>
    </row>
    <row r="634" spans="1:14" x14ac:dyDescent="0.45">
      <c r="A634" t="s">
        <v>201</v>
      </c>
      <c r="B634" t="s">
        <v>1426</v>
      </c>
      <c r="C634" t="s">
        <v>557</v>
      </c>
      <c r="D634">
        <v>4</v>
      </c>
      <c r="E634">
        <v>5</v>
      </c>
      <c r="F634">
        <v>3</v>
      </c>
      <c r="G634">
        <v>5</v>
      </c>
      <c r="H634">
        <v>1</v>
      </c>
      <c r="I634">
        <v>3.98</v>
      </c>
      <c r="J634">
        <v>18</v>
      </c>
      <c r="K634">
        <v>0.13659924001955759</v>
      </c>
      <c r="L634">
        <v>8</v>
      </c>
      <c r="M634" t="s">
        <v>1427</v>
      </c>
      <c r="N634" t="b">
        <v>0</v>
      </c>
    </row>
    <row r="635" spans="1:14" x14ac:dyDescent="0.45">
      <c r="A635" t="s">
        <v>204</v>
      </c>
      <c r="B635" t="s">
        <v>1428</v>
      </c>
      <c r="C635" t="s">
        <v>557</v>
      </c>
      <c r="D635">
        <v>4</v>
      </c>
      <c r="E635">
        <v>5</v>
      </c>
      <c r="F635">
        <v>4</v>
      </c>
      <c r="G635">
        <v>5</v>
      </c>
      <c r="H635">
        <v>1</v>
      </c>
      <c r="I635">
        <v>4.12</v>
      </c>
      <c r="J635">
        <v>19</v>
      </c>
      <c r="K635">
        <v>0.1640366327008887</v>
      </c>
      <c r="L635">
        <v>11</v>
      </c>
      <c r="M635" t="s">
        <v>1429</v>
      </c>
      <c r="N635" t="b">
        <v>0</v>
      </c>
    </row>
    <row r="636" spans="1:14" x14ac:dyDescent="0.45">
      <c r="A636" t="s">
        <v>207</v>
      </c>
      <c r="B636" t="s">
        <v>698</v>
      </c>
      <c r="C636" t="s">
        <v>557</v>
      </c>
      <c r="D636">
        <v>1</v>
      </c>
      <c r="E636">
        <v>1</v>
      </c>
      <c r="F636">
        <v>1</v>
      </c>
      <c r="G636">
        <v>1</v>
      </c>
      <c r="H636">
        <v>1</v>
      </c>
      <c r="I636">
        <v>1</v>
      </c>
      <c r="J636">
        <v>5</v>
      </c>
      <c r="K636">
        <v>2.4046769542219969E-2</v>
      </c>
      <c r="L636">
        <v>12</v>
      </c>
      <c r="M636" t="s">
        <v>1430</v>
      </c>
      <c r="N636" t="b">
        <v>0</v>
      </c>
    </row>
    <row r="637" spans="1:14" x14ac:dyDescent="0.45">
      <c r="A637" t="s">
        <v>210</v>
      </c>
      <c r="B637" t="s">
        <v>1431</v>
      </c>
      <c r="C637" t="s">
        <v>557</v>
      </c>
      <c r="D637">
        <v>5</v>
      </c>
      <c r="E637">
        <v>5</v>
      </c>
      <c r="F637">
        <v>5</v>
      </c>
      <c r="G637">
        <v>5</v>
      </c>
      <c r="H637">
        <v>1</v>
      </c>
      <c r="I637">
        <v>4.4800000000000004</v>
      </c>
      <c r="J637">
        <v>21</v>
      </c>
      <c r="K637">
        <v>8.554162542649385E-2</v>
      </c>
      <c r="L637">
        <v>4</v>
      </c>
      <c r="M637" t="s">
        <v>1432</v>
      </c>
      <c r="N637" t="b">
        <v>0</v>
      </c>
    </row>
    <row r="638" spans="1:14" x14ac:dyDescent="0.45">
      <c r="A638" t="s">
        <v>213</v>
      </c>
      <c r="B638" t="s">
        <v>1433</v>
      </c>
      <c r="C638" t="s">
        <v>557</v>
      </c>
      <c r="D638">
        <v>4</v>
      </c>
      <c r="E638">
        <v>4</v>
      </c>
      <c r="F638">
        <v>3</v>
      </c>
      <c r="G638">
        <v>5</v>
      </c>
      <c r="H638">
        <v>1</v>
      </c>
      <c r="I638">
        <v>3.8</v>
      </c>
      <c r="J638">
        <v>17</v>
      </c>
      <c r="K638">
        <v>0.13938682454493151</v>
      </c>
      <c r="L638">
        <v>14</v>
      </c>
      <c r="M638" t="s">
        <v>1434</v>
      </c>
      <c r="N638" t="b">
        <v>0</v>
      </c>
    </row>
    <row r="639" spans="1:14" x14ac:dyDescent="0.45">
      <c r="A639" t="s">
        <v>216</v>
      </c>
      <c r="B639" t="s">
        <v>698</v>
      </c>
      <c r="C639" t="s">
        <v>557</v>
      </c>
      <c r="D639">
        <v>3</v>
      </c>
      <c r="E639">
        <v>1</v>
      </c>
      <c r="F639">
        <v>1</v>
      </c>
      <c r="G639">
        <v>1</v>
      </c>
      <c r="H639">
        <v>1</v>
      </c>
      <c r="I639">
        <v>2.56</v>
      </c>
      <c r="J639">
        <v>7</v>
      </c>
      <c r="K639">
        <v>4.0567161444016862E-2</v>
      </c>
      <c r="L639">
        <v>5</v>
      </c>
      <c r="M639" t="s">
        <v>1435</v>
      </c>
      <c r="N639" t="b">
        <v>0</v>
      </c>
    </row>
    <row r="640" spans="1:14" x14ac:dyDescent="0.45">
      <c r="A640" t="s">
        <v>219</v>
      </c>
      <c r="B640" t="s">
        <v>1187</v>
      </c>
      <c r="C640" t="s">
        <v>557</v>
      </c>
      <c r="D640">
        <v>5</v>
      </c>
      <c r="E640">
        <v>5</v>
      </c>
      <c r="F640">
        <v>5</v>
      </c>
      <c r="G640">
        <v>5</v>
      </c>
      <c r="H640">
        <v>1</v>
      </c>
      <c r="I640">
        <v>4.4800000000000004</v>
      </c>
      <c r="J640">
        <v>21</v>
      </c>
      <c r="K640">
        <v>0.13340835134011189</v>
      </c>
      <c r="L640">
        <v>10</v>
      </c>
      <c r="M640" t="s">
        <v>1436</v>
      </c>
      <c r="N640" t="b">
        <v>0</v>
      </c>
    </row>
    <row r="641" spans="1:14" x14ac:dyDescent="0.45">
      <c r="A641" t="s">
        <v>222</v>
      </c>
      <c r="B641" t="s">
        <v>1437</v>
      </c>
      <c r="C641" t="s">
        <v>557</v>
      </c>
      <c r="D641">
        <v>5</v>
      </c>
      <c r="E641">
        <v>5</v>
      </c>
      <c r="F641">
        <v>4</v>
      </c>
      <c r="G641">
        <v>5</v>
      </c>
      <c r="H641">
        <v>1</v>
      </c>
      <c r="I641">
        <v>4.3400000000000007</v>
      </c>
      <c r="J641">
        <v>20</v>
      </c>
      <c r="K641">
        <v>0.19967646503251779</v>
      </c>
      <c r="L641">
        <v>12</v>
      </c>
      <c r="M641" t="s">
        <v>1438</v>
      </c>
      <c r="N641" t="b">
        <v>0</v>
      </c>
    </row>
    <row r="642" spans="1:14" x14ac:dyDescent="0.45">
      <c r="A642" t="s">
        <v>225</v>
      </c>
      <c r="B642" t="s">
        <v>1439</v>
      </c>
      <c r="C642" t="s">
        <v>557</v>
      </c>
      <c r="D642">
        <v>5</v>
      </c>
      <c r="E642">
        <v>5</v>
      </c>
      <c r="F642">
        <v>4</v>
      </c>
      <c r="G642">
        <v>5</v>
      </c>
      <c r="H642">
        <v>1</v>
      </c>
      <c r="I642">
        <v>4.3400000000000007</v>
      </c>
      <c r="J642">
        <v>20</v>
      </c>
      <c r="K642">
        <v>0.32855988834827388</v>
      </c>
      <c r="L642">
        <v>9</v>
      </c>
      <c r="M642" t="s">
        <v>1440</v>
      </c>
      <c r="N642" t="b">
        <v>0</v>
      </c>
    </row>
    <row r="643" spans="1:14" x14ac:dyDescent="0.45">
      <c r="A643" t="s">
        <v>228</v>
      </c>
      <c r="B643" t="s">
        <v>1441</v>
      </c>
      <c r="C643" t="s">
        <v>557</v>
      </c>
      <c r="D643">
        <v>4</v>
      </c>
      <c r="E643">
        <v>5</v>
      </c>
      <c r="F643">
        <v>3</v>
      </c>
      <c r="G643">
        <v>5</v>
      </c>
      <c r="H643">
        <v>1</v>
      </c>
      <c r="I643">
        <v>3.98</v>
      </c>
      <c r="J643">
        <v>18</v>
      </c>
      <c r="K643">
        <v>0.24356741766295451</v>
      </c>
      <c r="L643">
        <v>11</v>
      </c>
      <c r="M643" t="s">
        <v>1442</v>
      </c>
      <c r="N643" t="b">
        <v>0</v>
      </c>
    </row>
    <row r="644" spans="1:14" x14ac:dyDescent="0.45">
      <c r="A644" t="s">
        <v>231</v>
      </c>
      <c r="B644" t="s">
        <v>1443</v>
      </c>
      <c r="C644" t="s">
        <v>557</v>
      </c>
      <c r="D644">
        <v>5</v>
      </c>
      <c r="E644">
        <v>5</v>
      </c>
      <c r="F644">
        <v>4</v>
      </c>
      <c r="G644">
        <v>5</v>
      </c>
      <c r="H644">
        <v>1</v>
      </c>
      <c r="I644">
        <v>4.3400000000000007</v>
      </c>
      <c r="J644">
        <v>20</v>
      </c>
      <c r="K644">
        <v>0.17748072986212979</v>
      </c>
      <c r="L644">
        <v>7</v>
      </c>
      <c r="M644" t="s">
        <v>1444</v>
      </c>
      <c r="N644" t="b">
        <v>0</v>
      </c>
    </row>
    <row r="645" spans="1:14" x14ac:dyDescent="0.45">
      <c r="A645" t="s">
        <v>234</v>
      </c>
      <c r="B645" t="s">
        <v>698</v>
      </c>
      <c r="C645" t="s">
        <v>557</v>
      </c>
      <c r="D645">
        <v>1</v>
      </c>
      <c r="E645">
        <v>1</v>
      </c>
      <c r="F645">
        <v>1</v>
      </c>
      <c r="G645">
        <v>1</v>
      </c>
      <c r="H645">
        <v>1</v>
      </c>
      <c r="I645">
        <v>1</v>
      </c>
      <c r="J645">
        <v>5</v>
      </c>
      <c r="K645">
        <v>4.112431487016191E-2</v>
      </c>
      <c r="L645">
        <v>11</v>
      </c>
      <c r="M645" t="s">
        <v>1445</v>
      </c>
      <c r="N645" t="b">
        <v>0</v>
      </c>
    </row>
    <row r="646" spans="1:14" x14ac:dyDescent="0.45">
      <c r="A646" t="s">
        <v>237</v>
      </c>
      <c r="B646" t="s">
        <v>1446</v>
      </c>
      <c r="C646" t="s">
        <v>557</v>
      </c>
      <c r="D646">
        <v>5</v>
      </c>
      <c r="E646">
        <v>5</v>
      </c>
      <c r="F646">
        <v>4</v>
      </c>
      <c r="G646">
        <v>5</v>
      </c>
      <c r="H646">
        <v>1</v>
      </c>
      <c r="I646">
        <v>4.3400000000000007</v>
      </c>
      <c r="J646">
        <v>20</v>
      </c>
      <c r="K646">
        <v>0.34096878322966379</v>
      </c>
      <c r="L646">
        <v>8</v>
      </c>
      <c r="M646" t="s">
        <v>1447</v>
      </c>
      <c r="N646" t="b">
        <v>0</v>
      </c>
    </row>
    <row r="647" spans="1:14" x14ac:dyDescent="0.45">
      <c r="A647" t="s">
        <v>240</v>
      </c>
      <c r="B647" t="s">
        <v>957</v>
      </c>
      <c r="C647" t="s">
        <v>557</v>
      </c>
      <c r="D647">
        <v>4</v>
      </c>
      <c r="E647">
        <v>5</v>
      </c>
      <c r="F647">
        <v>4</v>
      </c>
      <c r="G647">
        <v>5</v>
      </c>
      <c r="H647">
        <v>1</v>
      </c>
      <c r="I647">
        <v>3.28</v>
      </c>
      <c r="J647">
        <v>19</v>
      </c>
      <c r="K647">
        <v>0.35360210331469533</v>
      </c>
      <c r="L647">
        <v>16</v>
      </c>
      <c r="M647" t="s">
        <v>1448</v>
      </c>
      <c r="N647" t="b">
        <v>0</v>
      </c>
    </row>
    <row r="648" spans="1:14" x14ac:dyDescent="0.45">
      <c r="A648" t="s">
        <v>243</v>
      </c>
      <c r="B648" t="s">
        <v>1449</v>
      </c>
      <c r="C648" t="s">
        <v>557</v>
      </c>
      <c r="D648">
        <v>5</v>
      </c>
      <c r="E648">
        <v>5</v>
      </c>
      <c r="F648">
        <v>5</v>
      </c>
      <c r="G648">
        <v>5</v>
      </c>
      <c r="H648">
        <v>1</v>
      </c>
      <c r="I648">
        <v>4.4800000000000004</v>
      </c>
      <c r="J648">
        <v>21</v>
      </c>
      <c r="K648">
        <v>0.24474641319942611</v>
      </c>
      <c r="L648">
        <v>5</v>
      </c>
      <c r="M648" t="s">
        <v>1450</v>
      </c>
      <c r="N648" t="b">
        <v>0</v>
      </c>
    </row>
    <row r="649" spans="1:14" x14ac:dyDescent="0.45">
      <c r="A649" t="s">
        <v>246</v>
      </c>
      <c r="B649" t="s">
        <v>1451</v>
      </c>
      <c r="C649" t="s">
        <v>557</v>
      </c>
      <c r="D649">
        <v>4</v>
      </c>
      <c r="E649">
        <v>5</v>
      </c>
      <c r="F649">
        <v>3</v>
      </c>
      <c r="G649">
        <v>4</v>
      </c>
      <c r="H649">
        <v>2</v>
      </c>
      <c r="I649">
        <v>3.08</v>
      </c>
      <c r="J649">
        <v>18</v>
      </c>
      <c r="K649">
        <v>0.28020661696629717</v>
      </c>
      <c r="L649">
        <v>11</v>
      </c>
      <c r="M649" t="s">
        <v>1452</v>
      </c>
      <c r="N649" t="b">
        <v>0</v>
      </c>
    </row>
    <row r="650" spans="1:14" x14ac:dyDescent="0.45">
      <c r="A650" t="s">
        <v>249</v>
      </c>
      <c r="B650" t="s">
        <v>1453</v>
      </c>
      <c r="C650" t="s">
        <v>557</v>
      </c>
      <c r="D650">
        <v>4</v>
      </c>
      <c r="E650">
        <v>5</v>
      </c>
      <c r="F650">
        <v>4</v>
      </c>
      <c r="G650">
        <v>5</v>
      </c>
      <c r="H650">
        <v>1</v>
      </c>
      <c r="I650">
        <v>3.28</v>
      </c>
      <c r="J650">
        <v>19</v>
      </c>
      <c r="K650">
        <v>0.22736269617448329</v>
      </c>
      <c r="L650">
        <v>11</v>
      </c>
      <c r="M650" t="s">
        <v>1454</v>
      </c>
      <c r="N650" t="b">
        <v>0</v>
      </c>
    </row>
    <row r="651" spans="1:14" x14ac:dyDescent="0.45">
      <c r="A651" t="s">
        <v>252</v>
      </c>
      <c r="B651" t="s">
        <v>1455</v>
      </c>
      <c r="C651" t="s">
        <v>557</v>
      </c>
      <c r="D651">
        <v>5</v>
      </c>
      <c r="E651">
        <v>5</v>
      </c>
      <c r="F651">
        <v>4</v>
      </c>
      <c r="G651">
        <v>5</v>
      </c>
      <c r="H651">
        <v>1</v>
      </c>
      <c r="I651">
        <v>3.5</v>
      </c>
      <c r="J651">
        <v>20</v>
      </c>
      <c r="K651">
        <v>0.2261529413551934</v>
      </c>
      <c r="L651">
        <v>10</v>
      </c>
      <c r="M651" t="s">
        <v>1456</v>
      </c>
      <c r="N651" t="b">
        <v>0</v>
      </c>
    </row>
    <row r="652" spans="1:14" x14ac:dyDescent="0.45">
      <c r="A652" t="s">
        <v>255</v>
      </c>
      <c r="B652" t="s">
        <v>1457</v>
      </c>
      <c r="C652" t="s">
        <v>557</v>
      </c>
      <c r="D652">
        <v>4</v>
      </c>
      <c r="E652">
        <v>5</v>
      </c>
      <c r="F652">
        <v>4</v>
      </c>
      <c r="G652">
        <v>5</v>
      </c>
      <c r="H652">
        <v>1</v>
      </c>
      <c r="I652">
        <v>4.12</v>
      </c>
      <c r="J652">
        <v>19</v>
      </c>
      <c r="K652">
        <v>0.38583425423601342</v>
      </c>
      <c r="L652">
        <v>10</v>
      </c>
      <c r="M652" t="s">
        <v>1458</v>
      </c>
      <c r="N652" t="b">
        <v>0</v>
      </c>
    </row>
    <row r="653" spans="1:14" x14ac:dyDescent="0.45">
      <c r="A653" t="s">
        <v>258</v>
      </c>
      <c r="B653" t="s">
        <v>1459</v>
      </c>
      <c r="C653" t="s">
        <v>557</v>
      </c>
      <c r="D653">
        <v>5</v>
      </c>
      <c r="E653">
        <v>5</v>
      </c>
      <c r="F653">
        <v>5</v>
      </c>
      <c r="G653">
        <v>5</v>
      </c>
      <c r="H653">
        <v>1</v>
      </c>
      <c r="I653">
        <v>4.76</v>
      </c>
      <c r="J653">
        <v>21</v>
      </c>
      <c r="K653">
        <v>8.0402444018390667E-2</v>
      </c>
      <c r="L653">
        <v>10</v>
      </c>
      <c r="M653" t="s">
        <v>1460</v>
      </c>
      <c r="N653" t="b">
        <v>0</v>
      </c>
    </row>
    <row r="654" spans="1:14" x14ac:dyDescent="0.45">
      <c r="A654" t="s">
        <v>261</v>
      </c>
      <c r="B654" t="s">
        <v>1461</v>
      </c>
      <c r="C654" t="s">
        <v>557</v>
      </c>
      <c r="D654">
        <v>5</v>
      </c>
      <c r="E654">
        <v>5</v>
      </c>
      <c r="F654">
        <v>5</v>
      </c>
      <c r="G654">
        <v>5</v>
      </c>
      <c r="H654">
        <v>1</v>
      </c>
      <c r="I654">
        <v>4.4800000000000004</v>
      </c>
      <c r="J654">
        <v>21</v>
      </c>
      <c r="K654">
        <v>0.215657368546088</v>
      </c>
      <c r="L654">
        <v>6</v>
      </c>
      <c r="M654" t="s">
        <v>1462</v>
      </c>
      <c r="N654" t="b">
        <v>0</v>
      </c>
    </row>
    <row r="655" spans="1:14" x14ac:dyDescent="0.45">
      <c r="A655" t="s">
        <v>264</v>
      </c>
      <c r="B655" t="s">
        <v>1463</v>
      </c>
      <c r="C655" t="s">
        <v>557</v>
      </c>
      <c r="D655">
        <v>5</v>
      </c>
      <c r="E655">
        <v>5</v>
      </c>
      <c r="F655">
        <v>5</v>
      </c>
      <c r="G655">
        <v>5</v>
      </c>
      <c r="H655">
        <v>1</v>
      </c>
      <c r="I655">
        <v>4.4800000000000004</v>
      </c>
      <c r="J655">
        <v>21</v>
      </c>
      <c r="K655">
        <v>0.13831581191291181</v>
      </c>
      <c r="L655">
        <v>10</v>
      </c>
      <c r="M655" t="s">
        <v>1464</v>
      </c>
      <c r="N655" t="b">
        <v>0</v>
      </c>
    </row>
    <row r="656" spans="1:14" x14ac:dyDescent="0.45">
      <c r="A656" t="s">
        <v>267</v>
      </c>
      <c r="B656" t="s">
        <v>1465</v>
      </c>
      <c r="C656" t="s">
        <v>557</v>
      </c>
      <c r="D656">
        <v>1</v>
      </c>
      <c r="E656">
        <v>1</v>
      </c>
      <c r="F656">
        <v>1</v>
      </c>
      <c r="G656">
        <v>3</v>
      </c>
      <c r="H656">
        <v>1</v>
      </c>
      <c r="I656">
        <v>1.24</v>
      </c>
      <c r="J656">
        <v>7</v>
      </c>
      <c r="K656">
        <v>0.134269213355004</v>
      </c>
      <c r="L656">
        <v>7</v>
      </c>
      <c r="M656" t="s">
        <v>1466</v>
      </c>
      <c r="N656" t="b">
        <v>0</v>
      </c>
    </row>
    <row r="657" spans="1:14" x14ac:dyDescent="0.45">
      <c r="A657" t="s">
        <v>270</v>
      </c>
      <c r="B657" t="s">
        <v>1467</v>
      </c>
      <c r="C657" t="s">
        <v>557</v>
      </c>
      <c r="D657">
        <v>5</v>
      </c>
      <c r="E657">
        <v>2</v>
      </c>
      <c r="F657">
        <v>1</v>
      </c>
      <c r="G657">
        <v>5</v>
      </c>
      <c r="H657">
        <v>1</v>
      </c>
      <c r="I657">
        <v>3.38</v>
      </c>
      <c r="J657">
        <v>14</v>
      </c>
      <c r="K657">
        <v>8.4283799111416938E-2</v>
      </c>
      <c r="L657">
        <v>11</v>
      </c>
      <c r="M657" t="s">
        <v>1468</v>
      </c>
      <c r="N657" t="b">
        <v>0</v>
      </c>
    </row>
    <row r="658" spans="1:14" x14ac:dyDescent="0.45">
      <c r="A658" t="s">
        <v>273</v>
      </c>
      <c r="B658" t="s">
        <v>698</v>
      </c>
      <c r="C658" t="s">
        <v>557</v>
      </c>
      <c r="D658">
        <v>1</v>
      </c>
      <c r="E658">
        <v>1</v>
      </c>
      <c r="F658">
        <v>1</v>
      </c>
      <c r="G658">
        <v>1</v>
      </c>
      <c r="H658">
        <v>1</v>
      </c>
      <c r="I658">
        <v>1.84</v>
      </c>
      <c r="J658">
        <v>5</v>
      </c>
      <c r="K658">
        <v>4.2304041700704079E-2</v>
      </c>
      <c r="L658">
        <v>9</v>
      </c>
      <c r="M658" t="s">
        <v>1469</v>
      </c>
      <c r="N658" t="b">
        <v>0</v>
      </c>
    </row>
    <row r="659" spans="1:14" x14ac:dyDescent="0.45">
      <c r="A659" t="s">
        <v>276</v>
      </c>
      <c r="B659" t="s">
        <v>698</v>
      </c>
      <c r="C659" t="s">
        <v>557</v>
      </c>
      <c r="D659">
        <v>1</v>
      </c>
      <c r="E659">
        <v>1</v>
      </c>
      <c r="F659">
        <v>1</v>
      </c>
      <c r="G659">
        <v>1</v>
      </c>
      <c r="H659">
        <v>1</v>
      </c>
      <c r="I659">
        <v>1</v>
      </c>
      <c r="J659">
        <v>5</v>
      </c>
      <c r="K659">
        <v>2.657821560033485E-2</v>
      </c>
      <c r="L659">
        <v>10</v>
      </c>
      <c r="M659" t="s">
        <v>1470</v>
      </c>
      <c r="N659" t="b">
        <v>0</v>
      </c>
    </row>
    <row r="660" spans="1:14" x14ac:dyDescent="0.45">
      <c r="A660" t="s">
        <v>279</v>
      </c>
      <c r="B660" t="s">
        <v>1471</v>
      </c>
      <c r="C660" t="s">
        <v>557</v>
      </c>
      <c r="D660">
        <v>5</v>
      </c>
      <c r="E660">
        <v>5</v>
      </c>
      <c r="F660">
        <v>4</v>
      </c>
      <c r="G660">
        <v>5</v>
      </c>
      <c r="H660">
        <v>1</v>
      </c>
      <c r="I660">
        <v>4.3400000000000007</v>
      </c>
      <c r="J660">
        <v>20</v>
      </c>
      <c r="K660">
        <v>0.1136218594961253</v>
      </c>
      <c r="L660">
        <v>9</v>
      </c>
      <c r="M660" t="s">
        <v>1472</v>
      </c>
      <c r="N660" t="b">
        <v>0</v>
      </c>
    </row>
    <row r="661" spans="1:14" x14ac:dyDescent="0.45">
      <c r="A661" t="s">
        <v>282</v>
      </c>
      <c r="B661" t="s">
        <v>1473</v>
      </c>
      <c r="C661" t="s">
        <v>557</v>
      </c>
      <c r="D661">
        <v>4</v>
      </c>
      <c r="E661">
        <v>4</v>
      </c>
      <c r="F661">
        <v>2</v>
      </c>
      <c r="G661">
        <v>5</v>
      </c>
      <c r="H661">
        <v>1</v>
      </c>
      <c r="I661">
        <v>3.66</v>
      </c>
      <c r="J661">
        <v>16</v>
      </c>
      <c r="K661">
        <v>0.11441088828137019</v>
      </c>
      <c r="L661">
        <v>7</v>
      </c>
      <c r="M661" t="s">
        <v>1474</v>
      </c>
      <c r="N661" t="b">
        <v>0</v>
      </c>
    </row>
    <row r="662" spans="1:14" x14ac:dyDescent="0.45">
      <c r="A662" t="s">
        <v>285</v>
      </c>
      <c r="B662" t="s">
        <v>1475</v>
      </c>
      <c r="C662" t="s">
        <v>557</v>
      </c>
      <c r="D662">
        <v>5</v>
      </c>
      <c r="E662">
        <v>5</v>
      </c>
      <c r="F662">
        <v>5</v>
      </c>
      <c r="G662">
        <v>5</v>
      </c>
      <c r="H662">
        <v>1</v>
      </c>
      <c r="I662">
        <v>4.4800000000000004</v>
      </c>
      <c r="J662">
        <v>21</v>
      </c>
      <c r="K662">
        <v>0.40357480701353637</v>
      </c>
      <c r="L662">
        <v>4</v>
      </c>
      <c r="M662" t="s">
        <v>1476</v>
      </c>
      <c r="N662" t="b">
        <v>0</v>
      </c>
    </row>
    <row r="663" spans="1:14" x14ac:dyDescent="0.45">
      <c r="A663" t="s">
        <v>288</v>
      </c>
      <c r="B663" t="s">
        <v>1477</v>
      </c>
      <c r="C663" t="s">
        <v>557</v>
      </c>
      <c r="D663">
        <v>5</v>
      </c>
      <c r="E663">
        <v>1</v>
      </c>
      <c r="F663">
        <v>1</v>
      </c>
      <c r="G663">
        <v>5</v>
      </c>
      <c r="H663">
        <v>1</v>
      </c>
      <c r="I663">
        <v>3.48</v>
      </c>
      <c r="J663">
        <v>13</v>
      </c>
      <c r="K663">
        <v>0.14296076452322021</v>
      </c>
      <c r="L663">
        <v>12</v>
      </c>
      <c r="M663" t="s">
        <v>1478</v>
      </c>
      <c r="N663" t="b">
        <v>0</v>
      </c>
    </row>
    <row r="664" spans="1:14" x14ac:dyDescent="0.45">
      <c r="A664" t="s">
        <v>291</v>
      </c>
      <c r="B664" t="s">
        <v>1479</v>
      </c>
      <c r="C664" t="s">
        <v>557</v>
      </c>
      <c r="D664">
        <v>4</v>
      </c>
      <c r="E664">
        <v>5</v>
      </c>
      <c r="F664">
        <v>3</v>
      </c>
      <c r="G664">
        <v>5</v>
      </c>
      <c r="H664">
        <v>1</v>
      </c>
      <c r="I664">
        <v>3.98</v>
      </c>
      <c r="J664">
        <v>18</v>
      </c>
      <c r="K664">
        <v>0.1291496445849466</v>
      </c>
      <c r="L664">
        <v>11</v>
      </c>
      <c r="M664" t="s">
        <v>1480</v>
      </c>
      <c r="N664" t="b">
        <v>0</v>
      </c>
    </row>
    <row r="665" spans="1:14" x14ac:dyDescent="0.45">
      <c r="A665" t="s">
        <v>294</v>
      </c>
      <c r="B665" t="s">
        <v>1481</v>
      </c>
      <c r="C665" t="s">
        <v>557</v>
      </c>
      <c r="D665">
        <v>5</v>
      </c>
      <c r="E665">
        <v>5</v>
      </c>
      <c r="F665">
        <v>4</v>
      </c>
      <c r="G665">
        <v>5</v>
      </c>
      <c r="H665">
        <v>1</v>
      </c>
      <c r="I665">
        <v>4.3400000000000007</v>
      </c>
      <c r="J665">
        <v>20</v>
      </c>
      <c r="K665">
        <v>0.30208910804313571</v>
      </c>
      <c r="L665">
        <v>11</v>
      </c>
      <c r="M665" t="s">
        <v>1482</v>
      </c>
      <c r="N665" t="b">
        <v>0</v>
      </c>
    </row>
    <row r="666" spans="1:14" x14ac:dyDescent="0.45">
      <c r="A666" t="s">
        <v>297</v>
      </c>
      <c r="B666" t="s">
        <v>1483</v>
      </c>
      <c r="C666" t="s">
        <v>557</v>
      </c>
      <c r="D666">
        <v>4</v>
      </c>
      <c r="E666">
        <v>5</v>
      </c>
      <c r="F666">
        <v>3</v>
      </c>
      <c r="G666">
        <v>5</v>
      </c>
      <c r="H666">
        <v>1</v>
      </c>
      <c r="I666">
        <v>3.98</v>
      </c>
      <c r="J666">
        <v>18</v>
      </c>
      <c r="K666">
        <v>7.8720211679225688E-2</v>
      </c>
      <c r="L666">
        <v>10</v>
      </c>
      <c r="M666" t="s">
        <v>1484</v>
      </c>
      <c r="N666" t="b">
        <v>0</v>
      </c>
    </row>
    <row r="667" spans="1:14" x14ac:dyDescent="0.45">
      <c r="A667" t="s">
        <v>300</v>
      </c>
      <c r="B667" t="s">
        <v>1485</v>
      </c>
      <c r="C667" t="s">
        <v>557</v>
      </c>
      <c r="D667">
        <v>5</v>
      </c>
      <c r="E667">
        <v>5</v>
      </c>
      <c r="F667">
        <v>5</v>
      </c>
      <c r="G667">
        <v>5</v>
      </c>
      <c r="H667">
        <v>1</v>
      </c>
      <c r="I667">
        <v>4.4800000000000004</v>
      </c>
      <c r="J667">
        <v>21</v>
      </c>
      <c r="K667">
        <v>0.17041535334594579</v>
      </c>
      <c r="L667">
        <v>10</v>
      </c>
      <c r="M667" t="s">
        <v>1486</v>
      </c>
      <c r="N667" t="b">
        <v>0</v>
      </c>
    </row>
    <row r="668" spans="1:14" x14ac:dyDescent="0.45">
      <c r="A668" t="s">
        <v>303</v>
      </c>
      <c r="B668" t="s">
        <v>1487</v>
      </c>
      <c r="C668" t="s">
        <v>557</v>
      </c>
      <c r="D668">
        <v>5</v>
      </c>
      <c r="E668">
        <v>5</v>
      </c>
      <c r="F668">
        <v>5</v>
      </c>
      <c r="G668">
        <v>5</v>
      </c>
      <c r="H668">
        <v>1</v>
      </c>
      <c r="I668">
        <v>4.4800000000000004</v>
      </c>
      <c r="J668">
        <v>21</v>
      </c>
      <c r="K668">
        <v>0.23423903327680859</v>
      </c>
      <c r="L668">
        <v>11</v>
      </c>
      <c r="M668" t="s">
        <v>1488</v>
      </c>
      <c r="N668" t="b">
        <v>0</v>
      </c>
    </row>
    <row r="669" spans="1:14" x14ac:dyDescent="0.45">
      <c r="A669" t="s">
        <v>306</v>
      </c>
      <c r="B669" t="s">
        <v>997</v>
      </c>
      <c r="C669" t="s">
        <v>557</v>
      </c>
      <c r="D669">
        <v>5</v>
      </c>
      <c r="E669">
        <v>5</v>
      </c>
      <c r="F669">
        <v>5</v>
      </c>
      <c r="G669">
        <v>5</v>
      </c>
      <c r="H669">
        <v>4</v>
      </c>
      <c r="I669">
        <v>4.9400000000000004</v>
      </c>
      <c r="J669">
        <v>24</v>
      </c>
      <c r="K669">
        <v>0.37092215193967099</v>
      </c>
      <c r="L669">
        <v>13</v>
      </c>
      <c r="M669" t="s">
        <v>1489</v>
      </c>
      <c r="N669" t="b">
        <v>0</v>
      </c>
    </row>
    <row r="670" spans="1:14" x14ac:dyDescent="0.45">
      <c r="A670" t="s">
        <v>309</v>
      </c>
      <c r="B670" t="s">
        <v>1490</v>
      </c>
      <c r="C670" t="s">
        <v>557</v>
      </c>
      <c r="D670">
        <v>5</v>
      </c>
      <c r="E670">
        <v>5</v>
      </c>
      <c r="F670">
        <v>5</v>
      </c>
      <c r="G670">
        <v>5</v>
      </c>
      <c r="H670">
        <v>1</v>
      </c>
      <c r="I670">
        <v>3.64</v>
      </c>
      <c r="J670">
        <v>21</v>
      </c>
      <c r="K670">
        <v>0.29922053800099191</v>
      </c>
      <c r="L670">
        <v>11</v>
      </c>
      <c r="M670" t="s">
        <v>1491</v>
      </c>
      <c r="N670" t="b">
        <v>0</v>
      </c>
    </row>
    <row r="671" spans="1:14" x14ac:dyDescent="0.45">
      <c r="A671" t="s">
        <v>312</v>
      </c>
      <c r="B671" t="s">
        <v>1492</v>
      </c>
      <c r="C671" t="s">
        <v>557</v>
      </c>
      <c r="D671">
        <v>5</v>
      </c>
      <c r="E671">
        <v>5</v>
      </c>
      <c r="F671">
        <v>4</v>
      </c>
      <c r="G671">
        <v>5</v>
      </c>
      <c r="H671">
        <v>1</v>
      </c>
      <c r="I671">
        <v>4.3400000000000007</v>
      </c>
      <c r="J671">
        <v>20</v>
      </c>
      <c r="K671">
        <v>0.19800701884573499</v>
      </c>
      <c r="L671">
        <v>6</v>
      </c>
      <c r="M671" t="s">
        <v>1493</v>
      </c>
      <c r="N671" t="b">
        <v>0</v>
      </c>
    </row>
    <row r="672" spans="1:14" x14ac:dyDescent="0.45">
      <c r="A672" t="s">
        <v>315</v>
      </c>
      <c r="B672" t="s">
        <v>1494</v>
      </c>
      <c r="C672" t="s">
        <v>557</v>
      </c>
      <c r="D672">
        <v>4</v>
      </c>
      <c r="E672">
        <v>5</v>
      </c>
      <c r="F672">
        <v>4</v>
      </c>
      <c r="G672">
        <v>5</v>
      </c>
      <c r="H672">
        <v>1</v>
      </c>
      <c r="I672">
        <v>4.12</v>
      </c>
      <c r="J672">
        <v>19</v>
      </c>
      <c r="K672">
        <v>0.13454618178572489</v>
      </c>
      <c r="L672">
        <v>9</v>
      </c>
      <c r="M672" t="s">
        <v>1495</v>
      </c>
      <c r="N672" t="b">
        <v>0</v>
      </c>
    </row>
    <row r="673" spans="1:14" x14ac:dyDescent="0.45">
      <c r="A673" t="s">
        <v>318</v>
      </c>
      <c r="B673" t="s">
        <v>1496</v>
      </c>
      <c r="C673" t="s">
        <v>557</v>
      </c>
      <c r="D673">
        <v>5</v>
      </c>
      <c r="E673">
        <v>5</v>
      </c>
      <c r="F673">
        <v>5</v>
      </c>
      <c r="G673">
        <v>5</v>
      </c>
      <c r="H673">
        <v>3</v>
      </c>
      <c r="I673">
        <v>4.88</v>
      </c>
      <c r="J673">
        <v>23</v>
      </c>
      <c r="K673">
        <v>0.19321796590935411</v>
      </c>
      <c r="L673">
        <v>10</v>
      </c>
      <c r="M673" t="s">
        <v>1497</v>
      </c>
      <c r="N673" t="b">
        <v>0</v>
      </c>
    </row>
    <row r="674" spans="1:14" x14ac:dyDescent="0.45">
      <c r="A674" t="s">
        <v>321</v>
      </c>
      <c r="B674" t="s">
        <v>1498</v>
      </c>
      <c r="C674" t="s">
        <v>557</v>
      </c>
      <c r="D674">
        <v>5</v>
      </c>
      <c r="E674">
        <v>5</v>
      </c>
      <c r="F674">
        <v>5</v>
      </c>
      <c r="G674">
        <v>5</v>
      </c>
      <c r="H674">
        <v>1</v>
      </c>
      <c r="I674">
        <v>4.4800000000000004</v>
      </c>
      <c r="J674">
        <v>21</v>
      </c>
      <c r="K674">
        <v>0.27070131627162902</v>
      </c>
      <c r="L674">
        <v>11</v>
      </c>
      <c r="M674" t="s">
        <v>1499</v>
      </c>
      <c r="N674" t="b">
        <v>0</v>
      </c>
    </row>
    <row r="675" spans="1:14" x14ac:dyDescent="0.45">
      <c r="A675" t="s">
        <v>324</v>
      </c>
      <c r="B675" t="s">
        <v>1008</v>
      </c>
      <c r="C675" t="s">
        <v>557</v>
      </c>
      <c r="D675">
        <v>5</v>
      </c>
      <c r="E675">
        <v>5</v>
      </c>
      <c r="F675">
        <v>5</v>
      </c>
      <c r="G675">
        <v>5</v>
      </c>
      <c r="H675">
        <v>1</v>
      </c>
      <c r="I675">
        <v>4.4800000000000004</v>
      </c>
      <c r="J675">
        <v>21</v>
      </c>
      <c r="K675">
        <v>3.7204033654939857E-2</v>
      </c>
      <c r="L675">
        <v>10</v>
      </c>
      <c r="M675" t="s">
        <v>1500</v>
      </c>
      <c r="N675" t="b">
        <v>0</v>
      </c>
    </row>
    <row r="676" spans="1:14" x14ac:dyDescent="0.45">
      <c r="A676" t="s">
        <v>327</v>
      </c>
      <c r="B676" t="s">
        <v>1501</v>
      </c>
      <c r="C676" t="s">
        <v>557</v>
      </c>
      <c r="D676">
        <v>5</v>
      </c>
      <c r="E676">
        <v>5</v>
      </c>
      <c r="F676">
        <v>4</v>
      </c>
      <c r="G676">
        <v>5</v>
      </c>
      <c r="H676">
        <v>1</v>
      </c>
      <c r="I676">
        <v>4.3400000000000007</v>
      </c>
      <c r="J676">
        <v>20</v>
      </c>
      <c r="K676">
        <v>0.25139534680906139</v>
      </c>
      <c r="L676">
        <v>13</v>
      </c>
      <c r="M676" t="s">
        <v>1502</v>
      </c>
      <c r="N676" t="b">
        <v>0</v>
      </c>
    </row>
    <row r="677" spans="1:14" x14ac:dyDescent="0.45">
      <c r="A677" t="s">
        <v>330</v>
      </c>
      <c r="B677" t="s">
        <v>1503</v>
      </c>
      <c r="C677" t="s">
        <v>557</v>
      </c>
      <c r="D677">
        <v>5</v>
      </c>
      <c r="E677">
        <v>5</v>
      </c>
      <c r="F677">
        <v>5</v>
      </c>
      <c r="G677">
        <v>5</v>
      </c>
      <c r="H677">
        <v>1</v>
      </c>
      <c r="I677">
        <v>4.4800000000000004</v>
      </c>
      <c r="J677">
        <v>21</v>
      </c>
      <c r="K677">
        <v>0.15250149494126691</v>
      </c>
      <c r="L677">
        <v>5</v>
      </c>
      <c r="M677" t="s">
        <v>1504</v>
      </c>
      <c r="N677" t="b">
        <v>0</v>
      </c>
    </row>
    <row r="678" spans="1:14" x14ac:dyDescent="0.45">
      <c r="A678" t="s">
        <v>333</v>
      </c>
      <c r="B678" t="s">
        <v>1505</v>
      </c>
      <c r="C678" t="s">
        <v>557</v>
      </c>
      <c r="D678">
        <v>5</v>
      </c>
      <c r="E678">
        <v>5</v>
      </c>
      <c r="F678">
        <v>4</v>
      </c>
      <c r="G678">
        <v>5</v>
      </c>
      <c r="H678">
        <v>1</v>
      </c>
      <c r="I678">
        <v>4.3400000000000007</v>
      </c>
      <c r="J678">
        <v>20</v>
      </c>
      <c r="K678">
        <v>0.19957794341214</v>
      </c>
      <c r="L678">
        <v>8</v>
      </c>
      <c r="M678" t="s">
        <v>1506</v>
      </c>
      <c r="N678" t="b">
        <v>0</v>
      </c>
    </row>
    <row r="679" spans="1:14" x14ac:dyDescent="0.45">
      <c r="A679" t="s">
        <v>336</v>
      </c>
      <c r="B679" t="s">
        <v>1507</v>
      </c>
      <c r="C679" t="s">
        <v>557</v>
      </c>
      <c r="D679">
        <v>5</v>
      </c>
      <c r="E679">
        <v>5</v>
      </c>
      <c r="F679">
        <v>4</v>
      </c>
      <c r="G679">
        <v>5</v>
      </c>
      <c r="H679">
        <v>1</v>
      </c>
      <c r="I679">
        <v>4.3400000000000007</v>
      </c>
      <c r="J679">
        <v>20</v>
      </c>
      <c r="K679">
        <v>0.19081325028655799</v>
      </c>
      <c r="L679">
        <v>10</v>
      </c>
      <c r="M679" t="s">
        <v>1508</v>
      </c>
      <c r="N679" t="b">
        <v>0</v>
      </c>
    </row>
    <row r="680" spans="1:14" x14ac:dyDescent="0.45">
      <c r="A680" t="s">
        <v>339</v>
      </c>
      <c r="B680" t="s">
        <v>1509</v>
      </c>
      <c r="C680" t="s">
        <v>557</v>
      </c>
      <c r="D680">
        <v>4</v>
      </c>
      <c r="E680">
        <v>4</v>
      </c>
      <c r="F680">
        <v>3</v>
      </c>
      <c r="G680">
        <v>5</v>
      </c>
      <c r="H680">
        <v>1</v>
      </c>
      <c r="I680">
        <v>3.8</v>
      </c>
      <c r="J680">
        <v>17</v>
      </c>
      <c r="K680">
        <v>0.14550319025893321</v>
      </c>
      <c r="L680">
        <v>10</v>
      </c>
      <c r="M680" t="s">
        <v>1510</v>
      </c>
      <c r="N680" t="b">
        <v>0</v>
      </c>
    </row>
    <row r="681" spans="1:14" x14ac:dyDescent="0.45">
      <c r="A681" t="s">
        <v>342</v>
      </c>
      <c r="B681" t="s">
        <v>1511</v>
      </c>
      <c r="C681" t="s">
        <v>557</v>
      </c>
      <c r="D681">
        <v>5</v>
      </c>
      <c r="E681">
        <v>1</v>
      </c>
      <c r="F681">
        <v>1</v>
      </c>
      <c r="G681">
        <v>5</v>
      </c>
      <c r="H681">
        <v>1</v>
      </c>
      <c r="I681">
        <v>3.48</v>
      </c>
      <c r="J681">
        <v>13</v>
      </c>
      <c r="K681">
        <v>9.1770235145844661E-2</v>
      </c>
      <c r="L681">
        <v>12</v>
      </c>
      <c r="M681" t="s">
        <v>1512</v>
      </c>
      <c r="N681" t="b">
        <v>0</v>
      </c>
    </row>
    <row r="682" spans="1:14" x14ac:dyDescent="0.45">
      <c r="A682" t="s">
        <v>345</v>
      </c>
      <c r="B682" t="s">
        <v>1513</v>
      </c>
      <c r="C682" t="s">
        <v>557</v>
      </c>
      <c r="D682">
        <v>5</v>
      </c>
      <c r="E682">
        <v>5</v>
      </c>
      <c r="F682">
        <v>4</v>
      </c>
      <c r="G682">
        <v>5</v>
      </c>
      <c r="H682">
        <v>1</v>
      </c>
      <c r="I682">
        <v>4.3400000000000007</v>
      </c>
      <c r="J682">
        <v>20</v>
      </c>
      <c r="K682">
        <v>0.20985197148960219</v>
      </c>
      <c r="L682">
        <v>14</v>
      </c>
      <c r="M682" t="s">
        <v>1514</v>
      </c>
      <c r="N682" t="b">
        <v>0</v>
      </c>
    </row>
    <row r="683" spans="1:14" x14ac:dyDescent="0.45">
      <c r="A683" t="s">
        <v>348</v>
      </c>
      <c r="B683" t="s">
        <v>1024</v>
      </c>
      <c r="C683" t="s">
        <v>557</v>
      </c>
      <c r="D683">
        <v>4</v>
      </c>
      <c r="E683">
        <v>4</v>
      </c>
      <c r="F683">
        <v>3</v>
      </c>
      <c r="G683">
        <v>5</v>
      </c>
      <c r="H683">
        <v>1</v>
      </c>
      <c r="I683">
        <v>3.8</v>
      </c>
      <c r="J683">
        <v>17</v>
      </c>
      <c r="K683">
        <v>0.13930778156864779</v>
      </c>
      <c r="L683">
        <v>11</v>
      </c>
      <c r="M683" t="s">
        <v>1515</v>
      </c>
      <c r="N683" t="b">
        <v>0</v>
      </c>
    </row>
    <row r="684" spans="1:14" x14ac:dyDescent="0.45">
      <c r="A684" t="s">
        <v>351</v>
      </c>
      <c r="B684" t="s">
        <v>1516</v>
      </c>
      <c r="C684" t="s">
        <v>557</v>
      </c>
      <c r="D684">
        <v>4</v>
      </c>
      <c r="E684">
        <v>5</v>
      </c>
      <c r="F684">
        <v>4</v>
      </c>
      <c r="G684">
        <v>5</v>
      </c>
      <c r="H684">
        <v>1</v>
      </c>
      <c r="I684">
        <v>3.28</v>
      </c>
      <c r="J684">
        <v>19</v>
      </c>
      <c r="K684">
        <v>0.26495548744676273</v>
      </c>
      <c r="L684">
        <v>13</v>
      </c>
      <c r="M684" t="s">
        <v>1517</v>
      </c>
      <c r="N684" t="b">
        <v>0</v>
      </c>
    </row>
    <row r="685" spans="1:14" x14ac:dyDescent="0.45">
      <c r="A685" t="s">
        <v>354</v>
      </c>
      <c r="B685" t="s">
        <v>1518</v>
      </c>
      <c r="C685" t="s">
        <v>557</v>
      </c>
      <c r="D685">
        <v>5</v>
      </c>
      <c r="E685">
        <v>5</v>
      </c>
      <c r="F685">
        <v>5</v>
      </c>
      <c r="G685">
        <v>5</v>
      </c>
      <c r="H685">
        <v>1</v>
      </c>
      <c r="I685">
        <v>4.4800000000000004</v>
      </c>
      <c r="J685">
        <v>21</v>
      </c>
      <c r="K685">
        <v>0.2130441292269519</v>
      </c>
      <c r="L685">
        <v>9</v>
      </c>
      <c r="M685" t="s">
        <v>1519</v>
      </c>
      <c r="N685" t="b">
        <v>0</v>
      </c>
    </row>
    <row r="686" spans="1:14" x14ac:dyDescent="0.45">
      <c r="A686" t="s">
        <v>357</v>
      </c>
      <c r="B686" t="s">
        <v>1520</v>
      </c>
      <c r="C686" t="s">
        <v>557</v>
      </c>
      <c r="D686">
        <v>5</v>
      </c>
      <c r="E686">
        <v>5</v>
      </c>
      <c r="F686">
        <v>5</v>
      </c>
      <c r="G686">
        <v>5</v>
      </c>
      <c r="H686">
        <v>1</v>
      </c>
      <c r="I686">
        <v>4.76</v>
      </c>
      <c r="J686">
        <v>21</v>
      </c>
      <c r="K686">
        <v>0.31857321863365018</v>
      </c>
      <c r="L686">
        <v>10</v>
      </c>
      <c r="M686" t="s">
        <v>1521</v>
      </c>
      <c r="N686" t="b">
        <v>0</v>
      </c>
    </row>
    <row r="687" spans="1:14" x14ac:dyDescent="0.45">
      <c r="A687" t="s">
        <v>360</v>
      </c>
      <c r="B687" t="s">
        <v>1522</v>
      </c>
      <c r="C687" t="s">
        <v>557</v>
      </c>
      <c r="D687">
        <v>5</v>
      </c>
      <c r="E687">
        <v>5</v>
      </c>
      <c r="F687">
        <v>5</v>
      </c>
      <c r="G687">
        <v>5</v>
      </c>
      <c r="H687">
        <v>1</v>
      </c>
      <c r="I687">
        <v>4.4800000000000004</v>
      </c>
      <c r="J687">
        <v>21</v>
      </c>
      <c r="K687">
        <v>8.9831968160650005E-2</v>
      </c>
      <c r="L687">
        <v>3</v>
      </c>
      <c r="M687" t="s">
        <v>1523</v>
      </c>
      <c r="N687" t="b">
        <v>0</v>
      </c>
    </row>
    <row r="688" spans="1:14" x14ac:dyDescent="0.45">
      <c r="A688" t="s">
        <v>363</v>
      </c>
      <c r="B688" t="s">
        <v>1524</v>
      </c>
      <c r="C688" t="s">
        <v>557</v>
      </c>
      <c r="D688">
        <v>5</v>
      </c>
      <c r="E688">
        <v>5</v>
      </c>
      <c r="F688">
        <v>4</v>
      </c>
      <c r="G688">
        <v>5</v>
      </c>
      <c r="H688">
        <v>1</v>
      </c>
      <c r="I688">
        <v>4.3400000000000007</v>
      </c>
      <c r="J688">
        <v>20</v>
      </c>
      <c r="K688">
        <v>0.46563949238093127</v>
      </c>
      <c r="L688">
        <v>12</v>
      </c>
      <c r="M688" t="s">
        <v>1525</v>
      </c>
      <c r="N688" t="b">
        <v>0</v>
      </c>
    </row>
    <row r="689" spans="1:14" x14ac:dyDescent="0.45">
      <c r="A689" t="s">
        <v>366</v>
      </c>
      <c r="B689" t="s">
        <v>1526</v>
      </c>
      <c r="C689" t="s">
        <v>557</v>
      </c>
      <c r="D689">
        <v>4</v>
      </c>
      <c r="E689">
        <v>5</v>
      </c>
      <c r="F689">
        <v>3</v>
      </c>
      <c r="G689">
        <v>5</v>
      </c>
      <c r="H689">
        <v>1</v>
      </c>
      <c r="I689">
        <v>3.98</v>
      </c>
      <c r="J689">
        <v>18</v>
      </c>
      <c r="K689">
        <v>6.7398694335944212E-2</v>
      </c>
      <c r="L689">
        <v>5</v>
      </c>
      <c r="M689" t="s">
        <v>1527</v>
      </c>
      <c r="N689" t="b">
        <v>0</v>
      </c>
    </row>
    <row r="690" spans="1:14" x14ac:dyDescent="0.45">
      <c r="A690" t="s">
        <v>369</v>
      </c>
      <c r="B690" t="s">
        <v>1528</v>
      </c>
      <c r="C690" t="s">
        <v>557</v>
      </c>
      <c r="D690">
        <v>4</v>
      </c>
      <c r="E690">
        <v>4</v>
      </c>
      <c r="F690">
        <v>3</v>
      </c>
      <c r="G690">
        <v>5</v>
      </c>
      <c r="H690">
        <v>1</v>
      </c>
      <c r="I690">
        <v>3.8</v>
      </c>
      <c r="J690">
        <v>17</v>
      </c>
      <c r="K690">
        <v>0.15102227534711041</v>
      </c>
      <c r="L690">
        <v>10</v>
      </c>
      <c r="M690" t="s">
        <v>1529</v>
      </c>
      <c r="N690" t="b">
        <v>0</v>
      </c>
    </row>
    <row r="691" spans="1:14" x14ac:dyDescent="0.45">
      <c r="A691" t="s">
        <v>372</v>
      </c>
      <c r="B691" t="s">
        <v>1530</v>
      </c>
      <c r="C691" t="s">
        <v>557</v>
      </c>
      <c r="D691">
        <v>4</v>
      </c>
      <c r="E691">
        <v>4</v>
      </c>
      <c r="F691">
        <v>3</v>
      </c>
      <c r="G691">
        <v>5</v>
      </c>
      <c r="H691">
        <v>1</v>
      </c>
      <c r="I691">
        <v>3.8</v>
      </c>
      <c r="J691">
        <v>17</v>
      </c>
      <c r="K691">
        <v>0.22846128499643881</v>
      </c>
      <c r="L691">
        <v>15</v>
      </c>
      <c r="M691" t="s">
        <v>1531</v>
      </c>
      <c r="N691" t="b">
        <v>0</v>
      </c>
    </row>
    <row r="692" spans="1:14" x14ac:dyDescent="0.45">
      <c r="A692" t="s">
        <v>375</v>
      </c>
      <c r="B692" t="s">
        <v>1532</v>
      </c>
      <c r="C692" t="s">
        <v>557</v>
      </c>
      <c r="D692">
        <v>5</v>
      </c>
      <c r="E692">
        <v>5</v>
      </c>
      <c r="F692">
        <v>4</v>
      </c>
      <c r="G692">
        <v>5</v>
      </c>
      <c r="H692">
        <v>1</v>
      </c>
      <c r="I692">
        <v>3.5</v>
      </c>
      <c r="J692">
        <v>20</v>
      </c>
      <c r="K692">
        <v>0.29325603697377889</v>
      </c>
      <c r="L692">
        <v>5</v>
      </c>
      <c r="M692" t="s">
        <v>1533</v>
      </c>
      <c r="N692" t="b">
        <v>0</v>
      </c>
    </row>
    <row r="693" spans="1:14" x14ac:dyDescent="0.45">
      <c r="A693" t="s">
        <v>378</v>
      </c>
      <c r="B693" t="s">
        <v>1534</v>
      </c>
      <c r="C693" t="s">
        <v>557</v>
      </c>
      <c r="D693">
        <v>4</v>
      </c>
      <c r="E693">
        <v>5</v>
      </c>
      <c r="F693">
        <v>4</v>
      </c>
      <c r="G693">
        <v>5</v>
      </c>
      <c r="H693">
        <v>1</v>
      </c>
      <c r="I693">
        <v>3.7</v>
      </c>
      <c r="J693">
        <v>19</v>
      </c>
      <c r="K693">
        <v>0.33750000000000002</v>
      </c>
      <c r="L693">
        <v>1</v>
      </c>
      <c r="M693" t="s">
        <v>1535</v>
      </c>
      <c r="N693" t="b">
        <v>0</v>
      </c>
    </row>
    <row r="694" spans="1:14" x14ac:dyDescent="0.45">
      <c r="A694" t="s">
        <v>381</v>
      </c>
      <c r="B694" t="s">
        <v>1536</v>
      </c>
      <c r="C694" t="s">
        <v>557</v>
      </c>
      <c r="D694">
        <v>5</v>
      </c>
      <c r="E694">
        <v>5</v>
      </c>
      <c r="F694">
        <v>5</v>
      </c>
      <c r="G694">
        <v>5</v>
      </c>
      <c r="H694">
        <v>1</v>
      </c>
      <c r="I694">
        <v>3.64</v>
      </c>
      <c r="J694">
        <v>21</v>
      </c>
      <c r="K694">
        <v>0.37335125856237111</v>
      </c>
      <c r="L694">
        <v>10</v>
      </c>
      <c r="M694" t="s">
        <v>1537</v>
      </c>
      <c r="N694" t="b">
        <v>0</v>
      </c>
    </row>
    <row r="695" spans="1:14" x14ac:dyDescent="0.45">
      <c r="A695" t="s">
        <v>384</v>
      </c>
      <c r="B695" t="s">
        <v>1538</v>
      </c>
      <c r="C695" t="s">
        <v>557</v>
      </c>
      <c r="D695">
        <v>4</v>
      </c>
      <c r="E695">
        <v>5</v>
      </c>
      <c r="F695">
        <v>4</v>
      </c>
      <c r="G695">
        <v>5</v>
      </c>
      <c r="H695">
        <v>1</v>
      </c>
      <c r="I695">
        <v>4.12</v>
      </c>
      <c r="J695">
        <v>19</v>
      </c>
      <c r="K695">
        <v>0.18618415515412029</v>
      </c>
      <c r="L695">
        <v>12</v>
      </c>
      <c r="M695" t="s">
        <v>1539</v>
      </c>
      <c r="N695" t="b">
        <v>0</v>
      </c>
    </row>
    <row r="696" spans="1:14" x14ac:dyDescent="0.45">
      <c r="A696" t="s">
        <v>387</v>
      </c>
      <c r="B696" t="s">
        <v>1540</v>
      </c>
      <c r="C696" t="s">
        <v>557</v>
      </c>
      <c r="D696">
        <v>5</v>
      </c>
      <c r="E696">
        <v>5</v>
      </c>
      <c r="F696">
        <v>5</v>
      </c>
      <c r="G696">
        <v>5</v>
      </c>
      <c r="H696">
        <v>1</v>
      </c>
      <c r="I696">
        <v>4.4800000000000004</v>
      </c>
      <c r="J696">
        <v>21</v>
      </c>
      <c r="K696">
        <v>0.30144656958574728</v>
      </c>
      <c r="L696">
        <v>11</v>
      </c>
      <c r="M696" t="s">
        <v>1541</v>
      </c>
      <c r="N696" t="b">
        <v>0</v>
      </c>
    </row>
    <row r="697" spans="1:14" x14ac:dyDescent="0.45">
      <c r="A697" t="s">
        <v>390</v>
      </c>
      <c r="B697" t="s">
        <v>1542</v>
      </c>
      <c r="C697" t="s">
        <v>557</v>
      </c>
      <c r="D697">
        <v>5</v>
      </c>
      <c r="E697">
        <v>5</v>
      </c>
      <c r="F697">
        <v>4</v>
      </c>
      <c r="G697">
        <v>5</v>
      </c>
      <c r="H697">
        <v>1</v>
      </c>
      <c r="I697">
        <v>3.92</v>
      </c>
      <c r="J697">
        <v>20</v>
      </c>
      <c r="K697">
        <v>0.38423232720376937</v>
      </c>
      <c r="L697">
        <v>12</v>
      </c>
      <c r="M697" t="s">
        <v>1543</v>
      </c>
      <c r="N697" t="b">
        <v>0</v>
      </c>
    </row>
    <row r="698" spans="1:14" x14ac:dyDescent="0.45">
      <c r="A698" t="s">
        <v>393</v>
      </c>
      <c r="B698" t="s">
        <v>698</v>
      </c>
      <c r="C698" t="s">
        <v>557</v>
      </c>
      <c r="D698">
        <v>5</v>
      </c>
      <c r="E698">
        <v>1</v>
      </c>
      <c r="F698">
        <v>1</v>
      </c>
      <c r="G698">
        <v>1</v>
      </c>
      <c r="H698">
        <v>1</v>
      </c>
      <c r="I698">
        <v>1.88</v>
      </c>
      <c r="J698">
        <v>9</v>
      </c>
      <c r="K698">
        <v>1.342930742141646E-2</v>
      </c>
      <c r="L698">
        <v>4</v>
      </c>
      <c r="M698" t="s">
        <v>1544</v>
      </c>
      <c r="N698" t="b">
        <v>0</v>
      </c>
    </row>
    <row r="699" spans="1:14" x14ac:dyDescent="0.45">
      <c r="A699" t="s">
        <v>396</v>
      </c>
      <c r="B699" t="s">
        <v>698</v>
      </c>
      <c r="C699" t="s">
        <v>557</v>
      </c>
      <c r="D699">
        <v>1</v>
      </c>
      <c r="E699">
        <v>1</v>
      </c>
      <c r="F699">
        <v>1</v>
      </c>
      <c r="G699">
        <v>1</v>
      </c>
      <c r="H699">
        <v>1</v>
      </c>
      <c r="I699">
        <v>1</v>
      </c>
      <c r="J699">
        <v>5</v>
      </c>
      <c r="K699">
        <v>2.4247406033120322E-2</v>
      </c>
      <c r="L699">
        <v>7</v>
      </c>
      <c r="M699" t="s">
        <v>1545</v>
      </c>
      <c r="N699" t="b">
        <v>0</v>
      </c>
    </row>
    <row r="700" spans="1:14" x14ac:dyDescent="0.45">
      <c r="A700" t="s">
        <v>399</v>
      </c>
      <c r="B700" t="s">
        <v>1546</v>
      </c>
      <c r="C700" t="s">
        <v>557</v>
      </c>
      <c r="D700">
        <v>5</v>
      </c>
      <c r="E700">
        <v>5</v>
      </c>
      <c r="F700">
        <v>4</v>
      </c>
      <c r="G700">
        <v>5</v>
      </c>
      <c r="H700">
        <v>1</v>
      </c>
      <c r="I700">
        <v>3.5</v>
      </c>
      <c r="J700">
        <v>20</v>
      </c>
      <c r="K700">
        <v>0.27276730608627159</v>
      </c>
      <c r="L700">
        <v>12</v>
      </c>
      <c r="M700" t="s">
        <v>1547</v>
      </c>
      <c r="N700" t="b">
        <v>0</v>
      </c>
    </row>
    <row r="701" spans="1:14" x14ac:dyDescent="0.45">
      <c r="A701" t="s">
        <v>402</v>
      </c>
      <c r="B701" t="s">
        <v>698</v>
      </c>
      <c r="C701" t="s">
        <v>557</v>
      </c>
      <c r="D701">
        <v>1</v>
      </c>
      <c r="E701">
        <v>1</v>
      </c>
      <c r="F701">
        <v>1</v>
      </c>
      <c r="G701">
        <v>1</v>
      </c>
      <c r="H701">
        <v>1</v>
      </c>
      <c r="I701">
        <v>1.84</v>
      </c>
      <c r="J701">
        <v>5</v>
      </c>
      <c r="K701">
        <v>1.7058697156376951E-2</v>
      </c>
      <c r="L701">
        <v>12</v>
      </c>
      <c r="M701" t="s">
        <v>1548</v>
      </c>
      <c r="N701" t="b">
        <v>0</v>
      </c>
    </row>
    <row r="702" spans="1:14" x14ac:dyDescent="0.45">
      <c r="A702" t="s">
        <v>405</v>
      </c>
      <c r="B702" t="s">
        <v>1549</v>
      </c>
      <c r="C702" t="s">
        <v>557</v>
      </c>
      <c r="D702">
        <v>5</v>
      </c>
      <c r="E702">
        <v>5</v>
      </c>
      <c r="F702">
        <v>4</v>
      </c>
      <c r="G702">
        <v>5</v>
      </c>
      <c r="H702">
        <v>1</v>
      </c>
      <c r="I702">
        <v>4.3400000000000007</v>
      </c>
      <c r="J702">
        <v>20</v>
      </c>
      <c r="K702">
        <v>0.34647393976641039</v>
      </c>
      <c r="L702">
        <v>12</v>
      </c>
      <c r="M702" t="s">
        <v>1550</v>
      </c>
      <c r="N702" t="b">
        <v>0</v>
      </c>
    </row>
    <row r="703" spans="1:14" x14ac:dyDescent="0.45">
      <c r="A703" t="s">
        <v>408</v>
      </c>
      <c r="B703" t="s">
        <v>1551</v>
      </c>
      <c r="C703" t="s">
        <v>557</v>
      </c>
      <c r="D703">
        <v>5</v>
      </c>
      <c r="E703">
        <v>5</v>
      </c>
      <c r="F703">
        <v>4</v>
      </c>
      <c r="G703">
        <v>5</v>
      </c>
      <c r="H703">
        <v>1</v>
      </c>
      <c r="I703">
        <v>4.3400000000000007</v>
      </c>
      <c r="J703">
        <v>20</v>
      </c>
      <c r="K703">
        <v>0.21534118104838501</v>
      </c>
      <c r="L703">
        <v>14</v>
      </c>
      <c r="M703" t="s">
        <v>1552</v>
      </c>
      <c r="N703" t="b">
        <v>0</v>
      </c>
    </row>
    <row r="704" spans="1:14" x14ac:dyDescent="0.45">
      <c r="A704" t="s">
        <v>411</v>
      </c>
      <c r="B704" t="s">
        <v>1553</v>
      </c>
      <c r="C704" t="s">
        <v>557</v>
      </c>
      <c r="D704">
        <v>5</v>
      </c>
      <c r="E704">
        <v>5</v>
      </c>
      <c r="F704">
        <v>5</v>
      </c>
      <c r="G704">
        <v>5</v>
      </c>
      <c r="H704">
        <v>1</v>
      </c>
      <c r="I704">
        <v>4.4800000000000004</v>
      </c>
      <c r="J704">
        <v>21</v>
      </c>
      <c r="K704">
        <v>0.28126574303093838</v>
      </c>
      <c r="L704">
        <v>11</v>
      </c>
      <c r="M704" t="s">
        <v>1554</v>
      </c>
      <c r="N704" t="b">
        <v>0</v>
      </c>
    </row>
    <row r="705" spans="1:14" x14ac:dyDescent="0.45">
      <c r="A705" t="s">
        <v>414</v>
      </c>
      <c r="B705" t="s">
        <v>1555</v>
      </c>
      <c r="C705" t="s">
        <v>557</v>
      </c>
      <c r="D705">
        <v>5</v>
      </c>
      <c r="E705">
        <v>5</v>
      </c>
      <c r="F705">
        <v>5</v>
      </c>
      <c r="G705">
        <v>5</v>
      </c>
      <c r="H705">
        <v>1</v>
      </c>
      <c r="I705">
        <v>3.64</v>
      </c>
      <c r="J705">
        <v>21</v>
      </c>
      <c r="K705">
        <v>0.196760151289223</v>
      </c>
      <c r="L705">
        <v>11</v>
      </c>
      <c r="M705" t="s">
        <v>1556</v>
      </c>
      <c r="N705" t="b">
        <v>0</v>
      </c>
    </row>
    <row r="706" spans="1:14" x14ac:dyDescent="0.45">
      <c r="A706" t="s">
        <v>417</v>
      </c>
      <c r="B706" t="s">
        <v>698</v>
      </c>
      <c r="C706" t="s">
        <v>557</v>
      </c>
      <c r="D706">
        <v>1</v>
      </c>
      <c r="E706">
        <v>1</v>
      </c>
      <c r="F706">
        <v>1</v>
      </c>
      <c r="G706">
        <v>1</v>
      </c>
      <c r="H706">
        <v>1</v>
      </c>
      <c r="I706">
        <v>1</v>
      </c>
      <c r="J706">
        <v>5</v>
      </c>
      <c r="K706">
        <v>4.6962204462204463E-2</v>
      </c>
      <c r="L706">
        <v>11</v>
      </c>
      <c r="M706" t="s">
        <v>1557</v>
      </c>
      <c r="N706" t="b">
        <v>0</v>
      </c>
    </row>
    <row r="707" spans="1:14" x14ac:dyDescent="0.45">
      <c r="A707" t="s">
        <v>420</v>
      </c>
      <c r="B707" t="s">
        <v>698</v>
      </c>
      <c r="C707" t="s">
        <v>557</v>
      </c>
      <c r="D707">
        <v>1</v>
      </c>
      <c r="E707">
        <v>1</v>
      </c>
      <c r="F707">
        <v>1</v>
      </c>
      <c r="G707">
        <v>1</v>
      </c>
      <c r="H707">
        <v>1</v>
      </c>
      <c r="I707">
        <v>1</v>
      </c>
      <c r="J707">
        <v>5</v>
      </c>
      <c r="K707">
        <v>2.1228070175438589E-2</v>
      </c>
      <c r="L707">
        <v>3</v>
      </c>
      <c r="M707" t="s">
        <v>1558</v>
      </c>
      <c r="N707" t="b">
        <v>0</v>
      </c>
    </row>
    <row r="708" spans="1:14" x14ac:dyDescent="0.45">
      <c r="A708" t="s">
        <v>423</v>
      </c>
      <c r="B708" t="s">
        <v>1072</v>
      </c>
      <c r="C708" t="s">
        <v>557</v>
      </c>
      <c r="D708">
        <v>5</v>
      </c>
      <c r="E708">
        <v>5</v>
      </c>
      <c r="F708">
        <v>5</v>
      </c>
      <c r="G708">
        <v>5</v>
      </c>
      <c r="H708">
        <v>1</v>
      </c>
      <c r="I708">
        <v>3.64</v>
      </c>
      <c r="J708">
        <v>21</v>
      </c>
      <c r="K708">
        <v>6.5485007617114677E-2</v>
      </c>
      <c r="L708">
        <v>14</v>
      </c>
      <c r="M708" t="s">
        <v>1559</v>
      </c>
      <c r="N708" t="b">
        <v>0</v>
      </c>
    </row>
    <row r="709" spans="1:14" x14ac:dyDescent="0.45">
      <c r="A709" t="s">
        <v>426</v>
      </c>
      <c r="B709" t="s">
        <v>1560</v>
      </c>
      <c r="C709" t="s">
        <v>557</v>
      </c>
      <c r="D709">
        <v>5</v>
      </c>
      <c r="E709">
        <v>5</v>
      </c>
      <c r="F709">
        <v>4</v>
      </c>
      <c r="G709">
        <v>5</v>
      </c>
      <c r="H709">
        <v>1</v>
      </c>
      <c r="I709">
        <v>4.3400000000000007</v>
      </c>
      <c r="J709">
        <v>20</v>
      </c>
      <c r="K709">
        <v>0.25524851517187741</v>
      </c>
      <c r="L709">
        <v>9</v>
      </c>
      <c r="M709" t="s">
        <v>1561</v>
      </c>
      <c r="N709" t="b">
        <v>0</v>
      </c>
    </row>
    <row r="710" spans="1:14" x14ac:dyDescent="0.45">
      <c r="A710" t="s">
        <v>429</v>
      </c>
      <c r="B710" t="s">
        <v>1076</v>
      </c>
      <c r="C710" t="s">
        <v>557</v>
      </c>
      <c r="D710">
        <v>5</v>
      </c>
      <c r="E710">
        <v>5</v>
      </c>
      <c r="F710">
        <v>5</v>
      </c>
      <c r="G710">
        <v>5</v>
      </c>
      <c r="H710">
        <v>1</v>
      </c>
      <c r="I710">
        <v>4.4800000000000004</v>
      </c>
      <c r="J710">
        <v>21</v>
      </c>
      <c r="K710">
        <v>0.44154746350564011</v>
      </c>
      <c r="L710">
        <v>12</v>
      </c>
      <c r="M710" t="s">
        <v>1562</v>
      </c>
      <c r="N710" t="b">
        <v>0</v>
      </c>
    </row>
    <row r="711" spans="1:14" x14ac:dyDescent="0.45">
      <c r="A711" t="s">
        <v>432</v>
      </c>
      <c r="B711" t="s">
        <v>1563</v>
      </c>
      <c r="C711" t="s">
        <v>557</v>
      </c>
      <c r="D711">
        <v>5</v>
      </c>
      <c r="E711">
        <v>5</v>
      </c>
      <c r="F711">
        <v>5</v>
      </c>
      <c r="G711">
        <v>5</v>
      </c>
      <c r="H711">
        <v>1</v>
      </c>
      <c r="I711">
        <v>4.4800000000000004</v>
      </c>
      <c r="J711">
        <v>21</v>
      </c>
      <c r="K711">
        <v>0.42252089822389821</v>
      </c>
      <c r="L711">
        <v>13</v>
      </c>
      <c r="M711" t="s">
        <v>1564</v>
      </c>
      <c r="N711" t="b">
        <v>0</v>
      </c>
    </row>
    <row r="712" spans="1:14" x14ac:dyDescent="0.45">
      <c r="A712" t="s">
        <v>435</v>
      </c>
      <c r="B712" t="s">
        <v>1080</v>
      </c>
      <c r="C712" t="s">
        <v>557</v>
      </c>
      <c r="D712">
        <v>4</v>
      </c>
      <c r="E712">
        <v>4</v>
      </c>
      <c r="F712">
        <v>2</v>
      </c>
      <c r="G712">
        <v>5</v>
      </c>
      <c r="H712">
        <v>1</v>
      </c>
      <c r="I712">
        <v>3.66</v>
      </c>
      <c r="J712">
        <v>16</v>
      </c>
      <c r="K712">
        <v>0</v>
      </c>
      <c r="L712">
        <v>3</v>
      </c>
      <c r="M712" t="s">
        <v>1565</v>
      </c>
      <c r="N712" t="b">
        <v>0</v>
      </c>
    </row>
    <row r="713" spans="1:14" x14ac:dyDescent="0.45">
      <c r="A713" t="s">
        <v>438</v>
      </c>
      <c r="B713" t="s">
        <v>698</v>
      </c>
      <c r="C713" t="s">
        <v>557</v>
      </c>
      <c r="D713">
        <v>1</v>
      </c>
      <c r="E713">
        <v>1</v>
      </c>
      <c r="F713">
        <v>1</v>
      </c>
      <c r="G713">
        <v>1</v>
      </c>
      <c r="H713">
        <v>1</v>
      </c>
      <c r="I713">
        <v>1</v>
      </c>
      <c r="J713">
        <v>5</v>
      </c>
      <c r="K713">
        <v>3.8622284238381217E-2</v>
      </c>
      <c r="L713">
        <v>11</v>
      </c>
      <c r="M713" t="s">
        <v>1566</v>
      </c>
      <c r="N713" t="b">
        <v>0</v>
      </c>
    </row>
    <row r="714" spans="1:14" x14ac:dyDescent="0.45">
      <c r="A714" t="s">
        <v>441</v>
      </c>
      <c r="B714" t="s">
        <v>1567</v>
      </c>
      <c r="C714" t="s">
        <v>557</v>
      </c>
      <c r="D714">
        <v>5</v>
      </c>
      <c r="E714">
        <v>5</v>
      </c>
      <c r="F714">
        <v>5</v>
      </c>
      <c r="G714">
        <v>5</v>
      </c>
      <c r="H714">
        <v>1</v>
      </c>
      <c r="I714">
        <v>4.76</v>
      </c>
      <c r="J714">
        <v>21</v>
      </c>
      <c r="K714">
        <v>0.14466495910104929</v>
      </c>
      <c r="L714">
        <v>7</v>
      </c>
      <c r="M714" t="s">
        <v>1568</v>
      </c>
      <c r="N714" t="b">
        <v>0</v>
      </c>
    </row>
    <row r="715" spans="1:14" x14ac:dyDescent="0.45">
      <c r="A715" t="s">
        <v>444</v>
      </c>
      <c r="B715" t="s">
        <v>1569</v>
      </c>
      <c r="C715" t="s">
        <v>557</v>
      </c>
      <c r="D715">
        <v>4</v>
      </c>
      <c r="E715">
        <v>5</v>
      </c>
      <c r="F715">
        <v>4</v>
      </c>
      <c r="G715">
        <v>5</v>
      </c>
      <c r="H715">
        <v>1</v>
      </c>
      <c r="I715">
        <v>3.28</v>
      </c>
      <c r="J715">
        <v>19</v>
      </c>
      <c r="K715">
        <v>0.15731098835375151</v>
      </c>
      <c r="L715">
        <v>10</v>
      </c>
      <c r="M715" t="s">
        <v>1570</v>
      </c>
      <c r="N715" t="b">
        <v>0</v>
      </c>
    </row>
    <row r="716" spans="1:14" x14ac:dyDescent="0.45">
      <c r="A716" t="s">
        <v>435</v>
      </c>
      <c r="B716" t="s">
        <v>1080</v>
      </c>
      <c r="C716" t="s">
        <v>557</v>
      </c>
      <c r="D716">
        <v>4</v>
      </c>
      <c r="E716">
        <v>4</v>
      </c>
      <c r="F716">
        <v>2</v>
      </c>
      <c r="G716">
        <v>5</v>
      </c>
      <c r="H716">
        <v>1</v>
      </c>
      <c r="I716">
        <v>3.66</v>
      </c>
      <c r="J716">
        <v>16</v>
      </c>
      <c r="K716">
        <v>0</v>
      </c>
      <c r="L716">
        <v>3</v>
      </c>
      <c r="M716" t="s">
        <v>1571</v>
      </c>
      <c r="N716" t="b">
        <v>0</v>
      </c>
    </row>
    <row r="717" spans="1:14" x14ac:dyDescent="0.45">
      <c r="A717" t="s">
        <v>449</v>
      </c>
      <c r="B717" t="s">
        <v>1572</v>
      </c>
      <c r="C717" t="s">
        <v>557</v>
      </c>
      <c r="D717">
        <v>5</v>
      </c>
      <c r="E717">
        <v>5</v>
      </c>
      <c r="F717">
        <v>4</v>
      </c>
      <c r="G717">
        <v>5</v>
      </c>
      <c r="H717">
        <v>1</v>
      </c>
      <c r="I717">
        <v>4.3400000000000007</v>
      </c>
      <c r="J717">
        <v>20</v>
      </c>
      <c r="K717">
        <v>0.1840646782325788</v>
      </c>
      <c r="L717">
        <v>10</v>
      </c>
      <c r="M717" t="s">
        <v>1573</v>
      </c>
      <c r="N717" t="b">
        <v>0</v>
      </c>
    </row>
    <row r="718" spans="1:14" x14ac:dyDescent="0.45">
      <c r="A718" t="s">
        <v>452</v>
      </c>
      <c r="B718" t="s">
        <v>1574</v>
      </c>
      <c r="C718" t="s">
        <v>557</v>
      </c>
      <c r="D718">
        <v>3</v>
      </c>
      <c r="E718">
        <v>4</v>
      </c>
      <c r="F718">
        <v>2</v>
      </c>
      <c r="G718">
        <v>4</v>
      </c>
      <c r="H718">
        <v>1</v>
      </c>
      <c r="I718">
        <v>3.6</v>
      </c>
      <c r="J718">
        <v>14</v>
      </c>
      <c r="K718">
        <v>9.9695340212981806E-2</v>
      </c>
      <c r="L718">
        <v>15</v>
      </c>
      <c r="M718" t="s">
        <v>1575</v>
      </c>
      <c r="N718" t="b">
        <v>0</v>
      </c>
    </row>
    <row r="719" spans="1:14" x14ac:dyDescent="0.45">
      <c r="A719" t="s">
        <v>455</v>
      </c>
      <c r="B719" t="s">
        <v>1576</v>
      </c>
      <c r="C719" t="s">
        <v>557</v>
      </c>
      <c r="D719">
        <v>3</v>
      </c>
      <c r="E719">
        <v>3</v>
      </c>
      <c r="F719">
        <v>2</v>
      </c>
      <c r="G719">
        <v>4</v>
      </c>
      <c r="H719">
        <v>1</v>
      </c>
      <c r="I719">
        <v>2.2999999999999998</v>
      </c>
      <c r="J719">
        <v>13</v>
      </c>
      <c r="K719">
        <v>0.19565742108850381</v>
      </c>
      <c r="L719">
        <v>13</v>
      </c>
      <c r="M719" t="s">
        <v>1577</v>
      </c>
      <c r="N719" t="b">
        <v>0</v>
      </c>
    </row>
    <row r="720" spans="1:14" x14ac:dyDescent="0.45">
      <c r="A720" t="s">
        <v>458</v>
      </c>
      <c r="B720" t="s">
        <v>1578</v>
      </c>
      <c r="C720" t="s">
        <v>557</v>
      </c>
      <c r="D720">
        <v>5</v>
      </c>
      <c r="E720">
        <v>5</v>
      </c>
      <c r="F720">
        <v>5</v>
      </c>
      <c r="G720">
        <v>5</v>
      </c>
      <c r="H720">
        <v>5</v>
      </c>
      <c r="I720">
        <v>5</v>
      </c>
      <c r="J720">
        <v>25</v>
      </c>
      <c r="K720">
        <v>0.17171344851021569</v>
      </c>
      <c r="L720">
        <v>11</v>
      </c>
      <c r="M720" t="s">
        <v>778</v>
      </c>
      <c r="N720" t="b">
        <v>0</v>
      </c>
    </row>
    <row r="721" spans="1:14" x14ac:dyDescent="0.45">
      <c r="A721" t="s">
        <v>461</v>
      </c>
      <c r="B721" t="s">
        <v>1579</v>
      </c>
      <c r="C721" t="s">
        <v>557</v>
      </c>
      <c r="D721">
        <v>4</v>
      </c>
      <c r="E721">
        <v>4</v>
      </c>
      <c r="F721">
        <v>3</v>
      </c>
      <c r="G721">
        <v>5</v>
      </c>
      <c r="H721">
        <v>1</v>
      </c>
      <c r="I721">
        <v>3.8</v>
      </c>
      <c r="J721">
        <v>17</v>
      </c>
      <c r="K721">
        <v>0.21840708830840411</v>
      </c>
      <c r="L721">
        <v>12</v>
      </c>
      <c r="M721" t="s">
        <v>1580</v>
      </c>
      <c r="N721" t="b">
        <v>0</v>
      </c>
    </row>
    <row r="722" spans="1:14" x14ac:dyDescent="0.45">
      <c r="A722" t="s">
        <v>464</v>
      </c>
      <c r="B722" t="s">
        <v>1581</v>
      </c>
      <c r="C722" t="s">
        <v>557</v>
      </c>
      <c r="D722">
        <v>5</v>
      </c>
      <c r="E722">
        <v>5</v>
      </c>
      <c r="F722">
        <v>5</v>
      </c>
      <c r="G722">
        <v>5</v>
      </c>
      <c r="H722">
        <v>1</v>
      </c>
      <c r="I722">
        <v>4.4800000000000004</v>
      </c>
      <c r="J722">
        <v>21</v>
      </c>
      <c r="K722">
        <v>0.12578553590921951</v>
      </c>
      <c r="L722">
        <v>13</v>
      </c>
      <c r="M722" t="s">
        <v>1582</v>
      </c>
      <c r="N722" t="b">
        <v>0</v>
      </c>
    </row>
    <row r="723" spans="1:14" x14ac:dyDescent="0.45">
      <c r="A723" t="s">
        <v>467</v>
      </c>
      <c r="B723" t="s">
        <v>698</v>
      </c>
      <c r="C723" t="s">
        <v>557</v>
      </c>
      <c r="D723">
        <v>1</v>
      </c>
      <c r="E723">
        <v>1</v>
      </c>
      <c r="F723">
        <v>1</v>
      </c>
      <c r="G723">
        <v>1</v>
      </c>
      <c r="H723">
        <v>1</v>
      </c>
      <c r="I723">
        <v>2.12</v>
      </c>
      <c r="J723">
        <v>5</v>
      </c>
      <c r="K723">
        <v>5.7171893147502907E-2</v>
      </c>
      <c r="L723">
        <v>3</v>
      </c>
      <c r="M723" t="s">
        <v>1583</v>
      </c>
      <c r="N723" t="b">
        <v>0</v>
      </c>
    </row>
    <row r="724" spans="1:14" x14ac:dyDescent="0.45">
      <c r="A724" t="s">
        <v>470</v>
      </c>
      <c r="B724" t="s">
        <v>698</v>
      </c>
      <c r="C724" t="s">
        <v>557</v>
      </c>
      <c r="D724">
        <v>5</v>
      </c>
      <c r="E724">
        <v>1</v>
      </c>
      <c r="F724">
        <v>1</v>
      </c>
      <c r="G724">
        <v>1</v>
      </c>
      <c r="H724">
        <v>1</v>
      </c>
      <c r="I724">
        <v>1.88</v>
      </c>
      <c r="J724">
        <v>9</v>
      </c>
      <c r="K724">
        <v>6.5557947677763351E-2</v>
      </c>
      <c r="L724">
        <v>7</v>
      </c>
      <c r="M724" t="s">
        <v>1584</v>
      </c>
      <c r="N724" t="b">
        <v>0</v>
      </c>
    </row>
    <row r="725" spans="1:14" x14ac:dyDescent="0.45">
      <c r="A725" t="s">
        <v>473</v>
      </c>
      <c r="B725" t="s">
        <v>698</v>
      </c>
      <c r="C725" t="s">
        <v>557</v>
      </c>
      <c r="D725">
        <v>3</v>
      </c>
      <c r="E725">
        <v>1</v>
      </c>
      <c r="F725">
        <v>1</v>
      </c>
      <c r="G725">
        <v>1</v>
      </c>
      <c r="H725">
        <v>1</v>
      </c>
      <c r="I725">
        <v>1.44</v>
      </c>
      <c r="J725">
        <v>7</v>
      </c>
      <c r="K725">
        <v>7.2222167876758975E-2</v>
      </c>
      <c r="L725">
        <v>4</v>
      </c>
      <c r="M725" t="s">
        <v>1585</v>
      </c>
      <c r="N725" t="b">
        <v>0</v>
      </c>
    </row>
    <row r="726" spans="1:14" x14ac:dyDescent="0.45">
      <c r="A726" t="s">
        <v>476</v>
      </c>
      <c r="B726" t="s">
        <v>1586</v>
      </c>
      <c r="C726" t="s">
        <v>557</v>
      </c>
      <c r="D726">
        <v>4</v>
      </c>
      <c r="E726">
        <v>5</v>
      </c>
      <c r="F726">
        <v>4</v>
      </c>
      <c r="G726">
        <v>5</v>
      </c>
      <c r="H726">
        <v>1</v>
      </c>
      <c r="I726">
        <v>4.12</v>
      </c>
      <c r="J726">
        <v>19</v>
      </c>
      <c r="K726">
        <v>5.7340660933962367E-2</v>
      </c>
      <c r="L726">
        <v>11</v>
      </c>
      <c r="M726" t="s">
        <v>1587</v>
      </c>
      <c r="N726" t="b">
        <v>0</v>
      </c>
    </row>
    <row r="727" spans="1:14" x14ac:dyDescent="0.45">
      <c r="A727" t="s">
        <v>479</v>
      </c>
      <c r="B727" t="s">
        <v>1107</v>
      </c>
      <c r="C727" t="s">
        <v>557</v>
      </c>
      <c r="D727">
        <v>5</v>
      </c>
      <c r="E727">
        <v>5</v>
      </c>
      <c r="F727">
        <v>5</v>
      </c>
      <c r="G727">
        <v>5</v>
      </c>
      <c r="H727">
        <v>1</v>
      </c>
      <c r="I727">
        <v>4.4800000000000004</v>
      </c>
      <c r="J727">
        <v>21</v>
      </c>
      <c r="K727">
        <v>0.28923379495318691</v>
      </c>
      <c r="L727">
        <v>10</v>
      </c>
      <c r="M727" t="s">
        <v>1588</v>
      </c>
      <c r="N727" t="b">
        <v>0</v>
      </c>
    </row>
    <row r="728" spans="1:14" x14ac:dyDescent="0.45">
      <c r="A728" t="s">
        <v>93</v>
      </c>
      <c r="B728" t="s">
        <v>1109</v>
      </c>
      <c r="C728" t="s">
        <v>557</v>
      </c>
      <c r="D728">
        <v>5</v>
      </c>
      <c r="E728">
        <v>5</v>
      </c>
      <c r="F728">
        <v>4</v>
      </c>
      <c r="G728">
        <v>5</v>
      </c>
      <c r="H728">
        <v>1</v>
      </c>
      <c r="I728">
        <v>3.5</v>
      </c>
      <c r="J728">
        <v>20</v>
      </c>
      <c r="K728">
        <v>0.16327621608581361</v>
      </c>
      <c r="L728">
        <v>7</v>
      </c>
      <c r="M728" t="s">
        <v>1110</v>
      </c>
      <c r="N728" t="b">
        <v>0</v>
      </c>
    </row>
    <row r="729" spans="1:14" x14ac:dyDescent="0.45">
      <c r="A729" t="s">
        <v>96</v>
      </c>
      <c r="B729" t="s">
        <v>1111</v>
      </c>
      <c r="C729" t="s">
        <v>557</v>
      </c>
      <c r="D729">
        <v>5</v>
      </c>
      <c r="E729">
        <v>5</v>
      </c>
      <c r="F729">
        <v>4</v>
      </c>
      <c r="G729">
        <v>5</v>
      </c>
      <c r="H729">
        <v>1</v>
      </c>
      <c r="I729">
        <v>4.3400000000000007</v>
      </c>
      <c r="J729">
        <v>20</v>
      </c>
      <c r="K729">
        <v>0.27388115840053873</v>
      </c>
      <c r="L729">
        <v>10</v>
      </c>
      <c r="M729" t="s">
        <v>1112</v>
      </c>
      <c r="N729" t="b">
        <v>0</v>
      </c>
    </row>
    <row r="730" spans="1:14" x14ac:dyDescent="0.45">
      <c r="A730" t="s">
        <v>99</v>
      </c>
      <c r="B730" t="s">
        <v>1113</v>
      </c>
      <c r="C730" t="s">
        <v>557</v>
      </c>
      <c r="D730">
        <v>5</v>
      </c>
      <c r="E730">
        <v>5</v>
      </c>
      <c r="F730">
        <v>4</v>
      </c>
      <c r="G730">
        <v>5</v>
      </c>
      <c r="H730">
        <v>3</v>
      </c>
      <c r="I730">
        <v>4.74</v>
      </c>
      <c r="J730">
        <v>22</v>
      </c>
      <c r="K730">
        <v>0.29469140070388439</v>
      </c>
      <c r="L730">
        <v>10</v>
      </c>
      <c r="M730" t="s">
        <v>1114</v>
      </c>
      <c r="N730" t="b">
        <v>0</v>
      </c>
    </row>
    <row r="731" spans="1:14" x14ac:dyDescent="0.45">
      <c r="A731" t="s">
        <v>102</v>
      </c>
      <c r="B731" t="s">
        <v>1115</v>
      </c>
      <c r="C731" t="s">
        <v>557</v>
      </c>
      <c r="D731">
        <v>4</v>
      </c>
      <c r="E731">
        <v>4</v>
      </c>
      <c r="F731">
        <v>2</v>
      </c>
      <c r="G731">
        <v>5</v>
      </c>
      <c r="H731">
        <v>1</v>
      </c>
      <c r="I731">
        <v>3.94</v>
      </c>
      <c r="J731">
        <v>16</v>
      </c>
      <c r="K731">
        <v>8.5344399212355149E-2</v>
      </c>
      <c r="L731">
        <v>12</v>
      </c>
      <c r="M731" t="s">
        <v>1116</v>
      </c>
      <c r="N731" t="b">
        <v>0</v>
      </c>
    </row>
    <row r="732" spans="1:14" x14ac:dyDescent="0.45">
      <c r="A732" t="s">
        <v>105</v>
      </c>
      <c r="B732" t="s">
        <v>1117</v>
      </c>
      <c r="C732" t="s">
        <v>557</v>
      </c>
      <c r="D732">
        <v>3</v>
      </c>
      <c r="E732">
        <v>5</v>
      </c>
      <c r="F732">
        <v>3</v>
      </c>
      <c r="G732">
        <v>4</v>
      </c>
      <c r="H732">
        <v>1</v>
      </c>
      <c r="I732">
        <v>2.8</v>
      </c>
      <c r="J732">
        <v>16</v>
      </c>
      <c r="K732">
        <v>0.21164457431790759</v>
      </c>
      <c r="L732">
        <v>13</v>
      </c>
      <c r="M732" t="s">
        <v>1118</v>
      </c>
      <c r="N732" t="b">
        <v>0</v>
      </c>
    </row>
    <row r="733" spans="1:14" x14ac:dyDescent="0.45">
      <c r="A733" t="s">
        <v>108</v>
      </c>
      <c r="B733" t="s">
        <v>1119</v>
      </c>
      <c r="C733" t="s">
        <v>557</v>
      </c>
      <c r="D733">
        <v>5</v>
      </c>
      <c r="E733">
        <v>5</v>
      </c>
      <c r="F733">
        <v>4</v>
      </c>
      <c r="G733">
        <v>5</v>
      </c>
      <c r="H733">
        <v>1</v>
      </c>
      <c r="I733">
        <v>4.3400000000000007</v>
      </c>
      <c r="J733">
        <v>20</v>
      </c>
      <c r="K733">
        <v>0.28127742699029878</v>
      </c>
      <c r="L733">
        <v>8</v>
      </c>
      <c r="M733" t="s">
        <v>1120</v>
      </c>
      <c r="N733" t="b">
        <v>0</v>
      </c>
    </row>
    <row r="734" spans="1:14" x14ac:dyDescent="0.45">
      <c r="A734" t="s">
        <v>111</v>
      </c>
      <c r="B734" t="s">
        <v>1121</v>
      </c>
      <c r="C734" t="s">
        <v>557</v>
      </c>
      <c r="D734">
        <v>4</v>
      </c>
      <c r="E734">
        <v>5</v>
      </c>
      <c r="F734">
        <v>4</v>
      </c>
      <c r="G734">
        <v>5</v>
      </c>
      <c r="H734">
        <v>1</v>
      </c>
      <c r="I734">
        <v>3.28</v>
      </c>
      <c r="J734">
        <v>19</v>
      </c>
      <c r="K734">
        <v>0.35264038309845491</v>
      </c>
      <c r="L734">
        <v>9</v>
      </c>
      <c r="M734" t="s">
        <v>1122</v>
      </c>
      <c r="N734" t="b">
        <v>0</v>
      </c>
    </row>
    <row r="735" spans="1:14" x14ac:dyDescent="0.45">
      <c r="A735" t="s">
        <v>114</v>
      </c>
      <c r="B735" t="s">
        <v>1123</v>
      </c>
      <c r="C735" t="s">
        <v>557</v>
      </c>
      <c r="D735">
        <v>4</v>
      </c>
      <c r="E735">
        <v>5</v>
      </c>
      <c r="F735">
        <v>4</v>
      </c>
      <c r="G735">
        <v>5</v>
      </c>
      <c r="H735">
        <v>1</v>
      </c>
      <c r="I735">
        <v>4.12</v>
      </c>
      <c r="J735">
        <v>19</v>
      </c>
      <c r="K735">
        <v>0.2045897961281444</v>
      </c>
      <c r="L735">
        <v>11</v>
      </c>
      <c r="M735" t="s">
        <v>1124</v>
      </c>
      <c r="N735" t="b">
        <v>0</v>
      </c>
    </row>
    <row r="736" spans="1:14" x14ac:dyDescent="0.45">
      <c r="A736" t="s">
        <v>117</v>
      </c>
      <c r="B736" t="s">
        <v>1125</v>
      </c>
      <c r="C736" t="s">
        <v>557</v>
      </c>
      <c r="D736">
        <v>4</v>
      </c>
      <c r="E736">
        <v>4</v>
      </c>
      <c r="F736">
        <v>3</v>
      </c>
      <c r="G736">
        <v>5</v>
      </c>
      <c r="H736">
        <v>1</v>
      </c>
      <c r="I736">
        <v>2.96</v>
      </c>
      <c r="J736">
        <v>17</v>
      </c>
      <c r="K736">
        <v>0.12558714386605629</v>
      </c>
      <c r="L736">
        <v>10</v>
      </c>
      <c r="M736" t="s">
        <v>1126</v>
      </c>
      <c r="N736" t="b">
        <v>0</v>
      </c>
    </row>
    <row r="737" spans="1:14" x14ac:dyDescent="0.45">
      <c r="A737" t="s">
        <v>120</v>
      </c>
      <c r="B737" t="s">
        <v>1127</v>
      </c>
      <c r="C737" t="s">
        <v>557</v>
      </c>
      <c r="D737">
        <v>2</v>
      </c>
      <c r="E737">
        <v>4</v>
      </c>
      <c r="F737">
        <v>2</v>
      </c>
      <c r="G737">
        <v>5</v>
      </c>
      <c r="H737">
        <v>1</v>
      </c>
      <c r="I737">
        <v>3.22</v>
      </c>
      <c r="J737">
        <v>14</v>
      </c>
      <c r="K737">
        <v>0.1672567277032091</v>
      </c>
      <c r="L737">
        <v>9</v>
      </c>
      <c r="M737" t="s">
        <v>1128</v>
      </c>
      <c r="N737" t="b">
        <v>0</v>
      </c>
    </row>
    <row r="738" spans="1:14" x14ac:dyDescent="0.45">
      <c r="A738" t="s">
        <v>123</v>
      </c>
      <c r="B738" t="s">
        <v>1129</v>
      </c>
      <c r="C738" t="s">
        <v>557</v>
      </c>
      <c r="D738">
        <v>5</v>
      </c>
      <c r="E738">
        <v>5</v>
      </c>
      <c r="F738">
        <v>5</v>
      </c>
      <c r="G738">
        <v>5</v>
      </c>
      <c r="H738">
        <v>1</v>
      </c>
      <c r="I738">
        <v>3.64</v>
      </c>
      <c r="J738">
        <v>21</v>
      </c>
      <c r="K738">
        <v>0.31898390070756688</v>
      </c>
      <c r="L738">
        <v>11</v>
      </c>
      <c r="M738" t="s">
        <v>1130</v>
      </c>
      <c r="N738" t="b">
        <v>0</v>
      </c>
    </row>
    <row r="739" spans="1:14" x14ac:dyDescent="0.45">
      <c r="A739" t="s">
        <v>126</v>
      </c>
      <c r="B739" t="s">
        <v>1131</v>
      </c>
      <c r="C739" t="s">
        <v>557</v>
      </c>
      <c r="D739">
        <v>5</v>
      </c>
      <c r="E739">
        <v>5</v>
      </c>
      <c r="F739">
        <v>4</v>
      </c>
      <c r="G739">
        <v>5</v>
      </c>
      <c r="H739">
        <v>1</v>
      </c>
      <c r="I739">
        <v>4.3400000000000007</v>
      </c>
      <c r="J739">
        <v>20</v>
      </c>
      <c r="K739">
        <v>0.42633306157155582</v>
      </c>
      <c r="L739">
        <v>12</v>
      </c>
      <c r="M739" t="s">
        <v>1132</v>
      </c>
      <c r="N739" t="b">
        <v>0</v>
      </c>
    </row>
    <row r="740" spans="1:14" x14ac:dyDescent="0.45">
      <c r="A740" t="s">
        <v>129</v>
      </c>
      <c r="B740" t="s">
        <v>886</v>
      </c>
      <c r="C740" t="s">
        <v>557</v>
      </c>
      <c r="D740">
        <v>5</v>
      </c>
      <c r="E740">
        <v>5</v>
      </c>
      <c r="F740">
        <v>5</v>
      </c>
      <c r="G740">
        <v>5</v>
      </c>
      <c r="H740">
        <v>1</v>
      </c>
      <c r="I740">
        <v>3.64</v>
      </c>
      <c r="J740">
        <v>21</v>
      </c>
      <c r="K740">
        <v>0.14649663387910741</v>
      </c>
      <c r="L740">
        <v>10</v>
      </c>
      <c r="M740" t="s">
        <v>1133</v>
      </c>
      <c r="N740" t="b">
        <v>0</v>
      </c>
    </row>
    <row r="741" spans="1:14" x14ac:dyDescent="0.45">
      <c r="A741" t="s">
        <v>132</v>
      </c>
      <c r="B741" t="s">
        <v>1134</v>
      </c>
      <c r="C741" t="s">
        <v>557</v>
      </c>
      <c r="D741">
        <v>5</v>
      </c>
      <c r="E741">
        <v>5</v>
      </c>
      <c r="F741">
        <v>4</v>
      </c>
      <c r="G741">
        <v>5</v>
      </c>
      <c r="H741">
        <v>1</v>
      </c>
      <c r="I741">
        <v>3.5</v>
      </c>
      <c r="J741">
        <v>20</v>
      </c>
      <c r="K741">
        <v>0.38363096649364808</v>
      </c>
      <c r="L741">
        <v>11</v>
      </c>
      <c r="M741" t="s">
        <v>1135</v>
      </c>
      <c r="N741" t="b">
        <v>0</v>
      </c>
    </row>
    <row r="742" spans="1:14" x14ac:dyDescent="0.45">
      <c r="A742" t="s">
        <v>135</v>
      </c>
      <c r="B742" t="s">
        <v>698</v>
      </c>
      <c r="C742" t="s">
        <v>557</v>
      </c>
      <c r="D742">
        <v>1</v>
      </c>
      <c r="E742">
        <v>1</v>
      </c>
      <c r="F742">
        <v>1</v>
      </c>
      <c r="G742">
        <v>1</v>
      </c>
      <c r="H742">
        <v>1</v>
      </c>
      <c r="I742">
        <v>1</v>
      </c>
      <c r="J742">
        <v>5</v>
      </c>
      <c r="K742">
        <v>4.0150389927235741E-2</v>
      </c>
      <c r="L742">
        <v>12</v>
      </c>
      <c r="M742" t="s">
        <v>1136</v>
      </c>
      <c r="N742" t="b">
        <v>0</v>
      </c>
    </row>
    <row r="743" spans="1:14" x14ac:dyDescent="0.45">
      <c r="A743" t="s">
        <v>138</v>
      </c>
      <c r="B743" t="s">
        <v>1137</v>
      </c>
      <c r="C743" t="s">
        <v>557</v>
      </c>
      <c r="D743">
        <v>4</v>
      </c>
      <c r="E743">
        <v>5</v>
      </c>
      <c r="F743">
        <v>4</v>
      </c>
      <c r="G743">
        <v>5</v>
      </c>
      <c r="H743">
        <v>1</v>
      </c>
      <c r="I743">
        <v>4.12</v>
      </c>
      <c r="J743">
        <v>19</v>
      </c>
      <c r="K743">
        <v>0.21031047430731151</v>
      </c>
      <c r="L743">
        <v>10</v>
      </c>
      <c r="M743" t="s">
        <v>1138</v>
      </c>
      <c r="N743" t="b">
        <v>0</v>
      </c>
    </row>
    <row r="744" spans="1:14" x14ac:dyDescent="0.45">
      <c r="A744" t="s">
        <v>141</v>
      </c>
      <c r="B744" t="s">
        <v>1139</v>
      </c>
      <c r="C744" t="s">
        <v>557</v>
      </c>
      <c r="D744">
        <v>4</v>
      </c>
      <c r="E744">
        <v>5</v>
      </c>
      <c r="F744">
        <v>3</v>
      </c>
      <c r="G744">
        <v>5</v>
      </c>
      <c r="H744">
        <v>1</v>
      </c>
      <c r="I744">
        <v>3.98</v>
      </c>
      <c r="J744">
        <v>18</v>
      </c>
      <c r="K744">
        <v>7.9076878904449283E-2</v>
      </c>
      <c r="L744">
        <v>10</v>
      </c>
      <c r="M744" t="s">
        <v>1140</v>
      </c>
      <c r="N744" t="b">
        <v>0</v>
      </c>
    </row>
    <row r="745" spans="1:14" x14ac:dyDescent="0.45">
      <c r="A745" t="s">
        <v>144</v>
      </c>
      <c r="B745" t="s">
        <v>1141</v>
      </c>
      <c r="C745" t="s">
        <v>557</v>
      </c>
      <c r="D745">
        <v>5</v>
      </c>
      <c r="E745">
        <v>5</v>
      </c>
      <c r="F745">
        <v>5</v>
      </c>
      <c r="G745">
        <v>5</v>
      </c>
      <c r="H745">
        <v>1</v>
      </c>
      <c r="I745">
        <v>4.4800000000000004</v>
      </c>
      <c r="J745">
        <v>21</v>
      </c>
      <c r="K745">
        <v>9.7902122209813036E-2</v>
      </c>
      <c r="L745">
        <v>10</v>
      </c>
      <c r="M745" t="s">
        <v>1142</v>
      </c>
      <c r="N745" t="b">
        <v>0</v>
      </c>
    </row>
    <row r="746" spans="1:14" x14ac:dyDescent="0.45">
      <c r="A746" t="s">
        <v>147</v>
      </c>
      <c r="B746" t="s">
        <v>1143</v>
      </c>
      <c r="C746" t="s">
        <v>557</v>
      </c>
      <c r="D746">
        <v>3</v>
      </c>
      <c r="E746">
        <v>3</v>
      </c>
      <c r="F746">
        <v>2</v>
      </c>
      <c r="G746">
        <v>4</v>
      </c>
      <c r="H746">
        <v>1</v>
      </c>
      <c r="I746">
        <v>3.14</v>
      </c>
      <c r="J746">
        <v>13</v>
      </c>
      <c r="K746">
        <v>0.13126782251531369</v>
      </c>
      <c r="L746">
        <v>10</v>
      </c>
      <c r="M746" t="s">
        <v>1144</v>
      </c>
      <c r="N746" t="b">
        <v>0</v>
      </c>
    </row>
    <row r="747" spans="1:14" x14ac:dyDescent="0.45">
      <c r="A747" t="s">
        <v>150</v>
      </c>
      <c r="B747" t="s">
        <v>1145</v>
      </c>
      <c r="C747" t="s">
        <v>557</v>
      </c>
      <c r="D747">
        <v>4</v>
      </c>
      <c r="E747">
        <v>5</v>
      </c>
      <c r="F747">
        <v>3</v>
      </c>
      <c r="G747">
        <v>5</v>
      </c>
      <c r="H747">
        <v>1</v>
      </c>
      <c r="I747">
        <v>3.98</v>
      </c>
      <c r="J747">
        <v>18</v>
      </c>
      <c r="K747">
        <v>6.7100983865205993E-2</v>
      </c>
      <c r="L747">
        <v>10</v>
      </c>
      <c r="M747" t="s">
        <v>1146</v>
      </c>
      <c r="N747" t="b">
        <v>0</v>
      </c>
    </row>
    <row r="748" spans="1:14" x14ac:dyDescent="0.45">
      <c r="A748" t="s">
        <v>153</v>
      </c>
      <c r="B748" t="s">
        <v>1147</v>
      </c>
      <c r="C748" t="s">
        <v>557</v>
      </c>
      <c r="D748">
        <v>4</v>
      </c>
      <c r="E748">
        <v>5</v>
      </c>
      <c r="F748">
        <v>4</v>
      </c>
      <c r="G748">
        <v>5</v>
      </c>
      <c r="H748">
        <v>1</v>
      </c>
      <c r="I748">
        <v>4.12</v>
      </c>
      <c r="J748">
        <v>19</v>
      </c>
      <c r="K748">
        <v>0.24482544795560721</v>
      </c>
      <c r="L748">
        <v>5</v>
      </c>
      <c r="M748" t="s">
        <v>1148</v>
      </c>
      <c r="N748" t="b">
        <v>0</v>
      </c>
    </row>
    <row r="749" spans="1:14" x14ac:dyDescent="0.45">
      <c r="A749" t="s">
        <v>156</v>
      </c>
      <c r="B749" t="s">
        <v>1149</v>
      </c>
      <c r="C749" t="s">
        <v>557</v>
      </c>
      <c r="D749">
        <v>5</v>
      </c>
      <c r="E749">
        <v>5</v>
      </c>
      <c r="F749">
        <v>4</v>
      </c>
      <c r="G749">
        <v>5</v>
      </c>
      <c r="H749">
        <v>1</v>
      </c>
      <c r="I749">
        <v>4.3400000000000007</v>
      </c>
      <c r="J749">
        <v>20</v>
      </c>
      <c r="K749">
        <v>0.31290464467139112</v>
      </c>
      <c r="L749">
        <v>11</v>
      </c>
      <c r="M749" t="s">
        <v>1150</v>
      </c>
      <c r="N749" t="b">
        <v>0</v>
      </c>
    </row>
    <row r="750" spans="1:14" x14ac:dyDescent="0.45">
      <c r="A750" t="s">
        <v>159</v>
      </c>
      <c r="B750" t="s">
        <v>1151</v>
      </c>
      <c r="C750" t="s">
        <v>557</v>
      </c>
      <c r="D750">
        <v>3</v>
      </c>
      <c r="E750">
        <v>3</v>
      </c>
      <c r="F750">
        <v>2</v>
      </c>
      <c r="G750">
        <v>4</v>
      </c>
      <c r="H750">
        <v>1</v>
      </c>
      <c r="I750">
        <v>3.42</v>
      </c>
      <c r="J750">
        <v>13</v>
      </c>
      <c r="K750">
        <v>0.19206423510735851</v>
      </c>
      <c r="L750">
        <v>9</v>
      </c>
      <c r="M750" t="s">
        <v>1152</v>
      </c>
      <c r="N750" t="b">
        <v>0</v>
      </c>
    </row>
    <row r="751" spans="1:14" x14ac:dyDescent="0.45">
      <c r="A751" t="s">
        <v>162</v>
      </c>
      <c r="B751" t="s">
        <v>1153</v>
      </c>
      <c r="C751" t="s">
        <v>557</v>
      </c>
      <c r="D751">
        <v>4</v>
      </c>
      <c r="E751">
        <v>4</v>
      </c>
      <c r="F751">
        <v>3</v>
      </c>
      <c r="G751">
        <v>4</v>
      </c>
      <c r="H751">
        <v>1</v>
      </c>
      <c r="I751">
        <v>2.84</v>
      </c>
      <c r="J751">
        <v>16</v>
      </c>
      <c r="K751">
        <v>0.34026979086576142</v>
      </c>
      <c r="L751">
        <v>11</v>
      </c>
      <c r="M751" t="s">
        <v>1154</v>
      </c>
      <c r="N751" t="b">
        <v>0</v>
      </c>
    </row>
    <row r="752" spans="1:14" x14ac:dyDescent="0.45">
      <c r="A752" t="s">
        <v>165</v>
      </c>
      <c r="B752" t="s">
        <v>1155</v>
      </c>
      <c r="C752" t="s">
        <v>557</v>
      </c>
      <c r="D752">
        <v>2</v>
      </c>
      <c r="E752">
        <v>2</v>
      </c>
      <c r="F752">
        <v>1</v>
      </c>
      <c r="G752">
        <v>4</v>
      </c>
      <c r="H752">
        <v>1</v>
      </c>
      <c r="I752">
        <v>2.88</v>
      </c>
      <c r="J752">
        <v>10</v>
      </c>
      <c r="K752">
        <v>0.1915376553776601</v>
      </c>
      <c r="L752">
        <v>12</v>
      </c>
      <c r="M752" t="s">
        <v>1156</v>
      </c>
      <c r="N752" t="b">
        <v>0</v>
      </c>
    </row>
    <row r="753" spans="1:14" x14ac:dyDescent="0.45">
      <c r="A753" t="s">
        <v>168</v>
      </c>
      <c r="B753" t="s">
        <v>1157</v>
      </c>
      <c r="C753" t="s">
        <v>557</v>
      </c>
      <c r="D753">
        <v>5</v>
      </c>
      <c r="E753">
        <v>5</v>
      </c>
      <c r="F753">
        <v>4</v>
      </c>
      <c r="G753">
        <v>5</v>
      </c>
      <c r="H753">
        <v>1</v>
      </c>
      <c r="I753">
        <v>4.3400000000000007</v>
      </c>
      <c r="J753">
        <v>20</v>
      </c>
      <c r="K753">
        <v>0.20220681310385111</v>
      </c>
      <c r="L753">
        <v>13</v>
      </c>
      <c r="M753" t="s">
        <v>1158</v>
      </c>
      <c r="N753" t="b">
        <v>0</v>
      </c>
    </row>
    <row r="754" spans="1:14" x14ac:dyDescent="0.45">
      <c r="A754" t="s">
        <v>171</v>
      </c>
      <c r="B754" t="s">
        <v>1159</v>
      </c>
      <c r="C754" t="s">
        <v>557</v>
      </c>
      <c r="D754">
        <v>4</v>
      </c>
      <c r="E754">
        <v>5</v>
      </c>
      <c r="F754">
        <v>4</v>
      </c>
      <c r="G754">
        <v>5</v>
      </c>
      <c r="H754">
        <v>1</v>
      </c>
      <c r="I754">
        <v>3.28</v>
      </c>
      <c r="J754">
        <v>19</v>
      </c>
      <c r="K754">
        <v>0.29884333776155769</v>
      </c>
      <c r="L754">
        <v>13</v>
      </c>
      <c r="M754" t="s">
        <v>1160</v>
      </c>
      <c r="N754" t="b">
        <v>0</v>
      </c>
    </row>
    <row r="755" spans="1:14" x14ac:dyDescent="0.45">
      <c r="A755" t="s">
        <v>174</v>
      </c>
      <c r="B755" t="s">
        <v>1161</v>
      </c>
      <c r="C755" t="s">
        <v>557</v>
      </c>
      <c r="D755">
        <v>4</v>
      </c>
      <c r="E755">
        <v>5</v>
      </c>
      <c r="F755">
        <v>4</v>
      </c>
      <c r="G755">
        <v>5</v>
      </c>
      <c r="H755">
        <v>1</v>
      </c>
      <c r="I755">
        <v>4.12</v>
      </c>
      <c r="J755">
        <v>19</v>
      </c>
      <c r="K755">
        <v>0.1538637898323186</v>
      </c>
      <c r="L755">
        <v>12</v>
      </c>
      <c r="M755" t="s">
        <v>1162</v>
      </c>
      <c r="N755" t="b">
        <v>0</v>
      </c>
    </row>
    <row r="756" spans="1:14" x14ac:dyDescent="0.45">
      <c r="A756" t="s">
        <v>177</v>
      </c>
      <c r="B756" t="s">
        <v>1163</v>
      </c>
      <c r="C756" t="s">
        <v>557</v>
      </c>
      <c r="D756">
        <v>4</v>
      </c>
      <c r="E756">
        <v>4</v>
      </c>
      <c r="F756">
        <v>3</v>
      </c>
      <c r="G756">
        <v>4</v>
      </c>
      <c r="H756">
        <v>3</v>
      </c>
      <c r="I756">
        <v>4.08</v>
      </c>
      <c r="J756">
        <v>18</v>
      </c>
      <c r="K756">
        <v>0.32980189587323849</v>
      </c>
      <c r="L756">
        <v>9</v>
      </c>
      <c r="M756" t="s">
        <v>1164</v>
      </c>
      <c r="N756" t="b">
        <v>0</v>
      </c>
    </row>
    <row r="757" spans="1:14" x14ac:dyDescent="0.45">
      <c r="A757" t="s">
        <v>180</v>
      </c>
      <c r="B757" t="s">
        <v>1165</v>
      </c>
      <c r="C757" t="s">
        <v>557</v>
      </c>
      <c r="D757">
        <v>5</v>
      </c>
      <c r="E757">
        <v>5</v>
      </c>
      <c r="F757">
        <v>5</v>
      </c>
      <c r="G757">
        <v>5</v>
      </c>
      <c r="H757">
        <v>1</v>
      </c>
      <c r="I757">
        <v>4.4800000000000004</v>
      </c>
      <c r="J757">
        <v>21</v>
      </c>
      <c r="K757">
        <v>0.15434258627359981</v>
      </c>
      <c r="L757">
        <v>13</v>
      </c>
      <c r="M757" t="s">
        <v>1166</v>
      </c>
      <c r="N757" t="b">
        <v>0</v>
      </c>
    </row>
    <row r="758" spans="1:14" x14ac:dyDescent="0.45">
      <c r="A758" t="s">
        <v>183</v>
      </c>
      <c r="B758" t="s">
        <v>1167</v>
      </c>
      <c r="C758" t="s">
        <v>557</v>
      </c>
      <c r="D758">
        <v>4</v>
      </c>
      <c r="E758">
        <v>5</v>
      </c>
      <c r="F758">
        <v>4</v>
      </c>
      <c r="G758">
        <v>5</v>
      </c>
      <c r="H758">
        <v>1</v>
      </c>
      <c r="I758">
        <v>4.12</v>
      </c>
      <c r="J758">
        <v>19</v>
      </c>
      <c r="K758">
        <v>0.1600827296202231</v>
      </c>
      <c r="L758">
        <v>11</v>
      </c>
      <c r="M758" t="s">
        <v>1168</v>
      </c>
      <c r="N758" t="b">
        <v>0</v>
      </c>
    </row>
    <row r="759" spans="1:14" x14ac:dyDescent="0.45">
      <c r="A759" t="s">
        <v>186</v>
      </c>
      <c r="B759" t="s">
        <v>1169</v>
      </c>
      <c r="C759" t="s">
        <v>557</v>
      </c>
      <c r="D759">
        <v>4</v>
      </c>
      <c r="E759">
        <v>4</v>
      </c>
      <c r="F759">
        <v>3</v>
      </c>
      <c r="G759">
        <v>5</v>
      </c>
      <c r="H759">
        <v>1</v>
      </c>
      <c r="I759">
        <v>3.8</v>
      </c>
      <c r="J759">
        <v>17</v>
      </c>
      <c r="K759">
        <v>0.1532030389491458</v>
      </c>
      <c r="L759">
        <v>10</v>
      </c>
      <c r="M759" t="s">
        <v>1170</v>
      </c>
      <c r="N759" t="b">
        <v>0</v>
      </c>
    </row>
    <row r="760" spans="1:14" x14ac:dyDescent="0.45">
      <c r="A760" t="s">
        <v>189</v>
      </c>
      <c r="B760" t="s">
        <v>1171</v>
      </c>
      <c r="C760" t="s">
        <v>557</v>
      </c>
      <c r="D760">
        <v>5</v>
      </c>
      <c r="E760">
        <v>5</v>
      </c>
      <c r="F760">
        <v>5</v>
      </c>
      <c r="G760">
        <v>5</v>
      </c>
      <c r="H760">
        <v>1</v>
      </c>
      <c r="I760">
        <v>4.76</v>
      </c>
      <c r="J760">
        <v>21</v>
      </c>
      <c r="K760">
        <v>0.30845203705115848</v>
      </c>
      <c r="L760">
        <v>11</v>
      </c>
      <c r="M760" t="s">
        <v>1172</v>
      </c>
      <c r="N760" t="b">
        <v>0</v>
      </c>
    </row>
    <row r="761" spans="1:14" x14ac:dyDescent="0.45">
      <c r="A761" t="s">
        <v>192</v>
      </c>
      <c r="B761" t="s">
        <v>1173</v>
      </c>
      <c r="C761" t="s">
        <v>557</v>
      </c>
      <c r="D761">
        <v>4</v>
      </c>
      <c r="E761">
        <v>5</v>
      </c>
      <c r="F761">
        <v>4</v>
      </c>
      <c r="G761">
        <v>5</v>
      </c>
      <c r="H761">
        <v>2</v>
      </c>
      <c r="I761">
        <v>4.46</v>
      </c>
      <c r="J761">
        <v>20</v>
      </c>
      <c r="K761">
        <v>0.38958457766088</v>
      </c>
      <c r="L761">
        <v>12</v>
      </c>
      <c r="M761" t="s">
        <v>1174</v>
      </c>
      <c r="N761" t="b">
        <v>0</v>
      </c>
    </row>
    <row r="762" spans="1:14" x14ac:dyDescent="0.45">
      <c r="A762" t="s">
        <v>195</v>
      </c>
      <c r="B762" t="s">
        <v>1175</v>
      </c>
      <c r="C762" t="s">
        <v>557</v>
      </c>
      <c r="D762">
        <v>5</v>
      </c>
      <c r="E762">
        <v>5</v>
      </c>
      <c r="F762">
        <v>5</v>
      </c>
      <c r="G762">
        <v>5</v>
      </c>
      <c r="H762">
        <v>1</v>
      </c>
      <c r="I762">
        <v>4.4800000000000004</v>
      </c>
      <c r="J762">
        <v>21</v>
      </c>
      <c r="K762">
        <v>0.19705770952107851</v>
      </c>
      <c r="L762">
        <v>8</v>
      </c>
      <c r="M762" t="s">
        <v>1176</v>
      </c>
      <c r="N762" t="b">
        <v>0</v>
      </c>
    </row>
    <row r="763" spans="1:14" x14ac:dyDescent="0.45">
      <c r="A763" t="s">
        <v>198</v>
      </c>
      <c r="B763" t="s">
        <v>1177</v>
      </c>
      <c r="C763" t="s">
        <v>557</v>
      </c>
      <c r="D763">
        <v>4</v>
      </c>
      <c r="E763">
        <v>5</v>
      </c>
      <c r="F763">
        <v>4</v>
      </c>
      <c r="G763">
        <v>5</v>
      </c>
      <c r="H763">
        <v>1</v>
      </c>
      <c r="I763">
        <v>4.12</v>
      </c>
      <c r="J763">
        <v>19</v>
      </c>
      <c r="K763">
        <v>0.1997893411818672</v>
      </c>
      <c r="L763">
        <v>11</v>
      </c>
      <c r="M763" t="s">
        <v>1178</v>
      </c>
      <c r="N763" t="b">
        <v>0</v>
      </c>
    </row>
    <row r="764" spans="1:14" x14ac:dyDescent="0.45">
      <c r="A764" t="s">
        <v>201</v>
      </c>
      <c r="B764" t="s">
        <v>1179</v>
      </c>
      <c r="C764" t="s">
        <v>557</v>
      </c>
      <c r="D764">
        <v>5</v>
      </c>
      <c r="E764">
        <v>5</v>
      </c>
      <c r="F764">
        <v>4</v>
      </c>
      <c r="G764">
        <v>5</v>
      </c>
      <c r="H764">
        <v>1</v>
      </c>
      <c r="I764">
        <v>4.3400000000000007</v>
      </c>
      <c r="J764">
        <v>20</v>
      </c>
      <c r="K764">
        <v>0.26822437266967192</v>
      </c>
      <c r="L764">
        <v>11</v>
      </c>
      <c r="M764" t="s">
        <v>1180</v>
      </c>
      <c r="N764" t="b">
        <v>0</v>
      </c>
    </row>
    <row r="765" spans="1:14" x14ac:dyDescent="0.45">
      <c r="A765" t="s">
        <v>204</v>
      </c>
      <c r="B765" t="s">
        <v>1181</v>
      </c>
      <c r="C765" t="s">
        <v>557</v>
      </c>
      <c r="D765">
        <v>4</v>
      </c>
      <c r="E765">
        <v>4</v>
      </c>
      <c r="F765">
        <v>3</v>
      </c>
      <c r="G765">
        <v>4</v>
      </c>
      <c r="H765">
        <v>1</v>
      </c>
      <c r="I765">
        <v>3.68</v>
      </c>
      <c r="J765">
        <v>16</v>
      </c>
      <c r="K765">
        <v>0.40006415424844971</v>
      </c>
      <c r="L765">
        <v>13</v>
      </c>
      <c r="M765" t="s">
        <v>1182</v>
      </c>
      <c r="N765" t="b">
        <v>0</v>
      </c>
    </row>
    <row r="766" spans="1:14" x14ac:dyDescent="0.45">
      <c r="A766" t="s">
        <v>207</v>
      </c>
      <c r="B766" t="s">
        <v>1183</v>
      </c>
      <c r="C766" t="s">
        <v>557</v>
      </c>
      <c r="D766">
        <v>4</v>
      </c>
      <c r="E766">
        <v>4</v>
      </c>
      <c r="F766">
        <v>3</v>
      </c>
      <c r="G766">
        <v>5</v>
      </c>
      <c r="H766">
        <v>1</v>
      </c>
      <c r="I766">
        <v>3.6</v>
      </c>
      <c r="J766">
        <v>17</v>
      </c>
      <c r="K766">
        <v>0.1223167939488812</v>
      </c>
      <c r="L766">
        <v>9</v>
      </c>
      <c r="M766" t="s">
        <v>1184</v>
      </c>
      <c r="N766" t="b">
        <v>0</v>
      </c>
    </row>
    <row r="767" spans="1:14" x14ac:dyDescent="0.45">
      <c r="A767" t="s">
        <v>210</v>
      </c>
      <c r="B767" t="s">
        <v>939</v>
      </c>
      <c r="C767" t="s">
        <v>557</v>
      </c>
      <c r="D767">
        <v>3</v>
      </c>
      <c r="E767">
        <v>4</v>
      </c>
      <c r="F767">
        <v>2</v>
      </c>
      <c r="G767">
        <v>5</v>
      </c>
      <c r="H767">
        <v>1</v>
      </c>
      <c r="I767">
        <v>2.6</v>
      </c>
      <c r="J767">
        <v>15</v>
      </c>
      <c r="K767">
        <v>0.1419575918323662</v>
      </c>
      <c r="L767">
        <v>11</v>
      </c>
      <c r="M767" t="s">
        <v>1185</v>
      </c>
      <c r="N767" t="b">
        <v>0</v>
      </c>
    </row>
    <row r="768" spans="1:14" x14ac:dyDescent="0.45">
      <c r="A768" t="s">
        <v>213</v>
      </c>
      <c r="B768" t="s">
        <v>941</v>
      </c>
      <c r="C768" t="s">
        <v>557</v>
      </c>
      <c r="D768">
        <v>5</v>
      </c>
      <c r="E768">
        <v>5</v>
      </c>
      <c r="F768">
        <v>4</v>
      </c>
      <c r="G768">
        <v>5</v>
      </c>
      <c r="H768">
        <v>1</v>
      </c>
      <c r="I768">
        <v>3.5</v>
      </c>
      <c r="J768">
        <v>20</v>
      </c>
      <c r="K768">
        <v>0.17893089036153231</v>
      </c>
      <c r="L768">
        <v>11</v>
      </c>
      <c r="M768" t="s">
        <v>1186</v>
      </c>
      <c r="N768" t="b">
        <v>0</v>
      </c>
    </row>
    <row r="769" spans="1:14" x14ac:dyDescent="0.45">
      <c r="A769" t="s">
        <v>216</v>
      </c>
      <c r="B769" t="s">
        <v>1187</v>
      </c>
      <c r="C769" t="s">
        <v>557</v>
      </c>
      <c r="D769">
        <v>5</v>
      </c>
      <c r="E769">
        <v>5</v>
      </c>
      <c r="F769">
        <v>5</v>
      </c>
      <c r="G769">
        <v>5</v>
      </c>
      <c r="H769">
        <v>1</v>
      </c>
      <c r="I769">
        <v>4.76</v>
      </c>
      <c r="J769">
        <v>21</v>
      </c>
      <c r="K769">
        <v>8.6831221162940619E-2</v>
      </c>
      <c r="L769">
        <v>10</v>
      </c>
      <c r="M769" t="s">
        <v>1188</v>
      </c>
      <c r="N769" t="b">
        <v>0</v>
      </c>
    </row>
    <row r="770" spans="1:14" x14ac:dyDescent="0.45">
      <c r="A770" t="s">
        <v>219</v>
      </c>
      <c r="B770" t="s">
        <v>1189</v>
      </c>
      <c r="C770" t="s">
        <v>557</v>
      </c>
      <c r="D770">
        <v>5</v>
      </c>
      <c r="E770">
        <v>5</v>
      </c>
      <c r="F770">
        <v>4</v>
      </c>
      <c r="G770">
        <v>5</v>
      </c>
      <c r="H770">
        <v>2</v>
      </c>
      <c r="I770">
        <v>3.56</v>
      </c>
      <c r="J770">
        <v>21</v>
      </c>
      <c r="K770">
        <v>0.3055343996302341</v>
      </c>
      <c r="L770">
        <v>11</v>
      </c>
      <c r="M770" t="s">
        <v>1190</v>
      </c>
      <c r="N770" t="b">
        <v>0</v>
      </c>
    </row>
    <row r="771" spans="1:14" x14ac:dyDescent="0.45">
      <c r="A771" t="s">
        <v>222</v>
      </c>
      <c r="B771" t="s">
        <v>1191</v>
      </c>
      <c r="C771" t="s">
        <v>557</v>
      </c>
      <c r="D771">
        <v>5</v>
      </c>
      <c r="E771">
        <v>5</v>
      </c>
      <c r="F771">
        <v>4</v>
      </c>
      <c r="G771">
        <v>5</v>
      </c>
      <c r="H771">
        <v>1</v>
      </c>
      <c r="I771">
        <v>4.3400000000000007</v>
      </c>
      <c r="J771">
        <v>20</v>
      </c>
      <c r="K771">
        <v>0.33598123994228818</v>
      </c>
      <c r="L771">
        <v>10</v>
      </c>
      <c r="M771" t="s">
        <v>1192</v>
      </c>
      <c r="N771" t="b">
        <v>0</v>
      </c>
    </row>
    <row r="772" spans="1:14" x14ac:dyDescent="0.45">
      <c r="A772" t="s">
        <v>225</v>
      </c>
      <c r="B772" t="s">
        <v>1193</v>
      </c>
      <c r="C772" t="s">
        <v>557</v>
      </c>
      <c r="D772">
        <v>5</v>
      </c>
      <c r="E772">
        <v>5</v>
      </c>
      <c r="F772">
        <v>4</v>
      </c>
      <c r="G772">
        <v>5</v>
      </c>
      <c r="H772">
        <v>1</v>
      </c>
      <c r="I772">
        <v>3.5</v>
      </c>
      <c r="J772">
        <v>20</v>
      </c>
      <c r="K772">
        <v>0.25042105398507869</v>
      </c>
      <c r="L772">
        <v>10</v>
      </c>
      <c r="M772" t="s">
        <v>1194</v>
      </c>
      <c r="N772" t="b">
        <v>0</v>
      </c>
    </row>
    <row r="773" spans="1:14" x14ac:dyDescent="0.45">
      <c r="A773" t="s">
        <v>228</v>
      </c>
      <c r="B773" t="s">
        <v>1195</v>
      </c>
      <c r="C773" t="s">
        <v>557</v>
      </c>
      <c r="D773">
        <v>4</v>
      </c>
      <c r="E773">
        <v>5</v>
      </c>
      <c r="F773">
        <v>4</v>
      </c>
      <c r="G773">
        <v>5</v>
      </c>
      <c r="H773">
        <v>1</v>
      </c>
      <c r="I773">
        <v>3.28</v>
      </c>
      <c r="J773">
        <v>19</v>
      </c>
      <c r="K773">
        <v>0.2346081264163456</v>
      </c>
      <c r="L773">
        <v>12</v>
      </c>
      <c r="M773" t="s">
        <v>1196</v>
      </c>
      <c r="N773" t="b">
        <v>0</v>
      </c>
    </row>
    <row r="774" spans="1:14" x14ac:dyDescent="0.45">
      <c r="A774" t="s">
        <v>231</v>
      </c>
      <c r="B774" t="s">
        <v>1197</v>
      </c>
      <c r="C774" t="s">
        <v>557</v>
      </c>
      <c r="D774">
        <v>5</v>
      </c>
      <c r="E774">
        <v>5</v>
      </c>
      <c r="F774">
        <v>4</v>
      </c>
      <c r="G774">
        <v>5</v>
      </c>
      <c r="H774">
        <v>1</v>
      </c>
      <c r="I774">
        <v>4.3400000000000007</v>
      </c>
      <c r="J774">
        <v>20</v>
      </c>
      <c r="K774">
        <v>0.24748027597038141</v>
      </c>
      <c r="L774">
        <v>11</v>
      </c>
      <c r="M774" t="s">
        <v>1198</v>
      </c>
      <c r="N774" t="b">
        <v>0</v>
      </c>
    </row>
    <row r="775" spans="1:14" x14ac:dyDescent="0.45">
      <c r="A775" t="s">
        <v>234</v>
      </c>
      <c r="B775" t="s">
        <v>1199</v>
      </c>
      <c r="C775" t="s">
        <v>557</v>
      </c>
      <c r="D775">
        <v>5</v>
      </c>
      <c r="E775">
        <v>5</v>
      </c>
      <c r="F775">
        <v>4</v>
      </c>
      <c r="G775">
        <v>5</v>
      </c>
      <c r="H775">
        <v>1</v>
      </c>
      <c r="I775">
        <v>4.3400000000000007</v>
      </c>
      <c r="J775">
        <v>20</v>
      </c>
      <c r="K775">
        <v>0.26258981842686779</v>
      </c>
      <c r="L775">
        <v>10</v>
      </c>
      <c r="M775" t="s">
        <v>1200</v>
      </c>
      <c r="N775" t="b">
        <v>0</v>
      </c>
    </row>
    <row r="776" spans="1:14" x14ac:dyDescent="0.45">
      <c r="A776" t="s">
        <v>237</v>
      </c>
      <c r="B776" t="s">
        <v>1201</v>
      </c>
      <c r="C776" t="s">
        <v>557</v>
      </c>
      <c r="D776">
        <v>4</v>
      </c>
      <c r="E776">
        <v>5</v>
      </c>
      <c r="F776">
        <v>4</v>
      </c>
      <c r="G776">
        <v>5</v>
      </c>
      <c r="H776">
        <v>1</v>
      </c>
      <c r="I776">
        <v>4.3999999999999986</v>
      </c>
      <c r="J776">
        <v>19</v>
      </c>
      <c r="K776">
        <v>0.32960975357260319</v>
      </c>
      <c r="L776">
        <v>11</v>
      </c>
      <c r="M776" t="s">
        <v>1202</v>
      </c>
      <c r="N776" t="b">
        <v>0</v>
      </c>
    </row>
    <row r="777" spans="1:14" x14ac:dyDescent="0.45">
      <c r="A777" t="s">
        <v>240</v>
      </c>
      <c r="B777" t="s">
        <v>1203</v>
      </c>
      <c r="C777" t="s">
        <v>557</v>
      </c>
      <c r="D777">
        <v>5</v>
      </c>
      <c r="E777">
        <v>5</v>
      </c>
      <c r="F777">
        <v>4</v>
      </c>
      <c r="G777">
        <v>5</v>
      </c>
      <c r="H777">
        <v>2</v>
      </c>
      <c r="I777">
        <v>4.4000000000000004</v>
      </c>
      <c r="J777">
        <v>21</v>
      </c>
      <c r="K777">
        <v>0.21202638352638351</v>
      </c>
      <c r="L777">
        <v>5</v>
      </c>
      <c r="M777" t="s">
        <v>1204</v>
      </c>
      <c r="N777" t="b">
        <v>0</v>
      </c>
    </row>
    <row r="778" spans="1:14" x14ac:dyDescent="0.45">
      <c r="A778" t="s">
        <v>243</v>
      </c>
      <c r="B778" t="s">
        <v>1205</v>
      </c>
      <c r="C778" t="s">
        <v>557</v>
      </c>
      <c r="D778">
        <v>5</v>
      </c>
      <c r="E778">
        <v>5</v>
      </c>
      <c r="F778">
        <v>4</v>
      </c>
      <c r="G778">
        <v>5</v>
      </c>
      <c r="H778">
        <v>1</v>
      </c>
      <c r="I778">
        <v>4.3400000000000007</v>
      </c>
      <c r="J778">
        <v>20</v>
      </c>
      <c r="K778">
        <v>0.2394569357642363</v>
      </c>
      <c r="L778">
        <v>9</v>
      </c>
      <c r="M778" t="s">
        <v>1206</v>
      </c>
      <c r="N778" t="b">
        <v>0</v>
      </c>
    </row>
    <row r="779" spans="1:14" x14ac:dyDescent="0.45">
      <c r="A779" t="s">
        <v>246</v>
      </c>
      <c r="B779" t="s">
        <v>1207</v>
      </c>
      <c r="C779" t="s">
        <v>557</v>
      </c>
      <c r="D779">
        <v>4</v>
      </c>
      <c r="E779">
        <v>5</v>
      </c>
      <c r="F779">
        <v>4</v>
      </c>
      <c r="G779">
        <v>5</v>
      </c>
      <c r="H779">
        <v>1</v>
      </c>
      <c r="I779">
        <v>3.28</v>
      </c>
      <c r="J779">
        <v>19</v>
      </c>
      <c r="K779">
        <v>0.26895410296204197</v>
      </c>
      <c r="L779">
        <v>11</v>
      </c>
      <c r="M779" t="s">
        <v>1208</v>
      </c>
      <c r="N779" t="b">
        <v>0</v>
      </c>
    </row>
    <row r="780" spans="1:14" x14ac:dyDescent="0.45">
      <c r="A780" t="s">
        <v>249</v>
      </c>
      <c r="B780" t="s">
        <v>1209</v>
      </c>
      <c r="C780" t="s">
        <v>557</v>
      </c>
      <c r="D780">
        <v>4</v>
      </c>
      <c r="E780">
        <v>4</v>
      </c>
      <c r="F780">
        <v>3</v>
      </c>
      <c r="G780">
        <v>4</v>
      </c>
      <c r="H780">
        <v>1</v>
      </c>
      <c r="I780">
        <v>3.26</v>
      </c>
      <c r="J780">
        <v>16</v>
      </c>
      <c r="K780">
        <v>0.22087787167110479</v>
      </c>
      <c r="L780">
        <v>12</v>
      </c>
      <c r="M780" t="s">
        <v>1210</v>
      </c>
      <c r="N780" t="b">
        <v>0</v>
      </c>
    </row>
    <row r="781" spans="1:14" x14ac:dyDescent="0.45">
      <c r="A781" t="s">
        <v>252</v>
      </c>
      <c r="B781" t="s">
        <v>1211</v>
      </c>
      <c r="C781" t="s">
        <v>557</v>
      </c>
      <c r="D781">
        <v>4</v>
      </c>
      <c r="E781">
        <v>5</v>
      </c>
      <c r="F781">
        <v>4</v>
      </c>
      <c r="G781">
        <v>5</v>
      </c>
      <c r="H781">
        <v>1</v>
      </c>
      <c r="I781">
        <v>4.12</v>
      </c>
      <c r="J781">
        <v>19</v>
      </c>
      <c r="K781">
        <v>0.46080798918581428</v>
      </c>
      <c r="L781">
        <v>10</v>
      </c>
      <c r="M781" t="s">
        <v>1212</v>
      </c>
      <c r="N781" t="b">
        <v>0</v>
      </c>
    </row>
    <row r="782" spans="1:14" x14ac:dyDescent="0.45">
      <c r="A782" t="s">
        <v>255</v>
      </c>
      <c r="B782" t="s">
        <v>1213</v>
      </c>
      <c r="C782" t="s">
        <v>557</v>
      </c>
      <c r="D782">
        <v>5</v>
      </c>
      <c r="E782">
        <v>5</v>
      </c>
      <c r="F782">
        <v>5</v>
      </c>
      <c r="G782">
        <v>5</v>
      </c>
      <c r="H782">
        <v>1</v>
      </c>
      <c r="I782">
        <v>4.4800000000000004</v>
      </c>
      <c r="J782">
        <v>21</v>
      </c>
      <c r="K782">
        <v>0.13029337042100869</v>
      </c>
      <c r="L782">
        <v>9</v>
      </c>
      <c r="M782" t="s">
        <v>1214</v>
      </c>
      <c r="N782" t="b">
        <v>0</v>
      </c>
    </row>
    <row r="783" spans="1:14" x14ac:dyDescent="0.45">
      <c r="A783" t="s">
        <v>258</v>
      </c>
      <c r="B783" t="s">
        <v>1215</v>
      </c>
      <c r="C783" t="s">
        <v>557</v>
      </c>
      <c r="D783">
        <v>4</v>
      </c>
      <c r="E783">
        <v>5</v>
      </c>
      <c r="F783">
        <v>4</v>
      </c>
      <c r="G783">
        <v>5</v>
      </c>
      <c r="H783">
        <v>1</v>
      </c>
      <c r="I783">
        <v>3.28</v>
      </c>
      <c r="J783">
        <v>19</v>
      </c>
      <c r="K783">
        <v>0.44280075754858772</v>
      </c>
      <c r="L783">
        <v>10</v>
      </c>
      <c r="M783" t="s">
        <v>1216</v>
      </c>
      <c r="N783" t="b">
        <v>0</v>
      </c>
    </row>
    <row r="784" spans="1:14" x14ac:dyDescent="0.45">
      <c r="A784" t="s">
        <v>261</v>
      </c>
      <c r="B784" t="s">
        <v>1217</v>
      </c>
      <c r="C784" t="s">
        <v>557</v>
      </c>
      <c r="D784">
        <v>5</v>
      </c>
      <c r="E784">
        <v>5</v>
      </c>
      <c r="F784">
        <v>4</v>
      </c>
      <c r="G784">
        <v>5</v>
      </c>
      <c r="H784">
        <v>1</v>
      </c>
      <c r="I784">
        <v>4.3400000000000007</v>
      </c>
      <c r="J784">
        <v>20</v>
      </c>
      <c r="K784">
        <v>0.47013695469595962</v>
      </c>
      <c r="L784">
        <v>11</v>
      </c>
      <c r="M784" t="s">
        <v>1218</v>
      </c>
      <c r="N784" t="b">
        <v>0</v>
      </c>
    </row>
    <row r="785" spans="1:14" x14ac:dyDescent="0.45">
      <c r="A785" t="s">
        <v>264</v>
      </c>
      <c r="B785" t="s">
        <v>1219</v>
      </c>
      <c r="C785" t="s">
        <v>557</v>
      </c>
      <c r="D785">
        <v>2</v>
      </c>
      <c r="E785">
        <v>1</v>
      </c>
      <c r="F785">
        <v>1</v>
      </c>
      <c r="G785">
        <v>4</v>
      </c>
      <c r="H785">
        <v>1</v>
      </c>
      <c r="I785">
        <v>1.58</v>
      </c>
      <c r="J785">
        <v>9</v>
      </c>
      <c r="K785">
        <v>0.28654969640710748</v>
      </c>
      <c r="L785">
        <v>10</v>
      </c>
      <c r="M785" t="s">
        <v>1220</v>
      </c>
      <c r="N785" t="b">
        <v>0</v>
      </c>
    </row>
    <row r="786" spans="1:14" x14ac:dyDescent="0.45">
      <c r="A786" t="s">
        <v>267</v>
      </c>
      <c r="B786" t="s">
        <v>1221</v>
      </c>
      <c r="C786" t="s">
        <v>557</v>
      </c>
      <c r="D786">
        <v>3</v>
      </c>
      <c r="E786">
        <v>3</v>
      </c>
      <c r="F786">
        <v>2</v>
      </c>
      <c r="G786">
        <v>4</v>
      </c>
      <c r="H786">
        <v>1</v>
      </c>
      <c r="I786">
        <v>3.14</v>
      </c>
      <c r="J786">
        <v>13</v>
      </c>
      <c r="K786">
        <v>0.13581215887261661</v>
      </c>
      <c r="L786">
        <v>11</v>
      </c>
      <c r="M786" t="s">
        <v>1222</v>
      </c>
      <c r="N786" t="b">
        <v>0</v>
      </c>
    </row>
    <row r="787" spans="1:14" x14ac:dyDescent="0.45">
      <c r="A787" t="s">
        <v>270</v>
      </c>
      <c r="B787" t="s">
        <v>698</v>
      </c>
      <c r="C787" t="s">
        <v>557</v>
      </c>
      <c r="D787">
        <v>1</v>
      </c>
      <c r="E787">
        <v>1</v>
      </c>
      <c r="F787">
        <v>1</v>
      </c>
      <c r="G787">
        <v>1</v>
      </c>
      <c r="H787">
        <v>1</v>
      </c>
      <c r="I787">
        <v>2.12</v>
      </c>
      <c r="J787">
        <v>5</v>
      </c>
      <c r="K787">
        <v>4.2929532705432552E-2</v>
      </c>
      <c r="L787">
        <v>11</v>
      </c>
      <c r="M787" t="s">
        <v>1223</v>
      </c>
      <c r="N787" t="b">
        <v>0</v>
      </c>
    </row>
    <row r="788" spans="1:14" x14ac:dyDescent="0.45">
      <c r="A788" t="s">
        <v>273</v>
      </c>
      <c r="B788" t="s">
        <v>698</v>
      </c>
      <c r="C788" t="s">
        <v>557</v>
      </c>
      <c r="D788">
        <v>3</v>
      </c>
      <c r="E788">
        <v>1</v>
      </c>
      <c r="F788">
        <v>1</v>
      </c>
      <c r="G788">
        <v>1</v>
      </c>
      <c r="H788">
        <v>1</v>
      </c>
      <c r="I788">
        <v>2.2799999999999998</v>
      </c>
      <c r="J788">
        <v>7</v>
      </c>
      <c r="K788">
        <v>6.6687824164071069E-2</v>
      </c>
      <c r="L788">
        <v>10</v>
      </c>
      <c r="M788" t="s">
        <v>1224</v>
      </c>
      <c r="N788" t="b">
        <v>0</v>
      </c>
    </row>
    <row r="789" spans="1:14" x14ac:dyDescent="0.45">
      <c r="A789" t="s">
        <v>276</v>
      </c>
      <c r="B789" t="s">
        <v>1225</v>
      </c>
      <c r="C789" t="s">
        <v>557</v>
      </c>
      <c r="D789">
        <v>4</v>
      </c>
      <c r="E789">
        <v>5</v>
      </c>
      <c r="F789">
        <v>4</v>
      </c>
      <c r="G789">
        <v>5</v>
      </c>
      <c r="H789">
        <v>1</v>
      </c>
      <c r="I789">
        <v>3.28</v>
      </c>
      <c r="J789">
        <v>19</v>
      </c>
      <c r="K789">
        <v>0.33132102676940778</v>
      </c>
      <c r="L789">
        <v>7</v>
      </c>
      <c r="M789" t="s">
        <v>1226</v>
      </c>
      <c r="N789" t="b">
        <v>0</v>
      </c>
    </row>
    <row r="790" spans="1:14" x14ac:dyDescent="0.45">
      <c r="A790" t="s">
        <v>279</v>
      </c>
      <c r="B790" t="s">
        <v>1227</v>
      </c>
      <c r="C790" t="s">
        <v>557</v>
      </c>
      <c r="D790">
        <v>3</v>
      </c>
      <c r="E790">
        <v>3</v>
      </c>
      <c r="F790">
        <v>2</v>
      </c>
      <c r="G790">
        <v>4</v>
      </c>
      <c r="H790">
        <v>1</v>
      </c>
      <c r="I790">
        <v>3.14</v>
      </c>
      <c r="J790">
        <v>13</v>
      </c>
      <c r="K790">
        <v>8.1895251262504687E-2</v>
      </c>
      <c r="L790">
        <v>13</v>
      </c>
      <c r="M790" t="s">
        <v>1228</v>
      </c>
      <c r="N790" t="b">
        <v>0</v>
      </c>
    </row>
    <row r="791" spans="1:14" x14ac:dyDescent="0.45">
      <c r="A791" t="s">
        <v>282</v>
      </c>
      <c r="B791" t="s">
        <v>1229</v>
      </c>
      <c r="C791" t="s">
        <v>557</v>
      </c>
      <c r="D791">
        <v>5</v>
      </c>
      <c r="E791">
        <v>5</v>
      </c>
      <c r="F791">
        <v>4</v>
      </c>
      <c r="G791">
        <v>5</v>
      </c>
      <c r="H791">
        <v>2</v>
      </c>
      <c r="I791">
        <v>4.68</v>
      </c>
      <c r="J791">
        <v>21</v>
      </c>
      <c r="K791">
        <v>0.37791296484633757</v>
      </c>
      <c r="L791">
        <v>9</v>
      </c>
      <c r="M791" t="s">
        <v>1230</v>
      </c>
      <c r="N791" t="b">
        <v>0</v>
      </c>
    </row>
    <row r="792" spans="1:14" x14ac:dyDescent="0.45">
      <c r="A792" t="s">
        <v>285</v>
      </c>
      <c r="B792" t="s">
        <v>1231</v>
      </c>
      <c r="C792" t="s">
        <v>557</v>
      </c>
      <c r="D792">
        <v>4</v>
      </c>
      <c r="E792">
        <v>5</v>
      </c>
      <c r="F792">
        <v>4</v>
      </c>
      <c r="G792">
        <v>5</v>
      </c>
      <c r="H792">
        <v>1</v>
      </c>
      <c r="I792">
        <v>3.28</v>
      </c>
      <c r="J792">
        <v>19</v>
      </c>
      <c r="K792">
        <v>0.14456025129051439</v>
      </c>
      <c r="L792">
        <v>10</v>
      </c>
      <c r="M792" t="s">
        <v>1232</v>
      </c>
      <c r="N792" t="b">
        <v>0</v>
      </c>
    </row>
    <row r="793" spans="1:14" x14ac:dyDescent="0.45">
      <c r="A793" t="s">
        <v>288</v>
      </c>
      <c r="B793" t="s">
        <v>1233</v>
      </c>
      <c r="C793" t="s">
        <v>557</v>
      </c>
      <c r="D793">
        <v>5</v>
      </c>
      <c r="E793">
        <v>5</v>
      </c>
      <c r="F793">
        <v>5</v>
      </c>
      <c r="G793">
        <v>5</v>
      </c>
      <c r="H793">
        <v>1</v>
      </c>
      <c r="I793">
        <v>4.4800000000000004</v>
      </c>
      <c r="J793">
        <v>21</v>
      </c>
      <c r="K793">
        <v>0.146302152353398</v>
      </c>
      <c r="L793">
        <v>10</v>
      </c>
      <c r="M793" t="s">
        <v>1234</v>
      </c>
      <c r="N793" t="b">
        <v>0</v>
      </c>
    </row>
    <row r="794" spans="1:14" x14ac:dyDescent="0.45">
      <c r="A794" t="s">
        <v>291</v>
      </c>
      <c r="B794" t="s">
        <v>1235</v>
      </c>
      <c r="C794" t="s">
        <v>557</v>
      </c>
      <c r="D794">
        <v>5</v>
      </c>
      <c r="E794">
        <v>5</v>
      </c>
      <c r="F794">
        <v>4</v>
      </c>
      <c r="G794">
        <v>5</v>
      </c>
      <c r="H794">
        <v>1</v>
      </c>
      <c r="I794">
        <v>4.3400000000000007</v>
      </c>
      <c r="J794">
        <v>20</v>
      </c>
      <c r="K794">
        <v>0.24045328991626119</v>
      </c>
      <c r="L794">
        <v>11</v>
      </c>
      <c r="M794" t="s">
        <v>1236</v>
      </c>
      <c r="N794" t="b">
        <v>0</v>
      </c>
    </row>
    <row r="795" spans="1:14" x14ac:dyDescent="0.45">
      <c r="A795" t="s">
        <v>294</v>
      </c>
      <c r="B795" t="s">
        <v>1237</v>
      </c>
      <c r="C795" t="s">
        <v>557</v>
      </c>
      <c r="D795">
        <v>4</v>
      </c>
      <c r="E795">
        <v>5</v>
      </c>
      <c r="F795">
        <v>3</v>
      </c>
      <c r="G795">
        <v>4</v>
      </c>
      <c r="H795">
        <v>1</v>
      </c>
      <c r="I795">
        <v>3.86</v>
      </c>
      <c r="J795">
        <v>17</v>
      </c>
      <c r="K795">
        <v>0.1792061396424508</v>
      </c>
      <c r="L795">
        <v>10</v>
      </c>
      <c r="M795" t="s">
        <v>1238</v>
      </c>
      <c r="N795" t="b">
        <v>0</v>
      </c>
    </row>
    <row r="796" spans="1:14" x14ac:dyDescent="0.45">
      <c r="A796" t="s">
        <v>297</v>
      </c>
      <c r="B796" t="s">
        <v>1239</v>
      </c>
      <c r="C796" t="s">
        <v>557</v>
      </c>
      <c r="D796">
        <v>5</v>
      </c>
      <c r="E796">
        <v>5</v>
      </c>
      <c r="F796">
        <v>5</v>
      </c>
      <c r="G796">
        <v>5</v>
      </c>
      <c r="H796">
        <v>1</v>
      </c>
      <c r="I796">
        <v>4.4800000000000004</v>
      </c>
      <c r="J796">
        <v>21</v>
      </c>
      <c r="K796">
        <v>0.22832460684449549</v>
      </c>
      <c r="L796">
        <v>12</v>
      </c>
      <c r="M796" t="s">
        <v>1240</v>
      </c>
      <c r="N796" t="b">
        <v>0</v>
      </c>
    </row>
    <row r="797" spans="1:14" x14ac:dyDescent="0.45">
      <c r="A797" t="s">
        <v>300</v>
      </c>
      <c r="B797" t="s">
        <v>1241</v>
      </c>
      <c r="C797" t="s">
        <v>557</v>
      </c>
      <c r="D797">
        <v>4</v>
      </c>
      <c r="E797">
        <v>5</v>
      </c>
      <c r="F797">
        <v>4</v>
      </c>
      <c r="G797">
        <v>5</v>
      </c>
      <c r="H797">
        <v>1</v>
      </c>
      <c r="I797">
        <v>4.12</v>
      </c>
      <c r="J797">
        <v>19</v>
      </c>
      <c r="K797">
        <v>0.29078375030460002</v>
      </c>
      <c r="L797">
        <v>10</v>
      </c>
      <c r="M797" t="s">
        <v>1242</v>
      </c>
      <c r="N797" t="b">
        <v>0</v>
      </c>
    </row>
    <row r="798" spans="1:14" x14ac:dyDescent="0.45">
      <c r="A798" t="s">
        <v>303</v>
      </c>
      <c r="B798" t="s">
        <v>1243</v>
      </c>
      <c r="C798" t="s">
        <v>557</v>
      </c>
      <c r="D798">
        <v>5</v>
      </c>
      <c r="E798">
        <v>5</v>
      </c>
      <c r="F798">
        <v>5</v>
      </c>
      <c r="G798">
        <v>5</v>
      </c>
      <c r="H798">
        <v>1</v>
      </c>
      <c r="I798">
        <v>4.4800000000000004</v>
      </c>
      <c r="J798">
        <v>21</v>
      </c>
      <c r="K798">
        <v>0.28784717986995861</v>
      </c>
      <c r="L798">
        <v>10</v>
      </c>
      <c r="M798" t="s">
        <v>1244</v>
      </c>
      <c r="N798" t="b">
        <v>0</v>
      </c>
    </row>
    <row r="799" spans="1:14" x14ac:dyDescent="0.45">
      <c r="A799" t="s">
        <v>306</v>
      </c>
      <c r="B799" t="s">
        <v>1245</v>
      </c>
      <c r="C799" t="s">
        <v>557</v>
      </c>
      <c r="D799">
        <v>5</v>
      </c>
      <c r="E799">
        <v>5</v>
      </c>
      <c r="F799">
        <v>5</v>
      </c>
      <c r="G799">
        <v>5</v>
      </c>
      <c r="H799">
        <v>1</v>
      </c>
      <c r="I799">
        <v>4.4800000000000004</v>
      </c>
      <c r="J799">
        <v>21</v>
      </c>
      <c r="K799">
        <v>0.32392005552639042</v>
      </c>
      <c r="L799">
        <v>13</v>
      </c>
      <c r="M799" t="s">
        <v>1246</v>
      </c>
      <c r="N799" t="b">
        <v>0</v>
      </c>
    </row>
    <row r="800" spans="1:14" x14ac:dyDescent="0.45">
      <c r="A800" t="s">
        <v>309</v>
      </c>
      <c r="B800" t="s">
        <v>1247</v>
      </c>
      <c r="C800" t="s">
        <v>557</v>
      </c>
      <c r="D800">
        <v>5</v>
      </c>
      <c r="E800">
        <v>5</v>
      </c>
      <c r="F800">
        <v>4</v>
      </c>
      <c r="G800">
        <v>5</v>
      </c>
      <c r="H800">
        <v>1</v>
      </c>
      <c r="I800">
        <v>4.3400000000000007</v>
      </c>
      <c r="J800">
        <v>20</v>
      </c>
      <c r="K800">
        <v>0.24641267008432369</v>
      </c>
      <c r="L800">
        <v>15</v>
      </c>
      <c r="M800" t="s">
        <v>1248</v>
      </c>
      <c r="N800" t="b">
        <v>0</v>
      </c>
    </row>
    <row r="801" spans="1:14" x14ac:dyDescent="0.45">
      <c r="A801" t="s">
        <v>312</v>
      </c>
      <c r="B801" t="s">
        <v>1249</v>
      </c>
      <c r="C801" t="s">
        <v>557</v>
      </c>
      <c r="D801">
        <v>4</v>
      </c>
      <c r="E801">
        <v>5</v>
      </c>
      <c r="F801">
        <v>4</v>
      </c>
      <c r="G801">
        <v>5</v>
      </c>
      <c r="H801">
        <v>1</v>
      </c>
      <c r="I801">
        <v>4.12</v>
      </c>
      <c r="J801">
        <v>19</v>
      </c>
      <c r="K801">
        <v>0.39207594304352328</v>
      </c>
      <c r="L801">
        <v>14</v>
      </c>
      <c r="M801" t="s">
        <v>1250</v>
      </c>
      <c r="N801" t="b">
        <v>0</v>
      </c>
    </row>
    <row r="802" spans="1:14" x14ac:dyDescent="0.45">
      <c r="A802" t="s">
        <v>315</v>
      </c>
      <c r="B802" t="s">
        <v>1251</v>
      </c>
      <c r="C802" t="s">
        <v>557</v>
      </c>
      <c r="D802">
        <v>5</v>
      </c>
      <c r="E802">
        <v>5</v>
      </c>
      <c r="F802">
        <v>4</v>
      </c>
      <c r="G802">
        <v>5</v>
      </c>
      <c r="H802">
        <v>1</v>
      </c>
      <c r="I802">
        <v>4.3400000000000007</v>
      </c>
      <c r="J802">
        <v>20</v>
      </c>
      <c r="K802">
        <v>0.3894433462736766</v>
      </c>
      <c r="L802">
        <v>12</v>
      </c>
      <c r="M802" t="s">
        <v>1252</v>
      </c>
      <c r="N802" t="b">
        <v>0</v>
      </c>
    </row>
    <row r="803" spans="1:14" x14ac:dyDescent="0.45">
      <c r="A803" t="s">
        <v>318</v>
      </c>
      <c r="B803" t="s">
        <v>1253</v>
      </c>
      <c r="C803" t="s">
        <v>557</v>
      </c>
      <c r="D803">
        <v>5</v>
      </c>
      <c r="E803">
        <v>5</v>
      </c>
      <c r="F803">
        <v>5</v>
      </c>
      <c r="G803">
        <v>5</v>
      </c>
      <c r="H803">
        <v>1</v>
      </c>
      <c r="I803">
        <v>4.4800000000000004</v>
      </c>
      <c r="J803">
        <v>21</v>
      </c>
      <c r="K803">
        <v>0.2284949672768665</v>
      </c>
      <c r="L803">
        <v>11</v>
      </c>
      <c r="M803" t="s">
        <v>1254</v>
      </c>
      <c r="N803" t="b">
        <v>0</v>
      </c>
    </row>
    <row r="804" spans="1:14" x14ac:dyDescent="0.45">
      <c r="A804" t="s">
        <v>321</v>
      </c>
      <c r="B804" t="s">
        <v>1255</v>
      </c>
      <c r="C804" t="s">
        <v>557</v>
      </c>
      <c r="D804">
        <v>5</v>
      </c>
      <c r="E804">
        <v>5</v>
      </c>
      <c r="F804">
        <v>5</v>
      </c>
      <c r="G804">
        <v>5</v>
      </c>
      <c r="H804">
        <v>1</v>
      </c>
      <c r="I804">
        <v>4.4800000000000004</v>
      </c>
      <c r="J804">
        <v>21</v>
      </c>
      <c r="K804">
        <v>0.1071351714565318</v>
      </c>
      <c r="L804">
        <v>10</v>
      </c>
      <c r="M804" t="s">
        <v>1256</v>
      </c>
      <c r="N804" t="b">
        <v>0</v>
      </c>
    </row>
    <row r="805" spans="1:14" x14ac:dyDescent="0.45">
      <c r="A805" t="s">
        <v>324</v>
      </c>
      <c r="B805" t="s">
        <v>1257</v>
      </c>
      <c r="C805" t="s">
        <v>557</v>
      </c>
      <c r="D805">
        <v>5</v>
      </c>
      <c r="E805">
        <v>5</v>
      </c>
      <c r="F805">
        <v>4</v>
      </c>
      <c r="G805">
        <v>5</v>
      </c>
      <c r="H805">
        <v>1</v>
      </c>
      <c r="I805">
        <v>3.5</v>
      </c>
      <c r="J805">
        <v>20</v>
      </c>
      <c r="K805">
        <v>0.19601433795068621</v>
      </c>
      <c r="L805">
        <v>11</v>
      </c>
      <c r="M805" t="s">
        <v>1258</v>
      </c>
      <c r="N805" t="b">
        <v>0</v>
      </c>
    </row>
    <row r="806" spans="1:14" x14ac:dyDescent="0.45">
      <c r="A806" t="s">
        <v>327</v>
      </c>
      <c r="B806" t="s">
        <v>1259</v>
      </c>
      <c r="C806" t="s">
        <v>557</v>
      </c>
      <c r="D806">
        <v>4</v>
      </c>
      <c r="E806">
        <v>4</v>
      </c>
      <c r="F806">
        <v>3</v>
      </c>
      <c r="G806">
        <v>5</v>
      </c>
      <c r="H806">
        <v>1</v>
      </c>
      <c r="I806">
        <v>3.8</v>
      </c>
      <c r="J806">
        <v>17</v>
      </c>
      <c r="K806">
        <v>0.10200474898236089</v>
      </c>
      <c r="L806">
        <v>2</v>
      </c>
      <c r="M806" t="s">
        <v>1260</v>
      </c>
      <c r="N806" t="b">
        <v>0</v>
      </c>
    </row>
    <row r="807" spans="1:14" x14ac:dyDescent="0.45">
      <c r="A807" t="s">
        <v>330</v>
      </c>
      <c r="B807" t="s">
        <v>1261</v>
      </c>
      <c r="C807" t="s">
        <v>557</v>
      </c>
      <c r="D807">
        <v>5</v>
      </c>
      <c r="E807">
        <v>5</v>
      </c>
      <c r="F807">
        <v>4</v>
      </c>
      <c r="G807">
        <v>5</v>
      </c>
      <c r="H807">
        <v>1</v>
      </c>
      <c r="I807">
        <v>4.3400000000000007</v>
      </c>
      <c r="J807">
        <v>20</v>
      </c>
      <c r="K807">
        <v>0.15783556548926331</v>
      </c>
      <c r="L807">
        <v>12</v>
      </c>
      <c r="M807" t="s">
        <v>1262</v>
      </c>
      <c r="N807" t="b">
        <v>0</v>
      </c>
    </row>
    <row r="808" spans="1:14" x14ac:dyDescent="0.45">
      <c r="A808" t="s">
        <v>333</v>
      </c>
      <c r="B808" t="s">
        <v>1263</v>
      </c>
      <c r="C808" t="s">
        <v>557</v>
      </c>
      <c r="D808">
        <v>5</v>
      </c>
      <c r="E808">
        <v>5</v>
      </c>
      <c r="F808">
        <v>4</v>
      </c>
      <c r="G808">
        <v>5</v>
      </c>
      <c r="H808">
        <v>1</v>
      </c>
      <c r="I808">
        <v>4.3400000000000007</v>
      </c>
      <c r="J808">
        <v>20</v>
      </c>
      <c r="K808">
        <v>0.46905080975617353</v>
      </c>
      <c r="L808">
        <v>10</v>
      </c>
      <c r="M808" t="s">
        <v>1264</v>
      </c>
      <c r="N808" t="b">
        <v>0</v>
      </c>
    </row>
    <row r="809" spans="1:14" x14ac:dyDescent="0.45">
      <c r="A809" t="s">
        <v>336</v>
      </c>
      <c r="B809" t="s">
        <v>1265</v>
      </c>
      <c r="C809" t="s">
        <v>557</v>
      </c>
      <c r="D809">
        <v>5</v>
      </c>
      <c r="E809">
        <v>5</v>
      </c>
      <c r="F809">
        <v>5</v>
      </c>
      <c r="G809">
        <v>5</v>
      </c>
      <c r="H809">
        <v>1</v>
      </c>
      <c r="I809">
        <v>4.4800000000000004</v>
      </c>
      <c r="J809">
        <v>21</v>
      </c>
      <c r="K809">
        <v>0.3216580718015904</v>
      </c>
      <c r="L809">
        <v>11</v>
      </c>
      <c r="M809" t="s">
        <v>1266</v>
      </c>
      <c r="N809" t="b">
        <v>0</v>
      </c>
    </row>
    <row r="810" spans="1:14" x14ac:dyDescent="0.45">
      <c r="A810" t="s">
        <v>339</v>
      </c>
      <c r="B810" t="s">
        <v>1267</v>
      </c>
      <c r="C810" t="s">
        <v>557</v>
      </c>
      <c r="D810">
        <v>3</v>
      </c>
      <c r="E810">
        <v>3</v>
      </c>
      <c r="F810">
        <v>2</v>
      </c>
      <c r="G810">
        <v>4</v>
      </c>
      <c r="H810">
        <v>1</v>
      </c>
      <c r="I810">
        <v>3.14</v>
      </c>
      <c r="J810">
        <v>13</v>
      </c>
      <c r="K810">
        <v>0.15230301975846661</v>
      </c>
      <c r="L810">
        <v>13</v>
      </c>
      <c r="M810" t="s">
        <v>1268</v>
      </c>
      <c r="N810" t="b">
        <v>0</v>
      </c>
    </row>
    <row r="811" spans="1:14" x14ac:dyDescent="0.45">
      <c r="A811" t="s">
        <v>342</v>
      </c>
      <c r="B811" t="s">
        <v>1269</v>
      </c>
      <c r="C811" t="s">
        <v>557</v>
      </c>
      <c r="D811">
        <v>5</v>
      </c>
      <c r="E811">
        <v>5</v>
      </c>
      <c r="F811">
        <v>4</v>
      </c>
      <c r="G811">
        <v>5</v>
      </c>
      <c r="H811">
        <v>1</v>
      </c>
      <c r="I811">
        <v>3.5</v>
      </c>
      <c r="J811">
        <v>20</v>
      </c>
      <c r="K811">
        <v>0.39787795285363858</v>
      </c>
      <c r="L811">
        <v>11</v>
      </c>
      <c r="M811" t="s">
        <v>1270</v>
      </c>
      <c r="N811" t="b">
        <v>0</v>
      </c>
    </row>
    <row r="812" spans="1:14" x14ac:dyDescent="0.45">
      <c r="A812" t="s">
        <v>345</v>
      </c>
      <c r="B812" t="s">
        <v>1271</v>
      </c>
      <c r="C812" t="s">
        <v>557</v>
      </c>
      <c r="D812">
        <v>5</v>
      </c>
      <c r="E812">
        <v>5</v>
      </c>
      <c r="F812">
        <v>4</v>
      </c>
      <c r="G812">
        <v>5</v>
      </c>
      <c r="H812">
        <v>1</v>
      </c>
      <c r="I812">
        <v>4.3400000000000007</v>
      </c>
      <c r="J812">
        <v>20</v>
      </c>
      <c r="K812">
        <v>0.20426898754551559</v>
      </c>
      <c r="L812">
        <v>12</v>
      </c>
      <c r="M812" t="s">
        <v>1272</v>
      </c>
      <c r="N812" t="b">
        <v>0</v>
      </c>
    </row>
    <row r="813" spans="1:14" x14ac:dyDescent="0.45">
      <c r="A813" t="s">
        <v>348</v>
      </c>
      <c r="B813" t="s">
        <v>1273</v>
      </c>
      <c r="C813" t="s">
        <v>557</v>
      </c>
      <c r="D813">
        <v>4</v>
      </c>
      <c r="E813">
        <v>5</v>
      </c>
      <c r="F813">
        <v>4</v>
      </c>
      <c r="G813">
        <v>5</v>
      </c>
      <c r="H813">
        <v>1</v>
      </c>
      <c r="I813">
        <v>3.28</v>
      </c>
      <c r="J813">
        <v>19</v>
      </c>
      <c r="K813">
        <v>0.2253900993889314</v>
      </c>
      <c r="L813">
        <v>15</v>
      </c>
      <c r="M813" t="s">
        <v>1274</v>
      </c>
      <c r="N813" t="b">
        <v>0</v>
      </c>
    </row>
    <row r="814" spans="1:14" x14ac:dyDescent="0.45">
      <c r="A814" t="s">
        <v>351</v>
      </c>
      <c r="B814" t="s">
        <v>1275</v>
      </c>
      <c r="C814" t="s">
        <v>557</v>
      </c>
      <c r="D814">
        <v>5</v>
      </c>
      <c r="E814">
        <v>5</v>
      </c>
      <c r="F814">
        <v>5</v>
      </c>
      <c r="G814">
        <v>5</v>
      </c>
      <c r="H814">
        <v>1</v>
      </c>
      <c r="I814">
        <v>4.4800000000000004</v>
      </c>
      <c r="J814">
        <v>21</v>
      </c>
      <c r="K814">
        <v>0.15758624802283311</v>
      </c>
      <c r="L814">
        <v>10</v>
      </c>
      <c r="M814" t="s">
        <v>885</v>
      </c>
      <c r="N814" t="b">
        <v>0</v>
      </c>
    </row>
    <row r="815" spans="1:14" x14ac:dyDescent="0.45">
      <c r="A815" t="s">
        <v>354</v>
      </c>
      <c r="B815" t="s">
        <v>1276</v>
      </c>
      <c r="C815" t="s">
        <v>557</v>
      </c>
      <c r="D815">
        <v>5</v>
      </c>
      <c r="E815">
        <v>5</v>
      </c>
      <c r="F815">
        <v>4</v>
      </c>
      <c r="G815">
        <v>5</v>
      </c>
      <c r="H815">
        <v>1</v>
      </c>
      <c r="I815">
        <v>4.3400000000000007</v>
      </c>
      <c r="J815">
        <v>20</v>
      </c>
      <c r="K815">
        <v>0.2220575981943555</v>
      </c>
      <c r="L815">
        <v>12</v>
      </c>
      <c r="M815" t="s">
        <v>1277</v>
      </c>
      <c r="N815" t="b">
        <v>0</v>
      </c>
    </row>
    <row r="816" spans="1:14" x14ac:dyDescent="0.45">
      <c r="A816" t="s">
        <v>357</v>
      </c>
      <c r="B816" t="s">
        <v>1278</v>
      </c>
      <c r="C816" t="s">
        <v>557</v>
      </c>
      <c r="D816">
        <v>5</v>
      </c>
      <c r="E816">
        <v>5</v>
      </c>
      <c r="F816">
        <v>5</v>
      </c>
      <c r="G816">
        <v>5</v>
      </c>
      <c r="H816">
        <v>1</v>
      </c>
      <c r="I816">
        <v>4.4800000000000004</v>
      </c>
      <c r="J816">
        <v>21</v>
      </c>
      <c r="K816">
        <v>0</v>
      </c>
      <c r="L816">
        <v>1</v>
      </c>
      <c r="M816" t="s">
        <v>1279</v>
      </c>
      <c r="N816" t="b">
        <v>0</v>
      </c>
    </row>
    <row r="817" spans="1:14" x14ac:dyDescent="0.45">
      <c r="A817" t="s">
        <v>360</v>
      </c>
      <c r="B817" t="s">
        <v>1280</v>
      </c>
      <c r="C817" t="s">
        <v>557</v>
      </c>
      <c r="D817">
        <v>5</v>
      </c>
      <c r="E817">
        <v>5</v>
      </c>
      <c r="F817">
        <v>4</v>
      </c>
      <c r="G817">
        <v>5</v>
      </c>
      <c r="H817">
        <v>1</v>
      </c>
      <c r="I817">
        <v>4.3400000000000007</v>
      </c>
      <c r="J817">
        <v>20</v>
      </c>
      <c r="K817">
        <v>0.35458591449248561</v>
      </c>
      <c r="L817">
        <v>14</v>
      </c>
      <c r="M817" t="s">
        <v>1281</v>
      </c>
      <c r="N817" t="b">
        <v>0</v>
      </c>
    </row>
    <row r="818" spans="1:14" x14ac:dyDescent="0.45">
      <c r="A818" t="s">
        <v>363</v>
      </c>
      <c r="B818" t="s">
        <v>1282</v>
      </c>
      <c r="C818" t="s">
        <v>557</v>
      </c>
      <c r="D818">
        <v>5</v>
      </c>
      <c r="E818">
        <v>5</v>
      </c>
      <c r="F818">
        <v>4</v>
      </c>
      <c r="G818">
        <v>5</v>
      </c>
      <c r="H818">
        <v>1</v>
      </c>
      <c r="I818">
        <v>4.3400000000000007</v>
      </c>
      <c r="J818">
        <v>20</v>
      </c>
      <c r="K818">
        <v>0.15469906388095481</v>
      </c>
      <c r="L818">
        <v>9</v>
      </c>
      <c r="M818" t="s">
        <v>1283</v>
      </c>
      <c r="N818" t="b">
        <v>0</v>
      </c>
    </row>
    <row r="819" spans="1:14" x14ac:dyDescent="0.45">
      <c r="A819" t="s">
        <v>366</v>
      </c>
      <c r="B819" t="s">
        <v>1284</v>
      </c>
      <c r="C819" t="s">
        <v>557</v>
      </c>
      <c r="D819">
        <v>4</v>
      </c>
      <c r="E819">
        <v>4</v>
      </c>
      <c r="F819">
        <v>3</v>
      </c>
      <c r="G819">
        <v>4</v>
      </c>
      <c r="H819">
        <v>1</v>
      </c>
      <c r="I819">
        <v>2.84</v>
      </c>
      <c r="J819">
        <v>16</v>
      </c>
      <c r="K819">
        <v>0.39021501408929671</v>
      </c>
      <c r="L819">
        <v>12</v>
      </c>
      <c r="M819" t="s">
        <v>1285</v>
      </c>
      <c r="N819" t="b">
        <v>0</v>
      </c>
    </row>
    <row r="820" spans="1:14" x14ac:dyDescent="0.45">
      <c r="A820" t="s">
        <v>369</v>
      </c>
      <c r="B820" t="s">
        <v>1286</v>
      </c>
      <c r="C820" t="s">
        <v>557</v>
      </c>
      <c r="D820">
        <v>5</v>
      </c>
      <c r="E820">
        <v>5</v>
      </c>
      <c r="F820">
        <v>4</v>
      </c>
      <c r="G820">
        <v>5</v>
      </c>
      <c r="H820">
        <v>1</v>
      </c>
      <c r="I820">
        <v>4.3400000000000007</v>
      </c>
      <c r="J820">
        <v>20</v>
      </c>
      <c r="K820">
        <v>0.39835055440829609</v>
      </c>
      <c r="L820">
        <v>12</v>
      </c>
      <c r="M820" t="s">
        <v>1287</v>
      </c>
      <c r="N820" t="b">
        <v>0</v>
      </c>
    </row>
    <row r="821" spans="1:14" x14ac:dyDescent="0.45">
      <c r="A821" t="s">
        <v>372</v>
      </c>
      <c r="B821" t="s">
        <v>1288</v>
      </c>
      <c r="C821" t="s">
        <v>557</v>
      </c>
      <c r="D821">
        <v>5</v>
      </c>
      <c r="E821">
        <v>5</v>
      </c>
      <c r="F821">
        <v>4</v>
      </c>
      <c r="G821">
        <v>5</v>
      </c>
      <c r="H821">
        <v>1</v>
      </c>
      <c r="I821">
        <v>3.92</v>
      </c>
      <c r="J821">
        <v>20</v>
      </c>
      <c r="K821">
        <v>0.2261252356913058</v>
      </c>
      <c r="L821">
        <v>8</v>
      </c>
      <c r="M821" t="s">
        <v>1289</v>
      </c>
      <c r="N821" t="b">
        <v>0</v>
      </c>
    </row>
    <row r="822" spans="1:14" x14ac:dyDescent="0.45">
      <c r="A822" t="s">
        <v>375</v>
      </c>
      <c r="B822" t="s">
        <v>1290</v>
      </c>
      <c r="C822" t="s">
        <v>557</v>
      </c>
      <c r="D822">
        <v>4</v>
      </c>
      <c r="E822">
        <v>4</v>
      </c>
      <c r="F822">
        <v>3</v>
      </c>
      <c r="G822">
        <v>4</v>
      </c>
      <c r="H822">
        <v>1</v>
      </c>
      <c r="I822">
        <v>3.68</v>
      </c>
      <c r="J822">
        <v>16</v>
      </c>
      <c r="K822">
        <v>0.34915280728786519</v>
      </c>
      <c r="L822">
        <v>5</v>
      </c>
      <c r="M822" t="s">
        <v>1291</v>
      </c>
      <c r="N822" t="b">
        <v>0</v>
      </c>
    </row>
    <row r="823" spans="1:14" x14ac:dyDescent="0.45">
      <c r="A823" t="s">
        <v>378</v>
      </c>
      <c r="B823" t="s">
        <v>1292</v>
      </c>
      <c r="C823" t="s">
        <v>557</v>
      </c>
      <c r="D823">
        <v>5</v>
      </c>
      <c r="E823">
        <v>5</v>
      </c>
      <c r="F823">
        <v>4</v>
      </c>
      <c r="G823">
        <v>5</v>
      </c>
      <c r="H823">
        <v>1</v>
      </c>
      <c r="I823">
        <v>3.5</v>
      </c>
      <c r="J823">
        <v>20</v>
      </c>
      <c r="K823">
        <v>0.29428306343797939</v>
      </c>
      <c r="L823">
        <v>12</v>
      </c>
      <c r="M823" t="s">
        <v>1293</v>
      </c>
      <c r="N823" t="b">
        <v>0</v>
      </c>
    </row>
    <row r="824" spans="1:14" x14ac:dyDescent="0.45">
      <c r="A824" t="s">
        <v>381</v>
      </c>
      <c r="B824" t="s">
        <v>1294</v>
      </c>
      <c r="C824" t="s">
        <v>557</v>
      </c>
      <c r="D824">
        <v>4</v>
      </c>
      <c r="E824">
        <v>5</v>
      </c>
      <c r="F824">
        <v>4</v>
      </c>
      <c r="G824">
        <v>5</v>
      </c>
      <c r="H824">
        <v>1</v>
      </c>
      <c r="I824">
        <v>3.28</v>
      </c>
      <c r="J824">
        <v>19</v>
      </c>
      <c r="K824">
        <v>0.15701489086720899</v>
      </c>
      <c r="L824">
        <v>12</v>
      </c>
      <c r="M824" t="s">
        <v>1295</v>
      </c>
      <c r="N824" t="b">
        <v>0</v>
      </c>
    </row>
    <row r="825" spans="1:14" x14ac:dyDescent="0.45">
      <c r="A825" t="s">
        <v>384</v>
      </c>
      <c r="B825" t="s">
        <v>1296</v>
      </c>
      <c r="C825" t="s">
        <v>557</v>
      </c>
      <c r="D825">
        <v>5</v>
      </c>
      <c r="E825">
        <v>5</v>
      </c>
      <c r="F825">
        <v>4</v>
      </c>
      <c r="G825">
        <v>5</v>
      </c>
      <c r="H825">
        <v>1</v>
      </c>
      <c r="I825">
        <v>4.3400000000000007</v>
      </c>
      <c r="J825">
        <v>20</v>
      </c>
      <c r="K825">
        <v>0.39639379036298722</v>
      </c>
      <c r="L825">
        <v>8</v>
      </c>
      <c r="M825" t="s">
        <v>1297</v>
      </c>
      <c r="N825" t="b">
        <v>0</v>
      </c>
    </row>
    <row r="826" spans="1:14" x14ac:dyDescent="0.45">
      <c r="A826" t="s">
        <v>387</v>
      </c>
      <c r="B826" t="s">
        <v>1298</v>
      </c>
      <c r="C826" t="s">
        <v>557</v>
      </c>
      <c r="D826">
        <v>5</v>
      </c>
      <c r="E826">
        <v>5</v>
      </c>
      <c r="F826">
        <v>4</v>
      </c>
      <c r="G826">
        <v>5</v>
      </c>
      <c r="H826">
        <v>1</v>
      </c>
      <c r="I826">
        <v>3.92</v>
      </c>
      <c r="J826">
        <v>20</v>
      </c>
      <c r="K826">
        <v>0.37542970739115589</v>
      </c>
      <c r="L826">
        <v>11</v>
      </c>
      <c r="M826" t="s">
        <v>1299</v>
      </c>
      <c r="N826" t="b">
        <v>0</v>
      </c>
    </row>
    <row r="827" spans="1:14" x14ac:dyDescent="0.45">
      <c r="A827" t="s">
        <v>390</v>
      </c>
      <c r="B827" t="s">
        <v>1300</v>
      </c>
      <c r="C827" t="s">
        <v>557</v>
      </c>
      <c r="D827">
        <v>5</v>
      </c>
      <c r="E827">
        <v>5</v>
      </c>
      <c r="F827">
        <v>3</v>
      </c>
      <c r="G827">
        <v>5</v>
      </c>
      <c r="H827">
        <v>1</v>
      </c>
      <c r="I827">
        <v>3.36</v>
      </c>
      <c r="J827">
        <v>19</v>
      </c>
      <c r="K827">
        <v>0.19289649419805441</v>
      </c>
      <c r="L827">
        <v>8</v>
      </c>
      <c r="M827" t="s">
        <v>1301</v>
      </c>
      <c r="N827" t="b">
        <v>0</v>
      </c>
    </row>
    <row r="828" spans="1:14" x14ac:dyDescent="0.45">
      <c r="A828" t="s">
        <v>393</v>
      </c>
      <c r="B828" t="s">
        <v>1302</v>
      </c>
      <c r="C828" t="s">
        <v>557</v>
      </c>
      <c r="D828">
        <v>5</v>
      </c>
      <c r="E828">
        <v>5</v>
      </c>
      <c r="F828">
        <v>5</v>
      </c>
      <c r="G828">
        <v>5</v>
      </c>
      <c r="H828">
        <v>1</v>
      </c>
      <c r="I828">
        <v>3.64</v>
      </c>
      <c r="J828">
        <v>21</v>
      </c>
      <c r="K828">
        <v>0.22476244593513919</v>
      </c>
      <c r="L828">
        <v>11</v>
      </c>
      <c r="M828" t="s">
        <v>1303</v>
      </c>
      <c r="N828" t="b">
        <v>0</v>
      </c>
    </row>
    <row r="829" spans="1:14" x14ac:dyDescent="0.45">
      <c r="A829" t="s">
        <v>396</v>
      </c>
      <c r="B829" t="s">
        <v>1304</v>
      </c>
      <c r="C829" t="s">
        <v>557</v>
      </c>
      <c r="D829">
        <v>5</v>
      </c>
      <c r="E829">
        <v>5</v>
      </c>
      <c r="F829">
        <v>4</v>
      </c>
      <c r="G829">
        <v>5</v>
      </c>
      <c r="H829">
        <v>1</v>
      </c>
      <c r="I829">
        <v>3.5</v>
      </c>
      <c r="J829">
        <v>20</v>
      </c>
      <c r="K829">
        <v>0.34857558022566038</v>
      </c>
      <c r="L829">
        <v>10</v>
      </c>
      <c r="M829" t="s">
        <v>1305</v>
      </c>
      <c r="N829" t="b">
        <v>0</v>
      </c>
    </row>
    <row r="830" spans="1:14" x14ac:dyDescent="0.45">
      <c r="A830" t="s">
        <v>399</v>
      </c>
      <c r="B830" t="s">
        <v>1306</v>
      </c>
      <c r="C830" t="s">
        <v>557</v>
      </c>
      <c r="D830">
        <v>4</v>
      </c>
      <c r="E830">
        <v>4</v>
      </c>
      <c r="F830">
        <v>3</v>
      </c>
      <c r="G830">
        <v>4</v>
      </c>
      <c r="H830">
        <v>1</v>
      </c>
      <c r="I830">
        <v>2.84</v>
      </c>
      <c r="J830">
        <v>16</v>
      </c>
      <c r="K830">
        <v>0.17245508733882581</v>
      </c>
      <c r="L830">
        <v>12</v>
      </c>
      <c r="M830" t="s">
        <v>1307</v>
      </c>
      <c r="N830" t="b">
        <v>0</v>
      </c>
    </row>
    <row r="831" spans="1:14" x14ac:dyDescent="0.45">
      <c r="A831" t="s">
        <v>402</v>
      </c>
      <c r="B831" t="s">
        <v>1308</v>
      </c>
      <c r="C831" t="s">
        <v>557</v>
      </c>
      <c r="D831">
        <v>5</v>
      </c>
      <c r="E831">
        <v>5</v>
      </c>
      <c r="F831">
        <v>5</v>
      </c>
      <c r="G831">
        <v>5</v>
      </c>
      <c r="H831">
        <v>3</v>
      </c>
      <c r="I831">
        <v>4.88</v>
      </c>
      <c r="J831">
        <v>23</v>
      </c>
      <c r="K831">
        <v>0.26078424952270712</v>
      </c>
      <c r="L831">
        <v>12</v>
      </c>
      <c r="M831" t="s">
        <v>1309</v>
      </c>
      <c r="N831" t="b">
        <v>0</v>
      </c>
    </row>
    <row r="832" spans="1:14" x14ac:dyDescent="0.45">
      <c r="A832" t="s">
        <v>405</v>
      </c>
      <c r="B832" t="s">
        <v>1310</v>
      </c>
      <c r="C832" t="s">
        <v>557</v>
      </c>
      <c r="D832">
        <v>4</v>
      </c>
      <c r="E832">
        <v>4</v>
      </c>
      <c r="F832">
        <v>3</v>
      </c>
      <c r="G832">
        <v>5</v>
      </c>
      <c r="H832">
        <v>1</v>
      </c>
      <c r="I832">
        <v>3.8</v>
      </c>
      <c r="J832">
        <v>17</v>
      </c>
      <c r="K832">
        <v>0.11569903062427531</v>
      </c>
      <c r="L832">
        <v>10</v>
      </c>
      <c r="M832" t="s">
        <v>1311</v>
      </c>
      <c r="N832" t="b">
        <v>0</v>
      </c>
    </row>
    <row r="833" spans="1:14" x14ac:dyDescent="0.45">
      <c r="A833" t="s">
        <v>408</v>
      </c>
      <c r="B833" t="s">
        <v>1312</v>
      </c>
      <c r="C833" t="s">
        <v>557</v>
      </c>
      <c r="D833">
        <v>5</v>
      </c>
      <c r="E833">
        <v>5</v>
      </c>
      <c r="F833">
        <v>5</v>
      </c>
      <c r="G833">
        <v>5</v>
      </c>
      <c r="H833">
        <v>1</v>
      </c>
      <c r="I833">
        <v>4.4800000000000004</v>
      </c>
      <c r="J833">
        <v>21</v>
      </c>
      <c r="K833">
        <v>0.30219911834318269</v>
      </c>
      <c r="L833">
        <v>10</v>
      </c>
      <c r="M833" t="s">
        <v>1313</v>
      </c>
      <c r="N833" t="b">
        <v>0</v>
      </c>
    </row>
    <row r="834" spans="1:14" x14ac:dyDescent="0.45">
      <c r="A834" t="s">
        <v>411</v>
      </c>
      <c r="B834" t="s">
        <v>1314</v>
      </c>
      <c r="C834" t="s">
        <v>557</v>
      </c>
      <c r="D834">
        <v>5</v>
      </c>
      <c r="E834">
        <v>5</v>
      </c>
      <c r="F834">
        <v>4</v>
      </c>
      <c r="G834">
        <v>5</v>
      </c>
      <c r="H834">
        <v>1</v>
      </c>
      <c r="I834">
        <v>4.3400000000000007</v>
      </c>
      <c r="J834">
        <v>20</v>
      </c>
      <c r="K834">
        <v>0.2368669255001247</v>
      </c>
      <c r="L834">
        <v>12</v>
      </c>
      <c r="M834" t="s">
        <v>1315</v>
      </c>
      <c r="N834" t="b">
        <v>0</v>
      </c>
    </row>
    <row r="835" spans="1:14" x14ac:dyDescent="0.45">
      <c r="A835" t="s">
        <v>414</v>
      </c>
      <c r="B835" t="s">
        <v>1316</v>
      </c>
      <c r="C835" t="s">
        <v>557</v>
      </c>
      <c r="D835">
        <v>4</v>
      </c>
      <c r="E835">
        <v>4</v>
      </c>
      <c r="F835">
        <v>3</v>
      </c>
      <c r="G835">
        <v>4</v>
      </c>
      <c r="H835">
        <v>1</v>
      </c>
      <c r="I835">
        <v>3.26</v>
      </c>
      <c r="J835">
        <v>16</v>
      </c>
      <c r="K835">
        <v>0.1113923903345425</v>
      </c>
      <c r="L835">
        <v>16</v>
      </c>
      <c r="M835" t="s">
        <v>1317</v>
      </c>
      <c r="N835" t="b">
        <v>0</v>
      </c>
    </row>
    <row r="836" spans="1:14" x14ac:dyDescent="0.45">
      <c r="A836" t="s">
        <v>417</v>
      </c>
      <c r="B836" t="s">
        <v>1318</v>
      </c>
      <c r="C836" t="s">
        <v>557</v>
      </c>
      <c r="D836">
        <v>4</v>
      </c>
      <c r="E836">
        <v>5</v>
      </c>
      <c r="F836">
        <v>3</v>
      </c>
      <c r="G836">
        <v>4</v>
      </c>
      <c r="H836">
        <v>1</v>
      </c>
      <c r="I836">
        <v>3.02</v>
      </c>
      <c r="J836">
        <v>17</v>
      </c>
      <c r="K836">
        <v>0.37028000760078789</v>
      </c>
      <c r="L836">
        <v>9</v>
      </c>
      <c r="M836" t="s">
        <v>1319</v>
      </c>
      <c r="N836" t="b">
        <v>0</v>
      </c>
    </row>
    <row r="837" spans="1:14" x14ac:dyDescent="0.45">
      <c r="A837" t="s">
        <v>420</v>
      </c>
      <c r="B837" t="s">
        <v>1072</v>
      </c>
      <c r="C837" t="s">
        <v>557</v>
      </c>
      <c r="D837">
        <v>5</v>
      </c>
      <c r="E837">
        <v>5</v>
      </c>
      <c r="F837">
        <v>5</v>
      </c>
      <c r="G837">
        <v>5</v>
      </c>
      <c r="H837">
        <v>1</v>
      </c>
      <c r="I837">
        <v>4.4800000000000004</v>
      </c>
      <c r="J837">
        <v>21</v>
      </c>
      <c r="K837">
        <v>0.13822105713162261</v>
      </c>
      <c r="L837">
        <v>13</v>
      </c>
      <c r="M837" t="s">
        <v>676</v>
      </c>
      <c r="N837" t="b">
        <v>0</v>
      </c>
    </row>
    <row r="838" spans="1:14" x14ac:dyDescent="0.45">
      <c r="A838" t="s">
        <v>423</v>
      </c>
      <c r="B838" t="s">
        <v>1320</v>
      </c>
      <c r="C838" t="s">
        <v>557</v>
      </c>
      <c r="D838">
        <v>5</v>
      </c>
      <c r="E838">
        <v>5</v>
      </c>
      <c r="F838">
        <v>4</v>
      </c>
      <c r="G838">
        <v>5</v>
      </c>
      <c r="H838">
        <v>1</v>
      </c>
      <c r="I838">
        <v>3.5</v>
      </c>
      <c r="J838">
        <v>20</v>
      </c>
      <c r="K838">
        <v>0.2234859152980839</v>
      </c>
      <c r="L838">
        <v>11</v>
      </c>
      <c r="M838" t="s">
        <v>1321</v>
      </c>
      <c r="N838" t="b">
        <v>0</v>
      </c>
    </row>
    <row r="839" spans="1:14" x14ac:dyDescent="0.45">
      <c r="A839" t="s">
        <v>426</v>
      </c>
      <c r="B839" t="s">
        <v>1076</v>
      </c>
      <c r="C839" t="s">
        <v>557</v>
      </c>
      <c r="D839">
        <v>4</v>
      </c>
      <c r="E839">
        <v>5</v>
      </c>
      <c r="F839">
        <v>4</v>
      </c>
      <c r="G839">
        <v>5</v>
      </c>
      <c r="H839">
        <v>1</v>
      </c>
      <c r="I839">
        <v>3.28</v>
      </c>
      <c r="J839">
        <v>19</v>
      </c>
      <c r="K839">
        <v>0.1815819995657805</v>
      </c>
      <c r="L839">
        <v>10</v>
      </c>
      <c r="M839" t="s">
        <v>1322</v>
      </c>
      <c r="N839" t="b">
        <v>0</v>
      </c>
    </row>
    <row r="840" spans="1:14" x14ac:dyDescent="0.45">
      <c r="A840" t="s">
        <v>429</v>
      </c>
      <c r="B840" t="s">
        <v>1323</v>
      </c>
      <c r="C840" t="s">
        <v>557</v>
      </c>
      <c r="D840">
        <v>5</v>
      </c>
      <c r="E840">
        <v>5</v>
      </c>
      <c r="F840">
        <v>4</v>
      </c>
      <c r="G840">
        <v>5</v>
      </c>
      <c r="H840">
        <v>1</v>
      </c>
      <c r="I840">
        <v>3.5</v>
      </c>
      <c r="J840">
        <v>20</v>
      </c>
      <c r="K840">
        <v>0.27790730677750303</v>
      </c>
      <c r="L840">
        <v>12</v>
      </c>
      <c r="M840" t="s">
        <v>1324</v>
      </c>
      <c r="N840" t="b">
        <v>0</v>
      </c>
    </row>
    <row r="841" spans="1:14" x14ac:dyDescent="0.45">
      <c r="A841" t="s">
        <v>432</v>
      </c>
      <c r="B841" t="s">
        <v>1325</v>
      </c>
      <c r="C841" t="s">
        <v>557</v>
      </c>
      <c r="D841">
        <v>4</v>
      </c>
      <c r="E841">
        <v>4</v>
      </c>
      <c r="F841">
        <v>3</v>
      </c>
      <c r="G841">
        <v>5</v>
      </c>
      <c r="H841">
        <v>1</v>
      </c>
      <c r="I841">
        <v>3.8</v>
      </c>
      <c r="J841">
        <v>17</v>
      </c>
      <c r="K841">
        <v>7.6208640244893433E-2</v>
      </c>
      <c r="L841">
        <v>5</v>
      </c>
      <c r="M841" t="s">
        <v>1326</v>
      </c>
      <c r="N841" t="b">
        <v>0</v>
      </c>
    </row>
    <row r="842" spans="1:14" x14ac:dyDescent="0.45">
      <c r="A842" t="s">
        <v>435</v>
      </c>
      <c r="B842" t="s">
        <v>1327</v>
      </c>
      <c r="C842" t="s">
        <v>557</v>
      </c>
      <c r="D842">
        <v>5</v>
      </c>
      <c r="E842">
        <v>5</v>
      </c>
      <c r="F842">
        <v>5</v>
      </c>
      <c r="G842">
        <v>5</v>
      </c>
      <c r="H842">
        <v>1</v>
      </c>
      <c r="I842">
        <v>4.76</v>
      </c>
      <c r="J842">
        <v>21</v>
      </c>
      <c r="K842">
        <v>0.20344181497040531</v>
      </c>
      <c r="L842">
        <v>10</v>
      </c>
      <c r="M842" t="s">
        <v>1328</v>
      </c>
      <c r="N842" t="b">
        <v>0</v>
      </c>
    </row>
    <row r="843" spans="1:14" x14ac:dyDescent="0.45">
      <c r="A843" t="s">
        <v>438</v>
      </c>
      <c r="B843" t="s">
        <v>1329</v>
      </c>
      <c r="C843" t="s">
        <v>557</v>
      </c>
      <c r="D843">
        <v>5</v>
      </c>
      <c r="E843">
        <v>5</v>
      </c>
      <c r="F843">
        <v>5</v>
      </c>
      <c r="G843">
        <v>5</v>
      </c>
      <c r="H843">
        <v>1</v>
      </c>
      <c r="I843">
        <v>4.4800000000000004</v>
      </c>
      <c r="J843">
        <v>21</v>
      </c>
      <c r="K843">
        <v>0.13967991127654991</v>
      </c>
      <c r="L843">
        <v>7</v>
      </c>
      <c r="M843" t="s">
        <v>1330</v>
      </c>
      <c r="N843" t="b">
        <v>0</v>
      </c>
    </row>
    <row r="844" spans="1:14" x14ac:dyDescent="0.45">
      <c r="A844" t="s">
        <v>441</v>
      </c>
      <c r="B844" t="s">
        <v>1331</v>
      </c>
      <c r="C844" t="s">
        <v>557</v>
      </c>
      <c r="D844">
        <v>4</v>
      </c>
      <c r="E844">
        <v>5</v>
      </c>
      <c r="F844">
        <v>4</v>
      </c>
      <c r="G844">
        <v>5</v>
      </c>
      <c r="H844">
        <v>1</v>
      </c>
      <c r="I844">
        <v>3.28</v>
      </c>
      <c r="J844">
        <v>19</v>
      </c>
      <c r="K844">
        <v>0.2202858791809357</v>
      </c>
      <c r="L844">
        <v>12</v>
      </c>
      <c r="M844" t="s">
        <v>1332</v>
      </c>
      <c r="N844" t="b">
        <v>0</v>
      </c>
    </row>
    <row r="845" spans="1:14" x14ac:dyDescent="0.45">
      <c r="A845" t="s">
        <v>444</v>
      </c>
      <c r="B845" t="s">
        <v>1333</v>
      </c>
      <c r="C845" t="s">
        <v>557</v>
      </c>
      <c r="D845">
        <v>4</v>
      </c>
      <c r="E845">
        <v>4</v>
      </c>
      <c r="F845">
        <v>3</v>
      </c>
      <c r="G845">
        <v>5</v>
      </c>
      <c r="H845">
        <v>1</v>
      </c>
      <c r="I845">
        <v>3.8</v>
      </c>
      <c r="J845">
        <v>17</v>
      </c>
      <c r="K845">
        <v>9.3948788727752142E-2</v>
      </c>
      <c r="L845">
        <v>5</v>
      </c>
      <c r="M845" t="s">
        <v>1334</v>
      </c>
      <c r="N845" t="b">
        <v>0</v>
      </c>
    </row>
    <row r="846" spans="1:14" x14ac:dyDescent="0.45">
      <c r="A846" t="s">
        <v>435</v>
      </c>
      <c r="B846" t="s">
        <v>1335</v>
      </c>
      <c r="C846" t="s">
        <v>557</v>
      </c>
      <c r="D846">
        <v>5</v>
      </c>
      <c r="E846">
        <v>5</v>
      </c>
      <c r="F846">
        <v>4</v>
      </c>
      <c r="G846">
        <v>5</v>
      </c>
      <c r="H846">
        <v>1</v>
      </c>
      <c r="I846">
        <v>4.3400000000000007</v>
      </c>
      <c r="J846">
        <v>20</v>
      </c>
      <c r="K846">
        <v>0.2061587800743033</v>
      </c>
      <c r="L846">
        <v>10</v>
      </c>
      <c r="M846" t="s">
        <v>1336</v>
      </c>
      <c r="N846" t="b">
        <v>0</v>
      </c>
    </row>
    <row r="847" spans="1:14" x14ac:dyDescent="0.45">
      <c r="A847" t="s">
        <v>449</v>
      </c>
      <c r="B847" t="s">
        <v>1337</v>
      </c>
      <c r="C847" t="s">
        <v>557</v>
      </c>
      <c r="D847">
        <v>5</v>
      </c>
      <c r="E847">
        <v>5</v>
      </c>
      <c r="F847">
        <v>4</v>
      </c>
      <c r="G847">
        <v>5</v>
      </c>
      <c r="H847">
        <v>1</v>
      </c>
      <c r="I847">
        <v>3.5</v>
      </c>
      <c r="J847">
        <v>20</v>
      </c>
      <c r="K847">
        <v>0.14839272236331061</v>
      </c>
      <c r="L847">
        <v>10</v>
      </c>
      <c r="M847" t="s">
        <v>1338</v>
      </c>
      <c r="N847" t="b">
        <v>0</v>
      </c>
    </row>
    <row r="848" spans="1:14" x14ac:dyDescent="0.45">
      <c r="A848" t="s">
        <v>452</v>
      </c>
      <c r="B848" t="s">
        <v>1339</v>
      </c>
      <c r="C848" t="s">
        <v>557</v>
      </c>
      <c r="D848">
        <v>4</v>
      </c>
      <c r="E848">
        <v>5</v>
      </c>
      <c r="F848">
        <v>3</v>
      </c>
      <c r="G848">
        <v>4</v>
      </c>
      <c r="H848">
        <v>1</v>
      </c>
      <c r="I848">
        <v>3.02</v>
      </c>
      <c r="J848">
        <v>17</v>
      </c>
      <c r="K848">
        <v>0.256761557778724</v>
      </c>
      <c r="L848">
        <v>12</v>
      </c>
      <c r="M848" t="s">
        <v>1340</v>
      </c>
      <c r="N848" t="b">
        <v>0</v>
      </c>
    </row>
    <row r="849" spans="1:14" x14ac:dyDescent="0.45">
      <c r="A849" t="s">
        <v>455</v>
      </c>
      <c r="B849" t="s">
        <v>1094</v>
      </c>
      <c r="C849" t="s">
        <v>557</v>
      </c>
      <c r="D849">
        <v>5</v>
      </c>
      <c r="E849">
        <v>5</v>
      </c>
      <c r="F849">
        <v>5</v>
      </c>
      <c r="G849">
        <v>5</v>
      </c>
      <c r="H849">
        <v>1</v>
      </c>
      <c r="I849">
        <v>4.4800000000000004</v>
      </c>
      <c r="J849">
        <v>21</v>
      </c>
      <c r="K849">
        <v>0.1882278276559701</v>
      </c>
      <c r="L849">
        <v>10</v>
      </c>
      <c r="M849" t="s">
        <v>1341</v>
      </c>
      <c r="N849" t="b">
        <v>0</v>
      </c>
    </row>
    <row r="850" spans="1:14" x14ac:dyDescent="0.45">
      <c r="A850" t="s">
        <v>458</v>
      </c>
      <c r="B850" t="s">
        <v>1342</v>
      </c>
      <c r="C850" t="s">
        <v>557</v>
      </c>
      <c r="D850">
        <v>5</v>
      </c>
      <c r="E850">
        <v>5</v>
      </c>
      <c r="F850">
        <v>4</v>
      </c>
      <c r="G850">
        <v>5</v>
      </c>
      <c r="H850">
        <v>1</v>
      </c>
      <c r="I850">
        <v>4.3400000000000007</v>
      </c>
      <c r="J850">
        <v>20</v>
      </c>
      <c r="K850">
        <v>0.17396680851837651</v>
      </c>
      <c r="L850">
        <v>10</v>
      </c>
      <c r="M850" t="s">
        <v>1343</v>
      </c>
      <c r="N850" t="b">
        <v>0</v>
      </c>
    </row>
    <row r="851" spans="1:14" x14ac:dyDescent="0.45">
      <c r="A851" t="s">
        <v>461</v>
      </c>
      <c r="B851" t="s">
        <v>1344</v>
      </c>
      <c r="C851" t="s">
        <v>557</v>
      </c>
      <c r="D851">
        <v>5</v>
      </c>
      <c r="E851">
        <v>5</v>
      </c>
      <c r="F851">
        <v>4</v>
      </c>
      <c r="G851">
        <v>5</v>
      </c>
      <c r="H851">
        <v>1</v>
      </c>
      <c r="I851">
        <v>4.3400000000000007</v>
      </c>
      <c r="J851">
        <v>20</v>
      </c>
      <c r="K851">
        <v>0.40674245796713909</v>
      </c>
      <c r="L851">
        <v>9</v>
      </c>
      <c r="M851" t="s">
        <v>1345</v>
      </c>
      <c r="N851" t="b">
        <v>0</v>
      </c>
    </row>
    <row r="852" spans="1:14" x14ac:dyDescent="0.45">
      <c r="A852" t="s">
        <v>464</v>
      </c>
      <c r="B852" t="s">
        <v>1346</v>
      </c>
      <c r="C852" t="s">
        <v>557</v>
      </c>
      <c r="D852">
        <v>5</v>
      </c>
      <c r="E852">
        <v>5</v>
      </c>
      <c r="F852">
        <v>5</v>
      </c>
      <c r="G852">
        <v>5</v>
      </c>
      <c r="H852">
        <v>1</v>
      </c>
      <c r="I852">
        <v>4.4800000000000004</v>
      </c>
      <c r="J852">
        <v>21</v>
      </c>
      <c r="K852">
        <v>0.14925578922908819</v>
      </c>
      <c r="L852">
        <v>7</v>
      </c>
      <c r="M852" t="s">
        <v>1347</v>
      </c>
      <c r="N852" t="b">
        <v>0</v>
      </c>
    </row>
    <row r="853" spans="1:14" x14ac:dyDescent="0.45">
      <c r="A853" t="s">
        <v>467</v>
      </c>
      <c r="B853" t="s">
        <v>1348</v>
      </c>
      <c r="C853" t="s">
        <v>557</v>
      </c>
      <c r="D853">
        <v>5</v>
      </c>
      <c r="E853">
        <v>5</v>
      </c>
      <c r="F853">
        <v>5</v>
      </c>
      <c r="G853">
        <v>5</v>
      </c>
      <c r="H853">
        <v>1</v>
      </c>
      <c r="I853">
        <v>4.4800000000000004</v>
      </c>
      <c r="J853">
        <v>21</v>
      </c>
      <c r="K853">
        <v>0.30817434431412027</v>
      </c>
      <c r="L853">
        <v>8</v>
      </c>
      <c r="M853" t="s">
        <v>1349</v>
      </c>
      <c r="N853" t="b">
        <v>0</v>
      </c>
    </row>
    <row r="854" spans="1:14" x14ac:dyDescent="0.45">
      <c r="A854" t="s">
        <v>470</v>
      </c>
      <c r="B854" t="s">
        <v>1350</v>
      </c>
      <c r="C854" t="s">
        <v>557</v>
      </c>
      <c r="D854">
        <v>5</v>
      </c>
      <c r="E854">
        <v>5</v>
      </c>
      <c r="F854">
        <v>4</v>
      </c>
      <c r="G854">
        <v>5</v>
      </c>
      <c r="H854">
        <v>1</v>
      </c>
      <c r="I854">
        <v>4.3400000000000007</v>
      </c>
      <c r="J854">
        <v>20</v>
      </c>
      <c r="K854">
        <v>9.1212724547531598E-2</v>
      </c>
      <c r="L854">
        <v>11</v>
      </c>
      <c r="M854" t="s">
        <v>1351</v>
      </c>
      <c r="N854" t="b">
        <v>0</v>
      </c>
    </row>
    <row r="855" spans="1:14" x14ac:dyDescent="0.45">
      <c r="A855" t="s">
        <v>473</v>
      </c>
      <c r="B855" t="s">
        <v>1352</v>
      </c>
      <c r="C855" t="s">
        <v>557</v>
      </c>
      <c r="D855">
        <v>5</v>
      </c>
      <c r="E855">
        <v>5</v>
      </c>
      <c r="F855">
        <v>4</v>
      </c>
      <c r="G855">
        <v>5</v>
      </c>
      <c r="H855">
        <v>1</v>
      </c>
      <c r="I855">
        <v>4.3400000000000007</v>
      </c>
      <c r="J855">
        <v>20</v>
      </c>
      <c r="K855">
        <v>0.1456352337588655</v>
      </c>
      <c r="L855">
        <v>8</v>
      </c>
      <c r="M855" t="s">
        <v>1353</v>
      </c>
      <c r="N855" t="b">
        <v>0</v>
      </c>
    </row>
    <row r="856" spans="1:14" x14ac:dyDescent="0.45">
      <c r="A856" t="s">
        <v>476</v>
      </c>
      <c r="B856" t="s">
        <v>1107</v>
      </c>
      <c r="C856" t="s">
        <v>557</v>
      </c>
      <c r="D856">
        <v>5</v>
      </c>
      <c r="E856">
        <v>5</v>
      </c>
      <c r="F856">
        <v>5</v>
      </c>
      <c r="G856">
        <v>5</v>
      </c>
      <c r="H856">
        <v>1</v>
      </c>
      <c r="I856">
        <v>4.4800000000000004</v>
      </c>
      <c r="J856">
        <v>21</v>
      </c>
      <c r="K856">
        <v>0.25122302405982633</v>
      </c>
      <c r="L856">
        <v>11</v>
      </c>
      <c r="M856" t="s">
        <v>1354</v>
      </c>
      <c r="N856" t="b">
        <v>0</v>
      </c>
    </row>
    <row r="857" spans="1:14" x14ac:dyDescent="0.45">
      <c r="A857" t="s">
        <v>93</v>
      </c>
      <c r="B857" t="s">
        <v>860</v>
      </c>
      <c r="C857" t="s">
        <v>557</v>
      </c>
      <c r="D857">
        <v>5</v>
      </c>
      <c r="E857">
        <v>5</v>
      </c>
      <c r="F857">
        <v>4</v>
      </c>
      <c r="G857">
        <v>5</v>
      </c>
      <c r="H857">
        <v>1</v>
      </c>
      <c r="I857">
        <v>4.3400000000000007</v>
      </c>
      <c r="J857">
        <v>20</v>
      </c>
      <c r="K857">
        <v>0.24821616287354581</v>
      </c>
      <c r="L857">
        <v>8</v>
      </c>
      <c r="M857" t="s">
        <v>861</v>
      </c>
      <c r="N857" t="b">
        <v>0</v>
      </c>
    </row>
    <row r="858" spans="1:14" x14ac:dyDescent="0.45">
      <c r="A858" t="s">
        <v>96</v>
      </c>
      <c r="B858" t="s">
        <v>862</v>
      </c>
      <c r="C858" t="s">
        <v>557</v>
      </c>
      <c r="D858">
        <v>5</v>
      </c>
      <c r="E858">
        <v>5</v>
      </c>
      <c r="F858">
        <v>5</v>
      </c>
      <c r="G858">
        <v>5</v>
      </c>
      <c r="H858">
        <v>1</v>
      </c>
      <c r="I858">
        <v>3.64</v>
      </c>
      <c r="J858">
        <v>21</v>
      </c>
      <c r="K858">
        <v>0.22433297285461409</v>
      </c>
      <c r="L858">
        <v>11</v>
      </c>
      <c r="M858" t="s">
        <v>863</v>
      </c>
      <c r="N858" t="b">
        <v>0</v>
      </c>
    </row>
    <row r="859" spans="1:14" x14ac:dyDescent="0.45">
      <c r="A859" t="s">
        <v>99</v>
      </c>
      <c r="B859" t="s">
        <v>864</v>
      </c>
      <c r="C859" t="s">
        <v>557</v>
      </c>
      <c r="D859">
        <v>5</v>
      </c>
      <c r="E859">
        <v>5</v>
      </c>
      <c r="F859">
        <v>5</v>
      </c>
      <c r="G859">
        <v>5</v>
      </c>
      <c r="H859">
        <v>1</v>
      </c>
      <c r="I859">
        <v>4.4800000000000004</v>
      </c>
      <c r="J859">
        <v>21</v>
      </c>
      <c r="K859">
        <v>0.46095319916553112</v>
      </c>
      <c r="L859">
        <v>10</v>
      </c>
      <c r="M859" t="s">
        <v>865</v>
      </c>
      <c r="N859" t="b">
        <v>0</v>
      </c>
    </row>
    <row r="860" spans="1:14" x14ac:dyDescent="0.45">
      <c r="A860" t="s">
        <v>102</v>
      </c>
      <c r="B860" t="s">
        <v>866</v>
      </c>
      <c r="C860" t="s">
        <v>557</v>
      </c>
      <c r="D860">
        <v>4</v>
      </c>
      <c r="E860">
        <v>4</v>
      </c>
      <c r="F860">
        <v>2</v>
      </c>
      <c r="G860">
        <v>5</v>
      </c>
      <c r="H860">
        <v>1</v>
      </c>
      <c r="I860">
        <v>3.66</v>
      </c>
      <c r="J860">
        <v>16</v>
      </c>
      <c r="K860">
        <v>0.24041393626272189</v>
      </c>
      <c r="L860">
        <v>12</v>
      </c>
      <c r="M860" t="s">
        <v>867</v>
      </c>
      <c r="N860" t="b">
        <v>0</v>
      </c>
    </row>
    <row r="861" spans="1:14" x14ac:dyDescent="0.45">
      <c r="A861" t="s">
        <v>105</v>
      </c>
      <c r="B861" t="s">
        <v>868</v>
      </c>
      <c r="C861" t="s">
        <v>557</v>
      </c>
      <c r="D861">
        <v>5</v>
      </c>
      <c r="E861">
        <v>5</v>
      </c>
      <c r="F861">
        <v>4</v>
      </c>
      <c r="G861">
        <v>5</v>
      </c>
      <c r="H861">
        <v>1</v>
      </c>
      <c r="I861">
        <v>3.5</v>
      </c>
      <c r="J861">
        <v>20</v>
      </c>
      <c r="K861">
        <v>0.27096904789754928</v>
      </c>
      <c r="L861">
        <v>11</v>
      </c>
      <c r="M861" t="s">
        <v>869</v>
      </c>
      <c r="N861" t="b">
        <v>0</v>
      </c>
    </row>
    <row r="862" spans="1:14" x14ac:dyDescent="0.45">
      <c r="A862" t="s">
        <v>108</v>
      </c>
      <c r="B862" t="s">
        <v>870</v>
      </c>
      <c r="C862" t="s">
        <v>557</v>
      </c>
      <c r="D862">
        <v>5</v>
      </c>
      <c r="E862">
        <v>5</v>
      </c>
      <c r="F862">
        <v>4</v>
      </c>
      <c r="G862">
        <v>5</v>
      </c>
      <c r="H862">
        <v>1</v>
      </c>
      <c r="I862">
        <v>4.3400000000000007</v>
      </c>
      <c r="J862">
        <v>20</v>
      </c>
      <c r="K862">
        <v>0.41901880624323667</v>
      </c>
      <c r="L862">
        <v>11</v>
      </c>
      <c r="M862" t="s">
        <v>871</v>
      </c>
      <c r="N862" t="b">
        <v>0</v>
      </c>
    </row>
    <row r="863" spans="1:14" x14ac:dyDescent="0.45">
      <c r="A863" t="s">
        <v>111</v>
      </c>
      <c r="B863" t="s">
        <v>872</v>
      </c>
      <c r="C863" t="s">
        <v>557</v>
      </c>
      <c r="D863">
        <v>5</v>
      </c>
      <c r="E863">
        <v>5</v>
      </c>
      <c r="F863">
        <v>5</v>
      </c>
      <c r="G863">
        <v>5</v>
      </c>
      <c r="H863">
        <v>1</v>
      </c>
      <c r="I863">
        <v>4.76</v>
      </c>
      <c r="J863">
        <v>21</v>
      </c>
      <c r="K863">
        <v>0.39462343448340442</v>
      </c>
      <c r="L863">
        <v>10</v>
      </c>
      <c r="M863" t="s">
        <v>873</v>
      </c>
      <c r="N863" t="b">
        <v>0</v>
      </c>
    </row>
    <row r="864" spans="1:14" x14ac:dyDescent="0.45">
      <c r="A864" t="s">
        <v>114</v>
      </c>
      <c r="B864" t="s">
        <v>874</v>
      </c>
      <c r="C864" t="s">
        <v>557</v>
      </c>
      <c r="D864">
        <v>5</v>
      </c>
      <c r="E864">
        <v>5</v>
      </c>
      <c r="F864">
        <v>5</v>
      </c>
      <c r="G864">
        <v>5</v>
      </c>
      <c r="H864">
        <v>1</v>
      </c>
      <c r="I864">
        <v>4.4800000000000004</v>
      </c>
      <c r="J864">
        <v>21</v>
      </c>
      <c r="K864">
        <v>0.19432961213312391</v>
      </c>
      <c r="L864">
        <v>13</v>
      </c>
      <c r="M864" t="s">
        <v>875</v>
      </c>
      <c r="N864" t="b">
        <v>0</v>
      </c>
    </row>
    <row r="865" spans="1:14" x14ac:dyDescent="0.45">
      <c r="A865" t="s">
        <v>117</v>
      </c>
      <c r="B865" t="s">
        <v>876</v>
      </c>
      <c r="C865" t="s">
        <v>557</v>
      </c>
      <c r="D865">
        <v>4</v>
      </c>
      <c r="E865">
        <v>4</v>
      </c>
      <c r="F865">
        <v>3</v>
      </c>
      <c r="G865">
        <v>5</v>
      </c>
      <c r="H865">
        <v>1</v>
      </c>
      <c r="I865">
        <v>2.96</v>
      </c>
      <c r="J865">
        <v>17</v>
      </c>
      <c r="K865">
        <v>0.2428971171239695</v>
      </c>
      <c r="L865">
        <v>11</v>
      </c>
      <c r="M865" t="s">
        <v>877</v>
      </c>
      <c r="N865" t="b">
        <v>0</v>
      </c>
    </row>
    <row r="866" spans="1:14" x14ac:dyDescent="0.45">
      <c r="A866" t="s">
        <v>120</v>
      </c>
      <c r="B866" t="s">
        <v>878</v>
      </c>
      <c r="C866" t="s">
        <v>557</v>
      </c>
      <c r="D866">
        <v>4</v>
      </c>
      <c r="E866">
        <v>5</v>
      </c>
      <c r="F866">
        <v>3</v>
      </c>
      <c r="G866">
        <v>4</v>
      </c>
      <c r="H866">
        <v>1</v>
      </c>
      <c r="I866">
        <v>3.86</v>
      </c>
      <c r="J866">
        <v>17</v>
      </c>
      <c r="K866">
        <v>0.26581052103420522</v>
      </c>
      <c r="L866">
        <v>10</v>
      </c>
      <c r="M866" t="s">
        <v>879</v>
      </c>
      <c r="N866" t="b">
        <v>0</v>
      </c>
    </row>
    <row r="867" spans="1:14" x14ac:dyDescent="0.45">
      <c r="A867" t="s">
        <v>123</v>
      </c>
      <c r="B867" t="s">
        <v>880</v>
      </c>
      <c r="C867" t="s">
        <v>557</v>
      </c>
      <c r="D867">
        <v>5</v>
      </c>
      <c r="E867">
        <v>5</v>
      </c>
      <c r="F867">
        <v>5</v>
      </c>
      <c r="G867">
        <v>5</v>
      </c>
      <c r="H867">
        <v>1</v>
      </c>
      <c r="I867">
        <v>4.4800000000000004</v>
      </c>
      <c r="J867">
        <v>21</v>
      </c>
      <c r="K867">
        <v>0.33264327511560482</v>
      </c>
      <c r="L867">
        <v>10</v>
      </c>
      <c r="M867" t="s">
        <v>881</v>
      </c>
      <c r="N867" t="b">
        <v>0</v>
      </c>
    </row>
    <row r="868" spans="1:14" x14ac:dyDescent="0.45">
      <c r="A868" t="s">
        <v>126</v>
      </c>
      <c r="B868" t="s">
        <v>882</v>
      </c>
      <c r="C868" t="s">
        <v>557</v>
      </c>
      <c r="D868">
        <v>5</v>
      </c>
      <c r="E868">
        <v>5</v>
      </c>
      <c r="F868">
        <v>5</v>
      </c>
      <c r="G868">
        <v>5</v>
      </c>
      <c r="H868">
        <v>1</v>
      </c>
      <c r="I868">
        <v>4.4800000000000004</v>
      </c>
      <c r="J868">
        <v>21</v>
      </c>
      <c r="K868">
        <v>0.30153351729804428</v>
      </c>
      <c r="L868">
        <v>14</v>
      </c>
      <c r="M868" t="s">
        <v>883</v>
      </c>
      <c r="N868" t="b">
        <v>0</v>
      </c>
    </row>
    <row r="869" spans="1:14" x14ac:dyDescent="0.45">
      <c r="A869" t="s">
        <v>129</v>
      </c>
      <c r="B869" t="s">
        <v>884</v>
      </c>
      <c r="C869" t="s">
        <v>557</v>
      </c>
      <c r="D869">
        <v>5</v>
      </c>
      <c r="E869">
        <v>5</v>
      </c>
      <c r="F869">
        <v>5</v>
      </c>
      <c r="G869">
        <v>5</v>
      </c>
      <c r="H869">
        <v>1</v>
      </c>
      <c r="I869">
        <v>4.4800000000000004</v>
      </c>
      <c r="J869">
        <v>21</v>
      </c>
      <c r="K869">
        <v>6.7013011176841622E-2</v>
      </c>
      <c r="L869">
        <v>8</v>
      </c>
      <c r="M869" t="s">
        <v>885</v>
      </c>
      <c r="N869" t="b">
        <v>0</v>
      </c>
    </row>
    <row r="870" spans="1:14" x14ac:dyDescent="0.45">
      <c r="A870" t="s">
        <v>132</v>
      </c>
      <c r="B870" t="s">
        <v>886</v>
      </c>
      <c r="C870" t="s">
        <v>557</v>
      </c>
      <c r="D870">
        <v>5</v>
      </c>
      <c r="E870">
        <v>5</v>
      </c>
      <c r="F870">
        <v>5</v>
      </c>
      <c r="G870">
        <v>5</v>
      </c>
      <c r="H870">
        <v>1</v>
      </c>
      <c r="I870">
        <v>4.4800000000000004</v>
      </c>
      <c r="J870">
        <v>21</v>
      </c>
      <c r="K870">
        <v>0.1400556110556111</v>
      </c>
      <c r="L870">
        <v>10</v>
      </c>
      <c r="M870" t="s">
        <v>887</v>
      </c>
      <c r="N870" t="b">
        <v>0</v>
      </c>
    </row>
    <row r="871" spans="1:14" x14ac:dyDescent="0.45">
      <c r="A871" t="s">
        <v>135</v>
      </c>
      <c r="B871" t="s">
        <v>888</v>
      </c>
      <c r="C871" t="s">
        <v>557</v>
      </c>
      <c r="D871">
        <v>5</v>
      </c>
      <c r="E871">
        <v>5</v>
      </c>
      <c r="F871">
        <v>4</v>
      </c>
      <c r="G871">
        <v>5</v>
      </c>
      <c r="H871">
        <v>1</v>
      </c>
      <c r="I871">
        <v>3.5</v>
      </c>
      <c r="J871">
        <v>20</v>
      </c>
      <c r="K871">
        <v>0.22811809233202829</v>
      </c>
      <c r="L871">
        <v>11</v>
      </c>
      <c r="M871" t="s">
        <v>889</v>
      </c>
      <c r="N871" t="b">
        <v>0</v>
      </c>
    </row>
    <row r="872" spans="1:14" x14ac:dyDescent="0.45">
      <c r="A872" t="s">
        <v>138</v>
      </c>
      <c r="B872" t="s">
        <v>698</v>
      </c>
      <c r="C872" t="s">
        <v>557</v>
      </c>
      <c r="D872">
        <v>1</v>
      </c>
      <c r="E872">
        <v>1</v>
      </c>
      <c r="F872">
        <v>1</v>
      </c>
      <c r="G872">
        <v>1</v>
      </c>
      <c r="H872">
        <v>1</v>
      </c>
      <c r="I872">
        <v>1</v>
      </c>
      <c r="J872">
        <v>5</v>
      </c>
      <c r="K872">
        <v>9.3001199026142886E-2</v>
      </c>
      <c r="L872">
        <v>12</v>
      </c>
      <c r="M872" t="s">
        <v>890</v>
      </c>
      <c r="N872" t="b">
        <v>0</v>
      </c>
    </row>
    <row r="873" spans="1:14" x14ac:dyDescent="0.45">
      <c r="A873" t="s">
        <v>141</v>
      </c>
      <c r="B873" t="s">
        <v>891</v>
      </c>
      <c r="C873" t="s">
        <v>557</v>
      </c>
      <c r="D873">
        <v>3</v>
      </c>
      <c r="E873">
        <v>3</v>
      </c>
      <c r="F873">
        <v>2</v>
      </c>
      <c r="G873">
        <v>4</v>
      </c>
      <c r="H873">
        <v>1</v>
      </c>
      <c r="I873">
        <v>2.2999999999999998</v>
      </c>
      <c r="J873">
        <v>13</v>
      </c>
      <c r="K873">
        <v>0.141707719702166</v>
      </c>
      <c r="L873">
        <v>11</v>
      </c>
      <c r="M873" t="s">
        <v>892</v>
      </c>
      <c r="N873" t="b">
        <v>0</v>
      </c>
    </row>
    <row r="874" spans="1:14" x14ac:dyDescent="0.45">
      <c r="A874" t="s">
        <v>144</v>
      </c>
      <c r="B874" t="s">
        <v>893</v>
      </c>
      <c r="C874" t="s">
        <v>557</v>
      </c>
      <c r="D874">
        <v>4</v>
      </c>
      <c r="E874">
        <v>5</v>
      </c>
      <c r="F874">
        <v>4</v>
      </c>
      <c r="G874">
        <v>5</v>
      </c>
      <c r="H874">
        <v>1</v>
      </c>
      <c r="I874">
        <v>4.12</v>
      </c>
      <c r="J874">
        <v>19</v>
      </c>
      <c r="K874">
        <v>0.14860110424644729</v>
      </c>
      <c r="L874">
        <v>10</v>
      </c>
      <c r="M874" t="s">
        <v>894</v>
      </c>
      <c r="N874" t="b">
        <v>0</v>
      </c>
    </row>
    <row r="875" spans="1:14" x14ac:dyDescent="0.45">
      <c r="A875" t="s">
        <v>147</v>
      </c>
      <c r="B875" t="s">
        <v>895</v>
      </c>
      <c r="C875" t="s">
        <v>557</v>
      </c>
      <c r="D875">
        <v>5</v>
      </c>
      <c r="E875">
        <v>5</v>
      </c>
      <c r="F875">
        <v>5</v>
      </c>
      <c r="G875">
        <v>5</v>
      </c>
      <c r="H875">
        <v>1</v>
      </c>
      <c r="I875">
        <v>4.4800000000000004</v>
      </c>
      <c r="J875">
        <v>21</v>
      </c>
      <c r="K875">
        <v>0.27164313229286069</v>
      </c>
      <c r="L875">
        <v>11</v>
      </c>
      <c r="M875" t="s">
        <v>896</v>
      </c>
      <c r="N875" t="b">
        <v>0</v>
      </c>
    </row>
    <row r="876" spans="1:14" x14ac:dyDescent="0.45">
      <c r="A876" t="s">
        <v>150</v>
      </c>
      <c r="B876" t="s">
        <v>897</v>
      </c>
      <c r="C876" t="s">
        <v>557</v>
      </c>
      <c r="D876">
        <v>3</v>
      </c>
      <c r="E876">
        <v>3</v>
      </c>
      <c r="F876">
        <v>2</v>
      </c>
      <c r="G876">
        <v>4</v>
      </c>
      <c r="H876">
        <v>1</v>
      </c>
      <c r="I876">
        <v>3.14</v>
      </c>
      <c r="J876">
        <v>13</v>
      </c>
      <c r="K876">
        <v>0.11532188559167431</v>
      </c>
      <c r="L876">
        <v>12</v>
      </c>
      <c r="M876" t="s">
        <v>898</v>
      </c>
      <c r="N876" t="b">
        <v>0</v>
      </c>
    </row>
    <row r="877" spans="1:14" x14ac:dyDescent="0.45">
      <c r="A877" t="s">
        <v>153</v>
      </c>
      <c r="B877" t="s">
        <v>899</v>
      </c>
      <c r="C877" t="s">
        <v>557</v>
      </c>
      <c r="D877">
        <v>4</v>
      </c>
      <c r="E877">
        <v>4</v>
      </c>
      <c r="F877">
        <v>3</v>
      </c>
      <c r="G877">
        <v>5</v>
      </c>
      <c r="H877">
        <v>1</v>
      </c>
      <c r="I877">
        <v>3.8</v>
      </c>
      <c r="J877">
        <v>17</v>
      </c>
      <c r="K877">
        <v>4.6527088113029212E-2</v>
      </c>
      <c r="L877">
        <v>9</v>
      </c>
      <c r="M877" t="s">
        <v>900</v>
      </c>
      <c r="N877" t="b">
        <v>0</v>
      </c>
    </row>
    <row r="878" spans="1:14" x14ac:dyDescent="0.45">
      <c r="A878" t="s">
        <v>156</v>
      </c>
      <c r="B878" t="s">
        <v>901</v>
      </c>
      <c r="C878" t="s">
        <v>557</v>
      </c>
      <c r="D878">
        <v>5</v>
      </c>
      <c r="E878">
        <v>5</v>
      </c>
      <c r="F878">
        <v>5</v>
      </c>
      <c r="G878">
        <v>5</v>
      </c>
      <c r="H878">
        <v>1</v>
      </c>
      <c r="I878">
        <v>4.4800000000000004</v>
      </c>
      <c r="J878">
        <v>21</v>
      </c>
      <c r="K878">
        <v>0.40080139809887688</v>
      </c>
      <c r="L878">
        <v>7</v>
      </c>
      <c r="M878" t="s">
        <v>902</v>
      </c>
      <c r="N878" t="b">
        <v>0</v>
      </c>
    </row>
    <row r="879" spans="1:14" x14ac:dyDescent="0.45">
      <c r="A879" t="s">
        <v>159</v>
      </c>
      <c r="B879" t="s">
        <v>903</v>
      </c>
      <c r="C879" t="s">
        <v>557</v>
      </c>
      <c r="D879">
        <v>5</v>
      </c>
      <c r="E879">
        <v>5</v>
      </c>
      <c r="F879">
        <v>5</v>
      </c>
      <c r="G879">
        <v>5</v>
      </c>
      <c r="H879">
        <v>1</v>
      </c>
      <c r="I879">
        <v>4.4800000000000004</v>
      </c>
      <c r="J879">
        <v>21</v>
      </c>
      <c r="K879">
        <v>0.41580118009224443</v>
      </c>
      <c r="L879">
        <v>10</v>
      </c>
      <c r="M879" t="s">
        <v>904</v>
      </c>
      <c r="N879" t="b">
        <v>0</v>
      </c>
    </row>
    <row r="880" spans="1:14" x14ac:dyDescent="0.45">
      <c r="A880" t="s">
        <v>162</v>
      </c>
      <c r="B880" t="s">
        <v>905</v>
      </c>
      <c r="C880" t="s">
        <v>557</v>
      </c>
      <c r="D880">
        <v>4</v>
      </c>
      <c r="E880">
        <v>3</v>
      </c>
      <c r="F880">
        <v>2</v>
      </c>
      <c r="G880">
        <v>4</v>
      </c>
      <c r="H880">
        <v>1</v>
      </c>
      <c r="I880">
        <v>2.52</v>
      </c>
      <c r="J880">
        <v>14</v>
      </c>
      <c r="K880">
        <v>0.17501950495989291</v>
      </c>
      <c r="L880">
        <v>10</v>
      </c>
      <c r="M880" t="s">
        <v>906</v>
      </c>
      <c r="N880" t="b">
        <v>0</v>
      </c>
    </row>
    <row r="881" spans="1:14" x14ac:dyDescent="0.45">
      <c r="A881" t="s">
        <v>165</v>
      </c>
      <c r="B881" t="s">
        <v>907</v>
      </c>
      <c r="C881" t="s">
        <v>557</v>
      </c>
      <c r="D881">
        <v>5</v>
      </c>
      <c r="E881">
        <v>5</v>
      </c>
      <c r="F881">
        <v>4</v>
      </c>
      <c r="G881">
        <v>5</v>
      </c>
      <c r="H881">
        <v>1</v>
      </c>
      <c r="I881">
        <v>4.3400000000000007</v>
      </c>
      <c r="J881">
        <v>20</v>
      </c>
      <c r="K881">
        <v>0.36888864975288649</v>
      </c>
      <c r="L881">
        <v>11</v>
      </c>
      <c r="M881" t="s">
        <v>908</v>
      </c>
      <c r="N881" t="b">
        <v>0</v>
      </c>
    </row>
    <row r="882" spans="1:14" x14ac:dyDescent="0.45">
      <c r="A882" t="s">
        <v>168</v>
      </c>
      <c r="B882" t="s">
        <v>909</v>
      </c>
      <c r="C882" t="s">
        <v>557</v>
      </c>
      <c r="D882">
        <v>2</v>
      </c>
      <c r="E882">
        <v>2</v>
      </c>
      <c r="F882">
        <v>1</v>
      </c>
      <c r="G882">
        <v>4</v>
      </c>
      <c r="H882">
        <v>1</v>
      </c>
      <c r="I882">
        <v>1.76</v>
      </c>
      <c r="J882">
        <v>10</v>
      </c>
      <c r="K882">
        <v>0.36230812754496972</v>
      </c>
      <c r="L882">
        <v>12</v>
      </c>
      <c r="M882" t="s">
        <v>910</v>
      </c>
      <c r="N882" t="b">
        <v>0</v>
      </c>
    </row>
    <row r="883" spans="1:14" x14ac:dyDescent="0.45">
      <c r="A883" t="s">
        <v>171</v>
      </c>
      <c r="B883" t="s">
        <v>911</v>
      </c>
      <c r="C883" t="s">
        <v>557</v>
      </c>
      <c r="D883">
        <v>4</v>
      </c>
      <c r="E883">
        <v>5</v>
      </c>
      <c r="F883">
        <v>4</v>
      </c>
      <c r="G883">
        <v>5</v>
      </c>
      <c r="H883">
        <v>1</v>
      </c>
      <c r="I883">
        <v>4.12</v>
      </c>
      <c r="J883">
        <v>19</v>
      </c>
      <c r="K883">
        <v>0.21913789834918429</v>
      </c>
      <c r="L883">
        <v>15</v>
      </c>
      <c r="M883" t="s">
        <v>912</v>
      </c>
      <c r="N883" t="b">
        <v>0</v>
      </c>
    </row>
    <row r="884" spans="1:14" x14ac:dyDescent="0.45">
      <c r="A884" t="s">
        <v>174</v>
      </c>
      <c r="B884" t="s">
        <v>913</v>
      </c>
      <c r="C884" t="s">
        <v>557</v>
      </c>
      <c r="D884">
        <v>4</v>
      </c>
      <c r="E884">
        <v>5</v>
      </c>
      <c r="F884">
        <v>4</v>
      </c>
      <c r="G884">
        <v>5</v>
      </c>
      <c r="H884">
        <v>1</v>
      </c>
      <c r="I884">
        <v>3.28</v>
      </c>
      <c r="J884">
        <v>19</v>
      </c>
      <c r="K884">
        <v>0.46198278250595692</v>
      </c>
      <c r="L884">
        <v>13</v>
      </c>
      <c r="M884" t="s">
        <v>914</v>
      </c>
      <c r="N884" t="b">
        <v>0</v>
      </c>
    </row>
    <row r="885" spans="1:14" x14ac:dyDescent="0.45">
      <c r="A885" t="s">
        <v>177</v>
      </c>
      <c r="B885" t="s">
        <v>915</v>
      </c>
      <c r="C885" t="s">
        <v>557</v>
      </c>
      <c r="D885">
        <v>5</v>
      </c>
      <c r="E885">
        <v>5</v>
      </c>
      <c r="F885">
        <v>5</v>
      </c>
      <c r="G885">
        <v>5</v>
      </c>
      <c r="H885">
        <v>1</v>
      </c>
      <c r="I885">
        <v>4.4800000000000004</v>
      </c>
      <c r="J885">
        <v>21</v>
      </c>
      <c r="K885">
        <v>0.51099137031946995</v>
      </c>
      <c r="L885">
        <v>14</v>
      </c>
      <c r="M885" t="s">
        <v>916</v>
      </c>
      <c r="N885" t="b">
        <v>0</v>
      </c>
    </row>
    <row r="886" spans="1:14" x14ac:dyDescent="0.45">
      <c r="A886" t="s">
        <v>180</v>
      </c>
      <c r="B886" t="s">
        <v>917</v>
      </c>
      <c r="C886" t="s">
        <v>557</v>
      </c>
      <c r="D886">
        <v>4</v>
      </c>
      <c r="E886">
        <v>4</v>
      </c>
      <c r="F886">
        <v>3</v>
      </c>
      <c r="G886">
        <v>4</v>
      </c>
      <c r="H886">
        <v>1</v>
      </c>
      <c r="I886">
        <v>3.68</v>
      </c>
      <c r="J886">
        <v>16</v>
      </c>
      <c r="K886">
        <v>0.41122486636424221</v>
      </c>
      <c r="L886">
        <v>10</v>
      </c>
      <c r="M886" t="s">
        <v>918</v>
      </c>
      <c r="N886" t="b">
        <v>0</v>
      </c>
    </row>
    <row r="887" spans="1:14" x14ac:dyDescent="0.45">
      <c r="A887" t="s">
        <v>183</v>
      </c>
      <c r="B887" t="s">
        <v>919</v>
      </c>
      <c r="C887" t="s">
        <v>557</v>
      </c>
      <c r="D887">
        <v>4</v>
      </c>
      <c r="E887">
        <v>4</v>
      </c>
      <c r="F887">
        <v>3</v>
      </c>
      <c r="G887">
        <v>5</v>
      </c>
      <c r="H887">
        <v>1</v>
      </c>
      <c r="I887">
        <v>3.8</v>
      </c>
      <c r="J887">
        <v>17</v>
      </c>
      <c r="K887">
        <v>0.15147673002276679</v>
      </c>
      <c r="L887">
        <v>12</v>
      </c>
      <c r="M887" t="s">
        <v>920</v>
      </c>
      <c r="N887" t="b">
        <v>0</v>
      </c>
    </row>
    <row r="888" spans="1:14" x14ac:dyDescent="0.45">
      <c r="A888" t="s">
        <v>186</v>
      </c>
      <c r="B888" t="s">
        <v>921</v>
      </c>
      <c r="C888" t="s">
        <v>557</v>
      </c>
      <c r="D888">
        <v>4</v>
      </c>
      <c r="E888">
        <v>5</v>
      </c>
      <c r="F888">
        <v>3</v>
      </c>
      <c r="G888">
        <v>5</v>
      </c>
      <c r="H888">
        <v>1</v>
      </c>
      <c r="I888">
        <v>3.14</v>
      </c>
      <c r="J888">
        <v>18</v>
      </c>
      <c r="K888">
        <v>0.29208820403914021</v>
      </c>
      <c r="L888">
        <v>11</v>
      </c>
      <c r="M888" t="s">
        <v>922</v>
      </c>
      <c r="N888" t="b">
        <v>0</v>
      </c>
    </row>
    <row r="889" spans="1:14" x14ac:dyDescent="0.45">
      <c r="A889" t="s">
        <v>189</v>
      </c>
      <c r="B889" t="s">
        <v>923</v>
      </c>
      <c r="C889" t="s">
        <v>557</v>
      </c>
      <c r="D889">
        <v>4</v>
      </c>
      <c r="E889">
        <v>5</v>
      </c>
      <c r="F889">
        <v>4</v>
      </c>
      <c r="G889">
        <v>5</v>
      </c>
      <c r="H889">
        <v>1</v>
      </c>
      <c r="I889">
        <v>4.12</v>
      </c>
      <c r="J889">
        <v>19</v>
      </c>
      <c r="K889">
        <v>0.10310738436567039</v>
      </c>
      <c r="L889">
        <v>10</v>
      </c>
      <c r="M889" t="s">
        <v>924</v>
      </c>
      <c r="N889" t="b">
        <v>0</v>
      </c>
    </row>
    <row r="890" spans="1:14" x14ac:dyDescent="0.45">
      <c r="A890" t="s">
        <v>192</v>
      </c>
      <c r="B890" t="s">
        <v>925</v>
      </c>
      <c r="C890" t="s">
        <v>557</v>
      </c>
      <c r="D890">
        <v>4</v>
      </c>
      <c r="E890">
        <v>5</v>
      </c>
      <c r="F890">
        <v>4</v>
      </c>
      <c r="G890">
        <v>5</v>
      </c>
      <c r="H890">
        <v>1</v>
      </c>
      <c r="I890">
        <v>4.3999999999999986</v>
      </c>
      <c r="J890">
        <v>19</v>
      </c>
      <c r="K890">
        <v>0.2261661859843678</v>
      </c>
      <c r="L890">
        <v>11</v>
      </c>
      <c r="M890" t="s">
        <v>926</v>
      </c>
      <c r="N890" t="b">
        <v>0</v>
      </c>
    </row>
    <row r="891" spans="1:14" x14ac:dyDescent="0.45">
      <c r="A891" t="s">
        <v>195</v>
      </c>
      <c r="B891" t="s">
        <v>927</v>
      </c>
      <c r="C891" t="s">
        <v>557</v>
      </c>
      <c r="D891">
        <v>5</v>
      </c>
      <c r="E891">
        <v>5</v>
      </c>
      <c r="F891">
        <v>5</v>
      </c>
      <c r="G891">
        <v>5</v>
      </c>
      <c r="H891">
        <v>1</v>
      </c>
      <c r="I891">
        <v>4.4800000000000004</v>
      </c>
      <c r="J891">
        <v>21</v>
      </c>
      <c r="K891">
        <v>0.29774671159110022</v>
      </c>
      <c r="L891">
        <v>11</v>
      </c>
      <c r="M891" t="s">
        <v>928</v>
      </c>
      <c r="N891" t="b">
        <v>0</v>
      </c>
    </row>
    <row r="892" spans="1:14" x14ac:dyDescent="0.45">
      <c r="A892" t="s">
        <v>198</v>
      </c>
      <c r="B892" t="s">
        <v>929</v>
      </c>
      <c r="C892" t="s">
        <v>557</v>
      </c>
      <c r="D892">
        <v>3</v>
      </c>
      <c r="E892">
        <v>3</v>
      </c>
      <c r="F892">
        <v>2</v>
      </c>
      <c r="G892">
        <v>4</v>
      </c>
      <c r="H892">
        <v>1</v>
      </c>
      <c r="I892">
        <v>2.74</v>
      </c>
      <c r="J892">
        <v>13</v>
      </c>
      <c r="K892">
        <v>0.31504555787675881</v>
      </c>
      <c r="L892">
        <v>10</v>
      </c>
      <c r="M892" t="s">
        <v>930</v>
      </c>
      <c r="N892" t="b">
        <v>0</v>
      </c>
    </row>
    <row r="893" spans="1:14" x14ac:dyDescent="0.45">
      <c r="A893" t="s">
        <v>201</v>
      </c>
      <c r="B893" t="s">
        <v>931</v>
      </c>
      <c r="C893" t="s">
        <v>557</v>
      </c>
      <c r="D893">
        <v>5</v>
      </c>
      <c r="E893">
        <v>5</v>
      </c>
      <c r="F893">
        <v>4</v>
      </c>
      <c r="G893">
        <v>5</v>
      </c>
      <c r="H893">
        <v>1</v>
      </c>
      <c r="I893">
        <v>4.3400000000000007</v>
      </c>
      <c r="J893">
        <v>20</v>
      </c>
      <c r="K893">
        <v>0.25965797923180262</v>
      </c>
      <c r="L893">
        <v>10</v>
      </c>
      <c r="M893" t="s">
        <v>932</v>
      </c>
      <c r="N893" t="b">
        <v>0</v>
      </c>
    </row>
    <row r="894" spans="1:14" x14ac:dyDescent="0.45">
      <c r="A894" t="s">
        <v>204</v>
      </c>
      <c r="B894" t="s">
        <v>933</v>
      </c>
      <c r="C894" t="s">
        <v>557</v>
      </c>
      <c r="D894">
        <v>5</v>
      </c>
      <c r="E894">
        <v>5</v>
      </c>
      <c r="F894">
        <v>4</v>
      </c>
      <c r="G894">
        <v>5</v>
      </c>
      <c r="H894">
        <v>3</v>
      </c>
      <c r="I894">
        <v>4.74</v>
      </c>
      <c r="J894">
        <v>22</v>
      </c>
      <c r="K894">
        <v>0.14481351223375599</v>
      </c>
      <c r="L894">
        <v>13</v>
      </c>
      <c r="M894" t="s">
        <v>934</v>
      </c>
      <c r="N894" t="b">
        <v>0</v>
      </c>
    </row>
    <row r="895" spans="1:14" x14ac:dyDescent="0.45">
      <c r="A895" t="s">
        <v>207</v>
      </c>
      <c r="B895" t="s">
        <v>935</v>
      </c>
      <c r="C895" t="s">
        <v>557</v>
      </c>
      <c r="D895">
        <v>5</v>
      </c>
      <c r="E895">
        <v>5</v>
      </c>
      <c r="F895">
        <v>4</v>
      </c>
      <c r="G895">
        <v>5</v>
      </c>
      <c r="H895">
        <v>2</v>
      </c>
      <c r="I895">
        <v>4.2</v>
      </c>
      <c r="J895">
        <v>21</v>
      </c>
      <c r="K895">
        <v>0.16365576835149201</v>
      </c>
      <c r="L895">
        <v>10</v>
      </c>
      <c r="M895" t="s">
        <v>936</v>
      </c>
      <c r="N895" t="b">
        <v>0</v>
      </c>
    </row>
    <row r="896" spans="1:14" x14ac:dyDescent="0.45">
      <c r="A896" t="s">
        <v>210</v>
      </c>
      <c r="B896" t="s">
        <v>937</v>
      </c>
      <c r="C896" t="s">
        <v>557</v>
      </c>
      <c r="D896">
        <v>4</v>
      </c>
      <c r="E896">
        <v>5</v>
      </c>
      <c r="F896">
        <v>4</v>
      </c>
      <c r="G896">
        <v>5</v>
      </c>
      <c r="H896">
        <v>1</v>
      </c>
      <c r="I896">
        <v>4.12</v>
      </c>
      <c r="J896">
        <v>19</v>
      </c>
      <c r="K896">
        <v>0.15997020198235221</v>
      </c>
      <c r="L896">
        <v>9</v>
      </c>
      <c r="M896" t="s">
        <v>938</v>
      </c>
      <c r="N896" t="b">
        <v>0</v>
      </c>
    </row>
    <row r="897" spans="1:14" x14ac:dyDescent="0.45">
      <c r="A897" t="s">
        <v>213</v>
      </c>
      <c r="B897" t="s">
        <v>939</v>
      </c>
      <c r="C897" t="s">
        <v>557</v>
      </c>
      <c r="D897">
        <v>3</v>
      </c>
      <c r="E897">
        <v>3</v>
      </c>
      <c r="F897">
        <v>2</v>
      </c>
      <c r="G897">
        <v>4</v>
      </c>
      <c r="H897">
        <v>1</v>
      </c>
      <c r="I897">
        <v>3.14</v>
      </c>
      <c r="J897">
        <v>13</v>
      </c>
      <c r="K897">
        <v>0.17006043509361421</v>
      </c>
      <c r="L897">
        <v>10</v>
      </c>
      <c r="M897" t="s">
        <v>940</v>
      </c>
      <c r="N897" t="b">
        <v>0</v>
      </c>
    </row>
    <row r="898" spans="1:14" x14ac:dyDescent="0.45">
      <c r="A898" t="s">
        <v>216</v>
      </c>
      <c r="B898" t="s">
        <v>941</v>
      </c>
      <c r="C898" t="s">
        <v>557</v>
      </c>
      <c r="D898">
        <v>5</v>
      </c>
      <c r="E898">
        <v>5</v>
      </c>
      <c r="F898">
        <v>4</v>
      </c>
      <c r="G898">
        <v>5</v>
      </c>
      <c r="H898">
        <v>1</v>
      </c>
      <c r="I898">
        <v>4.3400000000000007</v>
      </c>
      <c r="J898">
        <v>20</v>
      </c>
      <c r="K898">
        <v>0.14964680051659601</v>
      </c>
      <c r="L898">
        <v>10</v>
      </c>
      <c r="M898" t="s">
        <v>942</v>
      </c>
      <c r="N898" t="b">
        <v>0</v>
      </c>
    </row>
    <row r="899" spans="1:14" x14ac:dyDescent="0.45">
      <c r="A899" t="s">
        <v>219</v>
      </c>
      <c r="B899" t="s">
        <v>943</v>
      </c>
      <c r="C899" t="s">
        <v>557</v>
      </c>
      <c r="D899">
        <v>5</v>
      </c>
      <c r="E899">
        <v>5</v>
      </c>
      <c r="F899">
        <v>5</v>
      </c>
      <c r="G899">
        <v>5</v>
      </c>
      <c r="H899">
        <v>1</v>
      </c>
      <c r="I899">
        <v>4.4800000000000004</v>
      </c>
      <c r="J899">
        <v>21</v>
      </c>
      <c r="K899">
        <v>0.13892410439818231</v>
      </c>
      <c r="L899">
        <v>10</v>
      </c>
      <c r="M899" t="s">
        <v>944</v>
      </c>
      <c r="N899" t="b">
        <v>0</v>
      </c>
    </row>
    <row r="900" spans="1:14" x14ac:dyDescent="0.45">
      <c r="A900" t="s">
        <v>222</v>
      </c>
      <c r="B900" t="s">
        <v>945</v>
      </c>
      <c r="C900" t="s">
        <v>557</v>
      </c>
      <c r="D900">
        <v>5</v>
      </c>
      <c r="E900">
        <v>5</v>
      </c>
      <c r="F900">
        <v>4</v>
      </c>
      <c r="G900">
        <v>5</v>
      </c>
      <c r="H900">
        <v>1</v>
      </c>
      <c r="I900">
        <v>4.3400000000000007</v>
      </c>
      <c r="J900">
        <v>20</v>
      </c>
      <c r="K900">
        <v>0.3247862102766409</v>
      </c>
      <c r="L900">
        <v>11</v>
      </c>
      <c r="M900" t="s">
        <v>946</v>
      </c>
      <c r="N900" t="b">
        <v>0</v>
      </c>
    </row>
    <row r="901" spans="1:14" x14ac:dyDescent="0.45">
      <c r="A901" t="s">
        <v>225</v>
      </c>
      <c r="B901" t="s">
        <v>947</v>
      </c>
      <c r="C901" t="s">
        <v>557</v>
      </c>
      <c r="D901">
        <v>4</v>
      </c>
      <c r="E901">
        <v>5</v>
      </c>
      <c r="F901">
        <v>4</v>
      </c>
      <c r="G901">
        <v>5</v>
      </c>
      <c r="H901">
        <v>1</v>
      </c>
      <c r="I901">
        <v>4.12</v>
      </c>
      <c r="J901">
        <v>19</v>
      </c>
      <c r="K901">
        <v>0.29185141645971979</v>
      </c>
      <c r="L901">
        <v>10</v>
      </c>
      <c r="M901" t="s">
        <v>948</v>
      </c>
      <c r="N901" t="b">
        <v>0</v>
      </c>
    </row>
    <row r="902" spans="1:14" x14ac:dyDescent="0.45">
      <c r="A902" t="s">
        <v>228</v>
      </c>
      <c r="B902" t="s">
        <v>949</v>
      </c>
      <c r="C902" t="s">
        <v>557</v>
      </c>
      <c r="D902">
        <v>5</v>
      </c>
      <c r="E902">
        <v>5</v>
      </c>
      <c r="F902">
        <v>4</v>
      </c>
      <c r="G902">
        <v>5</v>
      </c>
      <c r="H902">
        <v>1</v>
      </c>
      <c r="I902">
        <v>4.3400000000000007</v>
      </c>
      <c r="J902">
        <v>20</v>
      </c>
      <c r="K902">
        <v>0.37622558571336773</v>
      </c>
      <c r="L902">
        <v>12</v>
      </c>
      <c r="M902" t="s">
        <v>950</v>
      </c>
      <c r="N902" t="b">
        <v>0</v>
      </c>
    </row>
    <row r="903" spans="1:14" x14ac:dyDescent="0.45">
      <c r="A903" t="s">
        <v>231</v>
      </c>
      <c r="B903" t="s">
        <v>951</v>
      </c>
      <c r="C903" t="s">
        <v>557</v>
      </c>
      <c r="D903">
        <v>4</v>
      </c>
      <c r="E903">
        <v>5</v>
      </c>
      <c r="F903">
        <v>4</v>
      </c>
      <c r="G903">
        <v>5</v>
      </c>
      <c r="H903">
        <v>1</v>
      </c>
      <c r="I903">
        <v>3.28</v>
      </c>
      <c r="J903">
        <v>19</v>
      </c>
      <c r="K903">
        <v>0.22538729451620371</v>
      </c>
      <c r="L903">
        <v>10</v>
      </c>
      <c r="M903" t="s">
        <v>952</v>
      </c>
      <c r="N903" t="b">
        <v>0</v>
      </c>
    </row>
    <row r="904" spans="1:14" x14ac:dyDescent="0.45">
      <c r="A904" t="s">
        <v>234</v>
      </c>
      <c r="B904" t="s">
        <v>953</v>
      </c>
      <c r="C904" t="s">
        <v>557</v>
      </c>
      <c r="D904">
        <v>5</v>
      </c>
      <c r="E904">
        <v>5</v>
      </c>
      <c r="F904">
        <v>4</v>
      </c>
      <c r="G904">
        <v>5</v>
      </c>
      <c r="H904">
        <v>1</v>
      </c>
      <c r="I904">
        <v>4.3400000000000007</v>
      </c>
      <c r="J904">
        <v>20</v>
      </c>
      <c r="K904">
        <v>0.37967651113132872</v>
      </c>
      <c r="L904">
        <v>10</v>
      </c>
      <c r="M904" t="s">
        <v>954</v>
      </c>
      <c r="N904" t="b">
        <v>0</v>
      </c>
    </row>
    <row r="905" spans="1:14" x14ac:dyDescent="0.45">
      <c r="A905" t="s">
        <v>237</v>
      </c>
      <c r="B905" t="s">
        <v>955</v>
      </c>
      <c r="C905" t="s">
        <v>557</v>
      </c>
      <c r="D905">
        <v>5</v>
      </c>
      <c r="E905">
        <v>5</v>
      </c>
      <c r="F905">
        <v>4</v>
      </c>
      <c r="G905">
        <v>5</v>
      </c>
      <c r="H905">
        <v>1</v>
      </c>
      <c r="I905">
        <v>4.3400000000000007</v>
      </c>
      <c r="J905">
        <v>20</v>
      </c>
      <c r="K905">
        <v>0.21729306286167699</v>
      </c>
      <c r="L905">
        <v>11</v>
      </c>
      <c r="M905" t="s">
        <v>956</v>
      </c>
      <c r="N905" t="b">
        <v>0</v>
      </c>
    </row>
    <row r="906" spans="1:14" x14ac:dyDescent="0.45">
      <c r="A906" t="s">
        <v>240</v>
      </c>
      <c r="B906" t="s">
        <v>957</v>
      </c>
      <c r="C906" t="s">
        <v>557</v>
      </c>
      <c r="D906">
        <v>4</v>
      </c>
      <c r="E906">
        <v>5</v>
      </c>
      <c r="F906">
        <v>4</v>
      </c>
      <c r="G906">
        <v>5</v>
      </c>
      <c r="H906">
        <v>1</v>
      </c>
      <c r="I906">
        <v>3.28</v>
      </c>
      <c r="J906">
        <v>19</v>
      </c>
      <c r="K906">
        <v>0.41646831127947309</v>
      </c>
      <c r="L906">
        <v>16</v>
      </c>
      <c r="M906" t="s">
        <v>958</v>
      </c>
      <c r="N906" t="b">
        <v>0</v>
      </c>
    </row>
    <row r="907" spans="1:14" x14ac:dyDescent="0.45">
      <c r="A907" t="s">
        <v>243</v>
      </c>
      <c r="B907" t="s">
        <v>959</v>
      </c>
      <c r="C907" t="s">
        <v>557</v>
      </c>
      <c r="D907">
        <v>5</v>
      </c>
      <c r="E907">
        <v>5</v>
      </c>
      <c r="F907">
        <v>5</v>
      </c>
      <c r="G907">
        <v>5</v>
      </c>
      <c r="H907">
        <v>1</v>
      </c>
      <c r="I907">
        <v>4.4800000000000004</v>
      </c>
      <c r="J907">
        <v>21</v>
      </c>
      <c r="K907">
        <v>0.22357829038196039</v>
      </c>
      <c r="L907">
        <v>4</v>
      </c>
      <c r="M907" t="s">
        <v>704</v>
      </c>
      <c r="N907" t="b">
        <v>0</v>
      </c>
    </row>
    <row r="908" spans="1:14" x14ac:dyDescent="0.45">
      <c r="A908" t="s">
        <v>246</v>
      </c>
      <c r="B908" t="s">
        <v>960</v>
      </c>
      <c r="C908" t="s">
        <v>557</v>
      </c>
      <c r="D908">
        <v>3</v>
      </c>
      <c r="E908">
        <v>4</v>
      </c>
      <c r="F908">
        <v>2</v>
      </c>
      <c r="G908">
        <v>5</v>
      </c>
      <c r="H908">
        <v>1</v>
      </c>
      <c r="I908">
        <v>2.6</v>
      </c>
      <c r="J908">
        <v>15</v>
      </c>
      <c r="K908">
        <v>0.34648702196542619</v>
      </c>
      <c r="L908">
        <v>11</v>
      </c>
      <c r="M908" t="s">
        <v>961</v>
      </c>
      <c r="N908" t="b">
        <v>0</v>
      </c>
    </row>
    <row r="909" spans="1:14" x14ac:dyDescent="0.45">
      <c r="A909" t="s">
        <v>249</v>
      </c>
      <c r="B909" t="s">
        <v>962</v>
      </c>
      <c r="C909" t="s">
        <v>557</v>
      </c>
      <c r="D909">
        <v>4</v>
      </c>
      <c r="E909">
        <v>4</v>
      </c>
      <c r="F909">
        <v>3</v>
      </c>
      <c r="G909">
        <v>4</v>
      </c>
      <c r="H909">
        <v>1</v>
      </c>
      <c r="I909">
        <v>3.96</v>
      </c>
      <c r="J909">
        <v>16</v>
      </c>
      <c r="K909">
        <v>0.30595847327770059</v>
      </c>
      <c r="L909">
        <v>10</v>
      </c>
      <c r="M909" t="s">
        <v>963</v>
      </c>
      <c r="N909" t="b">
        <v>0</v>
      </c>
    </row>
    <row r="910" spans="1:14" x14ac:dyDescent="0.45">
      <c r="A910" t="s">
        <v>252</v>
      </c>
      <c r="B910" t="s">
        <v>964</v>
      </c>
      <c r="C910" t="s">
        <v>557</v>
      </c>
      <c r="D910">
        <v>5</v>
      </c>
      <c r="E910">
        <v>5</v>
      </c>
      <c r="F910">
        <v>4</v>
      </c>
      <c r="G910">
        <v>5</v>
      </c>
      <c r="H910">
        <v>1</v>
      </c>
      <c r="I910">
        <v>4.3400000000000007</v>
      </c>
      <c r="J910">
        <v>20</v>
      </c>
      <c r="K910">
        <v>0.28551784143510428</v>
      </c>
      <c r="L910">
        <v>11</v>
      </c>
      <c r="M910" t="s">
        <v>965</v>
      </c>
      <c r="N910" t="b">
        <v>0</v>
      </c>
    </row>
    <row r="911" spans="1:14" x14ac:dyDescent="0.45">
      <c r="A911" t="s">
        <v>255</v>
      </c>
      <c r="B911" t="s">
        <v>966</v>
      </c>
      <c r="C911" t="s">
        <v>557</v>
      </c>
      <c r="D911">
        <v>4</v>
      </c>
      <c r="E911">
        <v>5</v>
      </c>
      <c r="F911">
        <v>4</v>
      </c>
      <c r="G911">
        <v>5</v>
      </c>
      <c r="H911">
        <v>1</v>
      </c>
      <c r="I911">
        <v>4.12</v>
      </c>
      <c r="J911">
        <v>19</v>
      </c>
      <c r="K911">
        <v>0.45719959099193819</v>
      </c>
      <c r="L911">
        <v>11</v>
      </c>
      <c r="M911" t="s">
        <v>967</v>
      </c>
      <c r="N911" t="b">
        <v>0</v>
      </c>
    </row>
    <row r="912" spans="1:14" x14ac:dyDescent="0.45">
      <c r="A912" t="s">
        <v>258</v>
      </c>
      <c r="B912" t="s">
        <v>968</v>
      </c>
      <c r="C912" t="s">
        <v>557</v>
      </c>
      <c r="D912">
        <v>5</v>
      </c>
      <c r="E912">
        <v>5</v>
      </c>
      <c r="F912">
        <v>4</v>
      </c>
      <c r="G912">
        <v>5</v>
      </c>
      <c r="H912">
        <v>1</v>
      </c>
      <c r="I912">
        <v>4.3400000000000007</v>
      </c>
      <c r="J912">
        <v>20</v>
      </c>
      <c r="K912">
        <v>0.31610456951698601</v>
      </c>
      <c r="L912">
        <v>10</v>
      </c>
      <c r="M912" t="s">
        <v>969</v>
      </c>
      <c r="N912" t="b">
        <v>0</v>
      </c>
    </row>
    <row r="913" spans="1:14" x14ac:dyDescent="0.45">
      <c r="A913" t="s">
        <v>261</v>
      </c>
      <c r="B913" t="s">
        <v>970</v>
      </c>
      <c r="C913" t="s">
        <v>557</v>
      </c>
      <c r="D913">
        <v>5</v>
      </c>
      <c r="E913">
        <v>5</v>
      </c>
      <c r="F913">
        <v>4</v>
      </c>
      <c r="G913">
        <v>5</v>
      </c>
      <c r="H913">
        <v>1</v>
      </c>
      <c r="I913">
        <v>3.5</v>
      </c>
      <c r="J913">
        <v>20</v>
      </c>
      <c r="K913">
        <v>0.37515138307924589</v>
      </c>
      <c r="L913">
        <v>10</v>
      </c>
      <c r="M913" t="s">
        <v>971</v>
      </c>
      <c r="N913" t="b">
        <v>0</v>
      </c>
    </row>
    <row r="914" spans="1:14" x14ac:dyDescent="0.45">
      <c r="A914" t="s">
        <v>264</v>
      </c>
      <c r="B914" t="s">
        <v>972</v>
      </c>
      <c r="C914" t="s">
        <v>557</v>
      </c>
      <c r="D914">
        <v>5</v>
      </c>
      <c r="E914">
        <v>5</v>
      </c>
      <c r="F914">
        <v>4</v>
      </c>
      <c r="G914">
        <v>5</v>
      </c>
      <c r="H914">
        <v>1</v>
      </c>
      <c r="I914">
        <v>4.3400000000000007</v>
      </c>
      <c r="J914">
        <v>20</v>
      </c>
      <c r="K914">
        <v>0.36923025686443689</v>
      </c>
      <c r="L914">
        <v>11</v>
      </c>
      <c r="M914" t="s">
        <v>973</v>
      </c>
      <c r="N914" t="b">
        <v>0</v>
      </c>
    </row>
    <row r="915" spans="1:14" x14ac:dyDescent="0.45">
      <c r="A915" t="s">
        <v>267</v>
      </c>
      <c r="B915" t="s">
        <v>974</v>
      </c>
      <c r="C915" t="s">
        <v>557</v>
      </c>
      <c r="D915">
        <v>4</v>
      </c>
      <c r="E915">
        <v>3</v>
      </c>
      <c r="F915">
        <v>2</v>
      </c>
      <c r="G915">
        <v>4</v>
      </c>
      <c r="H915">
        <v>1</v>
      </c>
      <c r="I915">
        <v>2.52</v>
      </c>
      <c r="J915">
        <v>14</v>
      </c>
      <c r="K915">
        <v>0.33731404020966538</v>
      </c>
      <c r="L915">
        <v>10</v>
      </c>
      <c r="M915" t="s">
        <v>975</v>
      </c>
      <c r="N915" t="b">
        <v>0</v>
      </c>
    </row>
    <row r="916" spans="1:14" x14ac:dyDescent="0.45">
      <c r="A916" t="s">
        <v>270</v>
      </c>
      <c r="B916" t="s">
        <v>976</v>
      </c>
      <c r="C916" t="s">
        <v>557</v>
      </c>
      <c r="D916">
        <v>5</v>
      </c>
      <c r="E916">
        <v>5</v>
      </c>
      <c r="F916">
        <v>5</v>
      </c>
      <c r="G916">
        <v>5</v>
      </c>
      <c r="H916">
        <v>1</v>
      </c>
      <c r="I916">
        <v>4.4800000000000004</v>
      </c>
      <c r="J916">
        <v>21</v>
      </c>
      <c r="K916">
        <v>8.4884248128680145E-2</v>
      </c>
      <c r="L916">
        <v>11</v>
      </c>
      <c r="M916" t="s">
        <v>977</v>
      </c>
      <c r="N916" t="b">
        <v>0</v>
      </c>
    </row>
    <row r="917" spans="1:14" x14ac:dyDescent="0.45">
      <c r="A917" t="s">
        <v>273</v>
      </c>
      <c r="B917" t="s">
        <v>698</v>
      </c>
      <c r="C917" t="s">
        <v>557</v>
      </c>
      <c r="D917">
        <v>1</v>
      </c>
      <c r="E917">
        <v>1</v>
      </c>
      <c r="F917">
        <v>1</v>
      </c>
      <c r="G917">
        <v>1</v>
      </c>
      <c r="H917">
        <v>1</v>
      </c>
      <c r="I917">
        <v>2.12</v>
      </c>
      <c r="J917">
        <v>5</v>
      </c>
      <c r="K917">
        <v>5.0209109640927833E-2</v>
      </c>
      <c r="L917">
        <v>11</v>
      </c>
      <c r="M917" t="s">
        <v>978</v>
      </c>
      <c r="N917" t="b">
        <v>0</v>
      </c>
    </row>
    <row r="918" spans="1:14" x14ac:dyDescent="0.45">
      <c r="A918" t="s">
        <v>276</v>
      </c>
      <c r="B918" t="s">
        <v>698</v>
      </c>
      <c r="C918" t="s">
        <v>557</v>
      </c>
      <c r="D918">
        <v>3</v>
      </c>
      <c r="E918">
        <v>1</v>
      </c>
      <c r="F918">
        <v>1</v>
      </c>
      <c r="G918">
        <v>1</v>
      </c>
      <c r="H918">
        <v>1</v>
      </c>
      <c r="I918">
        <v>1.44</v>
      </c>
      <c r="J918">
        <v>7</v>
      </c>
      <c r="K918">
        <v>6.7521312117924476E-2</v>
      </c>
      <c r="L918">
        <v>10</v>
      </c>
      <c r="M918" t="s">
        <v>979</v>
      </c>
      <c r="N918" t="b">
        <v>0</v>
      </c>
    </row>
    <row r="919" spans="1:14" x14ac:dyDescent="0.45">
      <c r="A919" t="s">
        <v>279</v>
      </c>
      <c r="B919" t="s">
        <v>698</v>
      </c>
      <c r="C919" t="s">
        <v>557</v>
      </c>
      <c r="D919">
        <v>1</v>
      </c>
      <c r="E919">
        <v>1</v>
      </c>
      <c r="F919">
        <v>1</v>
      </c>
      <c r="G919">
        <v>1</v>
      </c>
      <c r="H919">
        <v>1</v>
      </c>
      <c r="I919">
        <v>1</v>
      </c>
      <c r="J919">
        <v>5</v>
      </c>
      <c r="K919">
        <v>5.4752018429402777E-2</v>
      </c>
      <c r="L919">
        <v>8</v>
      </c>
      <c r="M919" t="s">
        <v>980</v>
      </c>
      <c r="N919" t="b">
        <v>0</v>
      </c>
    </row>
    <row r="920" spans="1:14" x14ac:dyDescent="0.45">
      <c r="A920" t="s">
        <v>282</v>
      </c>
      <c r="B920" t="s">
        <v>981</v>
      </c>
      <c r="C920" t="s">
        <v>557</v>
      </c>
      <c r="D920">
        <v>4</v>
      </c>
      <c r="E920">
        <v>4</v>
      </c>
      <c r="F920">
        <v>2</v>
      </c>
      <c r="G920">
        <v>4</v>
      </c>
      <c r="H920">
        <v>1</v>
      </c>
      <c r="I920">
        <v>3.54</v>
      </c>
      <c r="J920">
        <v>15</v>
      </c>
      <c r="K920">
        <v>0.1792001566438442</v>
      </c>
      <c r="L920">
        <v>11</v>
      </c>
      <c r="M920" t="s">
        <v>982</v>
      </c>
      <c r="N920" t="b">
        <v>0</v>
      </c>
    </row>
    <row r="921" spans="1:14" x14ac:dyDescent="0.45">
      <c r="A921" t="s">
        <v>285</v>
      </c>
      <c r="B921" t="s">
        <v>983</v>
      </c>
      <c r="C921" t="s">
        <v>557</v>
      </c>
      <c r="D921">
        <v>4</v>
      </c>
      <c r="E921">
        <v>4</v>
      </c>
      <c r="F921">
        <v>2</v>
      </c>
      <c r="G921">
        <v>4</v>
      </c>
      <c r="H921">
        <v>1</v>
      </c>
      <c r="I921">
        <v>3.54</v>
      </c>
      <c r="J921">
        <v>15</v>
      </c>
      <c r="K921">
        <v>0.17951977711927181</v>
      </c>
      <c r="L921">
        <v>11</v>
      </c>
      <c r="M921" t="s">
        <v>984</v>
      </c>
      <c r="N921" t="b">
        <v>0</v>
      </c>
    </row>
    <row r="922" spans="1:14" x14ac:dyDescent="0.45">
      <c r="A922" t="s">
        <v>288</v>
      </c>
      <c r="B922" t="s">
        <v>985</v>
      </c>
      <c r="C922" t="s">
        <v>557</v>
      </c>
      <c r="D922">
        <v>4</v>
      </c>
      <c r="E922">
        <v>5</v>
      </c>
      <c r="F922">
        <v>4</v>
      </c>
      <c r="G922">
        <v>5</v>
      </c>
      <c r="H922">
        <v>1</v>
      </c>
      <c r="I922">
        <v>3.28</v>
      </c>
      <c r="J922">
        <v>19</v>
      </c>
      <c r="K922">
        <v>0.1348635379274897</v>
      </c>
      <c r="L922">
        <v>10</v>
      </c>
      <c r="M922" t="s">
        <v>986</v>
      </c>
      <c r="N922" t="b">
        <v>0</v>
      </c>
    </row>
    <row r="923" spans="1:14" x14ac:dyDescent="0.45">
      <c r="A923" t="s">
        <v>291</v>
      </c>
      <c r="B923" t="s">
        <v>987</v>
      </c>
      <c r="C923" t="s">
        <v>557</v>
      </c>
      <c r="D923">
        <v>5</v>
      </c>
      <c r="E923">
        <v>5</v>
      </c>
      <c r="F923">
        <v>5</v>
      </c>
      <c r="G923">
        <v>5</v>
      </c>
      <c r="H923">
        <v>1</v>
      </c>
      <c r="I923">
        <v>4.4800000000000004</v>
      </c>
      <c r="J923">
        <v>21</v>
      </c>
      <c r="K923">
        <v>0.14603447362193281</v>
      </c>
      <c r="L923">
        <v>9</v>
      </c>
      <c r="M923" t="s">
        <v>988</v>
      </c>
      <c r="N923" t="b">
        <v>0</v>
      </c>
    </row>
    <row r="924" spans="1:14" x14ac:dyDescent="0.45">
      <c r="A924" t="s">
        <v>294</v>
      </c>
      <c r="B924" t="s">
        <v>989</v>
      </c>
      <c r="C924" t="s">
        <v>557</v>
      </c>
      <c r="D924">
        <v>5</v>
      </c>
      <c r="E924">
        <v>5</v>
      </c>
      <c r="F924">
        <v>4</v>
      </c>
      <c r="G924">
        <v>5</v>
      </c>
      <c r="H924">
        <v>1</v>
      </c>
      <c r="I924">
        <v>4.3400000000000007</v>
      </c>
      <c r="J924">
        <v>20</v>
      </c>
      <c r="K924">
        <v>0.41401454365411589</v>
      </c>
      <c r="L924">
        <v>11</v>
      </c>
      <c r="M924" t="s">
        <v>990</v>
      </c>
      <c r="N924" t="b">
        <v>0</v>
      </c>
    </row>
    <row r="925" spans="1:14" x14ac:dyDescent="0.45">
      <c r="A925" t="s">
        <v>297</v>
      </c>
      <c r="B925" t="s">
        <v>991</v>
      </c>
      <c r="C925" t="s">
        <v>557</v>
      </c>
      <c r="D925">
        <v>5</v>
      </c>
      <c r="E925">
        <v>5</v>
      </c>
      <c r="F925">
        <v>4</v>
      </c>
      <c r="G925">
        <v>5</v>
      </c>
      <c r="H925">
        <v>1</v>
      </c>
      <c r="I925">
        <v>4.3400000000000007</v>
      </c>
      <c r="J925">
        <v>20</v>
      </c>
      <c r="K925">
        <v>0.1854544792755165</v>
      </c>
      <c r="L925">
        <v>10</v>
      </c>
      <c r="M925" t="s">
        <v>992</v>
      </c>
      <c r="N925" t="b">
        <v>0</v>
      </c>
    </row>
    <row r="926" spans="1:14" x14ac:dyDescent="0.45">
      <c r="A926" t="s">
        <v>300</v>
      </c>
      <c r="B926" t="s">
        <v>993</v>
      </c>
      <c r="C926" t="s">
        <v>557</v>
      </c>
      <c r="D926">
        <v>5</v>
      </c>
      <c r="E926">
        <v>5</v>
      </c>
      <c r="F926">
        <v>4</v>
      </c>
      <c r="G926">
        <v>5</v>
      </c>
      <c r="H926">
        <v>1</v>
      </c>
      <c r="I926">
        <v>4.3400000000000007</v>
      </c>
      <c r="J926">
        <v>20</v>
      </c>
      <c r="K926">
        <v>0.17336332515602251</v>
      </c>
      <c r="L926">
        <v>11</v>
      </c>
      <c r="M926" t="s">
        <v>994</v>
      </c>
      <c r="N926" t="b">
        <v>0</v>
      </c>
    </row>
    <row r="927" spans="1:14" x14ac:dyDescent="0.45">
      <c r="A927" t="s">
        <v>303</v>
      </c>
      <c r="B927" t="s">
        <v>995</v>
      </c>
      <c r="C927" t="s">
        <v>557</v>
      </c>
      <c r="D927">
        <v>5</v>
      </c>
      <c r="E927">
        <v>5</v>
      </c>
      <c r="F927">
        <v>4</v>
      </c>
      <c r="G927">
        <v>5</v>
      </c>
      <c r="H927">
        <v>1</v>
      </c>
      <c r="I927">
        <v>3.5</v>
      </c>
      <c r="J927">
        <v>20</v>
      </c>
      <c r="K927">
        <v>0.23950537495718219</v>
      </c>
      <c r="L927">
        <v>12</v>
      </c>
      <c r="M927" t="s">
        <v>996</v>
      </c>
      <c r="N927" t="b">
        <v>0</v>
      </c>
    </row>
    <row r="928" spans="1:14" x14ac:dyDescent="0.45">
      <c r="A928" t="s">
        <v>306</v>
      </c>
      <c r="B928" t="s">
        <v>997</v>
      </c>
      <c r="C928" t="s">
        <v>557</v>
      </c>
      <c r="D928">
        <v>5</v>
      </c>
      <c r="E928">
        <v>5</v>
      </c>
      <c r="F928">
        <v>5</v>
      </c>
      <c r="G928">
        <v>5</v>
      </c>
      <c r="H928">
        <v>1</v>
      </c>
      <c r="I928">
        <v>3.64</v>
      </c>
      <c r="J928">
        <v>21</v>
      </c>
      <c r="K928">
        <v>0.27531005970052969</v>
      </c>
      <c r="L928">
        <v>10</v>
      </c>
      <c r="M928" t="s">
        <v>998</v>
      </c>
      <c r="N928" t="b">
        <v>0</v>
      </c>
    </row>
    <row r="929" spans="1:14" x14ac:dyDescent="0.45">
      <c r="A929" t="s">
        <v>309</v>
      </c>
      <c r="B929" t="s">
        <v>999</v>
      </c>
      <c r="C929" t="s">
        <v>557</v>
      </c>
      <c r="D929">
        <v>5</v>
      </c>
      <c r="E929">
        <v>5</v>
      </c>
      <c r="F929">
        <v>5</v>
      </c>
      <c r="G929">
        <v>5</v>
      </c>
      <c r="H929">
        <v>1</v>
      </c>
      <c r="I929">
        <v>4.76</v>
      </c>
      <c r="J929">
        <v>21</v>
      </c>
      <c r="K929">
        <v>0.43711041373199822</v>
      </c>
      <c r="L929">
        <v>14</v>
      </c>
      <c r="M929" t="s">
        <v>1000</v>
      </c>
      <c r="N929" t="b">
        <v>0</v>
      </c>
    </row>
    <row r="930" spans="1:14" x14ac:dyDescent="0.45">
      <c r="A930" t="s">
        <v>312</v>
      </c>
      <c r="B930" t="s">
        <v>1001</v>
      </c>
      <c r="C930" t="s">
        <v>557</v>
      </c>
      <c r="D930">
        <v>4</v>
      </c>
      <c r="E930">
        <v>5</v>
      </c>
      <c r="F930">
        <v>4</v>
      </c>
      <c r="G930">
        <v>5</v>
      </c>
      <c r="H930">
        <v>1</v>
      </c>
      <c r="I930">
        <v>3.28</v>
      </c>
      <c r="J930">
        <v>19</v>
      </c>
      <c r="K930">
        <v>0.1822652039394016</v>
      </c>
      <c r="L930">
        <v>17</v>
      </c>
      <c r="M930" t="s">
        <v>1002</v>
      </c>
      <c r="N930" t="b">
        <v>0</v>
      </c>
    </row>
    <row r="931" spans="1:14" x14ac:dyDescent="0.45">
      <c r="A931" t="s">
        <v>315</v>
      </c>
      <c r="B931" t="s">
        <v>1003</v>
      </c>
      <c r="C931" t="s">
        <v>557</v>
      </c>
      <c r="D931">
        <v>4</v>
      </c>
      <c r="E931">
        <v>5</v>
      </c>
      <c r="F931">
        <v>4</v>
      </c>
      <c r="G931">
        <v>5</v>
      </c>
      <c r="H931">
        <v>1</v>
      </c>
      <c r="I931">
        <v>4.12</v>
      </c>
      <c r="J931">
        <v>19</v>
      </c>
      <c r="K931">
        <v>0.28596382926666419</v>
      </c>
      <c r="L931">
        <v>14</v>
      </c>
      <c r="M931" t="s">
        <v>1004</v>
      </c>
      <c r="N931" t="b">
        <v>0</v>
      </c>
    </row>
    <row r="932" spans="1:14" x14ac:dyDescent="0.45">
      <c r="A932" t="s">
        <v>318</v>
      </c>
      <c r="B932" t="s">
        <v>698</v>
      </c>
      <c r="C932" t="s">
        <v>557</v>
      </c>
      <c r="D932">
        <v>1</v>
      </c>
      <c r="E932">
        <v>1</v>
      </c>
      <c r="F932">
        <v>1</v>
      </c>
      <c r="G932">
        <v>1</v>
      </c>
      <c r="H932">
        <v>1</v>
      </c>
      <c r="I932">
        <v>1</v>
      </c>
      <c r="J932">
        <v>5</v>
      </c>
      <c r="K932">
        <v>6.6548794467527358E-2</v>
      </c>
      <c r="L932">
        <v>11</v>
      </c>
      <c r="M932" t="s">
        <v>1005</v>
      </c>
      <c r="N932" t="b">
        <v>0</v>
      </c>
    </row>
    <row r="933" spans="1:14" x14ac:dyDescent="0.45">
      <c r="A933" t="s">
        <v>321</v>
      </c>
      <c r="B933" t="s">
        <v>1006</v>
      </c>
      <c r="C933" t="s">
        <v>557</v>
      </c>
      <c r="D933">
        <v>5</v>
      </c>
      <c r="E933">
        <v>5</v>
      </c>
      <c r="F933">
        <v>4</v>
      </c>
      <c r="G933">
        <v>5</v>
      </c>
      <c r="H933">
        <v>3</v>
      </c>
      <c r="I933">
        <v>4.74</v>
      </c>
      <c r="J933">
        <v>22</v>
      </c>
      <c r="K933">
        <v>0.27877467495120672</v>
      </c>
      <c r="L933">
        <v>11</v>
      </c>
      <c r="M933" t="s">
        <v>1007</v>
      </c>
      <c r="N933" t="b">
        <v>0</v>
      </c>
    </row>
    <row r="934" spans="1:14" x14ac:dyDescent="0.45">
      <c r="A934" t="s">
        <v>324</v>
      </c>
      <c r="B934" t="s">
        <v>1008</v>
      </c>
      <c r="C934" t="s">
        <v>557</v>
      </c>
      <c r="D934">
        <v>5</v>
      </c>
      <c r="E934">
        <v>5</v>
      </c>
      <c r="F934">
        <v>5</v>
      </c>
      <c r="G934">
        <v>5</v>
      </c>
      <c r="H934">
        <v>5</v>
      </c>
      <c r="I934">
        <v>5</v>
      </c>
      <c r="J934">
        <v>25</v>
      </c>
      <c r="K934">
        <v>8.2800754801101231E-2</v>
      </c>
      <c r="L934">
        <v>10</v>
      </c>
      <c r="M934" t="s">
        <v>1009</v>
      </c>
      <c r="N934" t="b">
        <v>0</v>
      </c>
    </row>
    <row r="935" spans="1:14" x14ac:dyDescent="0.45">
      <c r="A935" t="s">
        <v>327</v>
      </c>
      <c r="B935" t="s">
        <v>1010</v>
      </c>
      <c r="C935" t="s">
        <v>557</v>
      </c>
      <c r="D935">
        <v>5</v>
      </c>
      <c r="E935">
        <v>5</v>
      </c>
      <c r="F935">
        <v>4</v>
      </c>
      <c r="G935">
        <v>5</v>
      </c>
      <c r="H935">
        <v>1</v>
      </c>
      <c r="I935">
        <v>4.3400000000000007</v>
      </c>
      <c r="J935">
        <v>20</v>
      </c>
      <c r="K935">
        <v>0.35911904815293799</v>
      </c>
      <c r="L935">
        <v>14</v>
      </c>
      <c r="M935" t="s">
        <v>1011</v>
      </c>
      <c r="N935" t="b">
        <v>0</v>
      </c>
    </row>
    <row r="936" spans="1:14" x14ac:dyDescent="0.45">
      <c r="A936" t="s">
        <v>330</v>
      </c>
      <c r="B936" t="s">
        <v>1012</v>
      </c>
      <c r="C936" t="s">
        <v>557</v>
      </c>
      <c r="D936">
        <v>4</v>
      </c>
      <c r="E936">
        <v>5</v>
      </c>
      <c r="F936">
        <v>3</v>
      </c>
      <c r="G936">
        <v>5</v>
      </c>
      <c r="H936">
        <v>1</v>
      </c>
      <c r="I936">
        <v>3.14</v>
      </c>
      <c r="J936">
        <v>18</v>
      </c>
      <c r="K936">
        <v>4.3241542904290428E-2</v>
      </c>
      <c r="L936">
        <v>3</v>
      </c>
      <c r="M936" t="s">
        <v>1013</v>
      </c>
      <c r="N936" t="b">
        <v>0</v>
      </c>
    </row>
    <row r="937" spans="1:14" x14ac:dyDescent="0.45">
      <c r="A937" t="s">
        <v>333</v>
      </c>
      <c r="B937" t="s">
        <v>1014</v>
      </c>
      <c r="C937" t="s">
        <v>557</v>
      </c>
      <c r="D937">
        <v>5</v>
      </c>
      <c r="E937">
        <v>5</v>
      </c>
      <c r="F937">
        <v>3</v>
      </c>
      <c r="G937">
        <v>5</v>
      </c>
      <c r="H937">
        <v>1</v>
      </c>
      <c r="I937">
        <v>4.2</v>
      </c>
      <c r="J937">
        <v>19</v>
      </c>
      <c r="K937">
        <v>0.41053569778695181</v>
      </c>
      <c r="L937">
        <v>16</v>
      </c>
      <c r="M937" t="s">
        <v>1015</v>
      </c>
      <c r="N937" t="b">
        <v>0</v>
      </c>
    </row>
    <row r="938" spans="1:14" x14ac:dyDescent="0.45">
      <c r="A938" t="s">
        <v>336</v>
      </c>
      <c r="B938" t="s">
        <v>1016</v>
      </c>
      <c r="C938" t="s">
        <v>557</v>
      </c>
      <c r="D938">
        <v>4</v>
      </c>
      <c r="E938">
        <v>5</v>
      </c>
      <c r="F938">
        <v>4</v>
      </c>
      <c r="G938">
        <v>5</v>
      </c>
      <c r="H938">
        <v>1</v>
      </c>
      <c r="I938">
        <v>4.12</v>
      </c>
      <c r="J938">
        <v>19</v>
      </c>
      <c r="K938">
        <v>0.14301662670887039</v>
      </c>
      <c r="L938">
        <v>10</v>
      </c>
      <c r="M938" t="s">
        <v>1017</v>
      </c>
      <c r="N938" t="b">
        <v>0</v>
      </c>
    </row>
    <row r="939" spans="1:14" x14ac:dyDescent="0.45">
      <c r="A939" t="s">
        <v>339</v>
      </c>
      <c r="B939" t="s">
        <v>1018</v>
      </c>
      <c r="C939" t="s">
        <v>557</v>
      </c>
      <c r="D939">
        <v>5</v>
      </c>
      <c r="E939">
        <v>5</v>
      </c>
      <c r="F939">
        <v>4</v>
      </c>
      <c r="G939">
        <v>5</v>
      </c>
      <c r="H939">
        <v>1</v>
      </c>
      <c r="I939">
        <v>4.3400000000000007</v>
      </c>
      <c r="J939">
        <v>20</v>
      </c>
      <c r="K939">
        <v>0.2337686371582047</v>
      </c>
      <c r="L939">
        <v>10</v>
      </c>
      <c r="M939" t="s">
        <v>1019</v>
      </c>
      <c r="N939" t="b">
        <v>0</v>
      </c>
    </row>
    <row r="940" spans="1:14" x14ac:dyDescent="0.45">
      <c r="A940" t="s">
        <v>342</v>
      </c>
      <c r="B940" t="s">
        <v>1020</v>
      </c>
      <c r="C940" t="s">
        <v>557</v>
      </c>
      <c r="D940">
        <v>5</v>
      </c>
      <c r="E940">
        <v>5</v>
      </c>
      <c r="F940">
        <v>5</v>
      </c>
      <c r="G940">
        <v>5</v>
      </c>
      <c r="H940">
        <v>1</v>
      </c>
      <c r="I940">
        <v>4.4800000000000004</v>
      </c>
      <c r="J940">
        <v>21</v>
      </c>
      <c r="K940">
        <v>6.4670240782295108E-2</v>
      </c>
      <c r="L940">
        <v>15</v>
      </c>
      <c r="M940" t="s">
        <v>1021</v>
      </c>
      <c r="N940" t="b">
        <v>0</v>
      </c>
    </row>
    <row r="941" spans="1:14" x14ac:dyDescent="0.45">
      <c r="A941" t="s">
        <v>345</v>
      </c>
      <c r="B941" t="s">
        <v>1022</v>
      </c>
      <c r="C941" t="s">
        <v>557</v>
      </c>
      <c r="D941">
        <v>5</v>
      </c>
      <c r="E941">
        <v>5</v>
      </c>
      <c r="F941">
        <v>5</v>
      </c>
      <c r="G941">
        <v>5</v>
      </c>
      <c r="H941">
        <v>1</v>
      </c>
      <c r="I941">
        <v>4.4800000000000004</v>
      </c>
      <c r="J941">
        <v>21</v>
      </c>
      <c r="K941">
        <v>0.41832115016634269</v>
      </c>
      <c r="L941">
        <v>12</v>
      </c>
      <c r="M941" t="s">
        <v>1023</v>
      </c>
      <c r="N941" t="b">
        <v>0</v>
      </c>
    </row>
    <row r="942" spans="1:14" x14ac:dyDescent="0.45">
      <c r="A942" t="s">
        <v>348</v>
      </c>
      <c r="B942" t="s">
        <v>1024</v>
      </c>
      <c r="C942" t="s">
        <v>557</v>
      </c>
      <c r="D942">
        <v>5</v>
      </c>
      <c r="E942">
        <v>5</v>
      </c>
      <c r="F942">
        <v>5</v>
      </c>
      <c r="G942">
        <v>5</v>
      </c>
      <c r="H942">
        <v>1</v>
      </c>
      <c r="I942">
        <v>4.4800000000000004</v>
      </c>
      <c r="J942">
        <v>21</v>
      </c>
      <c r="K942">
        <v>0.24762341081808911</v>
      </c>
      <c r="L942">
        <v>14</v>
      </c>
      <c r="M942" t="s">
        <v>1025</v>
      </c>
      <c r="N942" t="b">
        <v>0</v>
      </c>
    </row>
    <row r="943" spans="1:14" x14ac:dyDescent="0.45">
      <c r="A943" t="s">
        <v>351</v>
      </c>
      <c r="B943" t="s">
        <v>1026</v>
      </c>
      <c r="C943" t="s">
        <v>557</v>
      </c>
      <c r="D943">
        <v>4</v>
      </c>
      <c r="E943">
        <v>5</v>
      </c>
      <c r="F943">
        <v>4</v>
      </c>
      <c r="G943">
        <v>5</v>
      </c>
      <c r="H943">
        <v>1</v>
      </c>
      <c r="I943">
        <v>4.12</v>
      </c>
      <c r="J943">
        <v>19</v>
      </c>
      <c r="K943">
        <v>0.18028722623287169</v>
      </c>
      <c r="L943">
        <v>17</v>
      </c>
      <c r="M943" t="s">
        <v>1027</v>
      </c>
      <c r="N943" t="b">
        <v>0</v>
      </c>
    </row>
    <row r="944" spans="1:14" x14ac:dyDescent="0.45">
      <c r="A944" t="s">
        <v>354</v>
      </c>
      <c r="B944" t="s">
        <v>777</v>
      </c>
      <c r="C944" t="s">
        <v>557</v>
      </c>
      <c r="D944">
        <v>5</v>
      </c>
      <c r="E944">
        <v>5</v>
      </c>
      <c r="F944">
        <v>5</v>
      </c>
      <c r="G944">
        <v>5</v>
      </c>
      <c r="H944">
        <v>5</v>
      </c>
      <c r="I944">
        <v>5</v>
      </c>
      <c r="J944">
        <v>25</v>
      </c>
      <c r="K944">
        <v>0.12441224806390749</v>
      </c>
      <c r="L944">
        <v>9</v>
      </c>
      <c r="M944" t="s">
        <v>1028</v>
      </c>
      <c r="N944" t="b">
        <v>0</v>
      </c>
    </row>
    <row r="945" spans="1:14" x14ac:dyDescent="0.45">
      <c r="A945" t="s">
        <v>357</v>
      </c>
      <c r="B945" t="s">
        <v>1029</v>
      </c>
      <c r="C945" t="s">
        <v>557</v>
      </c>
      <c r="D945">
        <v>5</v>
      </c>
      <c r="E945">
        <v>5</v>
      </c>
      <c r="F945">
        <v>5</v>
      </c>
      <c r="G945">
        <v>5</v>
      </c>
      <c r="H945">
        <v>1</v>
      </c>
      <c r="I945">
        <v>4.4800000000000004</v>
      </c>
      <c r="J945">
        <v>21</v>
      </c>
      <c r="K945">
        <v>0.31242603069266012</v>
      </c>
      <c r="L945">
        <v>13</v>
      </c>
      <c r="M945" t="s">
        <v>1030</v>
      </c>
      <c r="N945" t="b">
        <v>0</v>
      </c>
    </row>
    <row r="946" spans="1:14" x14ac:dyDescent="0.45">
      <c r="A946" t="s">
        <v>360</v>
      </c>
      <c r="B946" t="s">
        <v>1031</v>
      </c>
      <c r="C946" t="s">
        <v>557</v>
      </c>
      <c r="D946">
        <v>5</v>
      </c>
      <c r="E946">
        <v>5</v>
      </c>
      <c r="F946">
        <v>5</v>
      </c>
      <c r="G946">
        <v>5</v>
      </c>
      <c r="H946">
        <v>1</v>
      </c>
      <c r="I946">
        <v>4.4800000000000004</v>
      </c>
      <c r="J946">
        <v>21</v>
      </c>
      <c r="K946">
        <v>5.1599821746880568E-2</v>
      </c>
      <c r="L946">
        <v>2</v>
      </c>
      <c r="M946" t="s">
        <v>1032</v>
      </c>
      <c r="N946" t="b">
        <v>0</v>
      </c>
    </row>
    <row r="947" spans="1:14" x14ac:dyDescent="0.45">
      <c r="A947" t="s">
        <v>363</v>
      </c>
      <c r="B947" t="s">
        <v>1033</v>
      </c>
      <c r="C947" t="s">
        <v>557</v>
      </c>
      <c r="D947">
        <v>5</v>
      </c>
      <c r="E947">
        <v>5</v>
      </c>
      <c r="F947">
        <v>4</v>
      </c>
      <c r="G947">
        <v>5</v>
      </c>
      <c r="H947">
        <v>1</v>
      </c>
      <c r="I947">
        <v>4.3400000000000007</v>
      </c>
      <c r="J947">
        <v>20</v>
      </c>
      <c r="K947">
        <v>0.34262762699502669</v>
      </c>
      <c r="L947">
        <v>14</v>
      </c>
      <c r="M947" t="s">
        <v>1034</v>
      </c>
      <c r="N947" t="b">
        <v>0</v>
      </c>
    </row>
    <row r="948" spans="1:14" x14ac:dyDescent="0.45">
      <c r="A948" t="s">
        <v>366</v>
      </c>
      <c r="B948" t="s">
        <v>1035</v>
      </c>
      <c r="C948" t="s">
        <v>557</v>
      </c>
      <c r="D948">
        <v>5</v>
      </c>
      <c r="E948">
        <v>5</v>
      </c>
      <c r="F948">
        <v>4</v>
      </c>
      <c r="G948">
        <v>5</v>
      </c>
      <c r="H948">
        <v>1</v>
      </c>
      <c r="I948">
        <v>4.3400000000000007</v>
      </c>
      <c r="J948">
        <v>20</v>
      </c>
      <c r="K948">
        <v>0.1165080461116384</v>
      </c>
      <c r="L948">
        <v>9</v>
      </c>
      <c r="M948" t="s">
        <v>1036</v>
      </c>
      <c r="N948" t="b">
        <v>0</v>
      </c>
    </row>
    <row r="949" spans="1:14" x14ac:dyDescent="0.45">
      <c r="A949" t="s">
        <v>369</v>
      </c>
      <c r="B949" t="s">
        <v>1037</v>
      </c>
      <c r="C949" t="s">
        <v>557</v>
      </c>
      <c r="D949">
        <v>4</v>
      </c>
      <c r="E949">
        <v>5</v>
      </c>
      <c r="F949">
        <v>4</v>
      </c>
      <c r="G949">
        <v>5</v>
      </c>
      <c r="H949">
        <v>1</v>
      </c>
      <c r="I949">
        <v>3.28</v>
      </c>
      <c r="J949">
        <v>19</v>
      </c>
      <c r="K949">
        <v>0.46094547196758262</v>
      </c>
      <c r="L949">
        <v>14</v>
      </c>
      <c r="M949" t="s">
        <v>1038</v>
      </c>
      <c r="N949" t="b">
        <v>0</v>
      </c>
    </row>
    <row r="950" spans="1:14" x14ac:dyDescent="0.45">
      <c r="A950" t="s">
        <v>372</v>
      </c>
      <c r="B950" t="s">
        <v>1039</v>
      </c>
      <c r="C950" t="s">
        <v>557</v>
      </c>
      <c r="D950">
        <v>4</v>
      </c>
      <c r="E950">
        <v>5</v>
      </c>
      <c r="F950">
        <v>4</v>
      </c>
      <c r="G950">
        <v>5</v>
      </c>
      <c r="H950">
        <v>1</v>
      </c>
      <c r="I950">
        <v>4.12</v>
      </c>
      <c r="J950">
        <v>19</v>
      </c>
      <c r="K950">
        <v>0.12990741384092161</v>
      </c>
      <c r="L950">
        <v>14</v>
      </c>
      <c r="M950" t="s">
        <v>1040</v>
      </c>
      <c r="N950" t="b">
        <v>0</v>
      </c>
    </row>
    <row r="951" spans="1:14" x14ac:dyDescent="0.45">
      <c r="A951" t="s">
        <v>375</v>
      </c>
      <c r="B951" t="s">
        <v>1041</v>
      </c>
      <c r="C951" t="s">
        <v>557</v>
      </c>
      <c r="D951">
        <v>5</v>
      </c>
      <c r="E951">
        <v>5</v>
      </c>
      <c r="F951">
        <v>4</v>
      </c>
      <c r="G951">
        <v>5</v>
      </c>
      <c r="H951">
        <v>1</v>
      </c>
      <c r="I951">
        <v>3.5</v>
      </c>
      <c r="J951">
        <v>20</v>
      </c>
      <c r="K951">
        <v>0.14343330887782679</v>
      </c>
      <c r="L951">
        <v>11</v>
      </c>
      <c r="M951" t="s">
        <v>1042</v>
      </c>
      <c r="N951" t="b">
        <v>0</v>
      </c>
    </row>
    <row r="952" spans="1:14" x14ac:dyDescent="0.45">
      <c r="A952" t="s">
        <v>378</v>
      </c>
      <c r="B952" t="s">
        <v>1043</v>
      </c>
      <c r="C952" t="s">
        <v>557</v>
      </c>
      <c r="D952">
        <v>3</v>
      </c>
      <c r="E952">
        <v>3</v>
      </c>
      <c r="F952">
        <v>2</v>
      </c>
      <c r="G952">
        <v>4</v>
      </c>
      <c r="H952">
        <v>1</v>
      </c>
      <c r="I952">
        <v>2.2999999999999998</v>
      </c>
      <c r="J952">
        <v>13</v>
      </c>
      <c r="K952">
        <v>0.1495356037151703</v>
      </c>
      <c r="L952">
        <v>3</v>
      </c>
      <c r="M952" t="s">
        <v>1044</v>
      </c>
      <c r="N952" t="b">
        <v>0</v>
      </c>
    </row>
    <row r="953" spans="1:14" x14ac:dyDescent="0.45">
      <c r="A953" t="s">
        <v>381</v>
      </c>
      <c r="B953" t="s">
        <v>1045</v>
      </c>
      <c r="C953" t="s">
        <v>557</v>
      </c>
      <c r="D953">
        <v>5</v>
      </c>
      <c r="E953">
        <v>5</v>
      </c>
      <c r="F953">
        <v>5</v>
      </c>
      <c r="G953">
        <v>5</v>
      </c>
      <c r="H953">
        <v>1</v>
      </c>
      <c r="I953">
        <v>3.64</v>
      </c>
      <c r="J953">
        <v>21</v>
      </c>
      <c r="K953">
        <v>0.38518554565969709</v>
      </c>
      <c r="L953">
        <v>20</v>
      </c>
      <c r="M953" t="s">
        <v>1046</v>
      </c>
      <c r="N953" t="b">
        <v>0</v>
      </c>
    </row>
    <row r="954" spans="1:14" x14ac:dyDescent="0.45">
      <c r="A954" t="s">
        <v>384</v>
      </c>
      <c r="B954" t="s">
        <v>1047</v>
      </c>
      <c r="C954" t="s">
        <v>557</v>
      </c>
      <c r="D954">
        <v>5</v>
      </c>
      <c r="E954">
        <v>5</v>
      </c>
      <c r="F954">
        <v>4</v>
      </c>
      <c r="G954">
        <v>5</v>
      </c>
      <c r="H954">
        <v>1</v>
      </c>
      <c r="I954">
        <v>3.5</v>
      </c>
      <c r="J954">
        <v>20</v>
      </c>
      <c r="K954">
        <v>0.31332925820590701</v>
      </c>
      <c r="L954">
        <v>10</v>
      </c>
      <c r="M954" t="s">
        <v>1048</v>
      </c>
      <c r="N954" t="b">
        <v>0</v>
      </c>
    </row>
    <row r="955" spans="1:14" x14ac:dyDescent="0.45">
      <c r="A955" t="s">
        <v>387</v>
      </c>
      <c r="B955" t="s">
        <v>1049</v>
      </c>
      <c r="C955" t="s">
        <v>557</v>
      </c>
      <c r="D955">
        <v>5</v>
      </c>
      <c r="E955">
        <v>5</v>
      </c>
      <c r="F955">
        <v>5</v>
      </c>
      <c r="G955">
        <v>5</v>
      </c>
      <c r="H955">
        <v>1</v>
      </c>
      <c r="I955">
        <v>4.4800000000000004</v>
      </c>
      <c r="J955">
        <v>21</v>
      </c>
      <c r="K955">
        <v>0.28335415879848752</v>
      </c>
      <c r="L955">
        <v>8</v>
      </c>
      <c r="M955" t="s">
        <v>1050</v>
      </c>
      <c r="N955" t="b">
        <v>0</v>
      </c>
    </row>
    <row r="956" spans="1:14" x14ac:dyDescent="0.45">
      <c r="A956" t="s">
        <v>390</v>
      </c>
      <c r="B956" t="s">
        <v>1051</v>
      </c>
      <c r="C956" t="s">
        <v>557</v>
      </c>
      <c r="D956">
        <v>5</v>
      </c>
      <c r="E956">
        <v>5</v>
      </c>
      <c r="F956">
        <v>5</v>
      </c>
      <c r="G956">
        <v>5</v>
      </c>
      <c r="H956">
        <v>1</v>
      </c>
      <c r="I956">
        <v>4.0599999999999996</v>
      </c>
      <c r="J956">
        <v>21</v>
      </c>
      <c r="K956">
        <v>0.37504852309604292</v>
      </c>
      <c r="L956">
        <v>12</v>
      </c>
      <c r="M956" t="s">
        <v>1052</v>
      </c>
      <c r="N956" t="b">
        <v>0</v>
      </c>
    </row>
    <row r="957" spans="1:14" x14ac:dyDescent="0.45">
      <c r="A957" t="s">
        <v>393</v>
      </c>
      <c r="B957" t="s">
        <v>1053</v>
      </c>
      <c r="C957" t="s">
        <v>557</v>
      </c>
      <c r="D957">
        <v>5</v>
      </c>
      <c r="E957">
        <v>5</v>
      </c>
      <c r="F957">
        <v>3</v>
      </c>
      <c r="G957">
        <v>5</v>
      </c>
      <c r="H957">
        <v>1</v>
      </c>
      <c r="I957">
        <v>3.36</v>
      </c>
      <c r="J957">
        <v>19</v>
      </c>
      <c r="K957">
        <v>0.2713234960492481</v>
      </c>
      <c r="L957">
        <v>16</v>
      </c>
      <c r="M957" t="s">
        <v>1054</v>
      </c>
      <c r="N957" t="b">
        <v>0</v>
      </c>
    </row>
    <row r="958" spans="1:14" x14ac:dyDescent="0.45">
      <c r="A958" t="s">
        <v>396</v>
      </c>
      <c r="B958" t="s">
        <v>1055</v>
      </c>
      <c r="C958" t="s">
        <v>557</v>
      </c>
      <c r="D958">
        <v>5</v>
      </c>
      <c r="E958">
        <v>5</v>
      </c>
      <c r="F958">
        <v>5</v>
      </c>
      <c r="G958">
        <v>5</v>
      </c>
      <c r="H958">
        <v>1</v>
      </c>
      <c r="I958">
        <v>3.64</v>
      </c>
      <c r="J958">
        <v>21</v>
      </c>
      <c r="K958">
        <v>0.2040137574350937</v>
      </c>
      <c r="L958">
        <v>12</v>
      </c>
      <c r="M958" t="s">
        <v>1056</v>
      </c>
      <c r="N958" t="b">
        <v>0</v>
      </c>
    </row>
    <row r="959" spans="1:14" x14ac:dyDescent="0.45">
      <c r="A959" t="s">
        <v>399</v>
      </c>
      <c r="B959" t="s">
        <v>1057</v>
      </c>
      <c r="C959" t="s">
        <v>557</v>
      </c>
      <c r="D959">
        <v>5</v>
      </c>
      <c r="E959">
        <v>5</v>
      </c>
      <c r="F959">
        <v>4</v>
      </c>
      <c r="G959">
        <v>5</v>
      </c>
      <c r="H959">
        <v>1</v>
      </c>
      <c r="I959">
        <v>3.5</v>
      </c>
      <c r="J959">
        <v>20</v>
      </c>
      <c r="K959">
        <v>0.54891879125512899</v>
      </c>
      <c r="L959">
        <v>12</v>
      </c>
      <c r="M959" t="s">
        <v>1058</v>
      </c>
      <c r="N959" t="b">
        <v>0</v>
      </c>
    </row>
    <row r="960" spans="1:14" x14ac:dyDescent="0.45">
      <c r="A960" t="s">
        <v>402</v>
      </c>
      <c r="B960" t="s">
        <v>1059</v>
      </c>
      <c r="C960" t="s">
        <v>557</v>
      </c>
      <c r="D960">
        <v>4</v>
      </c>
      <c r="E960">
        <v>5</v>
      </c>
      <c r="F960">
        <v>4</v>
      </c>
      <c r="G960">
        <v>5</v>
      </c>
      <c r="H960">
        <v>1</v>
      </c>
      <c r="I960">
        <v>3.72</v>
      </c>
      <c r="J960">
        <v>19</v>
      </c>
      <c r="K960">
        <v>0.33934837617736058</v>
      </c>
      <c r="L960">
        <v>12</v>
      </c>
      <c r="M960" t="s">
        <v>1060</v>
      </c>
      <c r="N960" t="b">
        <v>0</v>
      </c>
    </row>
    <row r="961" spans="1:14" x14ac:dyDescent="0.45">
      <c r="A961" t="s">
        <v>405</v>
      </c>
      <c r="B961" t="s">
        <v>1061</v>
      </c>
      <c r="C961" t="s">
        <v>557</v>
      </c>
      <c r="D961">
        <v>5</v>
      </c>
      <c r="E961">
        <v>5</v>
      </c>
      <c r="F961">
        <v>4</v>
      </c>
      <c r="G961">
        <v>5</v>
      </c>
      <c r="H961">
        <v>1</v>
      </c>
      <c r="I961">
        <v>4.3400000000000007</v>
      </c>
      <c r="J961">
        <v>20</v>
      </c>
      <c r="K961">
        <v>0.40304557916639722</v>
      </c>
      <c r="L961">
        <v>13</v>
      </c>
      <c r="M961" t="s">
        <v>1062</v>
      </c>
      <c r="N961" t="b">
        <v>0</v>
      </c>
    </row>
    <row r="962" spans="1:14" x14ac:dyDescent="0.45">
      <c r="A962" t="s">
        <v>408</v>
      </c>
      <c r="B962" t="s">
        <v>1063</v>
      </c>
      <c r="C962" t="s">
        <v>557</v>
      </c>
      <c r="D962">
        <v>4</v>
      </c>
      <c r="E962">
        <v>5</v>
      </c>
      <c r="F962">
        <v>4</v>
      </c>
      <c r="G962">
        <v>5</v>
      </c>
      <c r="H962">
        <v>1</v>
      </c>
      <c r="I962">
        <v>4.12</v>
      </c>
      <c r="J962">
        <v>19</v>
      </c>
      <c r="K962">
        <v>0.27608701087915383</v>
      </c>
      <c r="L962">
        <v>14</v>
      </c>
      <c r="M962" t="s">
        <v>1064</v>
      </c>
      <c r="N962" t="b">
        <v>0</v>
      </c>
    </row>
    <row r="963" spans="1:14" x14ac:dyDescent="0.45">
      <c r="A963" t="s">
        <v>411</v>
      </c>
      <c r="B963" t="s">
        <v>698</v>
      </c>
      <c r="C963" t="s">
        <v>557</v>
      </c>
      <c r="D963">
        <v>5</v>
      </c>
      <c r="E963">
        <v>5</v>
      </c>
      <c r="F963">
        <v>5</v>
      </c>
      <c r="G963">
        <v>5</v>
      </c>
      <c r="H963">
        <v>1</v>
      </c>
      <c r="I963">
        <v>4.4800000000000004</v>
      </c>
      <c r="J963">
        <v>21</v>
      </c>
      <c r="K963">
        <v>4.4435508451697733E-2</v>
      </c>
      <c r="L963">
        <v>11</v>
      </c>
      <c r="M963" t="s">
        <v>1065</v>
      </c>
      <c r="N963" t="b">
        <v>0</v>
      </c>
    </row>
    <row r="964" spans="1:14" x14ac:dyDescent="0.45">
      <c r="A964" t="s">
        <v>414</v>
      </c>
      <c r="B964" t="s">
        <v>1066</v>
      </c>
      <c r="C964" t="s">
        <v>557</v>
      </c>
      <c r="D964">
        <v>5</v>
      </c>
      <c r="E964">
        <v>5</v>
      </c>
      <c r="F964">
        <v>5</v>
      </c>
      <c r="G964">
        <v>5</v>
      </c>
      <c r="H964">
        <v>1</v>
      </c>
      <c r="I964">
        <v>4.4800000000000004</v>
      </c>
      <c r="J964">
        <v>21</v>
      </c>
      <c r="K964">
        <v>0.27354157480015612</v>
      </c>
      <c r="L964">
        <v>10</v>
      </c>
      <c r="M964" t="s">
        <v>1067</v>
      </c>
      <c r="N964" t="b">
        <v>0</v>
      </c>
    </row>
    <row r="965" spans="1:14" x14ac:dyDescent="0.45">
      <c r="A965" t="s">
        <v>417</v>
      </c>
      <c r="B965" t="s">
        <v>1068</v>
      </c>
      <c r="C965" t="s">
        <v>557</v>
      </c>
      <c r="D965">
        <v>4</v>
      </c>
      <c r="E965">
        <v>5</v>
      </c>
      <c r="F965">
        <v>4</v>
      </c>
      <c r="G965">
        <v>5</v>
      </c>
      <c r="H965">
        <v>1</v>
      </c>
      <c r="I965">
        <v>3.28</v>
      </c>
      <c r="J965">
        <v>19</v>
      </c>
      <c r="K965">
        <v>0.35764969425639209</v>
      </c>
      <c r="L965">
        <v>11</v>
      </c>
      <c r="M965" t="s">
        <v>1069</v>
      </c>
      <c r="N965" t="b">
        <v>0</v>
      </c>
    </row>
    <row r="966" spans="1:14" x14ac:dyDescent="0.45">
      <c r="A966" t="s">
        <v>420</v>
      </c>
      <c r="B966" t="s">
        <v>1070</v>
      </c>
      <c r="C966" t="s">
        <v>557</v>
      </c>
      <c r="D966">
        <v>5</v>
      </c>
      <c r="E966">
        <v>5</v>
      </c>
      <c r="F966">
        <v>5</v>
      </c>
      <c r="G966">
        <v>5</v>
      </c>
      <c r="H966">
        <v>1</v>
      </c>
      <c r="I966">
        <v>3.64</v>
      </c>
      <c r="J966">
        <v>21</v>
      </c>
      <c r="K966">
        <v>0.4829146938810091</v>
      </c>
      <c r="L966">
        <v>18</v>
      </c>
      <c r="M966" t="s">
        <v>1071</v>
      </c>
      <c r="N966" t="b">
        <v>0</v>
      </c>
    </row>
    <row r="967" spans="1:14" x14ac:dyDescent="0.45">
      <c r="A967" t="s">
        <v>423</v>
      </c>
      <c r="B967" t="s">
        <v>1072</v>
      </c>
      <c r="C967" t="s">
        <v>557</v>
      </c>
      <c r="D967">
        <v>5</v>
      </c>
      <c r="E967">
        <v>5</v>
      </c>
      <c r="F967">
        <v>5</v>
      </c>
      <c r="G967">
        <v>5</v>
      </c>
      <c r="H967">
        <v>1</v>
      </c>
      <c r="I967">
        <v>4.4800000000000004</v>
      </c>
      <c r="J967">
        <v>21</v>
      </c>
      <c r="K967">
        <v>7.2707028271867841E-2</v>
      </c>
      <c r="L967">
        <v>11</v>
      </c>
      <c r="M967" t="s">
        <v>1073</v>
      </c>
      <c r="N967" t="b">
        <v>0</v>
      </c>
    </row>
    <row r="968" spans="1:14" x14ac:dyDescent="0.45">
      <c r="A968" t="s">
        <v>426</v>
      </c>
      <c r="B968" t="s">
        <v>1074</v>
      </c>
      <c r="C968" t="s">
        <v>557</v>
      </c>
      <c r="D968">
        <v>5</v>
      </c>
      <c r="E968">
        <v>5</v>
      </c>
      <c r="F968">
        <v>4</v>
      </c>
      <c r="G968">
        <v>5</v>
      </c>
      <c r="H968">
        <v>1</v>
      </c>
      <c r="I968">
        <v>3.5</v>
      </c>
      <c r="J968">
        <v>20</v>
      </c>
      <c r="K968">
        <v>0.42096474140330398</v>
      </c>
      <c r="L968">
        <v>13</v>
      </c>
      <c r="M968" t="s">
        <v>1075</v>
      </c>
      <c r="N968" t="b">
        <v>0</v>
      </c>
    </row>
    <row r="969" spans="1:14" x14ac:dyDescent="0.45">
      <c r="A969" t="s">
        <v>429</v>
      </c>
      <c r="B969" t="s">
        <v>1076</v>
      </c>
      <c r="C969" t="s">
        <v>557</v>
      </c>
      <c r="D969">
        <v>4</v>
      </c>
      <c r="E969">
        <v>5</v>
      </c>
      <c r="F969">
        <v>4</v>
      </c>
      <c r="G969">
        <v>5</v>
      </c>
      <c r="H969">
        <v>1</v>
      </c>
      <c r="I969">
        <v>4.12</v>
      </c>
      <c r="J969">
        <v>19</v>
      </c>
      <c r="K969">
        <v>0.20858752896829769</v>
      </c>
      <c r="L969">
        <v>10</v>
      </c>
      <c r="M969" t="s">
        <v>1077</v>
      </c>
      <c r="N969" t="b">
        <v>0</v>
      </c>
    </row>
    <row r="970" spans="1:14" x14ac:dyDescent="0.45">
      <c r="A970" t="s">
        <v>432</v>
      </c>
      <c r="B970" t="s">
        <v>1078</v>
      </c>
      <c r="C970" t="s">
        <v>557</v>
      </c>
      <c r="D970">
        <v>5</v>
      </c>
      <c r="E970">
        <v>5</v>
      </c>
      <c r="F970">
        <v>4</v>
      </c>
      <c r="G970">
        <v>5</v>
      </c>
      <c r="H970">
        <v>1</v>
      </c>
      <c r="I970">
        <v>4.3400000000000007</v>
      </c>
      <c r="J970">
        <v>20</v>
      </c>
      <c r="K970">
        <v>0.25817609472793568</v>
      </c>
      <c r="L970">
        <v>12</v>
      </c>
      <c r="M970" t="s">
        <v>1079</v>
      </c>
      <c r="N970" t="b">
        <v>0</v>
      </c>
    </row>
    <row r="971" spans="1:14" x14ac:dyDescent="0.45">
      <c r="A971" t="s">
        <v>435</v>
      </c>
      <c r="B971" t="s">
        <v>1080</v>
      </c>
      <c r="C971" t="s">
        <v>557</v>
      </c>
      <c r="D971">
        <v>4</v>
      </c>
      <c r="E971">
        <v>4</v>
      </c>
      <c r="F971">
        <v>2</v>
      </c>
      <c r="G971">
        <v>4</v>
      </c>
      <c r="H971">
        <v>1</v>
      </c>
      <c r="I971">
        <v>3.54</v>
      </c>
      <c r="J971">
        <v>15</v>
      </c>
      <c r="K971">
        <v>3.5476502226372553E-2</v>
      </c>
      <c r="L971">
        <v>6</v>
      </c>
      <c r="M971" t="s">
        <v>1081</v>
      </c>
      <c r="N971" t="b">
        <v>0</v>
      </c>
    </row>
    <row r="972" spans="1:14" x14ac:dyDescent="0.45">
      <c r="A972" t="s">
        <v>438</v>
      </c>
      <c r="B972" t="s">
        <v>1082</v>
      </c>
      <c r="C972" t="s">
        <v>557</v>
      </c>
      <c r="D972">
        <v>5</v>
      </c>
      <c r="E972">
        <v>5</v>
      </c>
      <c r="F972">
        <v>5</v>
      </c>
      <c r="G972">
        <v>5</v>
      </c>
      <c r="H972">
        <v>1</v>
      </c>
      <c r="I972">
        <v>4.4800000000000004</v>
      </c>
      <c r="J972">
        <v>21</v>
      </c>
      <c r="K972">
        <v>0.18941384494755589</v>
      </c>
      <c r="L972">
        <v>11</v>
      </c>
      <c r="M972" t="s">
        <v>1083</v>
      </c>
      <c r="N972" t="b">
        <v>0</v>
      </c>
    </row>
    <row r="973" spans="1:14" x14ac:dyDescent="0.45">
      <c r="A973" t="s">
        <v>441</v>
      </c>
      <c r="B973" t="s">
        <v>1084</v>
      </c>
      <c r="C973" t="s">
        <v>557</v>
      </c>
      <c r="D973">
        <v>5</v>
      </c>
      <c r="E973">
        <v>5</v>
      </c>
      <c r="F973">
        <v>5</v>
      </c>
      <c r="G973">
        <v>5</v>
      </c>
      <c r="H973">
        <v>1</v>
      </c>
      <c r="I973">
        <v>4.4800000000000004</v>
      </c>
      <c r="J973">
        <v>21</v>
      </c>
      <c r="K973">
        <v>8.8633526188958575E-2</v>
      </c>
      <c r="L973">
        <v>9</v>
      </c>
      <c r="M973" t="s">
        <v>1085</v>
      </c>
      <c r="N973" t="b">
        <v>0</v>
      </c>
    </row>
    <row r="974" spans="1:14" x14ac:dyDescent="0.45">
      <c r="A974" t="s">
        <v>444</v>
      </c>
      <c r="B974" t="s">
        <v>1086</v>
      </c>
      <c r="C974" t="s">
        <v>557</v>
      </c>
      <c r="D974">
        <v>4</v>
      </c>
      <c r="E974">
        <v>5</v>
      </c>
      <c r="F974">
        <v>4</v>
      </c>
      <c r="G974">
        <v>5</v>
      </c>
      <c r="H974">
        <v>1</v>
      </c>
      <c r="I974">
        <v>3.28</v>
      </c>
      <c r="J974">
        <v>19</v>
      </c>
      <c r="K974">
        <v>0.23765374926618121</v>
      </c>
      <c r="L974">
        <v>12</v>
      </c>
      <c r="M974" t="s">
        <v>1087</v>
      </c>
      <c r="N974" t="b">
        <v>0</v>
      </c>
    </row>
    <row r="975" spans="1:14" x14ac:dyDescent="0.45">
      <c r="A975" t="s">
        <v>435</v>
      </c>
      <c r="B975" t="s">
        <v>1080</v>
      </c>
      <c r="C975" t="s">
        <v>557</v>
      </c>
      <c r="D975">
        <v>4</v>
      </c>
      <c r="E975">
        <v>4</v>
      </c>
      <c r="F975">
        <v>2</v>
      </c>
      <c r="G975">
        <v>4</v>
      </c>
      <c r="H975">
        <v>1</v>
      </c>
      <c r="I975">
        <v>3.54</v>
      </c>
      <c r="J975">
        <v>15</v>
      </c>
      <c r="K975">
        <v>3.5476502226372553E-2</v>
      </c>
      <c r="L975">
        <v>6</v>
      </c>
      <c r="M975" t="s">
        <v>1081</v>
      </c>
      <c r="N975" t="b">
        <v>0</v>
      </c>
    </row>
    <row r="976" spans="1:14" x14ac:dyDescent="0.45">
      <c r="A976" t="s">
        <v>449</v>
      </c>
      <c r="B976" t="s">
        <v>1088</v>
      </c>
      <c r="C976" t="s">
        <v>557</v>
      </c>
      <c r="D976">
        <v>5</v>
      </c>
      <c r="E976">
        <v>5</v>
      </c>
      <c r="F976">
        <v>4</v>
      </c>
      <c r="G976">
        <v>5</v>
      </c>
      <c r="H976">
        <v>1</v>
      </c>
      <c r="I976">
        <v>4.3400000000000007</v>
      </c>
      <c r="J976">
        <v>20</v>
      </c>
      <c r="K976">
        <v>0.22308022421008561</v>
      </c>
      <c r="L976">
        <v>10</v>
      </c>
      <c r="M976" t="s">
        <v>1089</v>
      </c>
      <c r="N976" t="b">
        <v>0</v>
      </c>
    </row>
    <row r="977" spans="1:14" x14ac:dyDescent="0.45">
      <c r="A977" t="s">
        <v>452</v>
      </c>
      <c r="B977" t="s">
        <v>1090</v>
      </c>
      <c r="C977" t="s">
        <v>557</v>
      </c>
      <c r="D977">
        <v>5</v>
      </c>
      <c r="E977">
        <v>5</v>
      </c>
      <c r="F977">
        <v>4</v>
      </c>
      <c r="G977">
        <v>5</v>
      </c>
      <c r="H977">
        <v>1</v>
      </c>
      <c r="I977">
        <v>4.3400000000000007</v>
      </c>
      <c r="J977">
        <v>20</v>
      </c>
      <c r="K977">
        <v>0.16197931697667531</v>
      </c>
      <c r="L977">
        <v>10</v>
      </c>
      <c r="M977" t="s">
        <v>1091</v>
      </c>
      <c r="N977" t="b">
        <v>0</v>
      </c>
    </row>
    <row r="978" spans="1:14" x14ac:dyDescent="0.45">
      <c r="A978" t="s">
        <v>455</v>
      </c>
      <c r="B978" t="s">
        <v>1092</v>
      </c>
      <c r="C978" t="s">
        <v>557</v>
      </c>
      <c r="D978">
        <v>5</v>
      </c>
      <c r="E978">
        <v>5</v>
      </c>
      <c r="F978">
        <v>3</v>
      </c>
      <c r="G978">
        <v>5</v>
      </c>
      <c r="H978">
        <v>1</v>
      </c>
      <c r="I978">
        <v>3.8</v>
      </c>
      <c r="J978">
        <v>19</v>
      </c>
      <c r="K978">
        <v>0.14474267956923459</v>
      </c>
      <c r="L978">
        <v>11</v>
      </c>
      <c r="M978" t="s">
        <v>1093</v>
      </c>
      <c r="N978" t="b">
        <v>0</v>
      </c>
    </row>
    <row r="979" spans="1:14" x14ac:dyDescent="0.45">
      <c r="A979" t="s">
        <v>458</v>
      </c>
      <c r="B979" t="s">
        <v>1094</v>
      </c>
      <c r="C979" t="s">
        <v>557</v>
      </c>
      <c r="D979">
        <v>5</v>
      </c>
      <c r="E979">
        <v>5</v>
      </c>
      <c r="F979">
        <v>5</v>
      </c>
      <c r="G979">
        <v>5</v>
      </c>
      <c r="H979">
        <v>1</v>
      </c>
      <c r="I979">
        <v>4.4800000000000004</v>
      </c>
      <c r="J979">
        <v>21</v>
      </c>
      <c r="K979">
        <v>0.1899324710681613</v>
      </c>
      <c r="L979">
        <v>10</v>
      </c>
      <c r="M979" t="s">
        <v>1095</v>
      </c>
      <c r="N979" t="b">
        <v>0</v>
      </c>
    </row>
    <row r="980" spans="1:14" x14ac:dyDescent="0.45">
      <c r="A980" t="s">
        <v>461</v>
      </c>
      <c r="B980" t="s">
        <v>1096</v>
      </c>
      <c r="C980" t="s">
        <v>557</v>
      </c>
      <c r="D980">
        <v>5</v>
      </c>
      <c r="E980">
        <v>5</v>
      </c>
      <c r="F980">
        <v>5</v>
      </c>
      <c r="G980">
        <v>5</v>
      </c>
      <c r="H980">
        <v>1</v>
      </c>
      <c r="I980">
        <v>3.64</v>
      </c>
      <c r="J980">
        <v>21</v>
      </c>
      <c r="K980">
        <v>0.24826787440178461</v>
      </c>
      <c r="L980">
        <v>12</v>
      </c>
      <c r="M980" t="s">
        <v>1097</v>
      </c>
      <c r="N980" t="b">
        <v>0</v>
      </c>
    </row>
    <row r="981" spans="1:14" x14ac:dyDescent="0.45">
      <c r="A981" t="s">
        <v>464</v>
      </c>
      <c r="B981" t="s">
        <v>1098</v>
      </c>
      <c r="C981" t="s">
        <v>557</v>
      </c>
      <c r="D981">
        <v>5</v>
      </c>
      <c r="E981">
        <v>5</v>
      </c>
      <c r="F981">
        <v>4</v>
      </c>
      <c r="G981">
        <v>5</v>
      </c>
      <c r="H981">
        <v>1</v>
      </c>
      <c r="I981">
        <v>3.5</v>
      </c>
      <c r="J981">
        <v>20</v>
      </c>
      <c r="K981">
        <v>0.43738084687057721</v>
      </c>
      <c r="L981">
        <v>10</v>
      </c>
      <c r="M981" t="s">
        <v>1099</v>
      </c>
      <c r="N981" t="b">
        <v>0</v>
      </c>
    </row>
    <row r="982" spans="1:14" x14ac:dyDescent="0.45">
      <c r="A982" t="s">
        <v>467</v>
      </c>
      <c r="B982" t="s">
        <v>1100</v>
      </c>
      <c r="C982" t="s">
        <v>557</v>
      </c>
      <c r="D982">
        <v>4</v>
      </c>
      <c r="E982">
        <v>5</v>
      </c>
      <c r="F982">
        <v>4</v>
      </c>
      <c r="G982">
        <v>5</v>
      </c>
      <c r="H982">
        <v>1</v>
      </c>
      <c r="I982">
        <v>4.12</v>
      </c>
      <c r="J982">
        <v>19</v>
      </c>
      <c r="K982">
        <v>0.1635608745096411</v>
      </c>
      <c r="L982">
        <v>6</v>
      </c>
      <c r="M982" t="s">
        <v>1101</v>
      </c>
      <c r="N982" t="b">
        <v>0</v>
      </c>
    </row>
    <row r="983" spans="1:14" x14ac:dyDescent="0.45">
      <c r="A983" t="s">
        <v>470</v>
      </c>
      <c r="B983" t="s">
        <v>1102</v>
      </c>
      <c r="C983" t="s">
        <v>557</v>
      </c>
      <c r="D983">
        <v>5</v>
      </c>
      <c r="E983">
        <v>5</v>
      </c>
      <c r="F983">
        <v>4</v>
      </c>
      <c r="G983">
        <v>5</v>
      </c>
      <c r="H983">
        <v>1</v>
      </c>
      <c r="I983">
        <v>3.5</v>
      </c>
      <c r="J983">
        <v>20</v>
      </c>
      <c r="K983">
        <v>0.24840181410173931</v>
      </c>
      <c r="L983">
        <v>12</v>
      </c>
      <c r="M983" t="s">
        <v>1103</v>
      </c>
      <c r="N983" t="b">
        <v>0</v>
      </c>
    </row>
    <row r="984" spans="1:14" x14ac:dyDescent="0.45">
      <c r="A984" t="s">
        <v>473</v>
      </c>
      <c r="B984" t="s">
        <v>698</v>
      </c>
      <c r="C984" t="s">
        <v>557</v>
      </c>
      <c r="D984">
        <v>3</v>
      </c>
      <c r="E984">
        <v>1</v>
      </c>
      <c r="F984">
        <v>1</v>
      </c>
      <c r="G984">
        <v>1</v>
      </c>
      <c r="H984">
        <v>1</v>
      </c>
      <c r="I984">
        <v>1.44</v>
      </c>
      <c r="J984">
        <v>7</v>
      </c>
      <c r="K984">
        <v>7.4690626092877438E-2</v>
      </c>
      <c r="L984">
        <v>12</v>
      </c>
      <c r="M984" t="s">
        <v>1104</v>
      </c>
      <c r="N984" t="b">
        <v>0</v>
      </c>
    </row>
    <row r="985" spans="1:14" x14ac:dyDescent="0.45">
      <c r="A985" t="s">
        <v>476</v>
      </c>
      <c r="B985" t="s">
        <v>1105</v>
      </c>
      <c r="C985" t="s">
        <v>557</v>
      </c>
      <c r="D985">
        <v>3</v>
      </c>
      <c r="E985">
        <v>5</v>
      </c>
      <c r="F985">
        <v>4</v>
      </c>
      <c r="G985">
        <v>5</v>
      </c>
      <c r="H985">
        <v>1</v>
      </c>
      <c r="I985">
        <v>4.18</v>
      </c>
      <c r="J985">
        <v>18</v>
      </c>
      <c r="K985">
        <v>0.17455343706825799</v>
      </c>
      <c r="L985">
        <v>7</v>
      </c>
      <c r="M985" t="s">
        <v>1106</v>
      </c>
      <c r="N985" t="b">
        <v>0</v>
      </c>
    </row>
    <row r="986" spans="1:14" x14ac:dyDescent="0.45">
      <c r="A986" t="s">
        <v>479</v>
      </c>
      <c r="B986" t="s">
        <v>1107</v>
      </c>
      <c r="C986" t="s">
        <v>557</v>
      </c>
      <c r="D986">
        <v>5</v>
      </c>
      <c r="E986">
        <v>5</v>
      </c>
      <c r="F986">
        <v>5</v>
      </c>
      <c r="G986">
        <v>5</v>
      </c>
      <c r="H986">
        <v>1</v>
      </c>
      <c r="I986">
        <v>4.4800000000000004</v>
      </c>
      <c r="J986">
        <v>21</v>
      </c>
      <c r="K986">
        <v>0.27401766039834269</v>
      </c>
      <c r="L986">
        <v>11</v>
      </c>
      <c r="M986" t="s">
        <v>1108</v>
      </c>
      <c r="N986" t="b">
        <v>0</v>
      </c>
    </row>
    <row r="987" spans="1:14" x14ac:dyDescent="0.45">
      <c r="A987" t="s">
        <v>93</v>
      </c>
      <c r="B987" t="s">
        <v>607</v>
      </c>
      <c r="C987" t="s">
        <v>557</v>
      </c>
      <c r="D987">
        <v>5</v>
      </c>
      <c r="E987">
        <v>5</v>
      </c>
      <c r="F987">
        <v>4</v>
      </c>
      <c r="G987">
        <v>5</v>
      </c>
      <c r="H987">
        <v>1</v>
      </c>
      <c r="I987">
        <v>4.3400000000000007</v>
      </c>
      <c r="J987">
        <v>20</v>
      </c>
      <c r="K987">
        <v>0.35605077016698933</v>
      </c>
      <c r="L987">
        <v>9</v>
      </c>
      <c r="M987" t="s">
        <v>608</v>
      </c>
      <c r="N987" t="b">
        <v>0</v>
      </c>
    </row>
    <row r="988" spans="1:14" x14ac:dyDescent="0.45">
      <c r="A988" t="s">
        <v>96</v>
      </c>
      <c r="B988" t="s">
        <v>609</v>
      </c>
      <c r="C988" t="s">
        <v>557</v>
      </c>
      <c r="D988">
        <v>5</v>
      </c>
      <c r="E988">
        <v>5</v>
      </c>
      <c r="F988">
        <v>5</v>
      </c>
      <c r="G988">
        <v>5</v>
      </c>
      <c r="H988">
        <v>4</v>
      </c>
      <c r="I988">
        <v>4.9400000000000004</v>
      </c>
      <c r="J988">
        <v>24</v>
      </c>
      <c r="K988">
        <v>0.35156852960781232</v>
      </c>
      <c r="L988">
        <v>11</v>
      </c>
      <c r="M988" t="s">
        <v>610</v>
      </c>
      <c r="N988" t="b">
        <v>0</v>
      </c>
    </row>
    <row r="989" spans="1:14" x14ac:dyDescent="0.45">
      <c r="A989" t="s">
        <v>99</v>
      </c>
      <c r="B989" t="s">
        <v>611</v>
      </c>
      <c r="C989" t="s">
        <v>557</v>
      </c>
      <c r="D989">
        <v>5</v>
      </c>
      <c r="E989">
        <v>5</v>
      </c>
      <c r="F989">
        <v>5</v>
      </c>
      <c r="G989">
        <v>5</v>
      </c>
      <c r="H989">
        <v>1</v>
      </c>
      <c r="I989">
        <v>3.64</v>
      </c>
      <c r="J989">
        <v>21</v>
      </c>
      <c r="K989">
        <v>0.16277483532359949</v>
      </c>
      <c r="L989">
        <v>10</v>
      </c>
      <c r="M989" t="s">
        <v>612</v>
      </c>
      <c r="N989" t="b">
        <v>0</v>
      </c>
    </row>
    <row r="990" spans="1:14" x14ac:dyDescent="0.45">
      <c r="A990" t="s">
        <v>102</v>
      </c>
      <c r="B990" t="s">
        <v>613</v>
      </c>
      <c r="C990" t="s">
        <v>557</v>
      </c>
      <c r="D990">
        <v>5</v>
      </c>
      <c r="E990">
        <v>5</v>
      </c>
      <c r="F990">
        <v>3</v>
      </c>
      <c r="G990">
        <v>5</v>
      </c>
      <c r="H990">
        <v>1</v>
      </c>
      <c r="I990">
        <v>3.36</v>
      </c>
      <c r="J990">
        <v>19</v>
      </c>
      <c r="K990">
        <v>0.26073906174528788</v>
      </c>
      <c r="L990">
        <v>12</v>
      </c>
      <c r="M990" t="s">
        <v>614</v>
      </c>
      <c r="N990" t="b">
        <v>0</v>
      </c>
    </row>
    <row r="991" spans="1:14" x14ac:dyDescent="0.45">
      <c r="A991" t="s">
        <v>105</v>
      </c>
      <c r="B991" t="s">
        <v>615</v>
      </c>
      <c r="C991" t="s">
        <v>557</v>
      </c>
      <c r="D991">
        <v>5</v>
      </c>
      <c r="E991">
        <v>5</v>
      </c>
      <c r="F991">
        <v>5</v>
      </c>
      <c r="G991">
        <v>5</v>
      </c>
      <c r="H991">
        <v>1</v>
      </c>
      <c r="I991">
        <v>4.4800000000000004</v>
      </c>
      <c r="J991">
        <v>21</v>
      </c>
      <c r="K991">
        <v>0.57730021770805084</v>
      </c>
      <c r="L991">
        <v>16</v>
      </c>
      <c r="M991" t="s">
        <v>616</v>
      </c>
      <c r="N991" t="b">
        <v>0</v>
      </c>
    </row>
    <row r="992" spans="1:14" x14ac:dyDescent="0.45">
      <c r="A992" t="s">
        <v>108</v>
      </c>
      <c r="B992" t="s">
        <v>617</v>
      </c>
      <c r="C992" t="s">
        <v>557</v>
      </c>
      <c r="D992">
        <v>5</v>
      </c>
      <c r="E992">
        <v>5</v>
      </c>
      <c r="F992">
        <v>4</v>
      </c>
      <c r="G992">
        <v>5</v>
      </c>
      <c r="H992">
        <v>1</v>
      </c>
      <c r="I992">
        <v>4.3400000000000007</v>
      </c>
      <c r="J992">
        <v>20</v>
      </c>
      <c r="K992">
        <v>0.35792340968645531</v>
      </c>
      <c r="L992">
        <v>12</v>
      </c>
      <c r="M992" t="s">
        <v>618</v>
      </c>
      <c r="N992" t="b">
        <v>0</v>
      </c>
    </row>
    <row r="993" spans="1:14" x14ac:dyDescent="0.45">
      <c r="A993" t="s">
        <v>111</v>
      </c>
      <c r="B993" t="s">
        <v>619</v>
      </c>
      <c r="C993" t="s">
        <v>557</v>
      </c>
      <c r="D993">
        <v>5</v>
      </c>
      <c r="E993">
        <v>5</v>
      </c>
      <c r="F993">
        <v>4</v>
      </c>
      <c r="G993">
        <v>5</v>
      </c>
      <c r="H993">
        <v>1</v>
      </c>
      <c r="I993">
        <v>4.3400000000000007</v>
      </c>
      <c r="J993">
        <v>20</v>
      </c>
      <c r="K993">
        <v>0.35539265771226392</v>
      </c>
      <c r="L993">
        <v>11</v>
      </c>
      <c r="M993" t="s">
        <v>620</v>
      </c>
      <c r="N993" t="b">
        <v>0</v>
      </c>
    </row>
    <row r="994" spans="1:14" x14ac:dyDescent="0.45">
      <c r="A994" t="s">
        <v>114</v>
      </c>
      <c r="B994" t="s">
        <v>621</v>
      </c>
      <c r="C994" t="s">
        <v>557</v>
      </c>
      <c r="D994">
        <v>5</v>
      </c>
      <c r="E994">
        <v>5</v>
      </c>
      <c r="F994">
        <v>4</v>
      </c>
      <c r="G994">
        <v>5</v>
      </c>
      <c r="H994">
        <v>1</v>
      </c>
      <c r="I994">
        <v>4.62</v>
      </c>
      <c r="J994">
        <v>20</v>
      </c>
      <c r="K994">
        <v>0.38485942014022417</v>
      </c>
      <c r="L994">
        <v>10</v>
      </c>
      <c r="M994" t="s">
        <v>622</v>
      </c>
      <c r="N994" t="b">
        <v>0</v>
      </c>
    </row>
    <row r="995" spans="1:14" x14ac:dyDescent="0.45">
      <c r="A995" t="s">
        <v>117</v>
      </c>
      <c r="B995" t="s">
        <v>623</v>
      </c>
      <c r="C995" t="s">
        <v>557</v>
      </c>
      <c r="D995">
        <v>5</v>
      </c>
      <c r="E995">
        <v>5</v>
      </c>
      <c r="F995">
        <v>4</v>
      </c>
      <c r="G995">
        <v>5</v>
      </c>
      <c r="H995">
        <v>1</v>
      </c>
      <c r="I995">
        <v>4.3400000000000007</v>
      </c>
      <c r="J995">
        <v>20</v>
      </c>
      <c r="K995">
        <v>0.56816973763360445</v>
      </c>
      <c r="L995">
        <v>10</v>
      </c>
      <c r="M995" t="s">
        <v>624</v>
      </c>
      <c r="N995" t="b">
        <v>0</v>
      </c>
    </row>
    <row r="996" spans="1:14" x14ac:dyDescent="0.45">
      <c r="A996" t="s">
        <v>120</v>
      </c>
      <c r="B996" t="s">
        <v>625</v>
      </c>
      <c r="C996" t="s">
        <v>557</v>
      </c>
      <c r="D996">
        <v>5</v>
      </c>
      <c r="E996">
        <v>5</v>
      </c>
      <c r="F996">
        <v>5</v>
      </c>
      <c r="G996">
        <v>5</v>
      </c>
      <c r="H996">
        <v>1</v>
      </c>
      <c r="I996">
        <v>3.64</v>
      </c>
      <c r="J996">
        <v>21</v>
      </c>
      <c r="K996">
        <v>0.26977863608536728</v>
      </c>
      <c r="L996">
        <v>11</v>
      </c>
      <c r="M996" t="s">
        <v>626</v>
      </c>
      <c r="N996" t="b">
        <v>0</v>
      </c>
    </row>
    <row r="997" spans="1:14" x14ac:dyDescent="0.45">
      <c r="A997" t="s">
        <v>123</v>
      </c>
      <c r="B997" t="s">
        <v>627</v>
      </c>
      <c r="C997" t="s">
        <v>557</v>
      </c>
      <c r="D997">
        <v>5</v>
      </c>
      <c r="E997">
        <v>5</v>
      </c>
      <c r="F997">
        <v>5</v>
      </c>
      <c r="G997">
        <v>5</v>
      </c>
      <c r="H997">
        <v>1</v>
      </c>
      <c r="I997">
        <v>3.64</v>
      </c>
      <c r="J997">
        <v>21</v>
      </c>
      <c r="K997">
        <v>0.23901726391364431</v>
      </c>
      <c r="L997">
        <v>12</v>
      </c>
      <c r="M997" t="s">
        <v>628</v>
      </c>
      <c r="N997" t="b">
        <v>0</v>
      </c>
    </row>
    <row r="998" spans="1:14" x14ac:dyDescent="0.45">
      <c r="A998" t="s">
        <v>126</v>
      </c>
      <c r="B998" t="s">
        <v>629</v>
      </c>
      <c r="C998" t="s">
        <v>557</v>
      </c>
      <c r="D998">
        <v>5</v>
      </c>
      <c r="E998">
        <v>5</v>
      </c>
      <c r="F998">
        <v>5</v>
      </c>
      <c r="G998">
        <v>5</v>
      </c>
      <c r="H998">
        <v>5</v>
      </c>
      <c r="I998">
        <v>5</v>
      </c>
      <c r="J998">
        <v>25</v>
      </c>
      <c r="K998">
        <v>0.1943784740120649</v>
      </c>
      <c r="L998">
        <v>9</v>
      </c>
      <c r="M998" t="s">
        <v>630</v>
      </c>
      <c r="N998" t="b">
        <v>0</v>
      </c>
    </row>
    <row r="999" spans="1:14" x14ac:dyDescent="0.45">
      <c r="A999" t="s">
        <v>129</v>
      </c>
      <c r="B999" t="s">
        <v>631</v>
      </c>
      <c r="C999" t="s">
        <v>557</v>
      </c>
      <c r="D999">
        <v>5</v>
      </c>
      <c r="E999">
        <v>5</v>
      </c>
      <c r="F999">
        <v>5</v>
      </c>
      <c r="G999">
        <v>5</v>
      </c>
      <c r="H999">
        <v>1</v>
      </c>
      <c r="I999">
        <v>3.64</v>
      </c>
      <c r="J999">
        <v>21</v>
      </c>
      <c r="K999">
        <v>0.1034138438494052</v>
      </c>
      <c r="L999">
        <v>10</v>
      </c>
      <c r="M999" t="s">
        <v>632</v>
      </c>
      <c r="N999" t="b">
        <v>0</v>
      </c>
    </row>
    <row r="1000" spans="1:14" x14ac:dyDescent="0.45">
      <c r="A1000" t="s">
        <v>132</v>
      </c>
      <c r="B1000" t="s">
        <v>633</v>
      </c>
      <c r="C1000" t="s">
        <v>557</v>
      </c>
      <c r="D1000">
        <v>4</v>
      </c>
      <c r="E1000">
        <v>4</v>
      </c>
      <c r="F1000">
        <v>3</v>
      </c>
      <c r="G1000">
        <v>4</v>
      </c>
      <c r="H1000">
        <v>1</v>
      </c>
      <c r="I1000">
        <v>2.84</v>
      </c>
      <c r="J1000">
        <v>16</v>
      </c>
      <c r="K1000">
        <v>0.5034885651259966</v>
      </c>
      <c r="L1000">
        <v>11</v>
      </c>
      <c r="M1000" t="s">
        <v>634</v>
      </c>
      <c r="N1000" t="b">
        <v>0</v>
      </c>
    </row>
    <row r="1001" spans="1:14" x14ac:dyDescent="0.45">
      <c r="A1001" t="s">
        <v>135</v>
      </c>
      <c r="B1001" t="s">
        <v>635</v>
      </c>
      <c r="C1001" t="s">
        <v>557</v>
      </c>
      <c r="D1001">
        <v>5</v>
      </c>
      <c r="E1001">
        <v>5</v>
      </c>
      <c r="F1001">
        <v>4</v>
      </c>
      <c r="G1001">
        <v>5</v>
      </c>
      <c r="H1001">
        <v>5</v>
      </c>
      <c r="I1001">
        <v>4.8599999999999994</v>
      </c>
      <c r="J1001">
        <v>24</v>
      </c>
      <c r="K1001">
        <v>0.1609527990622347</v>
      </c>
      <c r="L1001">
        <v>11</v>
      </c>
      <c r="M1001" t="s">
        <v>636</v>
      </c>
      <c r="N1001" t="b">
        <v>0</v>
      </c>
    </row>
    <row r="1002" spans="1:14" x14ac:dyDescent="0.45">
      <c r="A1002" t="s">
        <v>138</v>
      </c>
      <c r="B1002" t="s">
        <v>637</v>
      </c>
      <c r="C1002" t="s">
        <v>557</v>
      </c>
      <c r="D1002">
        <v>4</v>
      </c>
      <c r="E1002">
        <v>5</v>
      </c>
      <c r="F1002">
        <v>3</v>
      </c>
      <c r="G1002">
        <v>4</v>
      </c>
      <c r="H1002">
        <v>1</v>
      </c>
      <c r="I1002">
        <v>3.02</v>
      </c>
      <c r="J1002">
        <v>17</v>
      </c>
      <c r="K1002">
        <v>0.19701398401709649</v>
      </c>
      <c r="L1002">
        <v>12</v>
      </c>
      <c r="M1002" t="s">
        <v>638</v>
      </c>
      <c r="N1002" t="b">
        <v>0</v>
      </c>
    </row>
    <row r="1003" spans="1:14" x14ac:dyDescent="0.45">
      <c r="A1003" t="s">
        <v>141</v>
      </c>
      <c r="B1003" t="s">
        <v>639</v>
      </c>
      <c r="C1003" t="s">
        <v>557</v>
      </c>
      <c r="D1003">
        <v>5</v>
      </c>
      <c r="E1003">
        <v>5</v>
      </c>
      <c r="F1003">
        <v>4</v>
      </c>
      <c r="G1003">
        <v>5</v>
      </c>
      <c r="H1003">
        <v>4</v>
      </c>
      <c r="I1003">
        <v>4.8</v>
      </c>
      <c r="J1003">
        <v>23</v>
      </c>
      <c r="K1003">
        <v>0.27069791184413972</v>
      </c>
      <c r="L1003">
        <v>10</v>
      </c>
      <c r="M1003" t="s">
        <v>640</v>
      </c>
      <c r="N1003" t="b">
        <v>0</v>
      </c>
    </row>
    <row r="1004" spans="1:14" x14ac:dyDescent="0.45">
      <c r="A1004" t="s">
        <v>144</v>
      </c>
      <c r="B1004" t="s">
        <v>641</v>
      </c>
      <c r="C1004" t="s">
        <v>557</v>
      </c>
      <c r="D1004">
        <v>5</v>
      </c>
      <c r="E1004">
        <v>5</v>
      </c>
      <c r="F1004">
        <v>5</v>
      </c>
      <c r="G1004">
        <v>5</v>
      </c>
      <c r="H1004">
        <v>5</v>
      </c>
      <c r="I1004">
        <v>5</v>
      </c>
      <c r="J1004">
        <v>25</v>
      </c>
      <c r="K1004">
        <v>0.21161845095123899</v>
      </c>
      <c r="L1004">
        <v>10</v>
      </c>
      <c r="M1004" t="s">
        <v>642</v>
      </c>
      <c r="N1004" t="b">
        <v>0</v>
      </c>
    </row>
    <row r="1005" spans="1:14" x14ac:dyDescent="0.45">
      <c r="A1005" t="s">
        <v>147</v>
      </c>
      <c r="B1005" t="s">
        <v>643</v>
      </c>
      <c r="C1005" t="s">
        <v>557</v>
      </c>
      <c r="D1005">
        <v>5</v>
      </c>
      <c r="E1005">
        <v>5</v>
      </c>
      <c r="F1005">
        <v>4</v>
      </c>
      <c r="G1005">
        <v>5</v>
      </c>
      <c r="H1005">
        <v>1</v>
      </c>
      <c r="I1005">
        <v>3.5</v>
      </c>
      <c r="J1005">
        <v>20</v>
      </c>
      <c r="K1005">
        <v>0.16315881458242729</v>
      </c>
      <c r="L1005">
        <v>10</v>
      </c>
      <c r="M1005" t="s">
        <v>644</v>
      </c>
      <c r="N1005" t="b">
        <v>0</v>
      </c>
    </row>
    <row r="1006" spans="1:14" x14ac:dyDescent="0.45">
      <c r="A1006" t="s">
        <v>150</v>
      </c>
      <c r="B1006" t="s">
        <v>645</v>
      </c>
      <c r="C1006" t="s">
        <v>557</v>
      </c>
      <c r="D1006">
        <v>5</v>
      </c>
      <c r="E1006">
        <v>5</v>
      </c>
      <c r="F1006">
        <v>4</v>
      </c>
      <c r="G1006">
        <v>5</v>
      </c>
      <c r="H1006">
        <v>1</v>
      </c>
      <c r="I1006">
        <v>4.3400000000000007</v>
      </c>
      <c r="J1006">
        <v>20</v>
      </c>
      <c r="K1006">
        <v>0.24598962082885331</v>
      </c>
      <c r="L1006">
        <v>10</v>
      </c>
      <c r="M1006" t="s">
        <v>646</v>
      </c>
      <c r="N1006" t="b">
        <v>0</v>
      </c>
    </row>
    <row r="1007" spans="1:14" x14ac:dyDescent="0.45">
      <c r="A1007" t="s">
        <v>153</v>
      </c>
      <c r="B1007" t="s">
        <v>647</v>
      </c>
      <c r="C1007" t="s">
        <v>557</v>
      </c>
      <c r="D1007">
        <v>5</v>
      </c>
      <c r="E1007">
        <v>5</v>
      </c>
      <c r="F1007">
        <v>4</v>
      </c>
      <c r="G1007">
        <v>5</v>
      </c>
      <c r="H1007">
        <v>1</v>
      </c>
      <c r="I1007">
        <v>4.3400000000000007</v>
      </c>
      <c r="J1007">
        <v>20</v>
      </c>
      <c r="K1007">
        <v>0.27998339575703401</v>
      </c>
      <c r="L1007">
        <v>10</v>
      </c>
      <c r="M1007" t="s">
        <v>648</v>
      </c>
      <c r="N1007" t="b">
        <v>0</v>
      </c>
    </row>
    <row r="1008" spans="1:14" x14ac:dyDescent="0.45">
      <c r="A1008" t="s">
        <v>156</v>
      </c>
      <c r="B1008" t="s">
        <v>649</v>
      </c>
      <c r="C1008" t="s">
        <v>557</v>
      </c>
      <c r="D1008">
        <v>5</v>
      </c>
      <c r="E1008">
        <v>5</v>
      </c>
      <c r="F1008">
        <v>5</v>
      </c>
      <c r="G1008">
        <v>5</v>
      </c>
      <c r="H1008">
        <v>1</v>
      </c>
      <c r="I1008">
        <v>4.76</v>
      </c>
      <c r="J1008">
        <v>21</v>
      </c>
      <c r="K1008">
        <v>0.22020840714902201</v>
      </c>
      <c r="L1008">
        <v>10</v>
      </c>
      <c r="M1008" t="s">
        <v>650</v>
      </c>
      <c r="N1008" t="b">
        <v>0</v>
      </c>
    </row>
    <row r="1009" spans="1:14" x14ac:dyDescent="0.45">
      <c r="A1009" t="s">
        <v>159</v>
      </c>
      <c r="B1009" t="s">
        <v>651</v>
      </c>
      <c r="C1009" t="s">
        <v>557</v>
      </c>
      <c r="D1009">
        <v>5</v>
      </c>
      <c r="E1009">
        <v>5</v>
      </c>
      <c r="F1009">
        <v>5</v>
      </c>
      <c r="G1009">
        <v>5</v>
      </c>
      <c r="H1009">
        <v>5</v>
      </c>
      <c r="I1009">
        <v>5</v>
      </c>
      <c r="J1009">
        <v>25</v>
      </c>
      <c r="K1009">
        <v>0.1564736292081518</v>
      </c>
      <c r="L1009">
        <v>9</v>
      </c>
      <c r="M1009" t="s">
        <v>652</v>
      </c>
      <c r="N1009" t="b">
        <v>0</v>
      </c>
    </row>
    <row r="1010" spans="1:14" x14ac:dyDescent="0.45">
      <c r="A1010" t="s">
        <v>162</v>
      </c>
      <c r="B1010" t="s">
        <v>653</v>
      </c>
      <c r="C1010" t="s">
        <v>557</v>
      </c>
      <c r="D1010">
        <v>5</v>
      </c>
      <c r="E1010">
        <v>5</v>
      </c>
      <c r="F1010">
        <v>4</v>
      </c>
      <c r="G1010">
        <v>5</v>
      </c>
      <c r="H1010">
        <v>1</v>
      </c>
      <c r="I1010">
        <v>4.3400000000000007</v>
      </c>
      <c r="J1010">
        <v>20</v>
      </c>
      <c r="K1010">
        <v>0.28439533836291042</v>
      </c>
      <c r="L1010">
        <v>10</v>
      </c>
      <c r="M1010" t="s">
        <v>654</v>
      </c>
      <c r="N1010" t="b">
        <v>0</v>
      </c>
    </row>
    <row r="1011" spans="1:14" x14ac:dyDescent="0.45">
      <c r="A1011" t="s">
        <v>165</v>
      </c>
      <c r="B1011" t="s">
        <v>655</v>
      </c>
      <c r="C1011" t="s">
        <v>557</v>
      </c>
      <c r="D1011">
        <v>4</v>
      </c>
      <c r="E1011">
        <v>4</v>
      </c>
      <c r="F1011">
        <v>2</v>
      </c>
      <c r="G1011">
        <v>4</v>
      </c>
      <c r="H1011">
        <v>1</v>
      </c>
      <c r="I1011">
        <v>3.120000000000001</v>
      </c>
      <c r="J1011">
        <v>15</v>
      </c>
      <c r="K1011">
        <v>0.326185401774156</v>
      </c>
      <c r="L1011">
        <v>10</v>
      </c>
      <c r="M1011" t="s">
        <v>656</v>
      </c>
      <c r="N1011" t="b">
        <v>0</v>
      </c>
    </row>
    <row r="1012" spans="1:14" x14ac:dyDescent="0.45">
      <c r="A1012" t="s">
        <v>168</v>
      </c>
      <c r="B1012" t="s">
        <v>657</v>
      </c>
      <c r="C1012" t="s">
        <v>557</v>
      </c>
      <c r="D1012">
        <v>5</v>
      </c>
      <c r="E1012">
        <v>5</v>
      </c>
      <c r="F1012">
        <v>4</v>
      </c>
      <c r="G1012">
        <v>5</v>
      </c>
      <c r="H1012">
        <v>1</v>
      </c>
      <c r="I1012">
        <v>3.5</v>
      </c>
      <c r="J1012">
        <v>20</v>
      </c>
      <c r="K1012">
        <v>0.2088314514152316</v>
      </c>
      <c r="L1012">
        <v>14</v>
      </c>
      <c r="M1012" t="s">
        <v>658</v>
      </c>
      <c r="N1012" t="b">
        <v>0</v>
      </c>
    </row>
    <row r="1013" spans="1:14" x14ac:dyDescent="0.45">
      <c r="A1013" t="s">
        <v>171</v>
      </c>
      <c r="B1013" t="s">
        <v>659</v>
      </c>
      <c r="C1013" t="s">
        <v>557</v>
      </c>
      <c r="D1013">
        <v>5</v>
      </c>
      <c r="E1013">
        <v>5</v>
      </c>
      <c r="F1013">
        <v>4</v>
      </c>
      <c r="G1013">
        <v>5</v>
      </c>
      <c r="H1013">
        <v>1</v>
      </c>
      <c r="I1013">
        <v>4.3400000000000007</v>
      </c>
      <c r="J1013">
        <v>20</v>
      </c>
      <c r="K1013">
        <v>0.1295658421738736</v>
      </c>
      <c r="L1013">
        <v>12</v>
      </c>
      <c r="M1013" t="s">
        <v>660</v>
      </c>
      <c r="N1013" t="b">
        <v>0</v>
      </c>
    </row>
    <row r="1014" spans="1:14" x14ac:dyDescent="0.45">
      <c r="A1014" t="s">
        <v>174</v>
      </c>
      <c r="B1014" t="s">
        <v>661</v>
      </c>
      <c r="C1014" t="s">
        <v>557</v>
      </c>
      <c r="D1014">
        <v>5</v>
      </c>
      <c r="E1014">
        <v>5</v>
      </c>
      <c r="F1014">
        <v>4</v>
      </c>
      <c r="G1014">
        <v>5</v>
      </c>
      <c r="H1014">
        <v>1</v>
      </c>
      <c r="I1014">
        <v>4.3400000000000007</v>
      </c>
      <c r="J1014">
        <v>20</v>
      </c>
      <c r="K1014">
        <v>0.41855042620667621</v>
      </c>
      <c r="L1014">
        <v>12</v>
      </c>
      <c r="M1014" t="s">
        <v>662</v>
      </c>
      <c r="N1014" t="b">
        <v>0</v>
      </c>
    </row>
    <row r="1015" spans="1:14" x14ac:dyDescent="0.45">
      <c r="A1015" t="s">
        <v>177</v>
      </c>
      <c r="B1015" t="s">
        <v>663</v>
      </c>
      <c r="C1015" t="s">
        <v>557</v>
      </c>
      <c r="D1015">
        <v>5</v>
      </c>
      <c r="E1015">
        <v>5</v>
      </c>
      <c r="F1015">
        <v>5</v>
      </c>
      <c r="G1015">
        <v>5</v>
      </c>
      <c r="H1015">
        <v>1</v>
      </c>
      <c r="I1015">
        <v>4.4800000000000004</v>
      </c>
      <c r="J1015">
        <v>21</v>
      </c>
      <c r="K1015">
        <v>0.2056482346401701</v>
      </c>
      <c r="L1015">
        <v>9</v>
      </c>
      <c r="M1015" t="s">
        <v>664</v>
      </c>
      <c r="N1015" t="b">
        <v>0</v>
      </c>
    </row>
    <row r="1016" spans="1:14" x14ac:dyDescent="0.45">
      <c r="A1016" t="s">
        <v>180</v>
      </c>
      <c r="B1016" t="s">
        <v>665</v>
      </c>
      <c r="C1016" t="s">
        <v>557</v>
      </c>
      <c r="D1016">
        <v>4</v>
      </c>
      <c r="E1016">
        <v>5</v>
      </c>
      <c r="F1016">
        <v>3</v>
      </c>
      <c r="G1016">
        <v>4</v>
      </c>
      <c r="H1016">
        <v>1</v>
      </c>
      <c r="I1016">
        <v>3.02</v>
      </c>
      <c r="J1016">
        <v>17</v>
      </c>
      <c r="K1016">
        <v>0.17330858107436839</v>
      </c>
      <c r="L1016">
        <v>10</v>
      </c>
      <c r="M1016" t="s">
        <v>666</v>
      </c>
      <c r="N1016" t="b">
        <v>0</v>
      </c>
    </row>
    <row r="1017" spans="1:14" x14ac:dyDescent="0.45">
      <c r="A1017" t="s">
        <v>183</v>
      </c>
      <c r="B1017" t="s">
        <v>667</v>
      </c>
      <c r="C1017" t="s">
        <v>557</v>
      </c>
      <c r="D1017">
        <v>5</v>
      </c>
      <c r="E1017">
        <v>5</v>
      </c>
      <c r="F1017">
        <v>4</v>
      </c>
      <c r="G1017">
        <v>5</v>
      </c>
      <c r="H1017">
        <v>1</v>
      </c>
      <c r="I1017">
        <v>4.3400000000000007</v>
      </c>
      <c r="J1017">
        <v>20</v>
      </c>
      <c r="K1017">
        <v>0.34739200752690041</v>
      </c>
      <c r="L1017">
        <v>12</v>
      </c>
      <c r="M1017" t="s">
        <v>668</v>
      </c>
      <c r="N1017" t="b">
        <v>0</v>
      </c>
    </row>
    <row r="1018" spans="1:14" x14ac:dyDescent="0.45">
      <c r="A1018" t="s">
        <v>186</v>
      </c>
      <c r="B1018" t="s">
        <v>669</v>
      </c>
      <c r="C1018" t="s">
        <v>557</v>
      </c>
      <c r="D1018">
        <v>5</v>
      </c>
      <c r="E1018">
        <v>5</v>
      </c>
      <c r="F1018">
        <v>4</v>
      </c>
      <c r="G1018">
        <v>5</v>
      </c>
      <c r="H1018">
        <v>1</v>
      </c>
      <c r="I1018">
        <v>3.5</v>
      </c>
      <c r="J1018">
        <v>20</v>
      </c>
      <c r="K1018">
        <v>0.16086772446687059</v>
      </c>
      <c r="L1018">
        <v>10</v>
      </c>
      <c r="M1018" t="s">
        <v>670</v>
      </c>
      <c r="N1018" t="b">
        <v>0</v>
      </c>
    </row>
    <row r="1019" spans="1:14" x14ac:dyDescent="0.45">
      <c r="A1019" t="s">
        <v>189</v>
      </c>
      <c r="B1019" t="s">
        <v>671</v>
      </c>
      <c r="C1019" t="s">
        <v>557</v>
      </c>
      <c r="D1019">
        <v>4</v>
      </c>
      <c r="E1019">
        <v>5</v>
      </c>
      <c r="F1019">
        <v>4</v>
      </c>
      <c r="G1019">
        <v>5</v>
      </c>
      <c r="H1019">
        <v>1</v>
      </c>
      <c r="I1019">
        <v>4.12</v>
      </c>
      <c r="J1019">
        <v>19</v>
      </c>
      <c r="K1019">
        <v>0.2109945070509486</v>
      </c>
      <c r="L1019">
        <v>9</v>
      </c>
      <c r="M1019" t="s">
        <v>672</v>
      </c>
      <c r="N1019" t="b">
        <v>0</v>
      </c>
    </row>
    <row r="1020" spans="1:14" x14ac:dyDescent="0.45">
      <c r="A1020" t="s">
        <v>192</v>
      </c>
      <c r="B1020" t="s">
        <v>673</v>
      </c>
      <c r="C1020" t="s">
        <v>557</v>
      </c>
      <c r="D1020">
        <v>5</v>
      </c>
      <c r="E1020">
        <v>5</v>
      </c>
      <c r="F1020">
        <v>5</v>
      </c>
      <c r="G1020">
        <v>5</v>
      </c>
      <c r="H1020">
        <v>1</v>
      </c>
      <c r="I1020">
        <v>4.4800000000000004</v>
      </c>
      <c r="J1020">
        <v>21</v>
      </c>
      <c r="K1020">
        <v>0.28667429544041378</v>
      </c>
      <c r="L1020">
        <v>11</v>
      </c>
      <c r="M1020" t="s">
        <v>674</v>
      </c>
      <c r="N1020" t="b">
        <v>0</v>
      </c>
    </row>
    <row r="1021" spans="1:14" x14ac:dyDescent="0.45">
      <c r="A1021" t="s">
        <v>195</v>
      </c>
      <c r="B1021" t="s">
        <v>675</v>
      </c>
      <c r="C1021" t="s">
        <v>557</v>
      </c>
      <c r="D1021">
        <v>5</v>
      </c>
      <c r="E1021">
        <v>5</v>
      </c>
      <c r="F1021">
        <v>5</v>
      </c>
      <c r="G1021">
        <v>5</v>
      </c>
      <c r="H1021">
        <v>1</v>
      </c>
      <c r="I1021">
        <v>4.4800000000000004</v>
      </c>
      <c r="J1021">
        <v>21</v>
      </c>
      <c r="K1021">
        <v>0.40012877680271008</v>
      </c>
      <c r="L1021">
        <v>6</v>
      </c>
      <c r="M1021" t="s">
        <v>676</v>
      </c>
      <c r="N1021" t="b">
        <v>0</v>
      </c>
    </row>
    <row r="1022" spans="1:14" x14ac:dyDescent="0.45">
      <c r="A1022" t="s">
        <v>198</v>
      </c>
      <c r="B1022" t="s">
        <v>677</v>
      </c>
      <c r="C1022" t="s">
        <v>557</v>
      </c>
      <c r="D1022">
        <v>5</v>
      </c>
      <c r="E1022">
        <v>5</v>
      </c>
      <c r="F1022">
        <v>4</v>
      </c>
      <c r="G1022">
        <v>5</v>
      </c>
      <c r="H1022">
        <v>1</v>
      </c>
      <c r="I1022">
        <v>3.5</v>
      </c>
      <c r="J1022">
        <v>20</v>
      </c>
      <c r="K1022">
        <v>0.3018276265491906</v>
      </c>
      <c r="L1022">
        <v>12</v>
      </c>
      <c r="M1022" t="s">
        <v>678</v>
      </c>
      <c r="N1022" t="b">
        <v>0</v>
      </c>
    </row>
    <row r="1023" spans="1:14" x14ac:dyDescent="0.45">
      <c r="A1023" t="s">
        <v>201</v>
      </c>
      <c r="B1023" t="s">
        <v>679</v>
      </c>
      <c r="C1023" t="s">
        <v>557</v>
      </c>
      <c r="D1023">
        <v>5</v>
      </c>
      <c r="E1023">
        <v>5</v>
      </c>
      <c r="F1023">
        <v>5</v>
      </c>
      <c r="G1023">
        <v>5</v>
      </c>
      <c r="H1023">
        <v>1</v>
      </c>
      <c r="I1023">
        <v>4.4800000000000004</v>
      </c>
      <c r="J1023">
        <v>21</v>
      </c>
      <c r="K1023">
        <v>0.25271385910456767</v>
      </c>
      <c r="L1023">
        <v>10</v>
      </c>
      <c r="M1023" t="s">
        <v>680</v>
      </c>
      <c r="N1023" t="b">
        <v>0</v>
      </c>
    </row>
    <row r="1024" spans="1:14" x14ac:dyDescent="0.45">
      <c r="A1024" t="s">
        <v>204</v>
      </c>
      <c r="B1024" t="s">
        <v>681</v>
      </c>
      <c r="C1024" t="s">
        <v>557</v>
      </c>
      <c r="D1024">
        <v>5</v>
      </c>
      <c r="E1024">
        <v>5</v>
      </c>
      <c r="F1024">
        <v>4</v>
      </c>
      <c r="G1024">
        <v>5</v>
      </c>
      <c r="H1024">
        <v>1</v>
      </c>
      <c r="I1024">
        <v>3.5</v>
      </c>
      <c r="J1024">
        <v>20</v>
      </c>
      <c r="K1024">
        <v>0.27456612933656871</v>
      </c>
      <c r="L1024">
        <v>10</v>
      </c>
      <c r="M1024" t="s">
        <v>682</v>
      </c>
      <c r="N1024" t="b">
        <v>0</v>
      </c>
    </row>
    <row r="1025" spans="1:14" x14ac:dyDescent="0.45">
      <c r="A1025" t="s">
        <v>207</v>
      </c>
      <c r="B1025" t="s">
        <v>683</v>
      </c>
      <c r="C1025" t="s">
        <v>557</v>
      </c>
      <c r="D1025">
        <v>5</v>
      </c>
      <c r="E1025">
        <v>5</v>
      </c>
      <c r="F1025">
        <v>4</v>
      </c>
      <c r="G1025">
        <v>5</v>
      </c>
      <c r="H1025">
        <v>1</v>
      </c>
      <c r="I1025">
        <v>3.94</v>
      </c>
      <c r="J1025">
        <v>20</v>
      </c>
      <c r="K1025">
        <v>0.27085340585945678</v>
      </c>
      <c r="L1025">
        <v>10</v>
      </c>
      <c r="M1025" t="s">
        <v>684</v>
      </c>
      <c r="N1025" t="b">
        <v>0</v>
      </c>
    </row>
    <row r="1026" spans="1:14" x14ac:dyDescent="0.45">
      <c r="A1026" t="s">
        <v>210</v>
      </c>
      <c r="B1026" t="s">
        <v>685</v>
      </c>
      <c r="C1026" t="s">
        <v>557</v>
      </c>
      <c r="D1026">
        <v>4</v>
      </c>
      <c r="E1026">
        <v>5</v>
      </c>
      <c r="F1026">
        <v>3</v>
      </c>
      <c r="G1026">
        <v>4</v>
      </c>
      <c r="H1026">
        <v>3</v>
      </c>
      <c r="I1026">
        <v>4.26</v>
      </c>
      <c r="J1026">
        <v>19</v>
      </c>
      <c r="K1026">
        <v>0.33126249606667568</v>
      </c>
      <c r="L1026">
        <v>10</v>
      </c>
      <c r="M1026" t="s">
        <v>686</v>
      </c>
      <c r="N1026" t="b">
        <v>0</v>
      </c>
    </row>
    <row r="1027" spans="1:14" x14ac:dyDescent="0.45">
      <c r="A1027" t="s">
        <v>213</v>
      </c>
      <c r="B1027" t="s">
        <v>687</v>
      </c>
      <c r="C1027" t="s">
        <v>557</v>
      </c>
      <c r="D1027">
        <v>5</v>
      </c>
      <c r="E1027">
        <v>5</v>
      </c>
      <c r="F1027">
        <v>5</v>
      </c>
      <c r="G1027">
        <v>5</v>
      </c>
      <c r="H1027">
        <v>5</v>
      </c>
      <c r="I1027">
        <v>5</v>
      </c>
      <c r="J1027">
        <v>25</v>
      </c>
      <c r="K1027">
        <v>0.30676769328001557</v>
      </c>
      <c r="L1027">
        <v>10</v>
      </c>
      <c r="M1027" t="s">
        <v>652</v>
      </c>
      <c r="N1027" t="b">
        <v>0</v>
      </c>
    </row>
    <row r="1028" spans="1:14" x14ac:dyDescent="0.45">
      <c r="A1028" t="s">
        <v>216</v>
      </c>
      <c r="B1028" t="s">
        <v>688</v>
      </c>
      <c r="C1028" t="s">
        <v>557</v>
      </c>
      <c r="D1028">
        <v>5</v>
      </c>
      <c r="E1028">
        <v>5</v>
      </c>
      <c r="F1028">
        <v>5</v>
      </c>
      <c r="G1028">
        <v>5</v>
      </c>
      <c r="H1028">
        <v>5</v>
      </c>
      <c r="I1028">
        <v>5</v>
      </c>
      <c r="J1028">
        <v>25</v>
      </c>
      <c r="K1028">
        <v>0.1232652538902539</v>
      </c>
      <c r="L1028">
        <v>10</v>
      </c>
      <c r="M1028" t="s">
        <v>689</v>
      </c>
      <c r="N1028" t="b">
        <v>0</v>
      </c>
    </row>
    <row r="1029" spans="1:14" x14ac:dyDescent="0.45">
      <c r="A1029" t="s">
        <v>219</v>
      </c>
      <c r="B1029" t="s">
        <v>690</v>
      </c>
      <c r="C1029" t="s">
        <v>557</v>
      </c>
      <c r="D1029">
        <v>4</v>
      </c>
      <c r="E1029">
        <v>4</v>
      </c>
      <c r="F1029">
        <v>3</v>
      </c>
      <c r="G1029">
        <v>4</v>
      </c>
      <c r="H1029">
        <v>1</v>
      </c>
      <c r="I1029">
        <v>3.96</v>
      </c>
      <c r="J1029">
        <v>16</v>
      </c>
      <c r="K1029">
        <v>0.43133670718380002</v>
      </c>
      <c r="L1029">
        <v>10</v>
      </c>
      <c r="M1029" t="s">
        <v>691</v>
      </c>
      <c r="N1029" t="b">
        <v>0</v>
      </c>
    </row>
    <row r="1030" spans="1:14" x14ac:dyDescent="0.45">
      <c r="A1030" t="s">
        <v>222</v>
      </c>
      <c r="B1030" t="s">
        <v>692</v>
      </c>
      <c r="C1030" t="s">
        <v>557</v>
      </c>
      <c r="D1030">
        <v>5</v>
      </c>
      <c r="E1030">
        <v>5</v>
      </c>
      <c r="F1030">
        <v>5</v>
      </c>
      <c r="G1030">
        <v>5</v>
      </c>
      <c r="H1030">
        <v>1</v>
      </c>
      <c r="I1030">
        <v>4.4800000000000004</v>
      </c>
      <c r="J1030">
        <v>21</v>
      </c>
      <c r="K1030">
        <v>0.2882381110994931</v>
      </c>
      <c r="L1030">
        <v>10</v>
      </c>
      <c r="M1030" t="s">
        <v>693</v>
      </c>
      <c r="N1030" t="b">
        <v>0</v>
      </c>
    </row>
    <row r="1031" spans="1:14" x14ac:dyDescent="0.45">
      <c r="A1031" t="s">
        <v>225</v>
      </c>
      <c r="B1031" t="s">
        <v>694</v>
      </c>
      <c r="C1031" t="s">
        <v>557</v>
      </c>
      <c r="D1031">
        <v>4</v>
      </c>
      <c r="E1031">
        <v>5</v>
      </c>
      <c r="F1031">
        <v>4</v>
      </c>
      <c r="G1031">
        <v>5</v>
      </c>
      <c r="H1031">
        <v>1</v>
      </c>
      <c r="I1031">
        <v>3.28</v>
      </c>
      <c r="J1031">
        <v>19</v>
      </c>
      <c r="K1031">
        <v>0.30748280660432359</v>
      </c>
      <c r="L1031">
        <v>11</v>
      </c>
      <c r="M1031" t="s">
        <v>695</v>
      </c>
      <c r="N1031" t="b">
        <v>0</v>
      </c>
    </row>
    <row r="1032" spans="1:14" x14ac:dyDescent="0.45">
      <c r="A1032" t="s">
        <v>228</v>
      </c>
      <c r="B1032" t="s">
        <v>696</v>
      </c>
      <c r="C1032" t="s">
        <v>557</v>
      </c>
      <c r="D1032">
        <v>5</v>
      </c>
      <c r="E1032">
        <v>5</v>
      </c>
      <c r="F1032">
        <v>4</v>
      </c>
      <c r="G1032">
        <v>5</v>
      </c>
      <c r="H1032">
        <v>1</v>
      </c>
      <c r="I1032">
        <v>3.5</v>
      </c>
      <c r="J1032">
        <v>20</v>
      </c>
      <c r="K1032">
        <v>0.32951832506619949</v>
      </c>
      <c r="L1032">
        <v>8</v>
      </c>
      <c r="M1032" t="s">
        <v>697</v>
      </c>
      <c r="N1032" t="b">
        <v>0</v>
      </c>
    </row>
    <row r="1033" spans="1:14" x14ac:dyDescent="0.45">
      <c r="A1033" t="s">
        <v>231</v>
      </c>
      <c r="B1033" t="s">
        <v>698</v>
      </c>
      <c r="C1033" t="s">
        <v>557</v>
      </c>
      <c r="D1033">
        <v>3</v>
      </c>
      <c r="E1033">
        <v>1</v>
      </c>
      <c r="F1033">
        <v>1</v>
      </c>
      <c r="G1033">
        <v>1</v>
      </c>
      <c r="H1033">
        <v>1</v>
      </c>
      <c r="I1033">
        <v>1.44</v>
      </c>
      <c r="J1033">
        <v>7</v>
      </c>
      <c r="K1033">
        <v>4.1375536499872419E-2</v>
      </c>
      <c r="L1033">
        <v>10</v>
      </c>
      <c r="M1033" t="s">
        <v>699</v>
      </c>
      <c r="N1033" t="b">
        <v>0</v>
      </c>
    </row>
    <row r="1034" spans="1:14" x14ac:dyDescent="0.45">
      <c r="A1034" t="s">
        <v>234</v>
      </c>
      <c r="B1034" t="s">
        <v>700</v>
      </c>
      <c r="C1034" t="s">
        <v>557</v>
      </c>
      <c r="D1034">
        <v>5</v>
      </c>
      <c r="E1034">
        <v>5</v>
      </c>
      <c r="F1034">
        <v>4</v>
      </c>
      <c r="G1034">
        <v>5</v>
      </c>
      <c r="H1034">
        <v>1</v>
      </c>
      <c r="I1034">
        <v>3.5</v>
      </c>
      <c r="J1034">
        <v>20</v>
      </c>
      <c r="K1034">
        <v>0.31120015756544511</v>
      </c>
      <c r="L1034">
        <v>11</v>
      </c>
      <c r="M1034" t="s">
        <v>701</v>
      </c>
      <c r="N1034" t="b">
        <v>0</v>
      </c>
    </row>
    <row r="1035" spans="1:14" x14ac:dyDescent="0.45">
      <c r="A1035" t="s">
        <v>237</v>
      </c>
      <c r="B1035" t="s">
        <v>702</v>
      </c>
      <c r="C1035" t="s">
        <v>557</v>
      </c>
      <c r="D1035">
        <v>5</v>
      </c>
      <c r="E1035">
        <v>5</v>
      </c>
      <c r="F1035">
        <v>5</v>
      </c>
      <c r="G1035">
        <v>5</v>
      </c>
      <c r="H1035">
        <v>5</v>
      </c>
      <c r="I1035">
        <v>5</v>
      </c>
      <c r="J1035">
        <v>25</v>
      </c>
      <c r="K1035">
        <v>0.22429371178438801</v>
      </c>
      <c r="L1035">
        <v>14</v>
      </c>
      <c r="M1035" t="s">
        <v>652</v>
      </c>
      <c r="N1035" t="b">
        <v>0</v>
      </c>
    </row>
    <row r="1036" spans="1:14" x14ac:dyDescent="0.45">
      <c r="A1036" t="s">
        <v>240</v>
      </c>
      <c r="B1036" t="s">
        <v>703</v>
      </c>
      <c r="C1036" t="s">
        <v>557</v>
      </c>
      <c r="D1036">
        <v>5</v>
      </c>
      <c r="E1036">
        <v>5</v>
      </c>
      <c r="F1036">
        <v>5</v>
      </c>
      <c r="G1036">
        <v>5</v>
      </c>
      <c r="H1036">
        <v>1</v>
      </c>
      <c r="I1036">
        <v>4.4800000000000004</v>
      </c>
      <c r="J1036">
        <v>21</v>
      </c>
      <c r="K1036">
        <v>0.26894000299335669</v>
      </c>
      <c r="L1036">
        <v>8</v>
      </c>
      <c r="M1036" t="s">
        <v>704</v>
      </c>
      <c r="N1036" t="b">
        <v>0</v>
      </c>
    </row>
    <row r="1037" spans="1:14" x14ac:dyDescent="0.45">
      <c r="A1037" t="s">
        <v>243</v>
      </c>
      <c r="B1037" t="s">
        <v>705</v>
      </c>
      <c r="C1037" t="s">
        <v>557</v>
      </c>
      <c r="D1037">
        <v>5</v>
      </c>
      <c r="E1037">
        <v>5</v>
      </c>
      <c r="F1037">
        <v>5</v>
      </c>
      <c r="G1037">
        <v>5</v>
      </c>
      <c r="H1037">
        <v>1</v>
      </c>
      <c r="I1037">
        <v>4.4800000000000004</v>
      </c>
      <c r="J1037">
        <v>21</v>
      </c>
      <c r="K1037">
        <v>0.2778108663817932</v>
      </c>
      <c r="L1037">
        <v>12</v>
      </c>
      <c r="M1037" t="s">
        <v>706</v>
      </c>
      <c r="N1037" t="b">
        <v>0</v>
      </c>
    </row>
    <row r="1038" spans="1:14" x14ac:dyDescent="0.45">
      <c r="A1038" t="s">
        <v>246</v>
      </c>
      <c r="B1038" t="s">
        <v>707</v>
      </c>
      <c r="C1038" t="s">
        <v>557</v>
      </c>
      <c r="D1038">
        <v>5</v>
      </c>
      <c r="E1038">
        <v>5</v>
      </c>
      <c r="F1038">
        <v>4</v>
      </c>
      <c r="G1038">
        <v>5</v>
      </c>
      <c r="H1038">
        <v>1</v>
      </c>
      <c r="I1038">
        <v>3.5</v>
      </c>
      <c r="J1038">
        <v>20</v>
      </c>
      <c r="K1038">
        <v>0.1610097750361747</v>
      </c>
      <c r="L1038">
        <v>10</v>
      </c>
      <c r="M1038" t="s">
        <v>708</v>
      </c>
      <c r="N1038" t="b">
        <v>0</v>
      </c>
    </row>
    <row r="1039" spans="1:14" x14ac:dyDescent="0.45">
      <c r="A1039" t="s">
        <v>249</v>
      </c>
      <c r="B1039" t="s">
        <v>709</v>
      </c>
      <c r="C1039" t="s">
        <v>557</v>
      </c>
      <c r="D1039">
        <v>5</v>
      </c>
      <c r="E1039">
        <v>5</v>
      </c>
      <c r="F1039">
        <v>4</v>
      </c>
      <c r="G1039">
        <v>5</v>
      </c>
      <c r="H1039">
        <v>1</v>
      </c>
      <c r="I1039">
        <v>4.3400000000000007</v>
      </c>
      <c r="J1039">
        <v>20</v>
      </c>
      <c r="K1039">
        <v>0.43851762303674502</v>
      </c>
      <c r="L1039">
        <v>10</v>
      </c>
      <c r="M1039" t="s">
        <v>710</v>
      </c>
      <c r="N1039" t="b">
        <v>0</v>
      </c>
    </row>
    <row r="1040" spans="1:14" x14ac:dyDescent="0.45">
      <c r="A1040" t="s">
        <v>252</v>
      </c>
      <c r="B1040" t="s">
        <v>711</v>
      </c>
      <c r="C1040" t="s">
        <v>557</v>
      </c>
      <c r="D1040">
        <v>5</v>
      </c>
      <c r="E1040">
        <v>5</v>
      </c>
      <c r="F1040">
        <v>4</v>
      </c>
      <c r="G1040">
        <v>5</v>
      </c>
      <c r="H1040">
        <v>1</v>
      </c>
      <c r="I1040">
        <v>4.3400000000000007</v>
      </c>
      <c r="J1040">
        <v>20</v>
      </c>
      <c r="K1040">
        <v>0.12144613243819841</v>
      </c>
      <c r="L1040">
        <v>10</v>
      </c>
      <c r="M1040" t="s">
        <v>712</v>
      </c>
      <c r="N1040" t="b">
        <v>0</v>
      </c>
    </row>
    <row r="1041" spans="1:14" x14ac:dyDescent="0.45">
      <c r="A1041" t="s">
        <v>255</v>
      </c>
      <c r="B1041" t="s">
        <v>713</v>
      </c>
      <c r="C1041" t="s">
        <v>557</v>
      </c>
      <c r="D1041">
        <v>5</v>
      </c>
      <c r="E1041">
        <v>5</v>
      </c>
      <c r="F1041">
        <v>4</v>
      </c>
      <c r="G1041">
        <v>5</v>
      </c>
      <c r="H1041">
        <v>1</v>
      </c>
      <c r="I1041">
        <v>3.5</v>
      </c>
      <c r="J1041">
        <v>20</v>
      </c>
      <c r="K1041">
        <v>0.41156449211147622</v>
      </c>
      <c r="L1041">
        <v>10</v>
      </c>
      <c r="M1041" t="s">
        <v>714</v>
      </c>
      <c r="N1041" t="b">
        <v>0</v>
      </c>
    </row>
    <row r="1042" spans="1:14" x14ac:dyDescent="0.45">
      <c r="A1042" t="s">
        <v>258</v>
      </c>
      <c r="B1042" t="s">
        <v>715</v>
      </c>
      <c r="C1042" t="s">
        <v>557</v>
      </c>
      <c r="D1042">
        <v>4</v>
      </c>
      <c r="E1042">
        <v>5</v>
      </c>
      <c r="F1042">
        <v>4</v>
      </c>
      <c r="G1042">
        <v>5</v>
      </c>
      <c r="H1042">
        <v>1</v>
      </c>
      <c r="I1042">
        <v>3.28</v>
      </c>
      <c r="J1042">
        <v>19</v>
      </c>
      <c r="K1042">
        <v>0.40587417055369379</v>
      </c>
      <c r="L1042">
        <v>11</v>
      </c>
      <c r="M1042" t="s">
        <v>716</v>
      </c>
      <c r="N1042" t="b">
        <v>0</v>
      </c>
    </row>
    <row r="1043" spans="1:14" x14ac:dyDescent="0.45">
      <c r="A1043" t="s">
        <v>261</v>
      </c>
      <c r="B1043" t="s">
        <v>717</v>
      </c>
      <c r="C1043" t="s">
        <v>557</v>
      </c>
      <c r="D1043">
        <v>5</v>
      </c>
      <c r="E1043">
        <v>5</v>
      </c>
      <c r="F1043">
        <v>4</v>
      </c>
      <c r="G1043">
        <v>5</v>
      </c>
      <c r="H1043">
        <v>1</v>
      </c>
      <c r="I1043">
        <v>4.3400000000000007</v>
      </c>
      <c r="J1043">
        <v>20</v>
      </c>
      <c r="K1043">
        <v>0.2570174569815718</v>
      </c>
      <c r="L1043">
        <v>11</v>
      </c>
      <c r="M1043" t="s">
        <v>718</v>
      </c>
      <c r="N1043" t="b">
        <v>0</v>
      </c>
    </row>
    <row r="1044" spans="1:14" x14ac:dyDescent="0.45">
      <c r="A1044" t="s">
        <v>264</v>
      </c>
      <c r="B1044" t="s">
        <v>719</v>
      </c>
      <c r="C1044" t="s">
        <v>557</v>
      </c>
      <c r="D1044">
        <v>5</v>
      </c>
      <c r="E1044">
        <v>5</v>
      </c>
      <c r="F1044">
        <v>4</v>
      </c>
      <c r="G1044">
        <v>5</v>
      </c>
      <c r="H1044">
        <v>1</v>
      </c>
      <c r="I1044">
        <v>3.5</v>
      </c>
      <c r="J1044">
        <v>20</v>
      </c>
      <c r="K1044">
        <v>0.30112088017316579</v>
      </c>
      <c r="L1044">
        <v>10</v>
      </c>
      <c r="M1044" t="s">
        <v>720</v>
      </c>
      <c r="N1044" t="b">
        <v>0</v>
      </c>
    </row>
    <row r="1045" spans="1:14" x14ac:dyDescent="0.45">
      <c r="A1045" t="s">
        <v>267</v>
      </c>
      <c r="B1045" t="s">
        <v>721</v>
      </c>
      <c r="C1045" t="s">
        <v>557</v>
      </c>
      <c r="D1045">
        <v>5</v>
      </c>
      <c r="E1045">
        <v>5</v>
      </c>
      <c r="F1045">
        <v>5</v>
      </c>
      <c r="G1045">
        <v>5</v>
      </c>
      <c r="H1045">
        <v>1</v>
      </c>
      <c r="I1045">
        <v>3.64</v>
      </c>
      <c r="J1045">
        <v>21</v>
      </c>
      <c r="K1045">
        <v>0.15872824946099001</v>
      </c>
      <c r="L1045">
        <v>10</v>
      </c>
      <c r="M1045" t="s">
        <v>722</v>
      </c>
      <c r="N1045" t="b">
        <v>0</v>
      </c>
    </row>
    <row r="1046" spans="1:14" x14ac:dyDescent="0.45">
      <c r="A1046" t="s">
        <v>270</v>
      </c>
      <c r="B1046" t="s">
        <v>723</v>
      </c>
      <c r="C1046" t="s">
        <v>557</v>
      </c>
      <c r="D1046">
        <v>5</v>
      </c>
      <c r="E1046">
        <v>5</v>
      </c>
      <c r="F1046">
        <v>4</v>
      </c>
      <c r="G1046">
        <v>5</v>
      </c>
      <c r="H1046">
        <v>1</v>
      </c>
      <c r="I1046">
        <v>4.3400000000000007</v>
      </c>
      <c r="J1046">
        <v>20</v>
      </c>
      <c r="K1046">
        <v>0.23361689277869441</v>
      </c>
      <c r="L1046">
        <v>10</v>
      </c>
      <c r="M1046" t="s">
        <v>724</v>
      </c>
      <c r="N1046" t="b">
        <v>0</v>
      </c>
    </row>
    <row r="1047" spans="1:14" x14ac:dyDescent="0.45">
      <c r="A1047" t="s">
        <v>273</v>
      </c>
      <c r="B1047" t="s">
        <v>725</v>
      </c>
      <c r="C1047" t="s">
        <v>557</v>
      </c>
      <c r="D1047">
        <v>5</v>
      </c>
      <c r="E1047">
        <v>5</v>
      </c>
      <c r="F1047">
        <v>5</v>
      </c>
      <c r="G1047">
        <v>5</v>
      </c>
      <c r="H1047">
        <v>1</v>
      </c>
      <c r="I1047">
        <v>4.4800000000000004</v>
      </c>
      <c r="J1047">
        <v>21</v>
      </c>
      <c r="K1047">
        <v>0.17513732502034879</v>
      </c>
      <c r="L1047">
        <v>9</v>
      </c>
      <c r="M1047" t="s">
        <v>726</v>
      </c>
      <c r="N1047" t="b">
        <v>0</v>
      </c>
    </row>
    <row r="1048" spans="1:14" x14ac:dyDescent="0.45">
      <c r="A1048" t="s">
        <v>276</v>
      </c>
      <c r="B1048" t="s">
        <v>727</v>
      </c>
      <c r="C1048" t="s">
        <v>557</v>
      </c>
      <c r="D1048">
        <v>5</v>
      </c>
      <c r="E1048">
        <v>5</v>
      </c>
      <c r="F1048">
        <v>4</v>
      </c>
      <c r="G1048">
        <v>5</v>
      </c>
      <c r="H1048">
        <v>1</v>
      </c>
      <c r="I1048">
        <v>3.5</v>
      </c>
      <c r="J1048">
        <v>20</v>
      </c>
      <c r="K1048">
        <v>0.36630837300924618</v>
      </c>
      <c r="L1048">
        <v>10</v>
      </c>
      <c r="M1048" t="s">
        <v>728</v>
      </c>
      <c r="N1048" t="b">
        <v>0</v>
      </c>
    </row>
    <row r="1049" spans="1:14" x14ac:dyDescent="0.45">
      <c r="A1049" t="s">
        <v>279</v>
      </c>
      <c r="B1049" t="s">
        <v>729</v>
      </c>
      <c r="C1049" t="s">
        <v>557</v>
      </c>
      <c r="D1049">
        <v>4</v>
      </c>
      <c r="E1049">
        <v>4</v>
      </c>
      <c r="F1049">
        <v>3</v>
      </c>
      <c r="G1049">
        <v>5</v>
      </c>
      <c r="H1049">
        <v>1</v>
      </c>
      <c r="I1049">
        <v>3.8</v>
      </c>
      <c r="J1049">
        <v>17</v>
      </c>
      <c r="K1049">
        <v>0.25506679331134219</v>
      </c>
      <c r="L1049">
        <v>11</v>
      </c>
      <c r="M1049" t="s">
        <v>730</v>
      </c>
      <c r="N1049" t="b">
        <v>0</v>
      </c>
    </row>
    <row r="1050" spans="1:14" x14ac:dyDescent="0.45">
      <c r="A1050" t="s">
        <v>282</v>
      </c>
      <c r="B1050" t="s">
        <v>731</v>
      </c>
      <c r="C1050" t="s">
        <v>557</v>
      </c>
      <c r="D1050">
        <v>3</v>
      </c>
      <c r="E1050">
        <v>3</v>
      </c>
      <c r="F1050">
        <v>2</v>
      </c>
      <c r="G1050">
        <v>4</v>
      </c>
      <c r="H1050">
        <v>1</v>
      </c>
      <c r="I1050">
        <v>2.2999999999999998</v>
      </c>
      <c r="J1050">
        <v>13</v>
      </c>
      <c r="K1050">
        <v>0.15908043405074249</v>
      </c>
      <c r="L1050">
        <v>9</v>
      </c>
      <c r="M1050" t="s">
        <v>732</v>
      </c>
      <c r="N1050" t="b">
        <v>0</v>
      </c>
    </row>
    <row r="1051" spans="1:14" x14ac:dyDescent="0.45">
      <c r="A1051" t="s">
        <v>285</v>
      </c>
      <c r="B1051" t="s">
        <v>733</v>
      </c>
      <c r="C1051" t="s">
        <v>557</v>
      </c>
      <c r="D1051">
        <v>5</v>
      </c>
      <c r="E1051">
        <v>5</v>
      </c>
      <c r="F1051">
        <v>4</v>
      </c>
      <c r="G1051">
        <v>5</v>
      </c>
      <c r="H1051">
        <v>1</v>
      </c>
      <c r="I1051">
        <v>4.3400000000000007</v>
      </c>
      <c r="J1051">
        <v>20</v>
      </c>
      <c r="K1051">
        <v>0.34443461945963599</v>
      </c>
      <c r="L1051">
        <v>10</v>
      </c>
      <c r="M1051" t="s">
        <v>734</v>
      </c>
      <c r="N1051" t="b">
        <v>0</v>
      </c>
    </row>
    <row r="1052" spans="1:14" x14ac:dyDescent="0.45">
      <c r="A1052" t="s">
        <v>288</v>
      </c>
      <c r="B1052" t="s">
        <v>735</v>
      </c>
      <c r="C1052" t="s">
        <v>557</v>
      </c>
      <c r="D1052">
        <v>5</v>
      </c>
      <c r="E1052">
        <v>5</v>
      </c>
      <c r="F1052">
        <v>5</v>
      </c>
      <c r="G1052">
        <v>5</v>
      </c>
      <c r="H1052">
        <v>1</v>
      </c>
      <c r="I1052">
        <v>3.64</v>
      </c>
      <c r="J1052">
        <v>21</v>
      </c>
      <c r="K1052">
        <v>0.17386577345278631</v>
      </c>
      <c r="L1052">
        <v>10</v>
      </c>
      <c r="M1052" t="s">
        <v>736</v>
      </c>
      <c r="N1052" t="b">
        <v>0</v>
      </c>
    </row>
    <row r="1053" spans="1:14" x14ac:dyDescent="0.45">
      <c r="A1053" t="s">
        <v>291</v>
      </c>
      <c r="B1053" t="s">
        <v>737</v>
      </c>
      <c r="C1053" t="s">
        <v>557</v>
      </c>
      <c r="D1053">
        <v>5</v>
      </c>
      <c r="E1053">
        <v>5</v>
      </c>
      <c r="F1053">
        <v>4</v>
      </c>
      <c r="G1053">
        <v>5</v>
      </c>
      <c r="H1053">
        <v>1</v>
      </c>
      <c r="I1053">
        <v>4.3400000000000007</v>
      </c>
      <c r="J1053">
        <v>20</v>
      </c>
      <c r="K1053">
        <v>0.27440668811712438</v>
      </c>
      <c r="L1053">
        <v>10</v>
      </c>
      <c r="M1053" t="s">
        <v>738</v>
      </c>
      <c r="N1053" t="b">
        <v>0</v>
      </c>
    </row>
    <row r="1054" spans="1:14" x14ac:dyDescent="0.45">
      <c r="A1054" t="s">
        <v>294</v>
      </c>
      <c r="B1054" t="s">
        <v>739</v>
      </c>
      <c r="C1054" t="s">
        <v>557</v>
      </c>
      <c r="D1054">
        <v>5</v>
      </c>
      <c r="E1054">
        <v>5</v>
      </c>
      <c r="F1054">
        <v>4</v>
      </c>
      <c r="G1054">
        <v>5</v>
      </c>
      <c r="H1054">
        <v>1</v>
      </c>
      <c r="I1054">
        <v>4.3400000000000007</v>
      </c>
      <c r="J1054">
        <v>20</v>
      </c>
      <c r="K1054">
        <v>0.15294083938269981</v>
      </c>
      <c r="L1054">
        <v>10</v>
      </c>
      <c r="M1054" t="s">
        <v>740</v>
      </c>
      <c r="N1054" t="b">
        <v>0</v>
      </c>
    </row>
    <row r="1055" spans="1:14" x14ac:dyDescent="0.45">
      <c r="A1055" t="s">
        <v>297</v>
      </c>
      <c r="B1055" t="s">
        <v>741</v>
      </c>
      <c r="C1055" t="s">
        <v>557</v>
      </c>
      <c r="D1055">
        <v>5</v>
      </c>
      <c r="E1055">
        <v>5</v>
      </c>
      <c r="F1055">
        <v>5</v>
      </c>
      <c r="G1055">
        <v>5</v>
      </c>
      <c r="H1055">
        <v>1</v>
      </c>
      <c r="I1055">
        <v>4.4800000000000004</v>
      </c>
      <c r="J1055">
        <v>21</v>
      </c>
      <c r="K1055">
        <v>0.27209807006950482</v>
      </c>
      <c r="L1055">
        <v>12</v>
      </c>
      <c r="M1055" t="s">
        <v>742</v>
      </c>
      <c r="N1055" t="b">
        <v>0</v>
      </c>
    </row>
    <row r="1056" spans="1:14" x14ac:dyDescent="0.45">
      <c r="A1056" t="s">
        <v>300</v>
      </c>
      <c r="B1056" t="s">
        <v>743</v>
      </c>
      <c r="C1056" t="s">
        <v>557</v>
      </c>
      <c r="D1056">
        <v>4</v>
      </c>
      <c r="E1056">
        <v>5</v>
      </c>
      <c r="F1056">
        <v>3</v>
      </c>
      <c r="G1056">
        <v>4</v>
      </c>
      <c r="H1056">
        <v>1</v>
      </c>
      <c r="I1056">
        <v>3.86</v>
      </c>
      <c r="J1056">
        <v>17</v>
      </c>
      <c r="K1056">
        <v>7.7197684114582027E-2</v>
      </c>
      <c r="L1056">
        <v>13</v>
      </c>
      <c r="M1056" t="s">
        <v>744</v>
      </c>
      <c r="N1056" t="b">
        <v>0</v>
      </c>
    </row>
    <row r="1057" spans="1:14" x14ac:dyDescent="0.45">
      <c r="A1057" t="s">
        <v>303</v>
      </c>
      <c r="B1057" t="s">
        <v>745</v>
      </c>
      <c r="C1057" t="s">
        <v>557</v>
      </c>
      <c r="D1057">
        <v>5</v>
      </c>
      <c r="E1057">
        <v>5</v>
      </c>
      <c r="F1057">
        <v>5</v>
      </c>
      <c r="G1057">
        <v>5</v>
      </c>
      <c r="H1057">
        <v>5</v>
      </c>
      <c r="I1057">
        <v>5</v>
      </c>
      <c r="J1057">
        <v>25</v>
      </c>
      <c r="K1057">
        <v>0.1012045532498714</v>
      </c>
      <c r="L1057">
        <v>12</v>
      </c>
      <c r="M1057" t="s">
        <v>746</v>
      </c>
      <c r="N1057" t="b">
        <v>0</v>
      </c>
    </row>
    <row r="1058" spans="1:14" x14ac:dyDescent="0.45">
      <c r="A1058" t="s">
        <v>306</v>
      </c>
      <c r="B1058" t="s">
        <v>747</v>
      </c>
      <c r="C1058" t="s">
        <v>557</v>
      </c>
      <c r="D1058">
        <v>5</v>
      </c>
      <c r="E1058">
        <v>5</v>
      </c>
      <c r="F1058">
        <v>5</v>
      </c>
      <c r="G1058">
        <v>5</v>
      </c>
      <c r="H1058">
        <v>1</v>
      </c>
      <c r="I1058">
        <v>3.64</v>
      </c>
      <c r="J1058">
        <v>21</v>
      </c>
      <c r="K1058">
        <v>0.16320698528624811</v>
      </c>
      <c r="L1058">
        <v>13</v>
      </c>
      <c r="M1058" t="s">
        <v>748</v>
      </c>
      <c r="N1058" t="b">
        <v>0</v>
      </c>
    </row>
    <row r="1059" spans="1:14" x14ac:dyDescent="0.45">
      <c r="A1059" t="s">
        <v>309</v>
      </c>
      <c r="B1059" t="s">
        <v>749</v>
      </c>
      <c r="C1059" t="s">
        <v>557</v>
      </c>
      <c r="D1059">
        <v>5</v>
      </c>
      <c r="E1059">
        <v>5</v>
      </c>
      <c r="F1059">
        <v>4</v>
      </c>
      <c r="G1059">
        <v>5</v>
      </c>
      <c r="H1059">
        <v>1</v>
      </c>
      <c r="I1059">
        <v>4.3400000000000007</v>
      </c>
      <c r="J1059">
        <v>20</v>
      </c>
      <c r="K1059">
        <v>0.29732980580715229</v>
      </c>
      <c r="L1059">
        <v>10</v>
      </c>
      <c r="M1059" t="s">
        <v>750</v>
      </c>
      <c r="N1059" t="b">
        <v>0</v>
      </c>
    </row>
    <row r="1060" spans="1:14" x14ac:dyDescent="0.45">
      <c r="A1060" t="s">
        <v>312</v>
      </c>
      <c r="B1060" t="s">
        <v>751</v>
      </c>
      <c r="C1060" t="s">
        <v>557</v>
      </c>
      <c r="D1060">
        <v>4</v>
      </c>
      <c r="E1060">
        <v>5</v>
      </c>
      <c r="F1060">
        <v>3</v>
      </c>
      <c r="G1060">
        <v>5</v>
      </c>
      <c r="H1060">
        <v>1</v>
      </c>
      <c r="I1060">
        <v>3.98</v>
      </c>
      <c r="J1060">
        <v>18</v>
      </c>
      <c r="K1060">
        <v>0.17139618020961411</v>
      </c>
      <c r="L1060">
        <v>13</v>
      </c>
      <c r="M1060" t="s">
        <v>752</v>
      </c>
      <c r="N1060" t="b">
        <v>0</v>
      </c>
    </row>
    <row r="1061" spans="1:14" x14ac:dyDescent="0.45">
      <c r="A1061" t="s">
        <v>315</v>
      </c>
      <c r="B1061" t="s">
        <v>753</v>
      </c>
      <c r="C1061" t="s">
        <v>557</v>
      </c>
      <c r="D1061">
        <v>5</v>
      </c>
      <c r="E1061">
        <v>5</v>
      </c>
      <c r="F1061">
        <v>5</v>
      </c>
      <c r="G1061">
        <v>5</v>
      </c>
      <c r="H1061">
        <v>5</v>
      </c>
      <c r="I1061">
        <v>5</v>
      </c>
      <c r="J1061">
        <v>25</v>
      </c>
      <c r="K1061">
        <v>0.2024148993966072</v>
      </c>
      <c r="L1061">
        <v>12</v>
      </c>
      <c r="M1061" t="s">
        <v>754</v>
      </c>
      <c r="N1061" t="b">
        <v>0</v>
      </c>
    </row>
    <row r="1062" spans="1:14" x14ac:dyDescent="0.45">
      <c r="A1062" t="s">
        <v>318</v>
      </c>
      <c r="B1062" t="s">
        <v>755</v>
      </c>
      <c r="C1062" t="s">
        <v>557</v>
      </c>
      <c r="D1062">
        <v>5</v>
      </c>
      <c r="E1062">
        <v>5</v>
      </c>
      <c r="F1062">
        <v>5</v>
      </c>
      <c r="G1062">
        <v>5</v>
      </c>
      <c r="H1062">
        <v>5</v>
      </c>
      <c r="I1062">
        <v>5</v>
      </c>
      <c r="J1062">
        <v>25</v>
      </c>
      <c r="K1062">
        <v>0.212436087030965</v>
      </c>
      <c r="L1062">
        <v>10</v>
      </c>
      <c r="M1062" t="s">
        <v>756</v>
      </c>
      <c r="N1062" t="b">
        <v>0</v>
      </c>
    </row>
    <row r="1063" spans="1:14" x14ac:dyDescent="0.45">
      <c r="A1063" t="s">
        <v>321</v>
      </c>
      <c r="B1063" t="s">
        <v>757</v>
      </c>
      <c r="C1063" t="s">
        <v>557</v>
      </c>
      <c r="D1063">
        <v>5</v>
      </c>
      <c r="E1063">
        <v>5</v>
      </c>
      <c r="F1063">
        <v>5</v>
      </c>
      <c r="G1063">
        <v>5</v>
      </c>
      <c r="H1063">
        <v>5</v>
      </c>
      <c r="I1063">
        <v>5</v>
      </c>
      <c r="J1063">
        <v>25</v>
      </c>
      <c r="K1063">
        <v>0.14028566498011141</v>
      </c>
      <c r="L1063">
        <v>12</v>
      </c>
      <c r="M1063" t="s">
        <v>758</v>
      </c>
      <c r="N1063" t="b">
        <v>0</v>
      </c>
    </row>
    <row r="1064" spans="1:14" x14ac:dyDescent="0.45">
      <c r="A1064" t="s">
        <v>324</v>
      </c>
      <c r="B1064" t="s">
        <v>759</v>
      </c>
      <c r="C1064" t="s">
        <v>557</v>
      </c>
      <c r="D1064">
        <v>4</v>
      </c>
      <c r="E1064">
        <v>5</v>
      </c>
      <c r="F1064">
        <v>4</v>
      </c>
      <c r="G1064">
        <v>5</v>
      </c>
      <c r="H1064">
        <v>1</v>
      </c>
      <c r="I1064">
        <v>4.12</v>
      </c>
      <c r="J1064">
        <v>19</v>
      </c>
      <c r="K1064">
        <v>0.22585404290255681</v>
      </c>
      <c r="L1064">
        <v>14</v>
      </c>
      <c r="M1064" t="s">
        <v>760</v>
      </c>
      <c r="N1064" t="b">
        <v>0</v>
      </c>
    </row>
    <row r="1065" spans="1:14" x14ac:dyDescent="0.45">
      <c r="A1065" t="s">
        <v>327</v>
      </c>
      <c r="B1065" t="s">
        <v>761</v>
      </c>
      <c r="C1065" t="s">
        <v>557</v>
      </c>
      <c r="D1065">
        <v>5</v>
      </c>
      <c r="E1065">
        <v>5</v>
      </c>
      <c r="F1065">
        <v>5</v>
      </c>
      <c r="G1065">
        <v>5</v>
      </c>
      <c r="H1065">
        <v>1</v>
      </c>
      <c r="I1065">
        <v>4.4800000000000004</v>
      </c>
      <c r="J1065">
        <v>21</v>
      </c>
      <c r="K1065">
        <v>9.1329225352112658E-2</v>
      </c>
      <c r="L1065">
        <v>2</v>
      </c>
      <c r="M1065" t="s">
        <v>762</v>
      </c>
      <c r="N1065" t="b">
        <v>0</v>
      </c>
    </row>
    <row r="1066" spans="1:14" x14ac:dyDescent="0.45">
      <c r="A1066" t="s">
        <v>330</v>
      </c>
      <c r="B1066" t="s">
        <v>763</v>
      </c>
      <c r="C1066" t="s">
        <v>557</v>
      </c>
      <c r="D1066">
        <v>5</v>
      </c>
      <c r="E1066">
        <v>5</v>
      </c>
      <c r="F1066">
        <v>5</v>
      </c>
      <c r="G1066">
        <v>5</v>
      </c>
      <c r="H1066">
        <v>1</v>
      </c>
      <c r="I1066">
        <v>3.64</v>
      </c>
      <c r="J1066">
        <v>21</v>
      </c>
      <c r="K1066">
        <v>0.2024937679101671</v>
      </c>
      <c r="L1066">
        <v>12</v>
      </c>
      <c r="M1066" t="s">
        <v>764</v>
      </c>
      <c r="N1066" t="b">
        <v>0</v>
      </c>
    </row>
    <row r="1067" spans="1:14" x14ac:dyDescent="0.45">
      <c r="A1067" t="s">
        <v>333</v>
      </c>
      <c r="B1067" t="s">
        <v>765</v>
      </c>
      <c r="C1067" t="s">
        <v>557</v>
      </c>
      <c r="D1067">
        <v>5</v>
      </c>
      <c r="E1067">
        <v>5</v>
      </c>
      <c r="F1067">
        <v>5</v>
      </c>
      <c r="G1067">
        <v>5</v>
      </c>
      <c r="H1067">
        <v>1</v>
      </c>
      <c r="I1067">
        <v>4.76</v>
      </c>
      <c r="J1067">
        <v>21</v>
      </c>
      <c r="K1067">
        <v>0.17015606195695129</v>
      </c>
      <c r="L1067">
        <v>11</v>
      </c>
      <c r="M1067" t="s">
        <v>766</v>
      </c>
      <c r="N1067" t="b">
        <v>0</v>
      </c>
    </row>
    <row r="1068" spans="1:14" x14ac:dyDescent="0.45">
      <c r="A1068" t="s">
        <v>336</v>
      </c>
      <c r="B1068" t="s">
        <v>767</v>
      </c>
      <c r="C1068" t="s">
        <v>557</v>
      </c>
      <c r="D1068">
        <v>5</v>
      </c>
      <c r="E1068">
        <v>5</v>
      </c>
      <c r="F1068">
        <v>4</v>
      </c>
      <c r="G1068">
        <v>5</v>
      </c>
      <c r="H1068">
        <v>1</v>
      </c>
      <c r="I1068">
        <v>3.5</v>
      </c>
      <c r="J1068">
        <v>20</v>
      </c>
      <c r="K1068">
        <v>0.30512707331687261</v>
      </c>
      <c r="L1068">
        <v>13</v>
      </c>
      <c r="M1068" t="s">
        <v>768</v>
      </c>
      <c r="N1068" t="b">
        <v>0</v>
      </c>
    </row>
    <row r="1069" spans="1:14" x14ac:dyDescent="0.45">
      <c r="A1069" t="s">
        <v>339</v>
      </c>
      <c r="B1069" t="s">
        <v>769</v>
      </c>
      <c r="C1069" t="s">
        <v>557</v>
      </c>
      <c r="D1069">
        <v>5</v>
      </c>
      <c r="E1069">
        <v>5</v>
      </c>
      <c r="F1069">
        <v>5</v>
      </c>
      <c r="G1069">
        <v>5</v>
      </c>
      <c r="H1069">
        <v>1</v>
      </c>
      <c r="I1069">
        <v>4.4800000000000004</v>
      </c>
      <c r="J1069">
        <v>21</v>
      </c>
      <c r="K1069">
        <v>0.26388509115410069</v>
      </c>
      <c r="L1069">
        <v>11</v>
      </c>
      <c r="M1069" t="s">
        <v>770</v>
      </c>
      <c r="N1069" t="b">
        <v>0</v>
      </c>
    </row>
    <row r="1070" spans="1:14" x14ac:dyDescent="0.45">
      <c r="A1070" t="s">
        <v>342</v>
      </c>
      <c r="B1070" t="s">
        <v>771</v>
      </c>
      <c r="C1070" t="s">
        <v>557</v>
      </c>
      <c r="D1070">
        <v>5</v>
      </c>
      <c r="E1070">
        <v>5</v>
      </c>
      <c r="F1070">
        <v>4</v>
      </c>
      <c r="G1070">
        <v>5</v>
      </c>
      <c r="H1070">
        <v>1</v>
      </c>
      <c r="I1070">
        <v>3.94</v>
      </c>
      <c r="J1070">
        <v>20</v>
      </c>
      <c r="K1070">
        <v>0.37463977386446118</v>
      </c>
      <c r="L1070">
        <v>11</v>
      </c>
      <c r="M1070" t="s">
        <v>772</v>
      </c>
      <c r="N1070" t="b">
        <v>0</v>
      </c>
    </row>
    <row r="1071" spans="1:14" x14ac:dyDescent="0.45">
      <c r="A1071" t="s">
        <v>345</v>
      </c>
      <c r="B1071" t="s">
        <v>773</v>
      </c>
      <c r="C1071" t="s">
        <v>557</v>
      </c>
      <c r="D1071">
        <v>5</v>
      </c>
      <c r="E1071">
        <v>5</v>
      </c>
      <c r="F1071">
        <v>5</v>
      </c>
      <c r="G1071">
        <v>5</v>
      </c>
      <c r="H1071">
        <v>1</v>
      </c>
      <c r="I1071">
        <v>4.4800000000000004</v>
      </c>
      <c r="J1071">
        <v>21</v>
      </c>
      <c r="K1071">
        <v>0.21654493593880089</v>
      </c>
      <c r="L1071">
        <v>12</v>
      </c>
      <c r="M1071" t="s">
        <v>774</v>
      </c>
      <c r="N1071" t="b">
        <v>0</v>
      </c>
    </row>
    <row r="1072" spans="1:14" x14ac:dyDescent="0.45">
      <c r="A1072" t="s">
        <v>348</v>
      </c>
      <c r="B1072" t="s">
        <v>775</v>
      </c>
      <c r="C1072" t="s">
        <v>557</v>
      </c>
      <c r="D1072">
        <v>5</v>
      </c>
      <c r="E1072">
        <v>5</v>
      </c>
      <c r="F1072">
        <v>5</v>
      </c>
      <c r="G1072">
        <v>5</v>
      </c>
      <c r="H1072">
        <v>1</v>
      </c>
      <c r="I1072">
        <v>4.4800000000000004</v>
      </c>
      <c r="J1072">
        <v>21</v>
      </c>
      <c r="K1072">
        <v>0.21754637636393651</v>
      </c>
      <c r="L1072">
        <v>13</v>
      </c>
      <c r="M1072" t="s">
        <v>776</v>
      </c>
      <c r="N1072" t="b">
        <v>0</v>
      </c>
    </row>
    <row r="1073" spans="1:14" x14ac:dyDescent="0.45">
      <c r="A1073" t="s">
        <v>351</v>
      </c>
      <c r="B1073" t="s">
        <v>777</v>
      </c>
      <c r="C1073" t="s">
        <v>557</v>
      </c>
      <c r="D1073">
        <v>5</v>
      </c>
      <c r="E1073">
        <v>5</v>
      </c>
      <c r="F1073">
        <v>5</v>
      </c>
      <c r="G1073">
        <v>5</v>
      </c>
      <c r="H1073">
        <v>5</v>
      </c>
      <c r="I1073">
        <v>5</v>
      </c>
      <c r="J1073">
        <v>25</v>
      </c>
      <c r="K1073">
        <v>0.2294985887795957</v>
      </c>
      <c r="L1073">
        <v>9</v>
      </c>
      <c r="M1073" t="s">
        <v>778</v>
      </c>
      <c r="N1073" t="b">
        <v>0</v>
      </c>
    </row>
    <row r="1074" spans="1:14" x14ac:dyDescent="0.45">
      <c r="A1074" t="s">
        <v>354</v>
      </c>
      <c r="B1074" t="s">
        <v>779</v>
      </c>
      <c r="C1074" t="s">
        <v>557</v>
      </c>
      <c r="D1074">
        <v>5</v>
      </c>
      <c r="E1074">
        <v>5</v>
      </c>
      <c r="F1074">
        <v>4</v>
      </c>
      <c r="G1074">
        <v>5</v>
      </c>
      <c r="H1074">
        <v>1</v>
      </c>
      <c r="I1074">
        <v>4.3400000000000007</v>
      </c>
      <c r="J1074">
        <v>20</v>
      </c>
      <c r="K1074">
        <v>0.28591987506092242</v>
      </c>
      <c r="L1074">
        <v>11</v>
      </c>
      <c r="M1074" t="s">
        <v>780</v>
      </c>
      <c r="N1074" t="b">
        <v>0</v>
      </c>
    </row>
    <row r="1075" spans="1:14" x14ac:dyDescent="0.45">
      <c r="A1075" t="s">
        <v>357</v>
      </c>
      <c r="B1075" t="s">
        <v>781</v>
      </c>
      <c r="C1075" t="s">
        <v>557</v>
      </c>
      <c r="D1075">
        <v>5</v>
      </c>
      <c r="E1075">
        <v>5</v>
      </c>
      <c r="F1075">
        <v>5</v>
      </c>
      <c r="G1075">
        <v>5</v>
      </c>
      <c r="H1075">
        <v>1</v>
      </c>
      <c r="I1075">
        <v>4.4800000000000004</v>
      </c>
      <c r="J1075">
        <v>21</v>
      </c>
      <c r="K1075">
        <v>0.13394868585732159</v>
      </c>
      <c r="L1075">
        <v>2</v>
      </c>
      <c r="M1075" t="s">
        <v>676</v>
      </c>
      <c r="N1075" t="b">
        <v>0</v>
      </c>
    </row>
    <row r="1076" spans="1:14" x14ac:dyDescent="0.45">
      <c r="A1076" t="s">
        <v>360</v>
      </c>
      <c r="B1076" t="s">
        <v>782</v>
      </c>
      <c r="C1076" t="s">
        <v>557</v>
      </c>
      <c r="D1076">
        <v>5</v>
      </c>
      <c r="E1076">
        <v>5</v>
      </c>
      <c r="F1076">
        <v>4</v>
      </c>
      <c r="G1076">
        <v>5</v>
      </c>
      <c r="H1076">
        <v>1</v>
      </c>
      <c r="I1076">
        <v>4.3400000000000007</v>
      </c>
      <c r="J1076">
        <v>20</v>
      </c>
      <c r="K1076">
        <v>0.45454831355606812</v>
      </c>
      <c r="L1076">
        <v>13</v>
      </c>
      <c r="M1076" t="s">
        <v>783</v>
      </c>
      <c r="N1076" t="b">
        <v>0</v>
      </c>
    </row>
    <row r="1077" spans="1:14" x14ac:dyDescent="0.45">
      <c r="A1077" t="s">
        <v>363</v>
      </c>
      <c r="B1077" t="s">
        <v>784</v>
      </c>
      <c r="C1077" t="s">
        <v>557</v>
      </c>
      <c r="D1077">
        <v>5</v>
      </c>
      <c r="E1077">
        <v>5</v>
      </c>
      <c r="F1077">
        <v>4</v>
      </c>
      <c r="G1077">
        <v>5</v>
      </c>
      <c r="H1077">
        <v>1</v>
      </c>
      <c r="I1077">
        <v>4.3400000000000007</v>
      </c>
      <c r="J1077">
        <v>20</v>
      </c>
      <c r="K1077">
        <v>0.1212222711210566</v>
      </c>
      <c r="L1077">
        <v>9</v>
      </c>
      <c r="M1077" t="s">
        <v>785</v>
      </c>
      <c r="N1077" t="b">
        <v>0</v>
      </c>
    </row>
    <row r="1078" spans="1:14" x14ac:dyDescent="0.45">
      <c r="A1078" t="s">
        <v>366</v>
      </c>
      <c r="B1078" t="s">
        <v>786</v>
      </c>
      <c r="C1078" t="s">
        <v>557</v>
      </c>
      <c r="D1078">
        <v>4</v>
      </c>
      <c r="E1078">
        <v>4</v>
      </c>
      <c r="F1078">
        <v>3</v>
      </c>
      <c r="G1078">
        <v>5</v>
      </c>
      <c r="H1078">
        <v>1</v>
      </c>
      <c r="I1078">
        <v>3.8</v>
      </c>
      <c r="J1078">
        <v>17</v>
      </c>
      <c r="K1078">
        <v>0.39263607907785519</v>
      </c>
      <c r="L1078">
        <v>13</v>
      </c>
      <c r="M1078" t="s">
        <v>787</v>
      </c>
      <c r="N1078" t="b">
        <v>0</v>
      </c>
    </row>
    <row r="1079" spans="1:14" x14ac:dyDescent="0.45">
      <c r="A1079" t="s">
        <v>369</v>
      </c>
      <c r="B1079" t="s">
        <v>788</v>
      </c>
      <c r="C1079" t="s">
        <v>557</v>
      </c>
      <c r="D1079">
        <v>4</v>
      </c>
      <c r="E1079">
        <v>5</v>
      </c>
      <c r="F1079">
        <v>4</v>
      </c>
      <c r="G1079">
        <v>5</v>
      </c>
      <c r="H1079">
        <v>1</v>
      </c>
      <c r="I1079">
        <v>4.12</v>
      </c>
      <c r="J1079">
        <v>19</v>
      </c>
      <c r="K1079">
        <v>0.40327012253854788</v>
      </c>
      <c r="L1079">
        <v>15</v>
      </c>
      <c r="M1079" t="s">
        <v>789</v>
      </c>
      <c r="N1079" t="b">
        <v>0</v>
      </c>
    </row>
    <row r="1080" spans="1:14" x14ac:dyDescent="0.45">
      <c r="A1080" t="s">
        <v>372</v>
      </c>
      <c r="B1080" t="s">
        <v>790</v>
      </c>
      <c r="C1080" t="s">
        <v>557</v>
      </c>
      <c r="D1080">
        <v>5</v>
      </c>
      <c r="E1080">
        <v>5</v>
      </c>
      <c r="F1080">
        <v>4</v>
      </c>
      <c r="G1080">
        <v>5</v>
      </c>
      <c r="H1080">
        <v>1</v>
      </c>
      <c r="I1080">
        <v>3.5</v>
      </c>
      <c r="J1080">
        <v>20</v>
      </c>
      <c r="K1080">
        <v>0.28668223873047238</v>
      </c>
      <c r="L1080">
        <v>8</v>
      </c>
      <c r="M1080" t="s">
        <v>791</v>
      </c>
      <c r="N1080" t="b">
        <v>0</v>
      </c>
    </row>
    <row r="1081" spans="1:14" x14ac:dyDescent="0.45">
      <c r="A1081" t="s">
        <v>375</v>
      </c>
      <c r="B1081" t="s">
        <v>792</v>
      </c>
      <c r="C1081" t="s">
        <v>557</v>
      </c>
      <c r="D1081">
        <v>4</v>
      </c>
      <c r="E1081">
        <v>5</v>
      </c>
      <c r="F1081">
        <v>3</v>
      </c>
      <c r="G1081">
        <v>4</v>
      </c>
      <c r="H1081">
        <v>1</v>
      </c>
      <c r="I1081">
        <v>3.02</v>
      </c>
      <c r="J1081">
        <v>17</v>
      </c>
      <c r="K1081">
        <v>0.22099898063200821</v>
      </c>
      <c r="L1081">
        <v>3</v>
      </c>
      <c r="M1081" t="s">
        <v>793</v>
      </c>
      <c r="N1081" t="b">
        <v>0</v>
      </c>
    </row>
    <row r="1082" spans="1:14" x14ac:dyDescent="0.45">
      <c r="A1082" t="s">
        <v>378</v>
      </c>
      <c r="B1082" t="s">
        <v>794</v>
      </c>
      <c r="C1082" t="s">
        <v>557</v>
      </c>
      <c r="D1082">
        <v>5</v>
      </c>
      <c r="E1082">
        <v>5</v>
      </c>
      <c r="F1082">
        <v>4</v>
      </c>
      <c r="G1082">
        <v>5</v>
      </c>
      <c r="H1082">
        <v>1</v>
      </c>
      <c r="I1082">
        <v>3.5</v>
      </c>
      <c r="J1082">
        <v>20</v>
      </c>
      <c r="K1082">
        <v>0.18277449192929571</v>
      </c>
      <c r="L1082">
        <v>13</v>
      </c>
      <c r="M1082" t="s">
        <v>795</v>
      </c>
      <c r="N1082" t="b">
        <v>0</v>
      </c>
    </row>
    <row r="1083" spans="1:14" x14ac:dyDescent="0.45">
      <c r="A1083" t="s">
        <v>381</v>
      </c>
      <c r="B1083" t="s">
        <v>796</v>
      </c>
      <c r="C1083" t="s">
        <v>557</v>
      </c>
      <c r="D1083">
        <v>5</v>
      </c>
      <c r="E1083">
        <v>5</v>
      </c>
      <c r="F1083">
        <v>4</v>
      </c>
      <c r="G1083">
        <v>5</v>
      </c>
      <c r="H1083">
        <v>1</v>
      </c>
      <c r="I1083">
        <v>3.5</v>
      </c>
      <c r="J1083">
        <v>20</v>
      </c>
      <c r="K1083">
        <v>0.43473370280773083</v>
      </c>
      <c r="L1083">
        <v>13</v>
      </c>
      <c r="M1083" t="s">
        <v>797</v>
      </c>
      <c r="N1083" t="b">
        <v>0</v>
      </c>
    </row>
    <row r="1084" spans="1:14" x14ac:dyDescent="0.45">
      <c r="A1084" t="s">
        <v>384</v>
      </c>
      <c r="B1084" t="s">
        <v>798</v>
      </c>
      <c r="C1084" t="s">
        <v>557</v>
      </c>
      <c r="D1084">
        <v>5</v>
      </c>
      <c r="E1084">
        <v>5</v>
      </c>
      <c r="F1084">
        <v>5</v>
      </c>
      <c r="G1084">
        <v>5</v>
      </c>
      <c r="H1084">
        <v>1</v>
      </c>
      <c r="I1084">
        <v>4.4800000000000004</v>
      </c>
      <c r="J1084">
        <v>21</v>
      </c>
      <c r="K1084">
        <v>0.16858080138848339</v>
      </c>
      <c r="L1084">
        <v>8</v>
      </c>
      <c r="M1084" t="s">
        <v>799</v>
      </c>
      <c r="N1084" t="b">
        <v>0</v>
      </c>
    </row>
    <row r="1085" spans="1:14" x14ac:dyDescent="0.45">
      <c r="A1085" t="s">
        <v>387</v>
      </c>
      <c r="B1085" t="s">
        <v>800</v>
      </c>
      <c r="C1085" t="s">
        <v>557</v>
      </c>
      <c r="D1085">
        <v>5</v>
      </c>
      <c r="E1085">
        <v>5</v>
      </c>
      <c r="F1085">
        <v>4</v>
      </c>
      <c r="G1085">
        <v>5</v>
      </c>
      <c r="H1085">
        <v>1</v>
      </c>
      <c r="I1085">
        <v>3.5</v>
      </c>
      <c r="J1085">
        <v>20</v>
      </c>
      <c r="K1085">
        <v>0.22853656673090339</v>
      </c>
      <c r="L1085">
        <v>12</v>
      </c>
      <c r="M1085" t="s">
        <v>801</v>
      </c>
      <c r="N1085" t="b">
        <v>0</v>
      </c>
    </row>
    <row r="1086" spans="1:14" x14ac:dyDescent="0.45">
      <c r="A1086" t="s">
        <v>390</v>
      </c>
      <c r="B1086" t="s">
        <v>802</v>
      </c>
      <c r="C1086" t="s">
        <v>557</v>
      </c>
      <c r="D1086">
        <v>5</v>
      </c>
      <c r="E1086">
        <v>5</v>
      </c>
      <c r="F1086">
        <v>5</v>
      </c>
      <c r="G1086">
        <v>5</v>
      </c>
      <c r="H1086">
        <v>1</v>
      </c>
      <c r="I1086">
        <v>3.64</v>
      </c>
      <c r="J1086">
        <v>21</v>
      </c>
      <c r="K1086">
        <v>0.30164001768198329</v>
      </c>
      <c r="L1086">
        <v>13</v>
      </c>
      <c r="M1086" t="s">
        <v>803</v>
      </c>
      <c r="N1086" t="b">
        <v>0</v>
      </c>
    </row>
    <row r="1087" spans="1:14" x14ac:dyDescent="0.45">
      <c r="A1087" t="s">
        <v>393</v>
      </c>
      <c r="B1087" t="s">
        <v>804</v>
      </c>
      <c r="C1087" t="s">
        <v>557</v>
      </c>
      <c r="D1087">
        <v>4</v>
      </c>
      <c r="E1087">
        <v>5</v>
      </c>
      <c r="F1087">
        <v>4</v>
      </c>
      <c r="G1087">
        <v>5</v>
      </c>
      <c r="H1087">
        <v>1</v>
      </c>
      <c r="I1087">
        <v>3.28</v>
      </c>
      <c r="J1087">
        <v>19</v>
      </c>
      <c r="K1087">
        <v>0.31527780899527591</v>
      </c>
      <c r="L1087">
        <v>11</v>
      </c>
      <c r="M1087" t="s">
        <v>805</v>
      </c>
      <c r="N1087" t="b">
        <v>0</v>
      </c>
    </row>
    <row r="1088" spans="1:14" x14ac:dyDescent="0.45">
      <c r="A1088" t="s">
        <v>396</v>
      </c>
      <c r="B1088" t="s">
        <v>806</v>
      </c>
      <c r="C1088" t="s">
        <v>557</v>
      </c>
      <c r="D1088">
        <v>5</v>
      </c>
      <c r="E1088">
        <v>5</v>
      </c>
      <c r="F1088">
        <v>4</v>
      </c>
      <c r="G1088">
        <v>5</v>
      </c>
      <c r="H1088">
        <v>1</v>
      </c>
      <c r="I1088">
        <v>3.5</v>
      </c>
      <c r="J1088">
        <v>20</v>
      </c>
      <c r="K1088">
        <v>0.16935642454267841</v>
      </c>
      <c r="L1088">
        <v>11</v>
      </c>
      <c r="M1088" t="s">
        <v>807</v>
      </c>
      <c r="N1088" t="b">
        <v>0</v>
      </c>
    </row>
    <row r="1089" spans="1:14" x14ac:dyDescent="0.45">
      <c r="A1089" t="s">
        <v>399</v>
      </c>
      <c r="B1089" t="s">
        <v>808</v>
      </c>
      <c r="C1089" t="s">
        <v>557</v>
      </c>
      <c r="D1089">
        <v>5</v>
      </c>
      <c r="E1089">
        <v>5</v>
      </c>
      <c r="F1089">
        <v>5</v>
      </c>
      <c r="G1089">
        <v>5</v>
      </c>
      <c r="H1089">
        <v>2</v>
      </c>
      <c r="I1089">
        <v>3.7</v>
      </c>
      <c r="J1089">
        <v>22</v>
      </c>
      <c r="K1089">
        <v>0.33597734014218289</v>
      </c>
      <c r="L1089">
        <v>11</v>
      </c>
      <c r="M1089" t="s">
        <v>809</v>
      </c>
      <c r="N1089" t="b">
        <v>0</v>
      </c>
    </row>
    <row r="1090" spans="1:14" x14ac:dyDescent="0.45">
      <c r="A1090" t="s">
        <v>402</v>
      </c>
      <c r="B1090" t="s">
        <v>810</v>
      </c>
      <c r="C1090" t="s">
        <v>557</v>
      </c>
      <c r="D1090">
        <v>4</v>
      </c>
      <c r="E1090">
        <v>5</v>
      </c>
      <c r="F1090">
        <v>4</v>
      </c>
      <c r="G1090">
        <v>5</v>
      </c>
      <c r="H1090">
        <v>1</v>
      </c>
      <c r="I1090">
        <v>4.12</v>
      </c>
      <c r="J1090">
        <v>19</v>
      </c>
      <c r="K1090">
        <v>0.31254722618434178</v>
      </c>
      <c r="L1090">
        <v>14</v>
      </c>
      <c r="M1090" t="s">
        <v>811</v>
      </c>
      <c r="N1090" t="b">
        <v>0</v>
      </c>
    </row>
    <row r="1091" spans="1:14" x14ac:dyDescent="0.45">
      <c r="A1091" t="s">
        <v>405</v>
      </c>
      <c r="B1091" t="s">
        <v>812</v>
      </c>
      <c r="C1091" t="s">
        <v>557</v>
      </c>
      <c r="D1091">
        <v>5</v>
      </c>
      <c r="E1091">
        <v>5</v>
      </c>
      <c r="F1091">
        <v>5</v>
      </c>
      <c r="G1091">
        <v>5</v>
      </c>
      <c r="H1091">
        <v>1</v>
      </c>
      <c r="I1091">
        <v>4.76</v>
      </c>
      <c r="J1091">
        <v>21</v>
      </c>
      <c r="K1091">
        <v>0.2082102643594281</v>
      </c>
      <c r="L1091">
        <v>11</v>
      </c>
      <c r="M1091" t="s">
        <v>813</v>
      </c>
      <c r="N1091" t="b">
        <v>0</v>
      </c>
    </row>
    <row r="1092" spans="1:14" x14ac:dyDescent="0.45">
      <c r="A1092" t="s">
        <v>408</v>
      </c>
      <c r="B1092" t="s">
        <v>814</v>
      </c>
      <c r="C1092" t="s">
        <v>557</v>
      </c>
      <c r="D1092">
        <v>5</v>
      </c>
      <c r="E1092">
        <v>5</v>
      </c>
      <c r="F1092">
        <v>5</v>
      </c>
      <c r="G1092">
        <v>5</v>
      </c>
      <c r="H1092">
        <v>1</v>
      </c>
      <c r="I1092">
        <v>4.4800000000000004</v>
      </c>
      <c r="J1092">
        <v>21</v>
      </c>
      <c r="K1092">
        <v>0.33083025476111921</v>
      </c>
      <c r="L1092">
        <v>10</v>
      </c>
      <c r="M1092" t="s">
        <v>815</v>
      </c>
      <c r="N1092" t="b">
        <v>0</v>
      </c>
    </row>
    <row r="1093" spans="1:14" x14ac:dyDescent="0.45">
      <c r="A1093" t="s">
        <v>411</v>
      </c>
      <c r="B1093" t="s">
        <v>816</v>
      </c>
      <c r="C1093" t="s">
        <v>557</v>
      </c>
      <c r="D1093">
        <v>5</v>
      </c>
      <c r="E1093">
        <v>5</v>
      </c>
      <c r="F1093">
        <v>5</v>
      </c>
      <c r="G1093">
        <v>5</v>
      </c>
      <c r="H1093">
        <v>1</v>
      </c>
      <c r="I1093">
        <v>3.64</v>
      </c>
      <c r="J1093">
        <v>21</v>
      </c>
      <c r="K1093">
        <v>0.29618304966174552</v>
      </c>
      <c r="L1093">
        <v>10</v>
      </c>
      <c r="M1093" t="s">
        <v>817</v>
      </c>
      <c r="N1093" t="b">
        <v>0</v>
      </c>
    </row>
    <row r="1094" spans="1:14" x14ac:dyDescent="0.45">
      <c r="A1094" t="s">
        <v>414</v>
      </c>
      <c r="B1094" t="s">
        <v>818</v>
      </c>
      <c r="C1094" t="s">
        <v>557</v>
      </c>
      <c r="D1094">
        <v>5</v>
      </c>
      <c r="E1094">
        <v>5</v>
      </c>
      <c r="F1094">
        <v>5</v>
      </c>
      <c r="G1094">
        <v>5</v>
      </c>
      <c r="H1094">
        <v>1</v>
      </c>
      <c r="I1094">
        <v>4.4800000000000004</v>
      </c>
      <c r="J1094">
        <v>21</v>
      </c>
      <c r="K1094">
        <v>0.19440607882829239</v>
      </c>
      <c r="L1094">
        <v>10</v>
      </c>
      <c r="M1094" t="s">
        <v>819</v>
      </c>
      <c r="N1094" t="b">
        <v>0</v>
      </c>
    </row>
    <row r="1095" spans="1:14" x14ac:dyDescent="0.45">
      <c r="A1095" t="s">
        <v>417</v>
      </c>
      <c r="B1095" t="s">
        <v>820</v>
      </c>
      <c r="C1095" t="s">
        <v>557</v>
      </c>
      <c r="D1095">
        <v>5</v>
      </c>
      <c r="E1095">
        <v>5</v>
      </c>
      <c r="F1095">
        <v>5</v>
      </c>
      <c r="G1095">
        <v>5</v>
      </c>
      <c r="H1095">
        <v>1</v>
      </c>
      <c r="I1095">
        <v>3.64</v>
      </c>
      <c r="J1095">
        <v>21</v>
      </c>
      <c r="K1095">
        <v>0.37596080780006902</v>
      </c>
      <c r="L1095">
        <v>14</v>
      </c>
      <c r="M1095" t="s">
        <v>821</v>
      </c>
      <c r="N1095" t="b">
        <v>0</v>
      </c>
    </row>
    <row r="1096" spans="1:14" x14ac:dyDescent="0.45">
      <c r="A1096" t="s">
        <v>420</v>
      </c>
      <c r="B1096" t="s">
        <v>822</v>
      </c>
      <c r="C1096" t="s">
        <v>557</v>
      </c>
      <c r="D1096">
        <v>5</v>
      </c>
      <c r="E1096">
        <v>5</v>
      </c>
      <c r="F1096">
        <v>5</v>
      </c>
      <c r="G1096">
        <v>5</v>
      </c>
      <c r="H1096">
        <v>5</v>
      </c>
      <c r="I1096">
        <v>5</v>
      </c>
      <c r="J1096">
        <v>25</v>
      </c>
      <c r="K1096">
        <v>8.2041410354442387E-2</v>
      </c>
      <c r="L1096">
        <v>11</v>
      </c>
      <c r="M1096" t="s">
        <v>823</v>
      </c>
      <c r="N1096" t="b">
        <v>0</v>
      </c>
    </row>
    <row r="1097" spans="1:14" x14ac:dyDescent="0.45">
      <c r="A1097" t="s">
        <v>423</v>
      </c>
      <c r="B1097" t="s">
        <v>824</v>
      </c>
      <c r="C1097" t="s">
        <v>557</v>
      </c>
      <c r="D1097">
        <v>5</v>
      </c>
      <c r="E1097">
        <v>5</v>
      </c>
      <c r="F1097">
        <v>5</v>
      </c>
      <c r="G1097">
        <v>5</v>
      </c>
      <c r="H1097">
        <v>1</v>
      </c>
      <c r="I1097">
        <v>3.64</v>
      </c>
      <c r="J1097">
        <v>21</v>
      </c>
      <c r="K1097">
        <v>0.147484380325834</v>
      </c>
      <c r="L1097">
        <v>11</v>
      </c>
      <c r="M1097" t="s">
        <v>825</v>
      </c>
      <c r="N1097" t="b">
        <v>0</v>
      </c>
    </row>
    <row r="1098" spans="1:14" x14ac:dyDescent="0.45">
      <c r="A1098" t="s">
        <v>426</v>
      </c>
      <c r="B1098" t="s">
        <v>826</v>
      </c>
      <c r="C1098" t="s">
        <v>557</v>
      </c>
      <c r="D1098">
        <v>5</v>
      </c>
      <c r="E1098">
        <v>5</v>
      </c>
      <c r="F1098">
        <v>5</v>
      </c>
      <c r="G1098">
        <v>5</v>
      </c>
      <c r="H1098">
        <v>1</v>
      </c>
      <c r="I1098">
        <v>4.4800000000000004</v>
      </c>
      <c r="J1098">
        <v>21</v>
      </c>
      <c r="K1098">
        <v>0.4391632074280899</v>
      </c>
      <c r="L1098">
        <v>12</v>
      </c>
      <c r="M1098" t="s">
        <v>827</v>
      </c>
      <c r="N1098" t="b">
        <v>0</v>
      </c>
    </row>
    <row r="1099" spans="1:14" x14ac:dyDescent="0.45">
      <c r="A1099" t="s">
        <v>429</v>
      </c>
      <c r="B1099" t="s">
        <v>828</v>
      </c>
      <c r="C1099" t="s">
        <v>557</v>
      </c>
      <c r="D1099">
        <v>5</v>
      </c>
      <c r="E1099">
        <v>5</v>
      </c>
      <c r="F1099">
        <v>4</v>
      </c>
      <c r="G1099">
        <v>5</v>
      </c>
      <c r="H1099">
        <v>1</v>
      </c>
      <c r="I1099">
        <v>4.62</v>
      </c>
      <c r="J1099">
        <v>20</v>
      </c>
      <c r="K1099">
        <v>0.36913640034819378</v>
      </c>
      <c r="L1099">
        <v>11</v>
      </c>
      <c r="M1099" t="s">
        <v>829</v>
      </c>
      <c r="N1099" t="b">
        <v>0</v>
      </c>
    </row>
    <row r="1100" spans="1:14" x14ac:dyDescent="0.45">
      <c r="A1100" t="s">
        <v>432</v>
      </c>
      <c r="B1100" t="s">
        <v>830</v>
      </c>
      <c r="C1100" t="s">
        <v>557</v>
      </c>
      <c r="D1100">
        <v>5</v>
      </c>
      <c r="E1100">
        <v>5</v>
      </c>
      <c r="F1100">
        <v>4</v>
      </c>
      <c r="G1100">
        <v>5</v>
      </c>
      <c r="H1100">
        <v>1</v>
      </c>
      <c r="I1100">
        <v>3.5</v>
      </c>
      <c r="J1100">
        <v>20</v>
      </c>
      <c r="K1100">
        <v>0.29245293686040091</v>
      </c>
      <c r="L1100">
        <v>8</v>
      </c>
      <c r="M1100" t="s">
        <v>831</v>
      </c>
      <c r="N1100" t="b">
        <v>0</v>
      </c>
    </row>
    <row r="1101" spans="1:14" x14ac:dyDescent="0.45">
      <c r="A1101" t="s">
        <v>435</v>
      </c>
      <c r="B1101" t="s">
        <v>832</v>
      </c>
      <c r="C1101" t="s">
        <v>557</v>
      </c>
      <c r="D1101">
        <v>5</v>
      </c>
      <c r="E1101">
        <v>5</v>
      </c>
      <c r="F1101">
        <v>5</v>
      </c>
      <c r="G1101">
        <v>5</v>
      </c>
      <c r="H1101">
        <v>1</v>
      </c>
      <c r="I1101">
        <v>4.4800000000000004</v>
      </c>
      <c r="J1101">
        <v>21</v>
      </c>
      <c r="K1101">
        <v>0.2183809772528813</v>
      </c>
      <c r="L1101">
        <v>11</v>
      </c>
      <c r="M1101" t="s">
        <v>833</v>
      </c>
      <c r="N1101" t="b">
        <v>0</v>
      </c>
    </row>
    <row r="1102" spans="1:14" x14ac:dyDescent="0.45">
      <c r="A1102" t="s">
        <v>438</v>
      </c>
      <c r="B1102" t="s">
        <v>834</v>
      </c>
      <c r="C1102" t="s">
        <v>557</v>
      </c>
      <c r="D1102">
        <v>5</v>
      </c>
      <c r="E1102">
        <v>5</v>
      </c>
      <c r="F1102">
        <v>5</v>
      </c>
      <c r="G1102">
        <v>5</v>
      </c>
      <c r="H1102">
        <v>5</v>
      </c>
      <c r="I1102">
        <v>5</v>
      </c>
      <c r="J1102">
        <v>25</v>
      </c>
      <c r="K1102">
        <v>0.2758327722370858</v>
      </c>
      <c r="L1102">
        <v>10</v>
      </c>
      <c r="M1102" t="s">
        <v>835</v>
      </c>
      <c r="N1102" t="b">
        <v>0</v>
      </c>
    </row>
    <row r="1103" spans="1:14" x14ac:dyDescent="0.45">
      <c r="A1103" t="s">
        <v>441</v>
      </c>
      <c r="B1103" t="s">
        <v>698</v>
      </c>
      <c r="C1103" t="s">
        <v>557</v>
      </c>
      <c r="D1103">
        <v>3</v>
      </c>
      <c r="E1103">
        <v>1</v>
      </c>
      <c r="F1103">
        <v>1</v>
      </c>
      <c r="G1103">
        <v>1</v>
      </c>
      <c r="H1103">
        <v>1</v>
      </c>
      <c r="I1103">
        <v>1.44</v>
      </c>
      <c r="J1103">
        <v>7</v>
      </c>
      <c r="K1103">
        <v>3.3227328227328233E-2</v>
      </c>
      <c r="L1103">
        <v>10</v>
      </c>
      <c r="M1103" t="s">
        <v>836</v>
      </c>
      <c r="N1103" t="b">
        <v>0</v>
      </c>
    </row>
    <row r="1104" spans="1:14" x14ac:dyDescent="0.45">
      <c r="A1104" t="s">
        <v>444</v>
      </c>
      <c r="B1104" t="s">
        <v>837</v>
      </c>
      <c r="C1104" t="s">
        <v>557</v>
      </c>
      <c r="D1104">
        <v>5</v>
      </c>
      <c r="E1104">
        <v>5</v>
      </c>
      <c r="F1104">
        <v>3</v>
      </c>
      <c r="G1104">
        <v>5</v>
      </c>
      <c r="H1104">
        <v>1</v>
      </c>
      <c r="I1104">
        <v>3.36</v>
      </c>
      <c r="J1104">
        <v>19</v>
      </c>
      <c r="K1104">
        <v>0.29140441501499609</v>
      </c>
      <c r="L1104">
        <v>8</v>
      </c>
      <c r="M1104" t="s">
        <v>838</v>
      </c>
      <c r="N1104" t="b">
        <v>0</v>
      </c>
    </row>
    <row r="1105" spans="1:14" x14ac:dyDescent="0.45">
      <c r="A1105" t="s">
        <v>435</v>
      </c>
      <c r="B1105" t="s">
        <v>839</v>
      </c>
      <c r="C1105" t="s">
        <v>557</v>
      </c>
      <c r="D1105">
        <v>5</v>
      </c>
      <c r="E1105">
        <v>5</v>
      </c>
      <c r="F1105">
        <v>4</v>
      </c>
      <c r="G1105">
        <v>5</v>
      </c>
      <c r="H1105">
        <v>1</v>
      </c>
      <c r="I1105">
        <v>3.5</v>
      </c>
      <c r="J1105">
        <v>20</v>
      </c>
      <c r="K1105">
        <v>0.19677600300854309</v>
      </c>
      <c r="L1105">
        <v>10</v>
      </c>
      <c r="M1105" t="s">
        <v>840</v>
      </c>
      <c r="N1105" t="b">
        <v>0</v>
      </c>
    </row>
    <row r="1106" spans="1:14" x14ac:dyDescent="0.45">
      <c r="A1106" t="s">
        <v>449</v>
      </c>
      <c r="B1106" t="s">
        <v>698</v>
      </c>
      <c r="C1106" t="s">
        <v>557</v>
      </c>
      <c r="D1106">
        <v>1</v>
      </c>
      <c r="E1106">
        <v>1</v>
      </c>
      <c r="F1106">
        <v>1</v>
      </c>
      <c r="G1106">
        <v>1</v>
      </c>
      <c r="H1106">
        <v>1</v>
      </c>
      <c r="I1106">
        <v>1</v>
      </c>
      <c r="J1106">
        <v>5</v>
      </c>
      <c r="K1106">
        <v>3.7791710080495922E-2</v>
      </c>
      <c r="L1106">
        <v>13</v>
      </c>
      <c r="M1106" t="s">
        <v>841</v>
      </c>
      <c r="N1106" t="b">
        <v>0</v>
      </c>
    </row>
    <row r="1107" spans="1:14" x14ac:dyDescent="0.45">
      <c r="A1107" t="s">
        <v>452</v>
      </c>
      <c r="B1107" t="s">
        <v>842</v>
      </c>
      <c r="C1107" t="s">
        <v>557</v>
      </c>
      <c r="D1107">
        <v>4</v>
      </c>
      <c r="E1107">
        <v>4</v>
      </c>
      <c r="F1107">
        <v>3</v>
      </c>
      <c r="G1107">
        <v>5</v>
      </c>
      <c r="H1107">
        <v>1</v>
      </c>
      <c r="I1107">
        <v>2.96</v>
      </c>
      <c r="J1107">
        <v>17</v>
      </c>
      <c r="K1107">
        <v>0.14043155231303739</v>
      </c>
      <c r="L1107">
        <v>10</v>
      </c>
      <c r="M1107" t="s">
        <v>843</v>
      </c>
      <c r="N1107" t="b">
        <v>0</v>
      </c>
    </row>
    <row r="1108" spans="1:14" x14ac:dyDescent="0.45">
      <c r="A1108" t="s">
        <v>455</v>
      </c>
      <c r="B1108" t="s">
        <v>844</v>
      </c>
      <c r="C1108" t="s">
        <v>557</v>
      </c>
      <c r="D1108">
        <v>5</v>
      </c>
      <c r="E1108">
        <v>5</v>
      </c>
      <c r="F1108">
        <v>5</v>
      </c>
      <c r="G1108">
        <v>5</v>
      </c>
      <c r="H1108">
        <v>5</v>
      </c>
      <c r="I1108">
        <v>5</v>
      </c>
      <c r="J1108">
        <v>25</v>
      </c>
      <c r="K1108">
        <v>0.29649287482102987</v>
      </c>
      <c r="L1108">
        <v>10</v>
      </c>
      <c r="M1108" t="s">
        <v>845</v>
      </c>
      <c r="N1108" t="b">
        <v>0</v>
      </c>
    </row>
    <row r="1109" spans="1:14" x14ac:dyDescent="0.45">
      <c r="A1109" t="s">
        <v>458</v>
      </c>
      <c r="B1109" t="s">
        <v>846</v>
      </c>
      <c r="C1109" t="s">
        <v>557</v>
      </c>
      <c r="D1109">
        <v>5</v>
      </c>
      <c r="E1109">
        <v>5</v>
      </c>
      <c r="F1109">
        <v>4</v>
      </c>
      <c r="G1109">
        <v>5</v>
      </c>
      <c r="H1109">
        <v>1</v>
      </c>
      <c r="I1109">
        <v>4.3400000000000007</v>
      </c>
      <c r="J1109">
        <v>20</v>
      </c>
      <c r="K1109">
        <v>0.2306758236498147</v>
      </c>
      <c r="L1109">
        <v>12</v>
      </c>
      <c r="M1109" t="s">
        <v>847</v>
      </c>
      <c r="N1109" t="b">
        <v>0</v>
      </c>
    </row>
    <row r="1110" spans="1:14" x14ac:dyDescent="0.45">
      <c r="A1110" t="s">
        <v>461</v>
      </c>
      <c r="B1110" t="s">
        <v>848</v>
      </c>
      <c r="C1110" t="s">
        <v>557</v>
      </c>
      <c r="D1110">
        <v>5</v>
      </c>
      <c r="E1110">
        <v>5</v>
      </c>
      <c r="F1110">
        <v>4</v>
      </c>
      <c r="G1110">
        <v>5</v>
      </c>
      <c r="H1110">
        <v>1</v>
      </c>
      <c r="I1110">
        <v>3.5</v>
      </c>
      <c r="J1110">
        <v>20</v>
      </c>
      <c r="K1110">
        <v>0.29930959105881699</v>
      </c>
      <c r="L1110">
        <v>10</v>
      </c>
      <c r="M1110" t="s">
        <v>849</v>
      </c>
      <c r="N1110" t="b">
        <v>0</v>
      </c>
    </row>
    <row r="1111" spans="1:14" x14ac:dyDescent="0.45">
      <c r="A1111" t="s">
        <v>464</v>
      </c>
      <c r="B1111" t="s">
        <v>850</v>
      </c>
      <c r="C1111" t="s">
        <v>557</v>
      </c>
      <c r="D1111">
        <v>5</v>
      </c>
      <c r="E1111">
        <v>5</v>
      </c>
      <c r="F1111">
        <v>5</v>
      </c>
      <c r="G1111">
        <v>5</v>
      </c>
      <c r="H1111">
        <v>1</v>
      </c>
      <c r="I1111">
        <v>4.4800000000000004</v>
      </c>
      <c r="J1111">
        <v>21</v>
      </c>
      <c r="K1111">
        <v>4.6531595379040711E-2</v>
      </c>
      <c r="L1111">
        <v>9</v>
      </c>
      <c r="M1111" t="s">
        <v>851</v>
      </c>
      <c r="N1111" t="b">
        <v>0</v>
      </c>
    </row>
    <row r="1112" spans="1:14" x14ac:dyDescent="0.45">
      <c r="A1112" t="s">
        <v>467</v>
      </c>
      <c r="B1112" t="s">
        <v>852</v>
      </c>
      <c r="C1112" t="s">
        <v>557</v>
      </c>
      <c r="D1112">
        <v>5</v>
      </c>
      <c r="E1112">
        <v>5</v>
      </c>
      <c r="F1112">
        <v>4</v>
      </c>
      <c r="G1112">
        <v>5</v>
      </c>
      <c r="H1112">
        <v>1</v>
      </c>
      <c r="I1112">
        <v>4.3400000000000007</v>
      </c>
      <c r="J1112">
        <v>20</v>
      </c>
      <c r="K1112">
        <v>0.3796774145926658</v>
      </c>
      <c r="L1112">
        <v>11</v>
      </c>
      <c r="M1112" t="s">
        <v>853</v>
      </c>
      <c r="N1112" t="b">
        <v>0</v>
      </c>
    </row>
    <row r="1113" spans="1:14" x14ac:dyDescent="0.45">
      <c r="A1113" t="s">
        <v>470</v>
      </c>
      <c r="B1113" t="s">
        <v>854</v>
      </c>
      <c r="C1113" t="s">
        <v>557</v>
      </c>
      <c r="D1113">
        <v>5</v>
      </c>
      <c r="E1113">
        <v>5</v>
      </c>
      <c r="F1113">
        <v>5</v>
      </c>
      <c r="G1113">
        <v>5</v>
      </c>
      <c r="H1113">
        <v>5</v>
      </c>
      <c r="I1113">
        <v>3.88</v>
      </c>
      <c r="J1113">
        <v>25</v>
      </c>
      <c r="K1113">
        <v>0.32077863094891651</v>
      </c>
      <c r="L1113">
        <v>11</v>
      </c>
      <c r="M1113" t="s">
        <v>855</v>
      </c>
      <c r="N1113" t="b">
        <v>0</v>
      </c>
    </row>
    <row r="1114" spans="1:14" x14ac:dyDescent="0.45">
      <c r="A1114" t="s">
        <v>473</v>
      </c>
      <c r="B1114" t="s">
        <v>856</v>
      </c>
      <c r="C1114" t="s">
        <v>557</v>
      </c>
      <c r="D1114">
        <v>5</v>
      </c>
      <c r="E1114">
        <v>5</v>
      </c>
      <c r="F1114">
        <v>5</v>
      </c>
      <c r="G1114">
        <v>5</v>
      </c>
      <c r="H1114">
        <v>4</v>
      </c>
      <c r="I1114">
        <v>4.9400000000000004</v>
      </c>
      <c r="J1114">
        <v>24</v>
      </c>
      <c r="K1114">
        <v>0.1918432030407122</v>
      </c>
      <c r="L1114">
        <v>8</v>
      </c>
      <c r="M1114" t="s">
        <v>857</v>
      </c>
      <c r="N1114" t="b">
        <v>0</v>
      </c>
    </row>
    <row r="1115" spans="1:14" x14ac:dyDescent="0.45">
      <c r="A1115" t="s">
        <v>476</v>
      </c>
      <c r="B1115" t="s">
        <v>858</v>
      </c>
      <c r="C1115" t="s">
        <v>557</v>
      </c>
      <c r="D1115">
        <v>5</v>
      </c>
      <c r="E1115">
        <v>5</v>
      </c>
      <c r="F1115">
        <v>5</v>
      </c>
      <c r="G1115">
        <v>5</v>
      </c>
      <c r="H1115">
        <v>1</v>
      </c>
      <c r="I1115">
        <v>4.4800000000000004</v>
      </c>
      <c r="J1115">
        <v>21</v>
      </c>
      <c r="K1115">
        <v>0.28930618660414448</v>
      </c>
      <c r="L1115">
        <v>11</v>
      </c>
      <c r="M1115" t="s">
        <v>859</v>
      </c>
      <c r="N1115" t="b">
        <v>0</v>
      </c>
    </row>
    <row r="1116" spans="1:14" x14ac:dyDescent="0.45">
      <c r="A1116" t="s">
        <v>17</v>
      </c>
      <c r="B1116" t="s">
        <v>556</v>
      </c>
      <c r="C1116" t="s">
        <v>557</v>
      </c>
      <c r="D1116">
        <v>4</v>
      </c>
      <c r="E1116">
        <v>5</v>
      </c>
      <c r="F1116">
        <v>4</v>
      </c>
      <c r="G1116">
        <v>4</v>
      </c>
      <c r="H1116">
        <v>2</v>
      </c>
      <c r="I1116">
        <v>3.78</v>
      </c>
      <c r="J1116">
        <v>19</v>
      </c>
      <c r="K1116">
        <v>0.4495100402349067</v>
      </c>
      <c r="L1116">
        <v>6</v>
      </c>
      <c r="M1116" t="s">
        <v>558</v>
      </c>
      <c r="N1116" t="b">
        <v>0</v>
      </c>
    </row>
    <row r="1117" spans="1:14" x14ac:dyDescent="0.45">
      <c r="A1117" t="s">
        <v>21</v>
      </c>
      <c r="B1117" t="s">
        <v>559</v>
      </c>
      <c r="C1117" t="s">
        <v>557</v>
      </c>
      <c r="D1117">
        <v>4</v>
      </c>
      <c r="E1117">
        <v>4</v>
      </c>
      <c r="F1117">
        <v>3</v>
      </c>
      <c r="G1117">
        <v>4</v>
      </c>
      <c r="H1117">
        <v>1</v>
      </c>
      <c r="I1117">
        <v>3.4</v>
      </c>
      <c r="J1117">
        <v>16</v>
      </c>
      <c r="K1117">
        <v>0.2327153069383133</v>
      </c>
      <c r="L1117">
        <v>8</v>
      </c>
      <c r="M1117" t="s">
        <v>560</v>
      </c>
      <c r="N1117" t="b">
        <v>0</v>
      </c>
    </row>
    <row r="1118" spans="1:14" x14ac:dyDescent="0.45">
      <c r="A1118" t="s">
        <v>24</v>
      </c>
      <c r="B1118" t="s">
        <v>561</v>
      </c>
      <c r="C1118" t="s">
        <v>557</v>
      </c>
      <c r="D1118">
        <v>2</v>
      </c>
      <c r="E1118">
        <v>1</v>
      </c>
      <c r="F1118">
        <v>1</v>
      </c>
      <c r="G1118">
        <v>3</v>
      </c>
      <c r="H1118">
        <v>1</v>
      </c>
      <c r="I1118">
        <v>1.46</v>
      </c>
      <c r="J1118">
        <v>8</v>
      </c>
      <c r="K1118">
        <v>0.45840872762148338</v>
      </c>
      <c r="L1118">
        <v>2</v>
      </c>
      <c r="M1118" t="s">
        <v>562</v>
      </c>
      <c r="N1118" t="b">
        <v>0</v>
      </c>
    </row>
    <row r="1119" spans="1:14" x14ac:dyDescent="0.45">
      <c r="A1119" t="s">
        <v>27</v>
      </c>
      <c r="B1119" t="s">
        <v>563</v>
      </c>
      <c r="C1119" t="s">
        <v>557</v>
      </c>
      <c r="D1119">
        <v>4</v>
      </c>
      <c r="E1119">
        <v>5</v>
      </c>
      <c r="F1119">
        <v>3</v>
      </c>
      <c r="G1119">
        <v>4</v>
      </c>
      <c r="H1119">
        <v>2</v>
      </c>
      <c r="I1119">
        <v>3.08</v>
      </c>
      <c r="J1119">
        <v>18</v>
      </c>
      <c r="K1119">
        <v>0.46343695644098087</v>
      </c>
      <c r="L1119">
        <v>5</v>
      </c>
      <c r="M1119" t="s">
        <v>564</v>
      </c>
      <c r="N1119" t="b">
        <v>0</v>
      </c>
    </row>
    <row r="1120" spans="1:14" x14ac:dyDescent="0.45">
      <c r="A1120" t="s">
        <v>30</v>
      </c>
      <c r="B1120" t="s">
        <v>565</v>
      </c>
      <c r="C1120" t="s">
        <v>557</v>
      </c>
      <c r="D1120">
        <v>4</v>
      </c>
      <c r="E1120">
        <v>5</v>
      </c>
      <c r="F1120">
        <v>4</v>
      </c>
      <c r="G1120">
        <v>4</v>
      </c>
      <c r="H1120">
        <v>2</v>
      </c>
      <c r="I1120">
        <v>3.78</v>
      </c>
      <c r="J1120">
        <v>19</v>
      </c>
      <c r="K1120">
        <v>0.42910322050240779</v>
      </c>
      <c r="L1120">
        <v>7</v>
      </c>
      <c r="M1120" t="s">
        <v>566</v>
      </c>
      <c r="N1120" t="b">
        <v>0</v>
      </c>
    </row>
    <row r="1121" spans="1:14" x14ac:dyDescent="0.45">
      <c r="A1121" t="s">
        <v>33</v>
      </c>
      <c r="B1121" t="s">
        <v>567</v>
      </c>
      <c r="C1121" t="s">
        <v>557</v>
      </c>
      <c r="D1121">
        <v>5</v>
      </c>
      <c r="E1121">
        <v>5</v>
      </c>
      <c r="F1121">
        <v>4</v>
      </c>
      <c r="G1121">
        <v>5</v>
      </c>
      <c r="H1121">
        <v>1</v>
      </c>
      <c r="I1121">
        <v>4.3400000000000007</v>
      </c>
      <c r="J1121">
        <v>20</v>
      </c>
      <c r="K1121">
        <v>0.24898798228968999</v>
      </c>
      <c r="L1121">
        <v>2</v>
      </c>
      <c r="M1121" t="s">
        <v>568</v>
      </c>
      <c r="N1121" t="b">
        <v>0</v>
      </c>
    </row>
    <row r="1122" spans="1:14" x14ac:dyDescent="0.45">
      <c r="A1122" t="s">
        <v>36</v>
      </c>
      <c r="B1122" t="s">
        <v>569</v>
      </c>
      <c r="C1122" t="s">
        <v>557</v>
      </c>
      <c r="D1122">
        <v>4</v>
      </c>
      <c r="E1122">
        <v>5</v>
      </c>
      <c r="F1122">
        <v>4</v>
      </c>
      <c r="G1122">
        <v>5</v>
      </c>
      <c r="H1122">
        <v>2</v>
      </c>
      <c r="I1122">
        <v>4.46</v>
      </c>
      <c r="J1122">
        <v>20</v>
      </c>
      <c r="K1122">
        <v>0.14441792114836341</v>
      </c>
      <c r="L1122">
        <v>3</v>
      </c>
      <c r="M1122" t="s">
        <v>570</v>
      </c>
      <c r="N1122" t="b">
        <v>0</v>
      </c>
    </row>
    <row r="1123" spans="1:14" x14ac:dyDescent="0.45">
      <c r="A1123" t="s">
        <v>39</v>
      </c>
      <c r="B1123" t="s">
        <v>571</v>
      </c>
      <c r="C1123" t="s">
        <v>557</v>
      </c>
      <c r="D1123">
        <v>5</v>
      </c>
      <c r="E1123">
        <v>5</v>
      </c>
      <c r="F1123">
        <v>4</v>
      </c>
      <c r="G1123">
        <v>5</v>
      </c>
      <c r="H1123">
        <v>1</v>
      </c>
      <c r="I1123">
        <v>3.5</v>
      </c>
      <c r="J1123">
        <v>20</v>
      </c>
      <c r="K1123">
        <v>0.1503938669832271</v>
      </c>
      <c r="L1123">
        <v>2</v>
      </c>
      <c r="M1123" t="s">
        <v>572</v>
      </c>
      <c r="N1123" t="b">
        <v>0</v>
      </c>
    </row>
    <row r="1124" spans="1:14" x14ac:dyDescent="0.45">
      <c r="A1124" t="s">
        <v>42</v>
      </c>
      <c r="B1124" t="s">
        <v>573</v>
      </c>
      <c r="C1124" t="s">
        <v>557</v>
      </c>
      <c r="D1124">
        <v>5</v>
      </c>
      <c r="E1124">
        <v>5</v>
      </c>
      <c r="F1124">
        <v>5</v>
      </c>
      <c r="G1124">
        <v>5</v>
      </c>
      <c r="H1124">
        <v>1</v>
      </c>
      <c r="I1124">
        <v>4.2699999999999996</v>
      </c>
      <c r="J1124">
        <v>21</v>
      </c>
      <c r="K1124">
        <v>0.30176323470626831</v>
      </c>
      <c r="L1124">
        <v>5</v>
      </c>
      <c r="M1124" t="s">
        <v>574</v>
      </c>
      <c r="N1124" t="b">
        <v>0</v>
      </c>
    </row>
    <row r="1125" spans="1:14" x14ac:dyDescent="0.45">
      <c r="A1125" t="s">
        <v>45</v>
      </c>
      <c r="B1125" t="s">
        <v>575</v>
      </c>
      <c r="C1125" t="s">
        <v>557</v>
      </c>
      <c r="D1125">
        <v>4</v>
      </c>
      <c r="E1125">
        <v>5</v>
      </c>
      <c r="F1125">
        <v>4</v>
      </c>
      <c r="G1125">
        <v>4</v>
      </c>
      <c r="H1125">
        <v>2</v>
      </c>
      <c r="I1125">
        <v>3.89</v>
      </c>
      <c r="J1125">
        <v>19</v>
      </c>
      <c r="K1125">
        <v>0.46851891420389868</v>
      </c>
      <c r="L1125">
        <v>6</v>
      </c>
      <c r="M1125" t="s">
        <v>576</v>
      </c>
      <c r="N1125" t="b">
        <v>0</v>
      </c>
    </row>
    <row r="1126" spans="1:14" x14ac:dyDescent="0.45">
      <c r="A1126" t="s">
        <v>48</v>
      </c>
      <c r="B1126" t="s">
        <v>577</v>
      </c>
      <c r="C1126" t="s">
        <v>557</v>
      </c>
      <c r="D1126">
        <v>5</v>
      </c>
      <c r="E1126">
        <v>5</v>
      </c>
      <c r="F1126">
        <v>5</v>
      </c>
      <c r="G1126">
        <v>5</v>
      </c>
      <c r="H1126">
        <v>1</v>
      </c>
      <c r="I1126">
        <v>3.64</v>
      </c>
      <c r="J1126">
        <v>21</v>
      </c>
      <c r="K1126">
        <v>0.26266655663457988</v>
      </c>
      <c r="L1126">
        <v>9</v>
      </c>
      <c r="M1126" t="s">
        <v>578</v>
      </c>
      <c r="N1126" t="b">
        <v>0</v>
      </c>
    </row>
    <row r="1127" spans="1:14" x14ac:dyDescent="0.45">
      <c r="A1127" t="s">
        <v>51</v>
      </c>
      <c r="B1127" t="s">
        <v>579</v>
      </c>
      <c r="C1127" t="s">
        <v>557</v>
      </c>
      <c r="D1127">
        <v>3</v>
      </c>
      <c r="E1127">
        <v>4</v>
      </c>
      <c r="F1127">
        <v>2</v>
      </c>
      <c r="G1127">
        <v>4</v>
      </c>
      <c r="H1127">
        <v>1</v>
      </c>
      <c r="I1127">
        <v>2.48</v>
      </c>
      <c r="J1127">
        <v>14</v>
      </c>
      <c r="K1127">
        <v>0.14469857679914069</v>
      </c>
      <c r="L1127">
        <v>7</v>
      </c>
      <c r="M1127" t="s">
        <v>580</v>
      </c>
      <c r="N1127" t="b">
        <v>0</v>
      </c>
    </row>
    <row r="1128" spans="1:14" x14ac:dyDescent="0.45">
      <c r="A1128" t="s">
        <v>54</v>
      </c>
      <c r="B1128" t="s">
        <v>581</v>
      </c>
      <c r="C1128" t="s">
        <v>557</v>
      </c>
      <c r="D1128">
        <v>4</v>
      </c>
      <c r="E1128">
        <v>5</v>
      </c>
      <c r="F1128">
        <v>4</v>
      </c>
      <c r="G1128">
        <v>4</v>
      </c>
      <c r="H1128">
        <v>2</v>
      </c>
      <c r="I1128">
        <v>3.78</v>
      </c>
      <c r="J1128">
        <v>19</v>
      </c>
      <c r="K1128">
        <v>0.37659444739859171</v>
      </c>
      <c r="L1128">
        <v>7</v>
      </c>
      <c r="M1128" t="s">
        <v>582</v>
      </c>
      <c r="N1128" t="b">
        <v>0</v>
      </c>
    </row>
    <row r="1129" spans="1:14" x14ac:dyDescent="0.45">
      <c r="A1129" t="s">
        <v>57</v>
      </c>
      <c r="B1129" t="s">
        <v>583</v>
      </c>
      <c r="C1129" t="s">
        <v>557</v>
      </c>
      <c r="D1129">
        <v>5</v>
      </c>
      <c r="E1129">
        <v>5</v>
      </c>
      <c r="F1129">
        <v>4</v>
      </c>
      <c r="G1129">
        <v>5</v>
      </c>
      <c r="H1129">
        <v>2</v>
      </c>
      <c r="I1129">
        <v>4.12</v>
      </c>
      <c r="J1129">
        <v>21</v>
      </c>
      <c r="K1129">
        <v>0.43470263357332323</v>
      </c>
      <c r="L1129">
        <v>5</v>
      </c>
      <c r="M1129" t="s">
        <v>584</v>
      </c>
      <c r="N1129" t="b">
        <v>0</v>
      </c>
    </row>
    <row r="1130" spans="1:14" x14ac:dyDescent="0.45">
      <c r="A1130" t="s">
        <v>60</v>
      </c>
      <c r="B1130" t="s">
        <v>585</v>
      </c>
      <c r="C1130" t="s">
        <v>557</v>
      </c>
      <c r="D1130">
        <v>4</v>
      </c>
      <c r="E1130">
        <v>5</v>
      </c>
      <c r="F1130">
        <v>4</v>
      </c>
      <c r="G1130">
        <v>4</v>
      </c>
      <c r="H1130">
        <v>1</v>
      </c>
      <c r="I1130">
        <v>3.16</v>
      </c>
      <c r="J1130">
        <v>18</v>
      </c>
      <c r="K1130">
        <v>0.38552838212552659</v>
      </c>
      <c r="L1130">
        <v>5</v>
      </c>
      <c r="M1130" t="s">
        <v>586</v>
      </c>
      <c r="N1130" t="b">
        <v>0</v>
      </c>
    </row>
    <row r="1131" spans="1:14" x14ac:dyDescent="0.45">
      <c r="A1131" t="s">
        <v>63</v>
      </c>
      <c r="B1131" t="s">
        <v>587</v>
      </c>
      <c r="C1131" t="s">
        <v>557</v>
      </c>
      <c r="D1131">
        <v>4</v>
      </c>
      <c r="E1131">
        <v>5</v>
      </c>
      <c r="F1131">
        <v>4</v>
      </c>
      <c r="G1131">
        <v>4</v>
      </c>
      <c r="H1131">
        <v>2</v>
      </c>
      <c r="I1131">
        <v>4.34</v>
      </c>
      <c r="J1131">
        <v>19</v>
      </c>
      <c r="K1131">
        <v>0.2493992541712933</v>
      </c>
      <c r="L1131">
        <v>6</v>
      </c>
      <c r="M1131" t="s">
        <v>588</v>
      </c>
      <c r="N1131" t="b">
        <v>0</v>
      </c>
    </row>
    <row r="1132" spans="1:14" x14ac:dyDescent="0.45">
      <c r="A1132" t="s">
        <v>66</v>
      </c>
      <c r="B1132" t="s">
        <v>589</v>
      </c>
      <c r="C1132" t="s">
        <v>557</v>
      </c>
      <c r="D1132">
        <v>4</v>
      </c>
      <c r="E1132">
        <v>5</v>
      </c>
      <c r="F1132">
        <v>4</v>
      </c>
      <c r="G1132">
        <v>4</v>
      </c>
      <c r="H1132">
        <v>1</v>
      </c>
      <c r="I1132">
        <v>3.16</v>
      </c>
      <c r="J1132">
        <v>18</v>
      </c>
      <c r="K1132">
        <v>0.42582965067340067</v>
      </c>
      <c r="L1132">
        <v>6</v>
      </c>
      <c r="M1132" t="s">
        <v>590</v>
      </c>
      <c r="N1132" t="b">
        <v>0</v>
      </c>
    </row>
    <row r="1133" spans="1:14" x14ac:dyDescent="0.45">
      <c r="A1133" t="s">
        <v>69</v>
      </c>
      <c r="B1133" t="s">
        <v>591</v>
      </c>
      <c r="C1133" t="s">
        <v>557</v>
      </c>
      <c r="D1133">
        <v>4</v>
      </c>
      <c r="E1133">
        <v>4</v>
      </c>
      <c r="F1133">
        <v>3</v>
      </c>
      <c r="G1133">
        <v>4</v>
      </c>
      <c r="H1133">
        <v>2</v>
      </c>
      <c r="I1133">
        <v>2.9</v>
      </c>
      <c r="J1133">
        <v>17</v>
      </c>
      <c r="K1133">
        <v>0.28089392059553348</v>
      </c>
      <c r="L1133">
        <v>5</v>
      </c>
      <c r="M1133" t="s">
        <v>592</v>
      </c>
      <c r="N1133" t="b">
        <v>0</v>
      </c>
    </row>
    <row r="1134" spans="1:14" x14ac:dyDescent="0.45">
      <c r="A1134" t="s">
        <v>72</v>
      </c>
      <c r="B1134" t="s">
        <v>593</v>
      </c>
      <c r="C1134" t="s">
        <v>557</v>
      </c>
      <c r="D1134">
        <v>4</v>
      </c>
      <c r="E1134">
        <v>5</v>
      </c>
      <c r="F1134">
        <v>4</v>
      </c>
      <c r="G1134">
        <v>4</v>
      </c>
      <c r="H1134">
        <v>2</v>
      </c>
      <c r="I1134">
        <v>3.78</v>
      </c>
      <c r="J1134">
        <v>19</v>
      </c>
      <c r="K1134">
        <v>0.35805196317774929</v>
      </c>
      <c r="L1134">
        <v>9</v>
      </c>
      <c r="M1134" t="s">
        <v>594</v>
      </c>
      <c r="N1134" t="b">
        <v>0</v>
      </c>
    </row>
    <row r="1135" spans="1:14" x14ac:dyDescent="0.45">
      <c r="A1135" t="s">
        <v>75</v>
      </c>
      <c r="B1135" t="s">
        <v>595</v>
      </c>
      <c r="C1135" t="s">
        <v>557</v>
      </c>
      <c r="D1135">
        <v>4</v>
      </c>
      <c r="E1135">
        <v>5</v>
      </c>
      <c r="F1135">
        <v>4</v>
      </c>
      <c r="G1135">
        <v>4</v>
      </c>
      <c r="H1135">
        <v>2</v>
      </c>
      <c r="I1135">
        <v>3.22</v>
      </c>
      <c r="J1135">
        <v>19</v>
      </c>
      <c r="K1135">
        <v>0.37490040461231838</v>
      </c>
      <c r="L1135">
        <v>7</v>
      </c>
      <c r="M1135" t="s">
        <v>596</v>
      </c>
      <c r="N1135" t="b">
        <v>0</v>
      </c>
    </row>
    <row r="1136" spans="1:14" x14ac:dyDescent="0.45">
      <c r="A1136" t="s">
        <v>78</v>
      </c>
      <c r="B1136" t="s">
        <v>597</v>
      </c>
      <c r="C1136" t="s">
        <v>557</v>
      </c>
      <c r="D1136">
        <v>5</v>
      </c>
      <c r="E1136">
        <v>5</v>
      </c>
      <c r="F1136">
        <v>4</v>
      </c>
      <c r="G1136">
        <v>5</v>
      </c>
      <c r="H1136">
        <v>1</v>
      </c>
      <c r="I1136">
        <v>3.5</v>
      </c>
      <c r="J1136">
        <v>20</v>
      </c>
      <c r="K1136">
        <v>0.36653674403518421</v>
      </c>
      <c r="L1136">
        <v>11</v>
      </c>
      <c r="M1136" t="s">
        <v>598</v>
      </c>
      <c r="N1136" t="b">
        <v>0</v>
      </c>
    </row>
    <row r="1137" spans="1:14" x14ac:dyDescent="0.45">
      <c r="A1137" t="s">
        <v>81</v>
      </c>
      <c r="B1137" t="s">
        <v>599</v>
      </c>
      <c r="C1137" t="s">
        <v>557</v>
      </c>
      <c r="D1137">
        <v>5</v>
      </c>
      <c r="E1137">
        <v>5</v>
      </c>
      <c r="F1137">
        <v>4</v>
      </c>
      <c r="G1137">
        <v>5</v>
      </c>
      <c r="H1137">
        <v>2</v>
      </c>
      <c r="I1137">
        <v>4.12</v>
      </c>
      <c r="J1137">
        <v>21</v>
      </c>
      <c r="K1137">
        <v>0.29688225044793348</v>
      </c>
      <c r="L1137">
        <v>4</v>
      </c>
      <c r="M1137" t="s">
        <v>600</v>
      </c>
      <c r="N1137" t="b">
        <v>0</v>
      </c>
    </row>
    <row r="1138" spans="1:14" x14ac:dyDescent="0.45">
      <c r="A1138" t="s">
        <v>84</v>
      </c>
      <c r="B1138" t="s">
        <v>601</v>
      </c>
      <c r="C1138" t="s">
        <v>557</v>
      </c>
      <c r="D1138">
        <v>4</v>
      </c>
      <c r="E1138">
        <v>5</v>
      </c>
      <c r="F1138">
        <v>4</v>
      </c>
      <c r="G1138">
        <v>5</v>
      </c>
      <c r="H1138">
        <v>2</v>
      </c>
      <c r="I1138">
        <v>3.34</v>
      </c>
      <c r="J1138">
        <v>20</v>
      </c>
      <c r="K1138">
        <v>0.42576423576423578</v>
      </c>
      <c r="L1138">
        <v>8</v>
      </c>
      <c r="M1138" t="s">
        <v>602</v>
      </c>
      <c r="N1138" t="b">
        <v>0</v>
      </c>
    </row>
    <row r="1139" spans="1:14" x14ac:dyDescent="0.45">
      <c r="A1139" t="s">
        <v>87</v>
      </c>
      <c r="B1139" t="s">
        <v>603</v>
      </c>
      <c r="C1139" t="s">
        <v>557</v>
      </c>
      <c r="D1139">
        <v>5</v>
      </c>
      <c r="E1139">
        <v>5</v>
      </c>
      <c r="F1139">
        <v>4</v>
      </c>
      <c r="G1139">
        <v>5</v>
      </c>
      <c r="H1139">
        <v>1</v>
      </c>
      <c r="I1139">
        <v>3.5</v>
      </c>
      <c r="J1139">
        <v>20</v>
      </c>
      <c r="K1139">
        <v>0.2456204235822462</v>
      </c>
      <c r="L1139">
        <v>7</v>
      </c>
      <c r="M1139" t="s">
        <v>604</v>
      </c>
      <c r="N1139" t="b">
        <v>0</v>
      </c>
    </row>
    <row r="1140" spans="1:14" x14ac:dyDescent="0.45">
      <c r="A1140" t="s">
        <v>90</v>
      </c>
      <c r="B1140" t="s">
        <v>605</v>
      </c>
      <c r="C1140" t="s">
        <v>557</v>
      </c>
      <c r="D1140">
        <v>4</v>
      </c>
      <c r="E1140">
        <v>5</v>
      </c>
      <c r="F1140">
        <v>4</v>
      </c>
      <c r="G1140">
        <v>5</v>
      </c>
      <c r="H1140">
        <v>1</v>
      </c>
      <c r="I1140">
        <v>3.28</v>
      </c>
      <c r="J1140">
        <v>19</v>
      </c>
      <c r="K1140">
        <v>0.36544149067769682</v>
      </c>
      <c r="L1140">
        <v>5</v>
      </c>
      <c r="M1140" t="s">
        <v>606</v>
      </c>
      <c r="N1140"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BEFF-3D99-4916-98E2-BB341A63F25C}">
  <dimension ref="A1:Q362"/>
  <sheetViews>
    <sheetView topLeftCell="A147" workbookViewId="0">
      <selection activeCell="A183" sqref="A183:Q362"/>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483</v>
      </c>
      <c r="C2" t="s">
        <v>19</v>
      </c>
      <c r="D2">
        <v>4</v>
      </c>
      <c r="E2">
        <v>5</v>
      </c>
      <c r="F2">
        <v>4</v>
      </c>
      <c r="G2">
        <v>5</v>
      </c>
      <c r="H2">
        <v>2</v>
      </c>
      <c r="I2">
        <v>4.2374999999999998</v>
      </c>
      <c r="J2">
        <v>20</v>
      </c>
      <c r="K2">
        <v>0.27829787234042552</v>
      </c>
      <c r="L2">
        <v>1</v>
      </c>
      <c r="M2" t="s">
        <v>1794</v>
      </c>
      <c r="N2" t="b">
        <v>0</v>
      </c>
    </row>
    <row r="3" spans="1:17" x14ac:dyDescent="0.45">
      <c r="A3" t="s">
        <v>485</v>
      </c>
      <c r="B3" t="s">
        <v>486</v>
      </c>
      <c r="C3" t="s">
        <v>19</v>
      </c>
      <c r="D3">
        <v>4</v>
      </c>
      <c r="E3">
        <v>5</v>
      </c>
      <c r="F3">
        <v>4</v>
      </c>
      <c r="G3">
        <v>4</v>
      </c>
      <c r="H3">
        <v>2</v>
      </c>
      <c r="I3">
        <v>4.0750000000000002</v>
      </c>
      <c r="J3">
        <v>19</v>
      </c>
      <c r="K3">
        <v>0.27956043956043952</v>
      </c>
      <c r="L3">
        <v>1</v>
      </c>
      <c r="M3" t="s">
        <v>1795</v>
      </c>
      <c r="N3" t="b">
        <v>0</v>
      </c>
    </row>
    <row r="4" spans="1:17" x14ac:dyDescent="0.45">
      <c r="A4" t="s">
        <v>488</v>
      </c>
      <c r="B4" t="s">
        <v>489</v>
      </c>
      <c r="C4" t="s">
        <v>19</v>
      </c>
      <c r="D4">
        <v>4</v>
      </c>
      <c r="E4">
        <v>5</v>
      </c>
      <c r="F4">
        <v>4</v>
      </c>
      <c r="G4">
        <v>5</v>
      </c>
      <c r="H4">
        <v>3</v>
      </c>
      <c r="I4">
        <v>4.3249999999999993</v>
      </c>
      <c r="J4">
        <v>21</v>
      </c>
      <c r="K4">
        <v>0.26812499999999989</v>
      </c>
      <c r="L4">
        <v>1</v>
      </c>
      <c r="M4" t="s">
        <v>1796</v>
      </c>
      <c r="N4" t="b">
        <v>0</v>
      </c>
    </row>
    <row r="5" spans="1:17" x14ac:dyDescent="0.45">
      <c r="A5" t="s">
        <v>491</v>
      </c>
      <c r="B5" t="s">
        <v>492</v>
      </c>
      <c r="C5" t="s">
        <v>19</v>
      </c>
      <c r="D5">
        <v>2</v>
      </c>
      <c r="E5">
        <v>4</v>
      </c>
      <c r="F5">
        <v>2</v>
      </c>
      <c r="G5">
        <v>3</v>
      </c>
      <c r="H5">
        <v>2</v>
      </c>
      <c r="I5">
        <v>2.6625000000000001</v>
      </c>
      <c r="J5">
        <v>13</v>
      </c>
      <c r="K5">
        <v>0.27870967741935482</v>
      </c>
      <c r="L5">
        <v>1</v>
      </c>
      <c r="M5" t="s">
        <v>1797</v>
      </c>
      <c r="N5" t="b">
        <v>0</v>
      </c>
    </row>
    <row r="6" spans="1:17" x14ac:dyDescent="0.45">
      <c r="A6" t="s">
        <v>494</v>
      </c>
      <c r="B6" t="s">
        <v>495</v>
      </c>
      <c r="C6" t="s">
        <v>19</v>
      </c>
      <c r="D6">
        <v>4</v>
      </c>
      <c r="E6">
        <v>5</v>
      </c>
      <c r="F6">
        <v>3</v>
      </c>
      <c r="G6">
        <v>4</v>
      </c>
      <c r="H6">
        <v>2</v>
      </c>
      <c r="I6">
        <v>3.8875000000000002</v>
      </c>
      <c r="J6">
        <v>18</v>
      </c>
      <c r="K6">
        <v>0.28444444444444439</v>
      </c>
      <c r="L6">
        <v>1</v>
      </c>
      <c r="M6" t="s">
        <v>1798</v>
      </c>
      <c r="N6" t="b">
        <v>0</v>
      </c>
    </row>
    <row r="7" spans="1:17" x14ac:dyDescent="0.45">
      <c r="A7" t="s">
        <v>497</v>
      </c>
      <c r="B7" t="s">
        <v>498</v>
      </c>
      <c r="C7" t="s">
        <v>19</v>
      </c>
      <c r="D7">
        <v>4</v>
      </c>
      <c r="E7">
        <v>5</v>
      </c>
      <c r="F7">
        <v>4</v>
      </c>
      <c r="G7">
        <v>5</v>
      </c>
      <c r="H7">
        <v>3</v>
      </c>
      <c r="I7">
        <v>4.3249999999999993</v>
      </c>
      <c r="J7">
        <v>21</v>
      </c>
      <c r="K7">
        <v>0.27956043956043952</v>
      </c>
      <c r="L7">
        <v>1</v>
      </c>
      <c r="M7" t="s">
        <v>1799</v>
      </c>
      <c r="N7" t="b">
        <v>0</v>
      </c>
    </row>
    <row r="8" spans="1:17" x14ac:dyDescent="0.45">
      <c r="A8" t="s">
        <v>500</v>
      </c>
      <c r="B8" t="s">
        <v>501</v>
      </c>
      <c r="C8" t="s">
        <v>19</v>
      </c>
      <c r="D8">
        <v>4</v>
      </c>
      <c r="E8">
        <v>5</v>
      </c>
      <c r="F8">
        <v>4</v>
      </c>
      <c r="G8">
        <v>4</v>
      </c>
      <c r="H8">
        <v>2</v>
      </c>
      <c r="I8">
        <v>4.0750000000000002</v>
      </c>
      <c r="J8">
        <v>19</v>
      </c>
      <c r="K8">
        <v>0.26706766917293229</v>
      </c>
      <c r="L8">
        <v>1</v>
      </c>
      <c r="M8" t="s">
        <v>1800</v>
      </c>
      <c r="N8" t="b">
        <v>0</v>
      </c>
    </row>
    <row r="9" spans="1:17" x14ac:dyDescent="0.45">
      <c r="A9" t="s">
        <v>503</v>
      </c>
      <c r="B9" t="s">
        <v>504</v>
      </c>
      <c r="C9" t="s">
        <v>19</v>
      </c>
      <c r="D9">
        <v>4</v>
      </c>
      <c r="E9">
        <v>5</v>
      </c>
      <c r="F9">
        <v>4</v>
      </c>
      <c r="G9">
        <v>4</v>
      </c>
      <c r="H9">
        <v>3</v>
      </c>
      <c r="I9">
        <v>4.1624999999999996</v>
      </c>
      <c r="J9">
        <v>20</v>
      </c>
      <c r="K9">
        <v>0.26879999999999998</v>
      </c>
      <c r="L9">
        <v>1</v>
      </c>
      <c r="M9" t="s">
        <v>1801</v>
      </c>
      <c r="N9" t="b">
        <v>0</v>
      </c>
    </row>
    <row r="10" spans="1:17" x14ac:dyDescent="0.45">
      <c r="A10" t="s">
        <v>506</v>
      </c>
      <c r="B10" t="s">
        <v>507</v>
      </c>
      <c r="C10" t="s">
        <v>19</v>
      </c>
      <c r="D10">
        <v>4</v>
      </c>
      <c r="E10">
        <v>5</v>
      </c>
      <c r="F10">
        <v>3</v>
      </c>
      <c r="G10">
        <v>4</v>
      </c>
      <c r="H10">
        <v>2</v>
      </c>
      <c r="I10">
        <v>3.8875000000000002</v>
      </c>
      <c r="J10">
        <v>18</v>
      </c>
      <c r="K10">
        <v>0.28736842105263161</v>
      </c>
      <c r="L10">
        <v>1</v>
      </c>
      <c r="M10" t="s">
        <v>1802</v>
      </c>
      <c r="N10" t="b">
        <v>0</v>
      </c>
    </row>
    <row r="11" spans="1:17" x14ac:dyDescent="0.45">
      <c r="A11" t="s">
        <v>509</v>
      </c>
      <c r="B11" t="s">
        <v>510</v>
      </c>
      <c r="C11" t="s">
        <v>19</v>
      </c>
      <c r="D11">
        <v>3</v>
      </c>
      <c r="E11">
        <v>4</v>
      </c>
      <c r="F11">
        <v>3</v>
      </c>
      <c r="G11">
        <v>4</v>
      </c>
      <c r="H11">
        <v>2</v>
      </c>
      <c r="I11">
        <v>3.3250000000000002</v>
      </c>
      <c r="J11">
        <v>16</v>
      </c>
      <c r="K11">
        <v>0.26130177514792902</v>
      </c>
      <c r="L11">
        <v>1</v>
      </c>
      <c r="M11" t="s">
        <v>1803</v>
      </c>
      <c r="N11" t="b">
        <v>0</v>
      </c>
    </row>
    <row r="12" spans="1:17" x14ac:dyDescent="0.45">
      <c r="A12" t="s">
        <v>512</v>
      </c>
      <c r="B12" t="s">
        <v>513</v>
      </c>
      <c r="C12" t="s">
        <v>19</v>
      </c>
      <c r="D12">
        <v>4</v>
      </c>
      <c r="E12">
        <v>5</v>
      </c>
      <c r="F12">
        <v>4</v>
      </c>
      <c r="G12">
        <v>5</v>
      </c>
      <c r="H12">
        <v>3</v>
      </c>
      <c r="I12">
        <v>4.3249999999999993</v>
      </c>
      <c r="J12">
        <v>21</v>
      </c>
      <c r="K12">
        <v>0.25967213114754101</v>
      </c>
      <c r="L12">
        <v>1</v>
      </c>
      <c r="M12" t="s">
        <v>1804</v>
      </c>
      <c r="N12" t="b">
        <v>0</v>
      </c>
    </row>
    <row r="13" spans="1:17" x14ac:dyDescent="0.45">
      <c r="A13" t="s">
        <v>515</v>
      </c>
      <c r="B13" t="s">
        <v>516</v>
      </c>
      <c r="C13" t="s">
        <v>19</v>
      </c>
      <c r="D13">
        <v>4</v>
      </c>
      <c r="E13">
        <v>5</v>
      </c>
      <c r="F13">
        <v>3</v>
      </c>
      <c r="G13">
        <v>4</v>
      </c>
      <c r="H13">
        <v>2</v>
      </c>
      <c r="I13">
        <v>3.8875000000000002</v>
      </c>
      <c r="J13">
        <v>18</v>
      </c>
      <c r="K13">
        <v>0.27396226415094338</v>
      </c>
      <c r="L13">
        <v>1</v>
      </c>
      <c r="M13" t="s">
        <v>1805</v>
      </c>
      <c r="N13" t="b">
        <v>0</v>
      </c>
    </row>
    <row r="14" spans="1:17" x14ac:dyDescent="0.45">
      <c r="A14" t="s">
        <v>518</v>
      </c>
      <c r="B14" t="s">
        <v>519</v>
      </c>
      <c r="C14" t="s">
        <v>19</v>
      </c>
      <c r="D14">
        <v>3</v>
      </c>
      <c r="E14">
        <v>4</v>
      </c>
      <c r="F14">
        <v>3</v>
      </c>
      <c r="G14">
        <v>4</v>
      </c>
      <c r="H14">
        <v>2</v>
      </c>
      <c r="I14">
        <v>3.3250000000000002</v>
      </c>
      <c r="J14">
        <v>16</v>
      </c>
      <c r="K14">
        <v>0.27495145631067958</v>
      </c>
      <c r="L14">
        <v>1</v>
      </c>
      <c r="M14" t="s">
        <v>1806</v>
      </c>
      <c r="N14" t="b">
        <v>0</v>
      </c>
    </row>
    <row r="15" spans="1:17" x14ac:dyDescent="0.45">
      <c r="A15" t="s">
        <v>521</v>
      </c>
      <c r="B15" t="s">
        <v>522</v>
      </c>
      <c r="C15" t="s">
        <v>19</v>
      </c>
      <c r="D15">
        <v>3</v>
      </c>
      <c r="E15">
        <v>4</v>
      </c>
      <c r="F15">
        <v>3</v>
      </c>
      <c r="G15">
        <v>4</v>
      </c>
      <c r="H15">
        <v>2</v>
      </c>
      <c r="I15">
        <v>3.3250000000000002</v>
      </c>
      <c r="J15">
        <v>16</v>
      </c>
      <c r="K15">
        <v>0.27364485981308412</v>
      </c>
      <c r="L15">
        <v>1</v>
      </c>
      <c r="M15" t="s">
        <v>1807</v>
      </c>
      <c r="N15" t="b">
        <v>0</v>
      </c>
    </row>
    <row r="16" spans="1:17" x14ac:dyDescent="0.45">
      <c r="A16" t="s">
        <v>524</v>
      </c>
      <c r="B16" t="s">
        <v>525</v>
      </c>
      <c r="C16" t="s">
        <v>19</v>
      </c>
      <c r="D16">
        <v>4</v>
      </c>
      <c r="E16">
        <v>5</v>
      </c>
      <c r="F16">
        <v>3</v>
      </c>
      <c r="G16">
        <v>4</v>
      </c>
      <c r="H16">
        <v>3</v>
      </c>
      <c r="I16">
        <v>3.9750000000000001</v>
      </c>
      <c r="J16">
        <v>19</v>
      </c>
      <c r="K16">
        <v>0.21231015187849719</v>
      </c>
      <c r="L16">
        <v>1</v>
      </c>
      <c r="M16" t="s">
        <v>1808</v>
      </c>
      <c r="N16" t="b">
        <v>1</v>
      </c>
      <c r="O16" t="b">
        <v>1</v>
      </c>
      <c r="P16">
        <v>393</v>
      </c>
      <c r="Q16">
        <v>700</v>
      </c>
    </row>
    <row r="17" spans="1:17" x14ac:dyDescent="0.45">
      <c r="A17" t="s">
        <v>527</v>
      </c>
      <c r="B17" t="s">
        <v>528</v>
      </c>
      <c r="C17" t="s">
        <v>19</v>
      </c>
      <c r="D17">
        <v>5</v>
      </c>
      <c r="E17">
        <v>5</v>
      </c>
      <c r="F17">
        <v>4</v>
      </c>
      <c r="G17">
        <v>5</v>
      </c>
      <c r="H17">
        <v>3</v>
      </c>
      <c r="I17">
        <v>4.6374999999999993</v>
      </c>
      <c r="J17">
        <v>22</v>
      </c>
      <c r="K17">
        <v>0.28235294117647058</v>
      </c>
      <c r="L17">
        <v>1</v>
      </c>
      <c r="M17" t="s">
        <v>1809</v>
      </c>
      <c r="N17" t="b">
        <v>0</v>
      </c>
    </row>
    <row r="18" spans="1:17" x14ac:dyDescent="0.45">
      <c r="A18" t="s">
        <v>530</v>
      </c>
      <c r="B18" t="s">
        <v>531</v>
      </c>
      <c r="C18" t="s">
        <v>19</v>
      </c>
      <c r="D18">
        <v>4</v>
      </c>
      <c r="E18">
        <v>5</v>
      </c>
      <c r="F18">
        <v>4</v>
      </c>
      <c r="G18">
        <v>4</v>
      </c>
      <c r="H18">
        <v>3</v>
      </c>
      <c r="I18">
        <v>4.1624999999999996</v>
      </c>
      <c r="J18">
        <v>20</v>
      </c>
      <c r="K18">
        <v>0.26465753424657529</v>
      </c>
      <c r="L18">
        <v>1</v>
      </c>
      <c r="M18" t="s">
        <v>1810</v>
      </c>
      <c r="N18" t="b">
        <v>0</v>
      </c>
    </row>
    <row r="19" spans="1:17" x14ac:dyDescent="0.45">
      <c r="A19" t="s">
        <v>533</v>
      </c>
      <c r="B19" t="s">
        <v>534</v>
      </c>
      <c r="C19" t="s">
        <v>19</v>
      </c>
      <c r="D19">
        <v>3</v>
      </c>
      <c r="E19">
        <v>4</v>
      </c>
      <c r="F19">
        <v>3</v>
      </c>
      <c r="G19">
        <v>4</v>
      </c>
      <c r="H19">
        <v>2</v>
      </c>
      <c r="I19">
        <v>3.3250000000000002</v>
      </c>
      <c r="J19">
        <v>16</v>
      </c>
      <c r="K19">
        <v>0.2630769230769231</v>
      </c>
      <c r="L19">
        <v>1</v>
      </c>
      <c r="M19" t="s">
        <v>1811</v>
      </c>
      <c r="N19" t="b">
        <v>0</v>
      </c>
    </row>
    <row r="20" spans="1:17" x14ac:dyDescent="0.45">
      <c r="A20" t="s">
        <v>536</v>
      </c>
      <c r="B20" t="s">
        <v>537</v>
      </c>
      <c r="C20" t="s">
        <v>19</v>
      </c>
      <c r="D20">
        <v>3</v>
      </c>
      <c r="E20">
        <v>4</v>
      </c>
      <c r="F20">
        <v>3</v>
      </c>
      <c r="G20">
        <v>4</v>
      </c>
      <c r="H20">
        <v>2</v>
      </c>
      <c r="I20">
        <v>3.3250000000000002</v>
      </c>
      <c r="J20">
        <v>16</v>
      </c>
      <c r="K20">
        <v>0.26879999999999998</v>
      </c>
      <c r="L20">
        <v>1</v>
      </c>
      <c r="M20" t="s">
        <v>1812</v>
      </c>
      <c r="N20" t="b">
        <v>0</v>
      </c>
    </row>
    <row r="21" spans="1:17" x14ac:dyDescent="0.45">
      <c r="A21" t="s">
        <v>539</v>
      </c>
      <c r="B21" t="s">
        <v>540</v>
      </c>
      <c r="C21" t="s">
        <v>19</v>
      </c>
      <c r="D21">
        <v>4</v>
      </c>
      <c r="E21">
        <v>5</v>
      </c>
      <c r="F21">
        <v>4</v>
      </c>
      <c r="G21">
        <v>4</v>
      </c>
      <c r="H21">
        <v>3</v>
      </c>
      <c r="I21">
        <v>4.1624999999999996</v>
      </c>
      <c r="J21">
        <v>20</v>
      </c>
      <c r="K21">
        <v>0.19169082125603859</v>
      </c>
      <c r="L21">
        <v>1</v>
      </c>
      <c r="M21" t="s">
        <v>1813</v>
      </c>
      <c r="N21" t="b">
        <v>1</v>
      </c>
      <c r="O21" t="b">
        <v>1</v>
      </c>
      <c r="P21">
        <v>390</v>
      </c>
      <c r="Q21">
        <v>1921</v>
      </c>
    </row>
    <row r="22" spans="1:17" x14ac:dyDescent="0.45">
      <c r="A22" t="s">
        <v>542</v>
      </c>
      <c r="B22" t="s">
        <v>543</v>
      </c>
      <c r="C22" t="s">
        <v>19</v>
      </c>
      <c r="D22">
        <v>4</v>
      </c>
      <c r="E22">
        <v>5</v>
      </c>
      <c r="F22">
        <v>4</v>
      </c>
      <c r="G22">
        <v>4</v>
      </c>
      <c r="H22">
        <v>2</v>
      </c>
      <c r="I22">
        <v>4.0750000000000002</v>
      </c>
      <c r="J22">
        <v>19</v>
      </c>
      <c r="K22">
        <v>0.26465753424657529</v>
      </c>
      <c r="L22">
        <v>1</v>
      </c>
      <c r="M22" t="s">
        <v>1814</v>
      </c>
      <c r="N22" t="b">
        <v>0</v>
      </c>
    </row>
    <row r="23" spans="1:17" x14ac:dyDescent="0.45">
      <c r="A23" t="s">
        <v>545</v>
      </c>
      <c r="B23" t="s">
        <v>546</v>
      </c>
      <c r="C23" t="s">
        <v>19</v>
      </c>
      <c r="D23">
        <v>4</v>
      </c>
      <c r="E23">
        <v>5</v>
      </c>
      <c r="F23">
        <v>3</v>
      </c>
      <c r="G23">
        <v>4</v>
      </c>
      <c r="H23">
        <v>2</v>
      </c>
      <c r="I23">
        <v>3.8875000000000002</v>
      </c>
      <c r="J23">
        <v>18</v>
      </c>
      <c r="K23">
        <v>0.27272727272727271</v>
      </c>
      <c r="L23">
        <v>1</v>
      </c>
      <c r="M23" t="s">
        <v>1815</v>
      </c>
      <c r="N23" t="b">
        <v>0</v>
      </c>
    </row>
    <row r="24" spans="1:17" x14ac:dyDescent="0.45">
      <c r="A24" t="s">
        <v>548</v>
      </c>
      <c r="B24" t="s">
        <v>549</v>
      </c>
      <c r="C24" t="s">
        <v>19</v>
      </c>
      <c r="D24">
        <v>3</v>
      </c>
      <c r="E24">
        <v>4</v>
      </c>
      <c r="F24">
        <v>3</v>
      </c>
      <c r="G24">
        <v>3</v>
      </c>
      <c r="H24">
        <v>2</v>
      </c>
      <c r="I24">
        <v>3.1625000000000001</v>
      </c>
      <c r="J24">
        <v>15</v>
      </c>
      <c r="K24">
        <v>0.18777777777777779</v>
      </c>
      <c r="L24">
        <v>1</v>
      </c>
      <c r="M24" t="s">
        <v>1816</v>
      </c>
      <c r="N24" t="b">
        <v>1</v>
      </c>
      <c r="O24" t="b">
        <v>1</v>
      </c>
      <c r="P24">
        <v>412</v>
      </c>
      <c r="Q24">
        <v>2902</v>
      </c>
    </row>
    <row r="25" spans="1:17" x14ac:dyDescent="0.45">
      <c r="A25" t="s">
        <v>551</v>
      </c>
      <c r="B25" t="s">
        <v>552</v>
      </c>
      <c r="C25" t="s">
        <v>19</v>
      </c>
      <c r="D25">
        <v>3</v>
      </c>
      <c r="E25">
        <v>4</v>
      </c>
      <c r="F25">
        <v>3</v>
      </c>
      <c r="G25">
        <v>4</v>
      </c>
      <c r="H25">
        <v>2</v>
      </c>
      <c r="I25">
        <v>3.3250000000000002</v>
      </c>
      <c r="J25">
        <v>16</v>
      </c>
      <c r="K25">
        <v>0.28090909090909089</v>
      </c>
      <c r="L25">
        <v>1</v>
      </c>
      <c r="M25" t="s">
        <v>1817</v>
      </c>
      <c r="N25" t="b">
        <v>0</v>
      </c>
    </row>
    <row r="26" spans="1:17" x14ac:dyDescent="0.45">
      <c r="A26" t="s">
        <v>554</v>
      </c>
      <c r="B26" t="s">
        <v>79</v>
      </c>
      <c r="C26" t="s">
        <v>19</v>
      </c>
      <c r="D26">
        <v>1</v>
      </c>
      <c r="E26">
        <v>1</v>
      </c>
      <c r="F26">
        <v>1</v>
      </c>
      <c r="G26">
        <v>2</v>
      </c>
      <c r="H26">
        <v>1</v>
      </c>
      <c r="I26">
        <v>1.1625000000000001</v>
      </c>
      <c r="J26">
        <v>6</v>
      </c>
      <c r="K26">
        <v>0.29696969696969699</v>
      </c>
      <c r="L26">
        <v>1</v>
      </c>
      <c r="M26" t="s">
        <v>1818</v>
      </c>
      <c r="N26" t="b">
        <v>1</v>
      </c>
      <c r="O26" t="b">
        <v>1</v>
      </c>
      <c r="P26">
        <v>400</v>
      </c>
      <c r="Q26">
        <v>43</v>
      </c>
    </row>
    <row r="27" spans="1:17" x14ac:dyDescent="0.45">
      <c r="A27" t="s">
        <v>17</v>
      </c>
      <c r="B27" t="s">
        <v>18</v>
      </c>
      <c r="C27" t="s">
        <v>19</v>
      </c>
      <c r="D27">
        <v>3</v>
      </c>
      <c r="E27">
        <v>4</v>
      </c>
      <c r="F27">
        <v>4</v>
      </c>
      <c r="G27">
        <v>4</v>
      </c>
      <c r="H27">
        <v>2</v>
      </c>
      <c r="I27">
        <v>3.5125000000000002</v>
      </c>
      <c r="J27">
        <v>17</v>
      </c>
      <c r="K27">
        <v>0.1401904761904762</v>
      </c>
      <c r="L27">
        <v>1</v>
      </c>
      <c r="M27" t="s">
        <v>1769</v>
      </c>
      <c r="N27" t="b">
        <v>0</v>
      </c>
    </row>
    <row r="28" spans="1:17" x14ac:dyDescent="0.45">
      <c r="A28" t="s">
        <v>21</v>
      </c>
      <c r="B28" t="s">
        <v>22</v>
      </c>
      <c r="C28" t="s">
        <v>19</v>
      </c>
      <c r="D28">
        <v>4</v>
      </c>
      <c r="E28">
        <v>5</v>
      </c>
      <c r="F28">
        <v>4</v>
      </c>
      <c r="G28">
        <v>4</v>
      </c>
      <c r="H28">
        <v>2</v>
      </c>
      <c r="I28">
        <v>4.0750000000000002</v>
      </c>
      <c r="J28">
        <v>19</v>
      </c>
      <c r="K28">
        <v>0.14196642685851321</v>
      </c>
      <c r="L28">
        <v>1</v>
      </c>
      <c r="M28" t="s">
        <v>1770</v>
      </c>
      <c r="N28" t="b">
        <v>0</v>
      </c>
    </row>
    <row r="29" spans="1:17" x14ac:dyDescent="0.45">
      <c r="A29" t="s">
        <v>24</v>
      </c>
      <c r="B29" t="s">
        <v>25</v>
      </c>
      <c r="C29" t="s">
        <v>19</v>
      </c>
      <c r="D29">
        <v>3</v>
      </c>
      <c r="E29">
        <v>4</v>
      </c>
      <c r="F29">
        <v>3</v>
      </c>
      <c r="G29">
        <v>3</v>
      </c>
      <c r="H29">
        <v>2</v>
      </c>
      <c r="I29">
        <v>3.1625000000000001</v>
      </c>
      <c r="J29">
        <v>15</v>
      </c>
      <c r="K29">
        <v>0.1827138378862517</v>
      </c>
      <c r="L29">
        <v>1</v>
      </c>
      <c r="M29" t="s">
        <v>1771</v>
      </c>
      <c r="N29" t="b">
        <v>1</v>
      </c>
      <c r="O29" t="b">
        <v>1</v>
      </c>
      <c r="P29">
        <v>284</v>
      </c>
      <c r="Q29">
        <v>1511</v>
      </c>
    </row>
    <row r="30" spans="1:17" x14ac:dyDescent="0.45">
      <c r="A30" t="s">
        <v>27</v>
      </c>
      <c r="B30" t="s">
        <v>28</v>
      </c>
      <c r="C30" t="s">
        <v>19</v>
      </c>
      <c r="D30">
        <v>3</v>
      </c>
      <c r="E30">
        <v>4</v>
      </c>
      <c r="F30">
        <v>3</v>
      </c>
      <c r="G30">
        <v>4</v>
      </c>
      <c r="H30">
        <v>2</v>
      </c>
      <c r="I30">
        <v>3.3250000000000002</v>
      </c>
      <c r="J30">
        <v>16</v>
      </c>
      <c r="K30">
        <v>0.15238095238095239</v>
      </c>
      <c r="L30">
        <v>1</v>
      </c>
      <c r="M30" t="s">
        <v>1772</v>
      </c>
      <c r="N30" t="b">
        <v>0</v>
      </c>
    </row>
    <row r="31" spans="1:17" x14ac:dyDescent="0.45">
      <c r="A31" t="s">
        <v>30</v>
      </c>
      <c r="B31" t="s">
        <v>31</v>
      </c>
      <c r="C31" t="s">
        <v>19</v>
      </c>
      <c r="D31">
        <v>2</v>
      </c>
      <c r="E31">
        <v>4</v>
      </c>
      <c r="F31">
        <v>2</v>
      </c>
      <c r="G31">
        <v>4</v>
      </c>
      <c r="H31">
        <v>1</v>
      </c>
      <c r="I31">
        <v>2.7374999999999998</v>
      </c>
      <c r="J31">
        <v>13</v>
      </c>
      <c r="K31">
        <v>0.14833333333333329</v>
      </c>
      <c r="L31">
        <v>1</v>
      </c>
      <c r="M31" t="s">
        <v>1773</v>
      </c>
      <c r="N31" t="b">
        <v>0</v>
      </c>
    </row>
    <row r="32" spans="1:17" x14ac:dyDescent="0.45">
      <c r="A32" t="s">
        <v>33</v>
      </c>
      <c r="B32" t="s">
        <v>34</v>
      </c>
      <c r="C32" t="s">
        <v>19</v>
      </c>
      <c r="D32">
        <v>4</v>
      </c>
      <c r="E32">
        <v>5</v>
      </c>
      <c r="F32">
        <v>4</v>
      </c>
      <c r="G32">
        <v>5</v>
      </c>
      <c r="H32">
        <v>2</v>
      </c>
      <c r="I32">
        <v>4.2374999999999998</v>
      </c>
      <c r="J32">
        <v>20</v>
      </c>
      <c r="K32">
        <v>0.13846153846153841</v>
      </c>
      <c r="L32">
        <v>1</v>
      </c>
      <c r="M32" t="s">
        <v>1774</v>
      </c>
      <c r="N32" t="b">
        <v>0</v>
      </c>
    </row>
    <row r="33" spans="1:17" x14ac:dyDescent="0.45">
      <c r="A33" t="s">
        <v>36</v>
      </c>
      <c r="B33" t="s">
        <v>37</v>
      </c>
      <c r="C33" t="s">
        <v>19</v>
      </c>
      <c r="D33">
        <v>3</v>
      </c>
      <c r="E33">
        <v>4</v>
      </c>
      <c r="F33">
        <v>3</v>
      </c>
      <c r="G33">
        <v>4</v>
      </c>
      <c r="H33">
        <v>2</v>
      </c>
      <c r="I33">
        <v>3.3250000000000002</v>
      </c>
      <c r="J33">
        <v>16</v>
      </c>
      <c r="K33">
        <v>0.18397212543554009</v>
      </c>
      <c r="L33">
        <v>1</v>
      </c>
      <c r="M33" t="s">
        <v>1775</v>
      </c>
      <c r="N33" t="b">
        <v>1</v>
      </c>
      <c r="O33" t="b">
        <v>1</v>
      </c>
      <c r="P33">
        <v>353</v>
      </c>
      <c r="Q33">
        <v>1555</v>
      </c>
    </row>
    <row r="34" spans="1:17" x14ac:dyDescent="0.45">
      <c r="A34" t="s">
        <v>39</v>
      </c>
      <c r="B34" t="s">
        <v>40</v>
      </c>
      <c r="C34" t="s">
        <v>19</v>
      </c>
      <c r="D34">
        <v>3</v>
      </c>
      <c r="E34">
        <v>4</v>
      </c>
      <c r="F34">
        <v>3</v>
      </c>
      <c r="G34">
        <v>4</v>
      </c>
      <c r="H34">
        <v>2</v>
      </c>
      <c r="I34">
        <v>3.3250000000000002</v>
      </c>
      <c r="J34">
        <v>16</v>
      </c>
      <c r="K34">
        <v>0.1442424242424242</v>
      </c>
      <c r="L34">
        <v>1</v>
      </c>
      <c r="M34" t="s">
        <v>1776</v>
      </c>
      <c r="N34" t="b">
        <v>0</v>
      </c>
    </row>
    <row r="35" spans="1:17" x14ac:dyDescent="0.45">
      <c r="A35" t="s">
        <v>42</v>
      </c>
      <c r="B35" t="s">
        <v>43</v>
      </c>
      <c r="C35" t="s">
        <v>19</v>
      </c>
      <c r="D35">
        <v>4</v>
      </c>
      <c r="E35">
        <v>5</v>
      </c>
      <c r="F35">
        <v>4</v>
      </c>
      <c r="G35">
        <v>4</v>
      </c>
      <c r="H35">
        <v>3</v>
      </c>
      <c r="I35">
        <v>4.1624999999999996</v>
      </c>
      <c r="J35">
        <v>20</v>
      </c>
      <c r="K35">
        <v>0.14596491228070169</v>
      </c>
      <c r="L35">
        <v>1</v>
      </c>
      <c r="M35" t="s">
        <v>1777</v>
      </c>
      <c r="N35" t="b">
        <v>0</v>
      </c>
    </row>
    <row r="36" spans="1:17" x14ac:dyDescent="0.45">
      <c r="A36" t="s">
        <v>45</v>
      </c>
      <c r="B36" t="s">
        <v>46</v>
      </c>
      <c r="C36" t="s">
        <v>19</v>
      </c>
      <c r="D36">
        <v>3</v>
      </c>
      <c r="E36">
        <v>4</v>
      </c>
      <c r="F36">
        <v>3</v>
      </c>
      <c r="G36">
        <v>4</v>
      </c>
      <c r="H36">
        <v>2</v>
      </c>
      <c r="I36">
        <v>3.3250000000000002</v>
      </c>
      <c r="J36">
        <v>16</v>
      </c>
      <c r="K36">
        <v>0.25009609224855861</v>
      </c>
      <c r="L36">
        <v>1</v>
      </c>
      <c r="M36" t="s">
        <v>1778</v>
      </c>
      <c r="N36" t="b">
        <v>1</v>
      </c>
      <c r="O36" t="b">
        <v>1</v>
      </c>
      <c r="P36">
        <v>338</v>
      </c>
      <c r="Q36">
        <v>1305</v>
      </c>
    </row>
    <row r="37" spans="1:17" x14ac:dyDescent="0.45">
      <c r="A37" t="s">
        <v>48</v>
      </c>
      <c r="B37" t="s">
        <v>49</v>
      </c>
      <c r="C37" t="s">
        <v>19</v>
      </c>
      <c r="D37">
        <v>3</v>
      </c>
      <c r="E37">
        <v>4</v>
      </c>
      <c r="F37">
        <v>3</v>
      </c>
      <c r="G37">
        <v>4</v>
      </c>
      <c r="H37">
        <v>2</v>
      </c>
      <c r="I37">
        <v>3.3250000000000002</v>
      </c>
      <c r="J37">
        <v>16</v>
      </c>
      <c r="K37">
        <v>0.14728682170542631</v>
      </c>
      <c r="L37">
        <v>1</v>
      </c>
      <c r="M37" t="s">
        <v>1779</v>
      </c>
      <c r="N37" t="b">
        <v>0</v>
      </c>
    </row>
    <row r="38" spans="1:17" x14ac:dyDescent="0.45">
      <c r="A38" t="s">
        <v>51</v>
      </c>
      <c r="B38" t="s">
        <v>52</v>
      </c>
      <c r="C38" t="s">
        <v>19</v>
      </c>
      <c r="D38">
        <v>3</v>
      </c>
      <c r="E38">
        <v>4</v>
      </c>
      <c r="F38">
        <v>3</v>
      </c>
      <c r="G38">
        <v>4</v>
      </c>
      <c r="H38">
        <v>2</v>
      </c>
      <c r="I38">
        <v>3.3250000000000002</v>
      </c>
      <c r="J38">
        <v>16</v>
      </c>
      <c r="K38">
        <v>0.15098039215686271</v>
      </c>
      <c r="L38">
        <v>1</v>
      </c>
      <c r="M38" t="s">
        <v>1780</v>
      </c>
      <c r="N38" t="b">
        <v>0</v>
      </c>
    </row>
    <row r="39" spans="1:17" x14ac:dyDescent="0.45">
      <c r="A39" t="s">
        <v>54</v>
      </c>
      <c r="B39" t="s">
        <v>55</v>
      </c>
      <c r="C39" t="s">
        <v>19</v>
      </c>
      <c r="D39">
        <v>3</v>
      </c>
      <c r="E39">
        <v>4</v>
      </c>
      <c r="F39">
        <v>4</v>
      </c>
      <c r="G39">
        <v>4</v>
      </c>
      <c r="H39">
        <v>2</v>
      </c>
      <c r="I39">
        <v>3.5125000000000002</v>
      </c>
      <c r="J39">
        <v>17</v>
      </c>
      <c r="K39">
        <v>0.1376654632972322</v>
      </c>
      <c r="L39">
        <v>1</v>
      </c>
      <c r="M39" t="s">
        <v>1781</v>
      </c>
      <c r="N39" t="b">
        <v>0</v>
      </c>
    </row>
    <row r="40" spans="1:17" x14ac:dyDescent="0.45">
      <c r="A40" t="s">
        <v>57</v>
      </c>
      <c r="B40" t="s">
        <v>58</v>
      </c>
      <c r="C40" t="s">
        <v>19</v>
      </c>
      <c r="D40">
        <v>4</v>
      </c>
      <c r="E40">
        <v>5</v>
      </c>
      <c r="F40">
        <v>4</v>
      </c>
      <c r="G40">
        <v>5</v>
      </c>
      <c r="H40">
        <v>2</v>
      </c>
      <c r="I40">
        <v>4.2374999999999998</v>
      </c>
      <c r="J40">
        <v>20</v>
      </c>
      <c r="K40">
        <v>0.14078674948240161</v>
      </c>
      <c r="L40">
        <v>1</v>
      </c>
      <c r="M40" t="s">
        <v>1782</v>
      </c>
      <c r="N40" t="b">
        <v>0</v>
      </c>
    </row>
    <row r="41" spans="1:17" x14ac:dyDescent="0.45">
      <c r="A41" t="s">
        <v>60</v>
      </c>
      <c r="B41" t="s">
        <v>61</v>
      </c>
      <c r="C41" t="s">
        <v>19</v>
      </c>
      <c r="D41">
        <v>3</v>
      </c>
      <c r="E41">
        <v>4</v>
      </c>
      <c r="F41">
        <v>3</v>
      </c>
      <c r="G41">
        <v>3</v>
      </c>
      <c r="H41">
        <v>2</v>
      </c>
      <c r="I41">
        <v>3.1625000000000001</v>
      </c>
      <c r="J41">
        <v>15</v>
      </c>
      <c r="K41">
        <v>0.18925035360678921</v>
      </c>
      <c r="L41">
        <v>1</v>
      </c>
      <c r="M41" t="s">
        <v>1783</v>
      </c>
      <c r="N41" t="b">
        <v>1</v>
      </c>
      <c r="O41" t="b">
        <v>1</v>
      </c>
      <c r="P41">
        <v>279</v>
      </c>
      <c r="Q41">
        <v>1233</v>
      </c>
    </row>
    <row r="42" spans="1:17" x14ac:dyDescent="0.45">
      <c r="A42" t="s">
        <v>63</v>
      </c>
      <c r="B42" t="s">
        <v>64</v>
      </c>
      <c r="C42" t="s">
        <v>19</v>
      </c>
      <c r="D42">
        <v>3</v>
      </c>
      <c r="E42">
        <v>4</v>
      </c>
      <c r="F42">
        <v>3</v>
      </c>
      <c r="G42">
        <v>4</v>
      </c>
      <c r="H42">
        <v>2</v>
      </c>
      <c r="I42">
        <v>3.3250000000000002</v>
      </c>
      <c r="J42">
        <v>16</v>
      </c>
      <c r="K42">
        <v>0.14178403755868541</v>
      </c>
      <c r="L42">
        <v>1</v>
      </c>
      <c r="M42" t="s">
        <v>1784</v>
      </c>
      <c r="N42" t="b">
        <v>0</v>
      </c>
    </row>
    <row r="43" spans="1:17" x14ac:dyDescent="0.45">
      <c r="A43" t="s">
        <v>66</v>
      </c>
      <c r="B43" t="s">
        <v>67</v>
      </c>
      <c r="C43" t="s">
        <v>19</v>
      </c>
      <c r="D43">
        <v>3</v>
      </c>
      <c r="E43">
        <v>4</v>
      </c>
      <c r="F43">
        <v>4</v>
      </c>
      <c r="G43">
        <v>4</v>
      </c>
      <c r="H43">
        <v>2</v>
      </c>
      <c r="I43">
        <v>3.5125000000000002</v>
      </c>
      <c r="J43">
        <v>17</v>
      </c>
      <c r="K43">
        <v>0.13696969696969699</v>
      </c>
      <c r="L43">
        <v>1</v>
      </c>
      <c r="M43" t="s">
        <v>1785</v>
      </c>
      <c r="N43" t="b">
        <v>0</v>
      </c>
    </row>
    <row r="44" spans="1:17" x14ac:dyDescent="0.45">
      <c r="A44" t="s">
        <v>69</v>
      </c>
      <c r="B44" t="s">
        <v>70</v>
      </c>
      <c r="C44" t="s">
        <v>19</v>
      </c>
      <c r="D44">
        <v>3</v>
      </c>
      <c r="E44">
        <v>4</v>
      </c>
      <c r="F44">
        <v>3</v>
      </c>
      <c r="G44">
        <v>4</v>
      </c>
      <c r="H44">
        <v>2</v>
      </c>
      <c r="I44">
        <v>3.3250000000000002</v>
      </c>
      <c r="J44">
        <v>16</v>
      </c>
      <c r="K44">
        <v>0.13800259403372239</v>
      </c>
      <c r="L44">
        <v>1</v>
      </c>
      <c r="M44" t="s">
        <v>1786</v>
      </c>
      <c r="N44" t="b">
        <v>0</v>
      </c>
    </row>
    <row r="45" spans="1:17" x14ac:dyDescent="0.45">
      <c r="A45" t="s">
        <v>72</v>
      </c>
      <c r="B45" t="s">
        <v>73</v>
      </c>
      <c r="C45" t="s">
        <v>19</v>
      </c>
      <c r="D45">
        <v>4</v>
      </c>
      <c r="E45">
        <v>5</v>
      </c>
      <c r="F45">
        <v>4</v>
      </c>
      <c r="G45">
        <v>5</v>
      </c>
      <c r="H45">
        <v>2</v>
      </c>
      <c r="I45">
        <v>4.2374999999999998</v>
      </c>
      <c r="J45">
        <v>20</v>
      </c>
      <c r="K45">
        <v>0.13647469458987779</v>
      </c>
      <c r="L45">
        <v>1</v>
      </c>
      <c r="M45" t="s">
        <v>1787</v>
      </c>
      <c r="N45" t="b">
        <v>0</v>
      </c>
    </row>
    <row r="46" spans="1:17" x14ac:dyDescent="0.45">
      <c r="A46" t="s">
        <v>75</v>
      </c>
      <c r="B46" t="s">
        <v>76</v>
      </c>
      <c r="C46" t="s">
        <v>19</v>
      </c>
      <c r="D46">
        <v>2</v>
      </c>
      <c r="E46">
        <v>3</v>
      </c>
      <c r="F46">
        <v>2</v>
      </c>
      <c r="G46">
        <v>4</v>
      </c>
      <c r="H46">
        <v>1</v>
      </c>
      <c r="I46">
        <v>2.4874999999999998</v>
      </c>
      <c r="J46">
        <v>12</v>
      </c>
      <c r="K46">
        <v>0.1391304347826087</v>
      </c>
      <c r="L46">
        <v>1</v>
      </c>
      <c r="M46" t="s">
        <v>1788</v>
      </c>
      <c r="N46" t="b">
        <v>0</v>
      </c>
    </row>
    <row r="47" spans="1:17" x14ac:dyDescent="0.45">
      <c r="A47" t="s">
        <v>78</v>
      </c>
      <c r="B47" t="s">
        <v>79</v>
      </c>
      <c r="C47" t="s">
        <v>19</v>
      </c>
      <c r="D47">
        <v>1</v>
      </c>
      <c r="E47">
        <v>1</v>
      </c>
      <c r="F47">
        <v>1</v>
      </c>
      <c r="G47">
        <v>2</v>
      </c>
      <c r="H47">
        <v>1</v>
      </c>
      <c r="I47">
        <v>1.1625000000000001</v>
      </c>
      <c r="J47">
        <v>6</v>
      </c>
      <c r="K47">
        <v>0.35142857142857142</v>
      </c>
      <c r="L47">
        <v>1</v>
      </c>
      <c r="M47" t="s">
        <v>1789</v>
      </c>
      <c r="N47" t="b">
        <v>1</v>
      </c>
      <c r="O47" t="b">
        <v>1</v>
      </c>
      <c r="P47">
        <v>448</v>
      </c>
      <c r="Q47">
        <v>43</v>
      </c>
    </row>
    <row r="48" spans="1:17" x14ac:dyDescent="0.45">
      <c r="A48" t="s">
        <v>81</v>
      </c>
      <c r="B48" t="s">
        <v>82</v>
      </c>
      <c r="C48" t="s">
        <v>19</v>
      </c>
      <c r="D48">
        <v>3</v>
      </c>
      <c r="E48">
        <v>4</v>
      </c>
      <c r="F48">
        <v>3</v>
      </c>
      <c r="G48">
        <v>4</v>
      </c>
      <c r="H48">
        <v>2</v>
      </c>
      <c r="I48">
        <v>3.3250000000000002</v>
      </c>
      <c r="J48">
        <v>16</v>
      </c>
      <c r="K48">
        <v>0.1858285714285714</v>
      </c>
      <c r="L48">
        <v>1</v>
      </c>
      <c r="M48" t="s">
        <v>1790</v>
      </c>
      <c r="N48" t="b">
        <v>1</v>
      </c>
      <c r="O48" t="b">
        <v>1</v>
      </c>
      <c r="P48">
        <v>490</v>
      </c>
      <c r="Q48">
        <v>1172</v>
      </c>
    </row>
    <row r="49" spans="1:17" x14ac:dyDescent="0.45">
      <c r="A49" t="s">
        <v>84</v>
      </c>
      <c r="B49" t="s">
        <v>85</v>
      </c>
      <c r="C49" t="s">
        <v>19</v>
      </c>
      <c r="D49">
        <v>3</v>
      </c>
      <c r="E49">
        <v>4</v>
      </c>
      <c r="F49">
        <v>3</v>
      </c>
      <c r="G49">
        <v>4</v>
      </c>
      <c r="H49">
        <v>2</v>
      </c>
      <c r="I49">
        <v>3.3250000000000002</v>
      </c>
      <c r="J49">
        <v>16</v>
      </c>
      <c r="K49">
        <v>0.14465408805031449</v>
      </c>
      <c r="L49">
        <v>1</v>
      </c>
      <c r="M49" t="s">
        <v>1791</v>
      </c>
      <c r="N49" t="b">
        <v>0</v>
      </c>
    </row>
    <row r="50" spans="1:17" x14ac:dyDescent="0.45">
      <c r="A50" t="s">
        <v>87</v>
      </c>
      <c r="B50" t="s">
        <v>88</v>
      </c>
      <c r="C50" t="s">
        <v>19</v>
      </c>
      <c r="D50">
        <v>3</v>
      </c>
      <c r="E50">
        <v>4</v>
      </c>
      <c r="F50">
        <v>3</v>
      </c>
      <c r="G50">
        <v>4</v>
      </c>
      <c r="H50">
        <v>2</v>
      </c>
      <c r="I50">
        <v>3.3250000000000002</v>
      </c>
      <c r="J50">
        <v>16</v>
      </c>
      <c r="K50">
        <v>0.19591836734693879</v>
      </c>
      <c r="L50">
        <v>1</v>
      </c>
      <c r="M50" t="s">
        <v>1792</v>
      </c>
      <c r="N50" t="b">
        <v>1</v>
      </c>
      <c r="O50" t="b">
        <v>1</v>
      </c>
      <c r="P50">
        <v>402</v>
      </c>
      <c r="Q50">
        <v>704</v>
      </c>
    </row>
    <row r="51" spans="1:17" x14ac:dyDescent="0.45">
      <c r="A51" t="s">
        <v>90</v>
      </c>
      <c r="B51" t="s">
        <v>91</v>
      </c>
      <c r="C51" t="s">
        <v>19</v>
      </c>
      <c r="D51">
        <v>4</v>
      </c>
      <c r="E51">
        <v>5</v>
      </c>
      <c r="F51">
        <v>3</v>
      </c>
      <c r="G51">
        <v>4</v>
      </c>
      <c r="H51">
        <v>2</v>
      </c>
      <c r="I51">
        <v>3.8875000000000002</v>
      </c>
      <c r="J51">
        <v>18</v>
      </c>
      <c r="K51">
        <v>0.1912087912087912</v>
      </c>
      <c r="L51">
        <v>1</v>
      </c>
      <c r="M51" t="s">
        <v>1793</v>
      </c>
      <c r="N51" t="b">
        <v>1</v>
      </c>
      <c r="O51" t="b">
        <v>1</v>
      </c>
      <c r="P51">
        <v>507</v>
      </c>
      <c r="Q51">
        <v>1154</v>
      </c>
    </row>
    <row r="52" spans="1:17" x14ac:dyDescent="0.45">
      <c r="A52" t="s">
        <v>93</v>
      </c>
      <c r="B52" t="s">
        <v>94</v>
      </c>
      <c r="C52" t="s">
        <v>19</v>
      </c>
      <c r="D52">
        <v>1</v>
      </c>
      <c r="E52">
        <v>2</v>
      </c>
      <c r="F52">
        <v>1</v>
      </c>
      <c r="G52">
        <v>3</v>
      </c>
      <c r="H52">
        <v>1</v>
      </c>
      <c r="I52">
        <v>1.575</v>
      </c>
      <c r="J52">
        <v>8</v>
      </c>
      <c r="K52">
        <v>0.15300546448087429</v>
      </c>
      <c r="L52">
        <v>1</v>
      </c>
      <c r="M52" t="s">
        <v>1639</v>
      </c>
      <c r="N52" t="b">
        <v>0</v>
      </c>
    </row>
    <row r="53" spans="1:17" x14ac:dyDescent="0.45">
      <c r="A53" t="s">
        <v>96</v>
      </c>
      <c r="B53" t="s">
        <v>97</v>
      </c>
      <c r="C53" t="s">
        <v>19</v>
      </c>
      <c r="D53">
        <v>1</v>
      </c>
      <c r="E53">
        <v>2</v>
      </c>
      <c r="F53">
        <v>1</v>
      </c>
      <c r="G53">
        <v>3</v>
      </c>
      <c r="H53">
        <v>1</v>
      </c>
      <c r="I53">
        <v>1.575</v>
      </c>
      <c r="J53">
        <v>8</v>
      </c>
      <c r="K53">
        <v>0.25569007263922522</v>
      </c>
      <c r="L53">
        <v>1</v>
      </c>
      <c r="M53" t="s">
        <v>1640</v>
      </c>
      <c r="N53" t="b">
        <v>0</v>
      </c>
    </row>
    <row r="54" spans="1:17" x14ac:dyDescent="0.45">
      <c r="A54" t="s">
        <v>99</v>
      </c>
      <c r="B54" t="s">
        <v>100</v>
      </c>
      <c r="C54" t="s">
        <v>19</v>
      </c>
      <c r="D54">
        <v>4</v>
      </c>
      <c r="E54">
        <v>5</v>
      </c>
      <c r="F54">
        <v>3</v>
      </c>
      <c r="G54">
        <v>4</v>
      </c>
      <c r="H54">
        <v>2</v>
      </c>
      <c r="I54">
        <v>3.8875000000000002</v>
      </c>
      <c r="J54">
        <v>18</v>
      </c>
      <c r="K54">
        <v>0.14779116465863451</v>
      </c>
      <c r="L54">
        <v>1</v>
      </c>
      <c r="M54" t="s">
        <v>1641</v>
      </c>
      <c r="N54" t="b">
        <v>0</v>
      </c>
    </row>
    <row r="55" spans="1:17" x14ac:dyDescent="0.45">
      <c r="A55" t="s">
        <v>102</v>
      </c>
      <c r="B55" t="s">
        <v>103</v>
      </c>
      <c r="C55" t="s">
        <v>19</v>
      </c>
      <c r="D55">
        <v>3</v>
      </c>
      <c r="E55">
        <v>4</v>
      </c>
      <c r="F55">
        <v>2</v>
      </c>
      <c r="G55">
        <v>4</v>
      </c>
      <c r="H55">
        <v>2</v>
      </c>
      <c r="I55">
        <v>3.1375000000000002</v>
      </c>
      <c r="J55">
        <v>15</v>
      </c>
      <c r="K55">
        <v>0.15438596491228071</v>
      </c>
      <c r="L55">
        <v>1</v>
      </c>
      <c r="M55" t="s">
        <v>1642</v>
      </c>
      <c r="N55" t="b">
        <v>0</v>
      </c>
    </row>
    <row r="56" spans="1:17" x14ac:dyDescent="0.45">
      <c r="A56" t="s">
        <v>105</v>
      </c>
      <c r="B56" t="s">
        <v>106</v>
      </c>
      <c r="C56" t="s">
        <v>19</v>
      </c>
      <c r="D56">
        <v>3</v>
      </c>
      <c r="E56">
        <v>4</v>
      </c>
      <c r="F56">
        <v>3</v>
      </c>
      <c r="G56">
        <v>4</v>
      </c>
      <c r="H56">
        <v>2</v>
      </c>
      <c r="I56">
        <v>3.3250000000000002</v>
      </c>
      <c r="J56">
        <v>16</v>
      </c>
      <c r="K56">
        <v>0.15686274509803921</v>
      </c>
      <c r="L56">
        <v>1</v>
      </c>
      <c r="M56" t="s">
        <v>1643</v>
      </c>
      <c r="N56" t="b">
        <v>0</v>
      </c>
    </row>
    <row r="57" spans="1:17" x14ac:dyDescent="0.45">
      <c r="A57" t="s">
        <v>108</v>
      </c>
      <c r="B57" t="s">
        <v>109</v>
      </c>
      <c r="C57" t="s">
        <v>19</v>
      </c>
      <c r="D57">
        <v>4</v>
      </c>
      <c r="E57">
        <v>5</v>
      </c>
      <c r="F57">
        <v>4</v>
      </c>
      <c r="G57">
        <v>5</v>
      </c>
      <c r="H57">
        <v>3</v>
      </c>
      <c r="I57">
        <v>4.3249999999999993</v>
      </c>
      <c r="J57">
        <v>21</v>
      </c>
      <c r="K57">
        <v>0.15179487179487181</v>
      </c>
      <c r="L57">
        <v>1</v>
      </c>
      <c r="M57" t="s">
        <v>1644</v>
      </c>
      <c r="N57" t="b">
        <v>0</v>
      </c>
    </row>
    <row r="58" spans="1:17" x14ac:dyDescent="0.45">
      <c r="A58" t="s">
        <v>111</v>
      </c>
      <c r="B58" t="s">
        <v>112</v>
      </c>
      <c r="C58" t="s">
        <v>19</v>
      </c>
      <c r="D58">
        <v>2</v>
      </c>
      <c r="E58">
        <v>3</v>
      </c>
      <c r="F58">
        <v>2</v>
      </c>
      <c r="G58">
        <v>4</v>
      </c>
      <c r="H58">
        <v>1</v>
      </c>
      <c r="I58">
        <v>2.4874999999999998</v>
      </c>
      <c r="J58">
        <v>12</v>
      </c>
      <c r="K58">
        <v>0.14891774891774889</v>
      </c>
      <c r="L58">
        <v>1</v>
      </c>
      <c r="M58" t="s">
        <v>1645</v>
      </c>
      <c r="N58" t="b">
        <v>0</v>
      </c>
    </row>
    <row r="59" spans="1:17" x14ac:dyDescent="0.45">
      <c r="A59" t="s">
        <v>114</v>
      </c>
      <c r="B59" t="s">
        <v>115</v>
      </c>
      <c r="C59" t="s">
        <v>19</v>
      </c>
      <c r="D59">
        <v>4</v>
      </c>
      <c r="E59">
        <v>5</v>
      </c>
      <c r="F59">
        <v>4</v>
      </c>
      <c r="G59">
        <v>5</v>
      </c>
      <c r="H59">
        <v>3</v>
      </c>
      <c r="I59">
        <v>4.3249999999999993</v>
      </c>
      <c r="J59">
        <v>21</v>
      </c>
      <c r="K59">
        <v>0.15238095238095239</v>
      </c>
      <c r="L59">
        <v>1</v>
      </c>
      <c r="M59" t="s">
        <v>1646</v>
      </c>
      <c r="N59" t="b">
        <v>0</v>
      </c>
    </row>
    <row r="60" spans="1:17" x14ac:dyDescent="0.45">
      <c r="A60" t="s">
        <v>117</v>
      </c>
      <c r="B60" t="s">
        <v>118</v>
      </c>
      <c r="C60" t="s">
        <v>19</v>
      </c>
      <c r="D60">
        <v>1</v>
      </c>
      <c r="E60">
        <v>2</v>
      </c>
      <c r="F60">
        <v>1</v>
      </c>
      <c r="G60">
        <v>3</v>
      </c>
      <c r="H60">
        <v>1</v>
      </c>
      <c r="I60">
        <v>1.575</v>
      </c>
      <c r="J60">
        <v>8</v>
      </c>
      <c r="K60">
        <v>0.25876010781671149</v>
      </c>
      <c r="L60">
        <v>1</v>
      </c>
      <c r="M60" t="s">
        <v>1647</v>
      </c>
      <c r="N60" t="b">
        <v>0</v>
      </c>
    </row>
    <row r="61" spans="1:17" x14ac:dyDescent="0.45">
      <c r="A61" t="s">
        <v>120</v>
      </c>
      <c r="B61" t="s">
        <v>121</v>
      </c>
      <c r="C61" t="s">
        <v>19</v>
      </c>
      <c r="D61">
        <v>2</v>
      </c>
      <c r="E61">
        <v>3</v>
      </c>
      <c r="F61">
        <v>2</v>
      </c>
      <c r="G61">
        <v>3</v>
      </c>
      <c r="H61">
        <v>1</v>
      </c>
      <c r="I61">
        <v>2.3250000000000002</v>
      </c>
      <c r="J61">
        <v>11</v>
      </c>
      <c r="K61">
        <v>0.25257142857142861</v>
      </c>
      <c r="L61">
        <v>1</v>
      </c>
      <c r="M61" t="s">
        <v>1648</v>
      </c>
      <c r="N61" t="b">
        <v>0</v>
      </c>
    </row>
    <row r="62" spans="1:17" x14ac:dyDescent="0.45">
      <c r="A62" t="s">
        <v>123</v>
      </c>
      <c r="B62" t="s">
        <v>124</v>
      </c>
      <c r="C62" t="s">
        <v>19</v>
      </c>
      <c r="D62">
        <v>2</v>
      </c>
      <c r="E62">
        <v>4</v>
      </c>
      <c r="F62">
        <v>2</v>
      </c>
      <c r="G62">
        <v>4</v>
      </c>
      <c r="H62">
        <v>1</v>
      </c>
      <c r="I62">
        <v>2.7374999999999998</v>
      </c>
      <c r="J62">
        <v>13</v>
      </c>
      <c r="K62">
        <v>0.15023474178403751</v>
      </c>
      <c r="L62">
        <v>1</v>
      </c>
      <c r="M62" t="s">
        <v>1649</v>
      </c>
      <c r="N62" t="b">
        <v>0</v>
      </c>
    </row>
    <row r="63" spans="1:17" x14ac:dyDescent="0.45">
      <c r="A63" t="s">
        <v>126</v>
      </c>
      <c r="B63" t="s">
        <v>127</v>
      </c>
      <c r="C63" t="s">
        <v>19</v>
      </c>
      <c r="D63">
        <v>3</v>
      </c>
      <c r="E63">
        <v>4</v>
      </c>
      <c r="F63">
        <v>3</v>
      </c>
      <c r="G63">
        <v>4</v>
      </c>
      <c r="H63">
        <v>2</v>
      </c>
      <c r="I63">
        <v>3.3250000000000002</v>
      </c>
      <c r="J63">
        <v>16</v>
      </c>
      <c r="K63">
        <v>0.1536723163841808</v>
      </c>
      <c r="L63">
        <v>1</v>
      </c>
      <c r="M63" t="s">
        <v>1650</v>
      </c>
      <c r="N63" t="b">
        <v>0</v>
      </c>
    </row>
    <row r="64" spans="1:17" x14ac:dyDescent="0.45">
      <c r="A64" t="s">
        <v>129</v>
      </c>
      <c r="B64" t="s">
        <v>130</v>
      </c>
      <c r="C64" t="s">
        <v>19</v>
      </c>
      <c r="D64">
        <v>3</v>
      </c>
      <c r="E64">
        <v>4</v>
      </c>
      <c r="F64">
        <v>3</v>
      </c>
      <c r="G64">
        <v>4</v>
      </c>
      <c r="H64">
        <v>2</v>
      </c>
      <c r="I64">
        <v>3.3250000000000002</v>
      </c>
      <c r="J64">
        <v>16</v>
      </c>
      <c r="K64">
        <v>0.15686274509803921</v>
      </c>
      <c r="L64">
        <v>1</v>
      </c>
      <c r="M64" t="s">
        <v>1651</v>
      </c>
      <c r="N64" t="b">
        <v>0</v>
      </c>
    </row>
    <row r="65" spans="1:14" x14ac:dyDescent="0.45">
      <c r="A65" t="s">
        <v>132</v>
      </c>
      <c r="B65" t="s">
        <v>133</v>
      </c>
      <c r="C65" t="s">
        <v>19</v>
      </c>
      <c r="D65">
        <v>1</v>
      </c>
      <c r="E65">
        <v>2</v>
      </c>
      <c r="F65">
        <v>1</v>
      </c>
      <c r="G65">
        <v>2</v>
      </c>
      <c r="H65">
        <v>1</v>
      </c>
      <c r="I65">
        <v>1.4125000000000001</v>
      </c>
      <c r="J65">
        <v>7</v>
      </c>
      <c r="K65">
        <v>0.29010989010989008</v>
      </c>
      <c r="L65">
        <v>1</v>
      </c>
      <c r="M65" t="s">
        <v>1652</v>
      </c>
      <c r="N65" t="b">
        <v>0</v>
      </c>
    </row>
    <row r="66" spans="1:14" x14ac:dyDescent="0.45">
      <c r="A66" t="s">
        <v>135</v>
      </c>
      <c r="B66" t="s">
        <v>136</v>
      </c>
      <c r="C66" t="s">
        <v>19</v>
      </c>
      <c r="D66">
        <v>1</v>
      </c>
      <c r="E66">
        <v>2</v>
      </c>
      <c r="F66">
        <v>1</v>
      </c>
      <c r="G66">
        <v>2</v>
      </c>
      <c r="H66">
        <v>1</v>
      </c>
      <c r="I66">
        <v>1.4125000000000001</v>
      </c>
      <c r="J66">
        <v>7</v>
      </c>
      <c r="K66">
        <v>0.2417582417582417</v>
      </c>
      <c r="L66">
        <v>1</v>
      </c>
      <c r="M66" t="s">
        <v>1653</v>
      </c>
      <c r="N66" t="b">
        <v>0</v>
      </c>
    </row>
    <row r="67" spans="1:14" x14ac:dyDescent="0.45">
      <c r="A67" t="s">
        <v>138</v>
      </c>
      <c r="B67" t="s">
        <v>139</v>
      </c>
      <c r="C67" t="s">
        <v>19</v>
      </c>
      <c r="D67">
        <v>1</v>
      </c>
      <c r="E67">
        <v>2</v>
      </c>
      <c r="F67">
        <v>1</v>
      </c>
      <c r="G67">
        <v>2</v>
      </c>
      <c r="H67">
        <v>1</v>
      </c>
      <c r="I67">
        <v>1.4125000000000001</v>
      </c>
      <c r="J67">
        <v>7</v>
      </c>
      <c r="K67">
        <v>0.26386554621848729</v>
      </c>
      <c r="L67">
        <v>1</v>
      </c>
      <c r="M67" t="s">
        <v>1654</v>
      </c>
      <c r="N67" t="b">
        <v>0</v>
      </c>
    </row>
    <row r="68" spans="1:14" x14ac:dyDescent="0.45">
      <c r="A68" t="s">
        <v>141</v>
      </c>
      <c r="B68" t="s">
        <v>142</v>
      </c>
      <c r="C68" t="s">
        <v>19</v>
      </c>
      <c r="D68">
        <v>1</v>
      </c>
      <c r="E68">
        <v>1</v>
      </c>
      <c r="F68">
        <v>1</v>
      </c>
      <c r="G68">
        <v>2</v>
      </c>
      <c r="H68">
        <v>1</v>
      </c>
      <c r="I68">
        <v>1.1625000000000001</v>
      </c>
      <c r="J68">
        <v>6</v>
      </c>
      <c r="K68">
        <v>0.28250401284109139</v>
      </c>
      <c r="L68">
        <v>1</v>
      </c>
      <c r="M68" t="s">
        <v>1655</v>
      </c>
      <c r="N68" t="b">
        <v>0</v>
      </c>
    </row>
    <row r="69" spans="1:14" x14ac:dyDescent="0.45">
      <c r="A69" t="s">
        <v>144</v>
      </c>
      <c r="B69" t="s">
        <v>145</v>
      </c>
      <c r="C69" t="s">
        <v>19</v>
      </c>
      <c r="D69">
        <v>4</v>
      </c>
      <c r="E69">
        <v>5</v>
      </c>
      <c r="F69">
        <v>4</v>
      </c>
      <c r="G69">
        <v>4</v>
      </c>
      <c r="H69">
        <v>2</v>
      </c>
      <c r="I69">
        <v>4.0750000000000002</v>
      </c>
      <c r="J69">
        <v>19</v>
      </c>
      <c r="K69">
        <v>0.14871794871794869</v>
      </c>
      <c r="L69">
        <v>1</v>
      </c>
      <c r="M69" t="s">
        <v>1656</v>
      </c>
      <c r="N69" t="b">
        <v>0</v>
      </c>
    </row>
    <row r="70" spans="1:14" x14ac:dyDescent="0.45">
      <c r="A70" t="s">
        <v>147</v>
      </c>
      <c r="B70" t="s">
        <v>148</v>
      </c>
      <c r="C70" t="s">
        <v>19</v>
      </c>
      <c r="D70">
        <v>1</v>
      </c>
      <c r="E70">
        <v>2</v>
      </c>
      <c r="F70">
        <v>1</v>
      </c>
      <c r="G70">
        <v>3</v>
      </c>
      <c r="H70">
        <v>1</v>
      </c>
      <c r="I70">
        <v>1.575</v>
      </c>
      <c r="J70">
        <v>8</v>
      </c>
      <c r="K70">
        <v>0.1536723163841808</v>
      </c>
      <c r="L70">
        <v>1</v>
      </c>
      <c r="M70" t="s">
        <v>1657</v>
      </c>
      <c r="N70" t="b">
        <v>0</v>
      </c>
    </row>
    <row r="71" spans="1:14" x14ac:dyDescent="0.45">
      <c r="A71" t="s">
        <v>150</v>
      </c>
      <c r="B71" t="s">
        <v>151</v>
      </c>
      <c r="C71" t="s">
        <v>19</v>
      </c>
      <c r="D71">
        <v>1</v>
      </c>
      <c r="E71">
        <v>2</v>
      </c>
      <c r="F71">
        <v>1</v>
      </c>
      <c r="G71">
        <v>3</v>
      </c>
      <c r="H71">
        <v>1</v>
      </c>
      <c r="I71">
        <v>1.575</v>
      </c>
      <c r="J71">
        <v>8</v>
      </c>
      <c r="K71">
        <v>0.26890756302521007</v>
      </c>
      <c r="L71">
        <v>1</v>
      </c>
      <c r="M71" t="s">
        <v>1658</v>
      </c>
      <c r="N71" t="b">
        <v>0</v>
      </c>
    </row>
    <row r="72" spans="1:14" x14ac:dyDescent="0.45">
      <c r="A72" t="s">
        <v>153</v>
      </c>
      <c r="B72" t="s">
        <v>154</v>
      </c>
      <c r="C72" t="s">
        <v>19</v>
      </c>
      <c r="D72">
        <v>1</v>
      </c>
      <c r="E72">
        <v>1</v>
      </c>
      <c r="F72">
        <v>1</v>
      </c>
      <c r="G72">
        <v>2</v>
      </c>
      <c r="H72">
        <v>1</v>
      </c>
      <c r="I72">
        <v>1.1625000000000001</v>
      </c>
      <c r="J72">
        <v>6</v>
      </c>
      <c r="K72">
        <v>0.23351988217967601</v>
      </c>
      <c r="L72">
        <v>1</v>
      </c>
      <c r="M72" t="s">
        <v>1659</v>
      </c>
      <c r="N72" t="b">
        <v>0</v>
      </c>
    </row>
    <row r="73" spans="1:14" x14ac:dyDescent="0.45">
      <c r="A73" t="s">
        <v>156</v>
      </c>
      <c r="B73" t="s">
        <v>157</v>
      </c>
      <c r="C73" t="s">
        <v>19</v>
      </c>
      <c r="D73">
        <v>2</v>
      </c>
      <c r="E73">
        <v>3</v>
      </c>
      <c r="F73">
        <v>2</v>
      </c>
      <c r="G73">
        <v>3</v>
      </c>
      <c r="H73">
        <v>1</v>
      </c>
      <c r="I73">
        <v>2.3250000000000002</v>
      </c>
      <c r="J73">
        <v>11</v>
      </c>
      <c r="K73">
        <v>0.15238095238095239</v>
      </c>
      <c r="L73">
        <v>1</v>
      </c>
      <c r="M73" t="s">
        <v>1660</v>
      </c>
      <c r="N73" t="b">
        <v>0</v>
      </c>
    </row>
    <row r="74" spans="1:14" x14ac:dyDescent="0.45">
      <c r="A74" t="s">
        <v>159</v>
      </c>
      <c r="B74" t="s">
        <v>160</v>
      </c>
      <c r="C74" t="s">
        <v>19</v>
      </c>
      <c r="D74">
        <v>4</v>
      </c>
      <c r="E74">
        <v>5</v>
      </c>
      <c r="F74">
        <v>4</v>
      </c>
      <c r="G74">
        <v>5</v>
      </c>
      <c r="H74">
        <v>3</v>
      </c>
      <c r="I74">
        <v>4.3249999999999993</v>
      </c>
      <c r="J74">
        <v>21</v>
      </c>
      <c r="K74">
        <v>0.14385964912280699</v>
      </c>
      <c r="L74">
        <v>1</v>
      </c>
      <c r="M74" t="s">
        <v>1661</v>
      </c>
      <c r="N74" t="b">
        <v>0</v>
      </c>
    </row>
    <row r="75" spans="1:14" x14ac:dyDescent="0.45">
      <c r="A75" t="s">
        <v>162</v>
      </c>
      <c r="B75" t="s">
        <v>163</v>
      </c>
      <c r="C75" t="s">
        <v>19</v>
      </c>
      <c r="D75">
        <v>2</v>
      </c>
      <c r="E75">
        <v>3</v>
      </c>
      <c r="F75">
        <v>2</v>
      </c>
      <c r="G75">
        <v>3</v>
      </c>
      <c r="H75">
        <v>1</v>
      </c>
      <c r="I75">
        <v>2.3250000000000002</v>
      </c>
      <c r="J75">
        <v>11</v>
      </c>
      <c r="K75">
        <v>0.2419047619047619</v>
      </c>
      <c r="L75">
        <v>1</v>
      </c>
      <c r="M75" t="s">
        <v>1662</v>
      </c>
      <c r="N75" t="b">
        <v>0</v>
      </c>
    </row>
    <row r="76" spans="1:14" x14ac:dyDescent="0.45">
      <c r="A76" t="s">
        <v>165</v>
      </c>
      <c r="B76" t="s">
        <v>166</v>
      </c>
      <c r="C76" t="s">
        <v>19</v>
      </c>
      <c r="D76">
        <v>3</v>
      </c>
      <c r="E76">
        <v>4</v>
      </c>
      <c r="F76">
        <v>3</v>
      </c>
      <c r="G76">
        <v>4</v>
      </c>
      <c r="H76">
        <v>2</v>
      </c>
      <c r="I76">
        <v>3.3250000000000002</v>
      </c>
      <c r="J76">
        <v>16</v>
      </c>
      <c r="K76">
        <v>0.15402298850574711</v>
      </c>
      <c r="L76">
        <v>1</v>
      </c>
      <c r="M76" t="s">
        <v>1663</v>
      </c>
      <c r="N76" t="b">
        <v>0</v>
      </c>
    </row>
    <row r="77" spans="1:14" x14ac:dyDescent="0.45">
      <c r="A77" t="s">
        <v>168</v>
      </c>
      <c r="B77" t="s">
        <v>169</v>
      </c>
      <c r="C77" t="s">
        <v>19</v>
      </c>
      <c r="D77">
        <v>1</v>
      </c>
      <c r="E77">
        <v>2</v>
      </c>
      <c r="F77">
        <v>1</v>
      </c>
      <c r="G77">
        <v>2</v>
      </c>
      <c r="H77">
        <v>1</v>
      </c>
      <c r="I77">
        <v>1.4125000000000001</v>
      </c>
      <c r="J77">
        <v>7</v>
      </c>
      <c r="K77">
        <v>0.25142857142857139</v>
      </c>
      <c r="L77">
        <v>1</v>
      </c>
      <c r="M77" t="s">
        <v>1664</v>
      </c>
      <c r="N77" t="b">
        <v>0</v>
      </c>
    </row>
    <row r="78" spans="1:14" x14ac:dyDescent="0.45">
      <c r="A78" t="s">
        <v>171</v>
      </c>
      <c r="B78" t="s">
        <v>172</v>
      </c>
      <c r="C78" t="s">
        <v>19</v>
      </c>
      <c r="D78">
        <v>3</v>
      </c>
      <c r="E78">
        <v>4</v>
      </c>
      <c r="F78">
        <v>3</v>
      </c>
      <c r="G78">
        <v>4</v>
      </c>
      <c r="H78">
        <v>2</v>
      </c>
      <c r="I78">
        <v>3.3250000000000002</v>
      </c>
      <c r="J78">
        <v>16</v>
      </c>
      <c r="K78">
        <v>0.15942028985507251</v>
      </c>
      <c r="L78">
        <v>1</v>
      </c>
      <c r="M78" t="s">
        <v>1665</v>
      </c>
      <c r="N78" t="b">
        <v>0</v>
      </c>
    </row>
    <row r="79" spans="1:14" x14ac:dyDescent="0.45">
      <c r="A79" t="s">
        <v>174</v>
      </c>
      <c r="B79" t="s">
        <v>175</v>
      </c>
      <c r="C79" t="s">
        <v>19</v>
      </c>
      <c r="D79">
        <v>1</v>
      </c>
      <c r="E79">
        <v>2</v>
      </c>
      <c r="F79">
        <v>1</v>
      </c>
      <c r="G79">
        <v>3</v>
      </c>
      <c r="H79">
        <v>1</v>
      </c>
      <c r="I79">
        <v>1.575</v>
      </c>
      <c r="J79">
        <v>8</v>
      </c>
      <c r="K79">
        <v>0.25058977719528169</v>
      </c>
      <c r="L79">
        <v>1</v>
      </c>
      <c r="M79" t="s">
        <v>1666</v>
      </c>
      <c r="N79" t="b">
        <v>0</v>
      </c>
    </row>
    <row r="80" spans="1:14" x14ac:dyDescent="0.45">
      <c r="A80" t="s">
        <v>177</v>
      </c>
      <c r="B80" t="s">
        <v>178</v>
      </c>
      <c r="C80" t="s">
        <v>19</v>
      </c>
      <c r="D80">
        <v>1</v>
      </c>
      <c r="E80">
        <v>2</v>
      </c>
      <c r="F80">
        <v>1</v>
      </c>
      <c r="G80">
        <v>3</v>
      </c>
      <c r="H80">
        <v>1</v>
      </c>
      <c r="I80">
        <v>1.575</v>
      </c>
      <c r="J80">
        <v>8</v>
      </c>
      <c r="K80">
        <v>0.26791569086651051</v>
      </c>
      <c r="L80">
        <v>1</v>
      </c>
      <c r="M80" t="s">
        <v>1667</v>
      </c>
      <c r="N80" t="b">
        <v>0</v>
      </c>
    </row>
    <row r="81" spans="1:14" x14ac:dyDescent="0.45">
      <c r="A81" t="s">
        <v>180</v>
      </c>
      <c r="B81" t="s">
        <v>181</v>
      </c>
      <c r="C81" t="s">
        <v>19</v>
      </c>
      <c r="D81">
        <v>3</v>
      </c>
      <c r="E81">
        <v>4</v>
      </c>
      <c r="F81">
        <v>3</v>
      </c>
      <c r="G81">
        <v>4</v>
      </c>
      <c r="H81">
        <v>2</v>
      </c>
      <c r="I81">
        <v>3.3250000000000002</v>
      </c>
      <c r="J81">
        <v>16</v>
      </c>
      <c r="K81">
        <v>0.15208333333333329</v>
      </c>
      <c r="L81">
        <v>1</v>
      </c>
      <c r="M81" t="s">
        <v>1668</v>
      </c>
      <c r="N81" t="b">
        <v>0</v>
      </c>
    </row>
    <row r="82" spans="1:14" x14ac:dyDescent="0.45">
      <c r="A82" t="s">
        <v>183</v>
      </c>
      <c r="B82" t="s">
        <v>184</v>
      </c>
      <c r="C82" t="s">
        <v>19</v>
      </c>
      <c r="D82">
        <v>3</v>
      </c>
      <c r="E82">
        <v>4</v>
      </c>
      <c r="F82">
        <v>3</v>
      </c>
      <c r="G82">
        <v>4</v>
      </c>
      <c r="H82">
        <v>2</v>
      </c>
      <c r="I82">
        <v>3.3250000000000002</v>
      </c>
      <c r="J82">
        <v>16</v>
      </c>
      <c r="K82">
        <v>0.15597484276729559</v>
      </c>
      <c r="L82">
        <v>1</v>
      </c>
      <c r="M82" t="s">
        <v>1669</v>
      </c>
      <c r="N82" t="b">
        <v>0</v>
      </c>
    </row>
    <row r="83" spans="1:14" x14ac:dyDescent="0.45">
      <c r="A83" t="s">
        <v>186</v>
      </c>
      <c r="B83" t="s">
        <v>187</v>
      </c>
      <c r="C83" t="s">
        <v>19</v>
      </c>
      <c r="D83">
        <v>3</v>
      </c>
      <c r="E83">
        <v>4</v>
      </c>
      <c r="F83">
        <v>3</v>
      </c>
      <c r="G83">
        <v>4</v>
      </c>
      <c r="H83">
        <v>2</v>
      </c>
      <c r="I83">
        <v>3.3250000000000002</v>
      </c>
      <c r="J83">
        <v>16</v>
      </c>
      <c r="K83">
        <v>0.14933333333333329</v>
      </c>
      <c r="L83">
        <v>1</v>
      </c>
      <c r="M83" t="s">
        <v>1670</v>
      </c>
      <c r="N83" t="b">
        <v>0</v>
      </c>
    </row>
    <row r="84" spans="1:14" x14ac:dyDescent="0.45">
      <c r="A84" t="s">
        <v>189</v>
      </c>
      <c r="B84" t="s">
        <v>190</v>
      </c>
      <c r="C84" t="s">
        <v>19</v>
      </c>
      <c r="D84">
        <v>1</v>
      </c>
      <c r="E84">
        <v>2</v>
      </c>
      <c r="F84">
        <v>1</v>
      </c>
      <c r="G84">
        <v>3</v>
      </c>
      <c r="H84">
        <v>1</v>
      </c>
      <c r="I84">
        <v>1.575</v>
      </c>
      <c r="J84">
        <v>8</v>
      </c>
      <c r="K84">
        <v>0.1583333333333333</v>
      </c>
      <c r="L84">
        <v>1</v>
      </c>
      <c r="M84" t="s">
        <v>1671</v>
      </c>
      <c r="N84" t="b">
        <v>0</v>
      </c>
    </row>
    <row r="85" spans="1:14" x14ac:dyDescent="0.45">
      <c r="A85" t="s">
        <v>192</v>
      </c>
      <c r="B85" t="s">
        <v>193</v>
      </c>
      <c r="C85" t="s">
        <v>19</v>
      </c>
      <c r="D85">
        <v>4</v>
      </c>
      <c r="E85">
        <v>5</v>
      </c>
      <c r="F85">
        <v>4</v>
      </c>
      <c r="G85">
        <v>4</v>
      </c>
      <c r="H85">
        <v>2</v>
      </c>
      <c r="I85">
        <v>4.0750000000000002</v>
      </c>
      <c r="J85">
        <v>19</v>
      </c>
      <c r="K85">
        <v>0.14358974358974361</v>
      </c>
      <c r="L85">
        <v>1</v>
      </c>
      <c r="M85" t="s">
        <v>1672</v>
      </c>
      <c r="N85" t="b">
        <v>0</v>
      </c>
    </row>
    <row r="86" spans="1:14" x14ac:dyDescent="0.45">
      <c r="A86" t="s">
        <v>195</v>
      </c>
      <c r="B86" t="s">
        <v>196</v>
      </c>
      <c r="C86" t="s">
        <v>19</v>
      </c>
      <c r="D86">
        <v>4</v>
      </c>
      <c r="E86">
        <v>5</v>
      </c>
      <c r="F86">
        <v>4</v>
      </c>
      <c r="G86">
        <v>4</v>
      </c>
      <c r="H86">
        <v>3</v>
      </c>
      <c r="I86">
        <v>4.1624999999999996</v>
      </c>
      <c r="J86">
        <v>20</v>
      </c>
      <c r="K86">
        <v>0.14779116465863451</v>
      </c>
      <c r="L86">
        <v>1</v>
      </c>
      <c r="M86" t="s">
        <v>1673</v>
      </c>
      <c r="N86" t="b">
        <v>0</v>
      </c>
    </row>
    <row r="87" spans="1:14" x14ac:dyDescent="0.45">
      <c r="A87" t="s">
        <v>198</v>
      </c>
      <c r="B87" t="s">
        <v>199</v>
      </c>
      <c r="C87" t="s">
        <v>19</v>
      </c>
      <c r="D87">
        <v>3</v>
      </c>
      <c r="E87">
        <v>4</v>
      </c>
      <c r="F87">
        <v>3</v>
      </c>
      <c r="G87">
        <v>4</v>
      </c>
      <c r="H87">
        <v>2</v>
      </c>
      <c r="I87">
        <v>3.3250000000000002</v>
      </c>
      <c r="J87">
        <v>16</v>
      </c>
      <c r="K87">
        <v>0.1536723163841808</v>
      </c>
      <c r="L87">
        <v>1</v>
      </c>
      <c r="M87" t="s">
        <v>1674</v>
      </c>
      <c r="N87" t="b">
        <v>0</v>
      </c>
    </row>
    <row r="88" spans="1:14" x14ac:dyDescent="0.45">
      <c r="A88" t="s">
        <v>201</v>
      </c>
      <c r="B88" t="s">
        <v>202</v>
      </c>
      <c r="C88" t="s">
        <v>19</v>
      </c>
      <c r="D88">
        <v>1</v>
      </c>
      <c r="E88">
        <v>2</v>
      </c>
      <c r="F88">
        <v>1</v>
      </c>
      <c r="G88">
        <v>3</v>
      </c>
      <c r="H88">
        <v>2</v>
      </c>
      <c r="I88">
        <v>1.6625000000000001</v>
      </c>
      <c r="J88">
        <v>9</v>
      </c>
      <c r="K88">
        <v>0.27220779220779218</v>
      </c>
      <c r="L88">
        <v>1</v>
      </c>
      <c r="M88" t="s">
        <v>1675</v>
      </c>
      <c r="N88" t="b">
        <v>0</v>
      </c>
    </row>
    <row r="89" spans="1:14" x14ac:dyDescent="0.45">
      <c r="A89" t="s">
        <v>204</v>
      </c>
      <c r="B89" t="s">
        <v>205</v>
      </c>
      <c r="C89" t="s">
        <v>19</v>
      </c>
      <c r="D89">
        <v>4</v>
      </c>
      <c r="E89">
        <v>5</v>
      </c>
      <c r="F89">
        <v>4</v>
      </c>
      <c r="G89">
        <v>4</v>
      </c>
      <c r="H89">
        <v>3</v>
      </c>
      <c r="I89">
        <v>4.1624999999999996</v>
      </c>
      <c r="J89">
        <v>20</v>
      </c>
      <c r="K89">
        <v>0.14912280701754391</v>
      </c>
      <c r="L89">
        <v>1</v>
      </c>
      <c r="M89" t="s">
        <v>1676</v>
      </c>
      <c r="N89" t="b">
        <v>0</v>
      </c>
    </row>
    <row r="90" spans="1:14" x14ac:dyDescent="0.45">
      <c r="A90" t="s">
        <v>207</v>
      </c>
      <c r="B90" t="s">
        <v>208</v>
      </c>
      <c r="C90" t="s">
        <v>19</v>
      </c>
      <c r="D90">
        <v>3</v>
      </c>
      <c r="E90">
        <v>4</v>
      </c>
      <c r="F90">
        <v>3</v>
      </c>
      <c r="G90">
        <v>4</v>
      </c>
      <c r="H90">
        <v>2</v>
      </c>
      <c r="I90">
        <v>3.3250000000000002</v>
      </c>
      <c r="J90">
        <v>16</v>
      </c>
      <c r="K90">
        <v>0.14954954954954949</v>
      </c>
      <c r="L90">
        <v>1</v>
      </c>
      <c r="M90" t="s">
        <v>1677</v>
      </c>
      <c r="N90" t="b">
        <v>0</v>
      </c>
    </row>
    <row r="91" spans="1:14" x14ac:dyDescent="0.45">
      <c r="A91" t="s">
        <v>210</v>
      </c>
      <c r="B91" t="s">
        <v>211</v>
      </c>
      <c r="C91" t="s">
        <v>19</v>
      </c>
      <c r="D91">
        <v>1</v>
      </c>
      <c r="E91">
        <v>2</v>
      </c>
      <c r="F91">
        <v>1</v>
      </c>
      <c r="G91">
        <v>3</v>
      </c>
      <c r="H91">
        <v>1</v>
      </c>
      <c r="I91">
        <v>1.575</v>
      </c>
      <c r="J91">
        <v>8</v>
      </c>
      <c r="K91">
        <v>0.28131868131868132</v>
      </c>
      <c r="L91">
        <v>1</v>
      </c>
      <c r="M91" t="s">
        <v>1678</v>
      </c>
      <c r="N91" t="b">
        <v>0</v>
      </c>
    </row>
    <row r="92" spans="1:14" x14ac:dyDescent="0.45">
      <c r="A92" t="s">
        <v>213</v>
      </c>
      <c r="B92" t="s">
        <v>214</v>
      </c>
      <c r="C92" t="s">
        <v>19</v>
      </c>
      <c r="D92">
        <v>3</v>
      </c>
      <c r="E92">
        <v>4</v>
      </c>
      <c r="F92">
        <v>3</v>
      </c>
      <c r="G92">
        <v>4</v>
      </c>
      <c r="H92">
        <v>2</v>
      </c>
      <c r="I92">
        <v>3.3250000000000002</v>
      </c>
      <c r="J92">
        <v>16</v>
      </c>
      <c r="K92">
        <v>0.14779116465863451</v>
      </c>
      <c r="L92">
        <v>1</v>
      </c>
      <c r="M92" t="s">
        <v>1679</v>
      </c>
      <c r="N92" t="b">
        <v>0</v>
      </c>
    </row>
    <row r="93" spans="1:14" x14ac:dyDescent="0.45">
      <c r="A93" t="s">
        <v>216</v>
      </c>
      <c r="B93" t="s">
        <v>217</v>
      </c>
      <c r="C93" t="s">
        <v>19</v>
      </c>
      <c r="D93">
        <v>1</v>
      </c>
      <c r="E93">
        <v>2</v>
      </c>
      <c r="F93">
        <v>1</v>
      </c>
      <c r="G93">
        <v>3</v>
      </c>
      <c r="H93">
        <v>1</v>
      </c>
      <c r="I93">
        <v>1.575</v>
      </c>
      <c r="J93">
        <v>8</v>
      </c>
      <c r="K93">
        <v>0.25423987776928952</v>
      </c>
      <c r="L93">
        <v>1</v>
      </c>
      <c r="M93" t="s">
        <v>1680</v>
      </c>
      <c r="N93" t="b">
        <v>0</v>
      </c>
    </row>
    <row r="94" spans="1:14" x14ac:dyDescent="0.45">
      <c r="A94" t="s">
        <v>219</v>
      </c>
      <c r="B94" t="s">
        <v>220</v>
      </c>
      <c r="C94" t="s">
        <v>19</v>
      </c>
      <c r="D94">
        <v>5</v>
      </c>
      <c r="E94">
        <v>5</v>
      </c>
      <c r="F94">
        <v>4</v>
      </c>
      <c r="G94">
        <v>5</v>
      </c>
      <c r="H94">
        <v>2</v>
      </c>
      <c r="I94">
        <v>4.55</v>
      </c>
      <c r="J94">
        <v>21</v>
      </c>
      <c r="K94">
        <v>0.15238095238095239</v>
      </c>
      <c r="L94">
        <v>1</v>
      </c>
      <c r="M94" t="s">
        <v>1681</v>
      </c>
      <c r="N94" t="b">
        <v>0</v>
      </c>
    </row>
    <row r="95" spans="1:14" x14ac:dyDescent="0.45">
      <c r="A95" t="s">
        <v>222</v>
      </c>
      <c r="B95" t="s">
        <v>223</v>
      </c>
      <c r="C95" t="s">
        <v>19</v>
      </c>
      <c r="D95">
        <v>3</v>
      </c>
      <c r="E95">
        <v>4</v>
      </c>
      <c r="F95">
        <v>3</v>
      </c>
      <c r="G95">
        <v>4</v>
      </c>
      <c r="H95">
        <v>2</v>
      </c>
      <c r="I95">
        <v>3.3250000000000002</v>
      </c>
      <c r="J95">
        <v>16</v>
      </c>
      <c r="K95">
        <v>0.14891774891774889</v>
      </c>
      <c r="L95">
        <v>1</v>
      </c>
      <c r="M95" t="s">
        <v>1682</v>
      </c>
      <c r="N95" t="b">
        <v>0</v>
      </c>
    </row>
    <row r="96" spans="1:14" x14ac:dyDescent="0.45">
      <c r="A96" t="s">
        <v>225</v>
      </c>
      <c r="B96" t="s">
        <v>226</v>
      </c>
      <c r="C96" t="s">
        <v>19</v>
      </c>
      <c r="D96">
        <v>1</v>
      </c>
      <c r="E96">
        <v>2</v>
      </c>
      <c r="F96">
        <v>1</v>
      </c>
      <c r="G96">
        <v>2</v>
      </c>
      <c r="H96">
        <v>1</v>
      </c>
      <c r="I96">
        <v>1.4125000000000001</v>
      </c>
      <c r="J96">
        <v>7</v>
      </c>
      <c r="K96">
        <v>0.2831168831168831</v>
      </c>
      <c r="L96">
        <v>1</v>
      </c>
      <c r="M96" t="s">
        <v>1683</v>
      </c>
      <c r="N96" t="b">
        <v>0</v>
      </c>
    </row>
    <row r="97" spans="1:14" x14ac:dyDescent="0.45">
      <c r="A97" t="s">
        <v>228</v>
      </c>
      <c r="B97" t="s">
        <v>229</v>
      </c>
      <c r="C97" t="s">
        <v>19</v>
      </c>
      <c r="D97">
        <v>3</v>
      </c>
      <c r="E97">
        <v>4</v>
      </c>
      <c r="F97">
        <v>3</v>
      </c>
      <c r="G97">
        <v>4</v>
      </c>
      <c r="H97">
        <v>1</v>
      </c>
      <c r="I97">
        <v>3.2374999999999998</v>
      </c>
      <c r="J97">
        <v>15</v>
      </c>
      <c r="K97">
        <v>0.14814814814814811</v>
      </c>
      <c r="L97">
        <v>1</v>
      </c>
      <c r="M97" t="s">
        <v>1684</v>
      </c>
      <c r="N97" t="b">
        <v>0</v>
      </c>
    </row>
    <row r="98" spans="1:14" x14ac:dyDescent="0.45">
      <c r="A98" t="s">
        <v>231</v>
      </c>
      <c r="B98" t="s">
        <v>232</v>
      </c>
      <c r="C98" t="s">
        <v>19</v>
      </c>
      <c r="D98">
        <v>2</v>
      </c>
      <c r="E98">
        <v>3</v>
      </c>
      <c r="F98">
        <v>2</v>
      </c>
      <c r="G98">
        <v>3</v>
      </c>
      <c r="H98">
        <v>1</v>
      </c>
      <c r="I98">
        <v>2.3250000000000002</v>
      </c>
      <c r="J98">
        <v>11</v>
      </c>
      <c r="K98">
        <v>0.25245202558635388</v>
      </c>
      <c r="L98">
        <v>1</v>
      </c>
      <c r="M98" t="s">
        <v>1685</v>
      </c>
      <c r="N98" t="b">
        <v>0</v>
      </c>
    </row>
    <row r="99" spans="1:14" x14ac:dyDescent="0.45">
      <c r="A99" t="s">
        <v>234</v>
      </c>
      <c r="B99" t="s">
        <v>235</v>
      </c>
      <c r="C99" t="s">
        <v>19</v>
      </c>
      <c r="D99">
        <v>3</v>
      </c>
      <c r="E99">
        <v>4</v>
      </c>
      <c r="F99">
        <v>3</v>
      </c>
      <c r="G99">
        <v>4</v>
      </c>
      <c r="H99">
        <v>2</v>
      </c>
      <c r="I99">
        <v>3.3250000000000002</v>
      </c>
      <c r="J99">
        <v>16</v>
      </c>
      <c r="K99">
        <v>0.14761904761904759</v>
      </c>
      <c r="L99">
        <v>1</v>
      </c>
      <c r="M99" t="s">
        <v>1686</v>
      </c>
      <c r="N99" t="b">
        <v>0</v>
      </c>
    </row>
    <row r="100" spans="1:14" x14ac:dyDescent="0.45">
      <c r="A100" t="s">
        <v>237</v>
      </c>
      <c r="B100" t="s">
        <v>238</v>
      </c>
      <c r="C100" t="s">
        <v>19</v>
      </c>
      <c r="D100">
        <v>1</v>
      </c>
      <c r="E100">
        <v>2</v>
      </c>
      <c r="F100">
        <v>1</v>
      </c>
      <c r="G100">
        <v>2</v>
      </c>
      <c r="H100">
        <v>1</v>
      </c>
      <c r="I100">
        <v>1.4125000000000001</v>
      </c>
      <c r="J100">
        <v>7</v>
      </c>
      <c r="K100">
        <v>0.26728110599078342</v>
      </c>
      <c r="L100">
        <v>1</v>
      </c>
      <c r="M100" t="s">
        <v>1687</v>
      </c>
      <c r="N100" t="b">
        <v>0</v>
      </c>
    </row>
    <row r="101" spans="1:14" x14ac:dyDescent="0.45">
      <c r="A101" t="s">
        <v>240</v>
      </c>
      <c r="B101" t="s">
        <v>241</v>
      </c>
      <c r="C101" t="s">
        <v>19</v>
      </c>
      <c r="D101">
        <v>1</v>
      </c>
      <c r="E101">
        <v>2</v>
      </c>
      <c r="F101">
        <v>1</v>
      </c>
      <c r="G101">
        <v>3</v>
      </c>
      <c r="H101">
        <v>1</v>
      </c>
      <c r="I101">
        <v>1.575</v>
      </c>
      <c r="J101">
        <v>8</v>
      </c>
      <c r="K101">
        <v>0.29010989010989008</v>
      </c>
      <c r="L101">
        <v>1</v>
      </c>
      <c r="M101" t="s">
        <v>1688</v>
      </c>
      <c r="N101" t="b">
        <v>0</v>
      </c>
    </row>
    <row r="102" spans="1:14" x14ac:dyDescent="0.45">
      <c r="A102" t="s">
        <v>243</v>
      </c>
      <c r="B102" t="s">
        <v>244</v>
      </c>
      <c r="C102" t="s">
        <v>19</v>
      </c>
      <c r="D102">
        <v>3</v>
      </c>
      <c r="E102">
        <v>4</v>
      </c>
      <c r="F102">
        <v>3</v>
      </c>
      <c r="G102">
        <v>4</v>
      </c>
      <c r="H102">
        <v>2</v>
      </c>
      <c r="I102">
        <v>3.3250000000000002</v>
      </c>
      <c r="J102">
        <v>16</v>
      </c>
      <c r="K102">
        <v>0.15476190476190471</v>
      </c>
      <c r="L102">
        <v>1</v>
      </c>
      <c r="M102" t="s">
        <v>1689</v>
      </c>
      <c r="N102" t="b">
        <v>0</v>
      </c>
    </row>
    <row r="103" spans="1:14" x14ac:dyDescent="0.45">
      <c r="A103" t="s">
        <v>246</v>
      </c>
      <c r="B103" t="s">
        <v>247</v>
      </c>
      <c r="C103" t="s">
        <v>19</v>
      </c>
      <c r="D103">
        <v>1</v>
      </c>
      <c r="E103">
        <v>2</v>
      </c>
      <c r="F103">
        <v>1</v>
      </c>
      <c r="G103">
        <v>3</v>
      </c>
      <c r="H103">
        <v>1</v>
      </c>
      <c r="I103">
        <v>1.575</v>
      </c>
      <c r="J103">
        <v>8</v>
      </c>
      <c r="K103">
        <v>0.26549450549450548</v>
      </c>
      <c r="L103">
        <v>1</v>
      </c>
      <c r="M103" t="s">
        <v>1690</v>
      </c>
      <c r="N103" t="b">
        <v>0</v>
      </c>
    </row>
    <row r="104" spans="1:14" x14ac:dyDescent="0.45">
      <c r="A104" t="s">
        <v>249</v>
      </c>
      <c r="B104" t="s">
        <v>250</v>
      </c>
      <c r="C104" t="s">
        <v>19</v>
      </c>
      <c r="D104">
        <v>3</v>
      </c>
      <c r="E104">
        <v>4</v>
      </c>
      <c r="F104">
        <v>3</v>
      </c>
      <c r="G104">
        <v>4</v>
      </c>
      <c r="H104">
        <v>2</v>
      </c>
      <c r="I104">
        <v>3.3250000000000002</v>
      </c>
      <c r="J104">
        <v>16</v>
      </c>
      <c r="K104">
        <v>0.14977168949771691</v>
      </c>
      <c r="L104">
        <v>1</v>
      </c>
      <c r="M104" t="s">
        <v>1691</v>
      </c>
      <c r="N104" t="b">
        <v>0</v>
      </c>
    </row>
    <row r="105" spans="1:14" x14ac:dyDescent="0.45">
      <c r="A105" t="s">
        <v>252</v>
      </c>
      <c r="B105" t="s">
        <v>253</v>
      </c>
      <c r="C105" t="s">
        <v>19</v>
      </c>
      <c r="D105">
        <v>1</v>
      </c>
      <c r="E105">
        <v>1</v>
      </c>
      <c r="F105">
        <v>1</v>
      </c>
      <c r="G105">
        <v>2</v>
      </c>
      <c r="H105">
        <v>1</v>
      </c>
      <c r="I105">
        <v>1.1625000000000001</v>
      </c>
      <c r="J105">
        <v>6</v>
      </c>
      <c r="K105">
        <v>0.2831168831168831</v>
      </c>
      <c r="L105">
        <v>1</v>
      </c>
      <c r="M105" t="s">
        <v>1692</v>
      </c>
      <c r="N105" t="b">
        <v>0</v>
      </c>
    </row>
    <row r="106" spans="1:14" x14ac:dyDescent="0.45">
      <c r="A106" t="s">
        <v>255</v>
      </c>
      <c r="B106" t="s">
        <v>256</v>
      </c>
      <c r="C106" t="s">
        <v>19</v>
      </c>
      <c r="D106">
        <v>1</v>
      </c>
      <c r="E106">
        <v>2</v>
      </c>
      <c r="F106">
        <v>1</v>
      </c>
      <c r="G106">
        <v>3</v>
      </c>
      <c r="H106">
        <v>1</v>
      </c>
      <c r="I106">
        <v>1.575</v>
      </c>
      <c r="J106">
        <v>8</v>
      </c>
      <c r="K106">
        <v>0.246089676746611</v>
      </c>
      <c r="L106">
        <v>1</v>
      </c>
      <c r="M106" t="s">
        <v>1693</v>
      </c>
      <c r="N106" t="b">
        <v>0</v>
      </c>
    </row>
    <row r="107" spans="1:14" x14ac:dyDescent="0.45">
      <c r="A107" t="s">
        <v>258</v>
      </c>
      <c r="B107" t="s">
        <v>259</v>
      </c>
      <c r="C107" t="s">
        <v>19</v>
      </c>
      <c r="D107">
        <v>4</v>
      </c>
      <c r="E107">
        <v>5</v>
      </c>
      <c r="F107">
        <v>4</v>
      </c>
      <c r="G107">
        <v>4</v>
      </c>
      <c r="H107">
        <v>2</v>
      </c>
      <c r="I107">
        <v>4.0750000000000002</v>
      </c>
      <c r="J107">
        <v>19</v>
      </c>
      <c r="K107">
        <v>0.1452145214521452</v>
      </c>
      <c r="L107">
        <v>1</v>
      </c>
      <c r="M107" t="s">
        <v>1694</v>
      </c>
      <c r="N107" t="b">
        <v>0</v>
      </c>
    </row>
    <row r="108" spans="1:14" x14ac:dyDescent="0.45">
      <c r="A108" t="s">
        <v>261</v>
      </c>
      <c r="B108" t="s">
        <v>262</v>
      </c>
      <c r="C108" t="s">
        <v>19</v>
      </c>
      <c r="D108">
        <v>3</v>
      </c>
      <c r="E108">
        <v>4</v>
      </c>
      <c r="F108">
        <v>3</v>
      </c>
      <c r="G108">
        <v>4</v>
      </c>
      <c r="H108">
        <v>2</v>
      </c>
      <c r="I108">
        <v>3.3250000000000002</v>
      </c>
      <c r="J108">
        <v>16</v>
      </c>
      <c r="K108">
        <v>0.14912280701754391</v>
      </c>
      <c r="L108">
        <v>1</v>
      </c>
      <c r="M108" t="s">
        <v>1695</v>
      </c>
      <c r="N108" t="b">
        <v>0</v>
      </c>
    </row>
    <row r="109" spans="1:14" x14ac:dyDescent="0.45">
      <c r="A109" t="s">
        <v>264</v>
      </c>
      <c r="B109" t="s">
        <v>265</v>
      </c>
      <c r="C109" t="s">
        <v>19</v>
      </c>
      <c r="D109">
        <v>1</v>
      </c>
      <c r="E109">
        <v>2</v>
      </c>
      <c r="F109">
        <v>1</v>
      </c>
      <c r="G109">
        <v>3</v>
      </c>
      <c r="H109">
        <v>1</v>
      </c>
      <c r="I109">
        <v>1.575</v>
      </c>
      <c r="J109">
        <v>8</v>
      </c>
      <c r="K109">
        <v>0.14977168949771691</v>
      </c>
      <c r="L109">
        <v>1</v>
      </c>
      <c r="M109" t="s">
        <v>1696</v>
      </c>
      <c r="N109" t="b">
        <v>0</v>
      </c>
    </row>
    <row r="110" spans="1:14" x14ac:dyDescent="0.45">
      <c r="A110" t="s">
        <v>267</v>
      </c>
      <c r="B110" t="s">
        <v>268</v>
      </c>
      <c r="C110" t="s">
        <v>19</v>
      </c>
      <c r="D110">
        <v>1</v>
      </c>
      <c r="E110">
        <v>2</v>
      </c>
      <c r="F110">
        <v>1</v>
      </c>
      <c r="G110">
        <v>3</v>
      </c>
      <c r="H110">
        <v>1</v>
      </c>
      <c r="I110">
        <v>1.575</v>
      </c>
      <c r="J110">
        <v>8</v>
      </c>
      <c r="K110">
        <v>0.15124378109452741</v>
      </c>
      <c r="L110">
        <v>1</v>
      </c>
      <c r="M110" t="s">
        <v>1697</v>
      </c>
      <c r="N110" t="b">
        <v>0</v>
      </c>
    </row>
    <row r="111" spans="1:14" x14ac:dyDescent="0.45">
      <c r="A111" t="s">
        <v>270</v>
      </c>
      <c r="B111" t="s">
        <v>271</v>
      </c>
      <c r="C111" t="s">
        <v>19</v>
      </c>
      <c r="D111">
        <v>3</v>
      </c>
      <c r="E111">
        <v>4</v>
      </c>
      <c r="F111">
        <v>3</v>
      </c>
      <c r="G111">
        <v>4</v>
      </c>
      <c r="H111">
        <v>2</v>
      </c>
      <c r="I111">
        <v>3.3250000000000002</v>
      </c>
      <c r="J111">
        <v>16</v>
      </c>
      <c r="K111">
        <v>0.14933333333333329</v>
      </c>
      <c r="L111">
        <v>1</v>
      </c>
      <c r="M111" t="s">
        <v>1698</v>
      </c>
      <c r="N111" t="b">
        <v>0</v>
      </c>
    </row>
    <row r="112" spans="1:14" x14ac:dyDescent="0.45">
      <c r="A112" t="s">
        <v>273</v>
      </c>
      <c r="B112" t="s">
        <v>274</v>
      </c>
      <c r="C112" t="s">
        <v>19</v>
      </c>
      <c r="D112">
        <v>3</v>
      </c>
      <c r="E112">
        <v>4</v>
      </c>
      <c r="F112">
        <v>3</v>
      </c>
      <c r="G112">
        <v>4</v>
      </c>
      <c r="H112">
        <v>1</v>
      </c>
      <c r="I112">
        <v>3.2374999999999998</v>
      </c>
      <c r="J112">
        <v>15</v>
      </c>
      <c r="K112">
        <v>0.138191632928475</v>
      </c>
      <c r="L112">
        <v>1</v>
      </c>
      <c r="M112" t="s">
        <v>1699</v>
      </c>
      <c r="N112" t="b">
        <v>0</v>
      </c>
    </row>
    <row r="113" spans="1:14" x14ac:dyDescent="0.45">
      <c r="A113" t="s">
        <v>276</v>
      </c>
      <c r="B113" t="s">
        <v>277</v>
      </c>
      <c r="C113" t="s">
        <v>19</v>
      </c>
      <c r="D113">
        <v>3</v>
      </c>
      <c r="E113">
        <v>4</v>
      </c>
      <c r="F113">
        <v>3</v>
      </c>
      <c r="G113">
        <v>4</v>
      </c>
      <c r="H113">
        <v>2</v>
      </c>
      <c r="I113">
        <v>3.3250000000000002</v>
      </c>
      <c r="J113">
        <v>16</v>
      </c>
      <c r="K113">
        <v>0.14954954954954949</v>
      </c>
      <c r="L113">
        <v>1</v>
      </c>
      <c r="M113" t="s">
        <v>1700</v>
      </c>
      <c r="N113" t="b">
        <v>0</v>
      </c>
    </row>
    <row r="114" spans="1:14" x14ac:dyDescent="0.45">
      <c r="A114" t="s">
        <v>279</v>
      </c>
      <c r="B114" t="s">
        <v>280</v>
      </c>
      <c r="C114" t="s">
        <v>19</v>
      </c>
      <c r="D114">
        <v>1</v>
      </c>
      <c r="E114">
        <v>2</v>
      </c>
      <c r="F114">
        <v>1</v>
      </c>
      <c r="G114">
        <v>3</v>
      </c>
      <c r="H114">
        <v>1</v>
      </c>
      <c r="I114">
        <v>1.575</v>
      </c>
      <c r="J114">
        <v>8</v>
      </c>
      <c r="K114">
        <v>0.2545173745173745</v>
      </c>
      <c r="L114">
        <v>1</v>
      </c>
      <c r="M114" t="s">
        <v>1701</v>
      </c>
      <c r="N114" t="b">
        <v>0</v>
      </c>
    </row>
    <row r="115" spans="1:14" x14ac:dyDescent="0.45">
      <c r="A115" t="s">
        <v>282</v>
      </c>
      <c r="B115" t="s">
        <v>283</v>
      </c>
      <c r="C115" t="s">
        <v>19</v>
      </c>
      <c r="D115">
        <v>1</v>
      </c>
      <c r="E115">
        <v>2</v>
      </c>
      <c r="F115">
        <v>1</v>
      </c>
      <c r="G115">
        <v>3</v>
      </c>
      <c r="H115">
        <v>1</v>
      </c>
      <c r="I115">
        <v>1.575</v>
      </c>
      <c r="J115">
        <v>8</v>
      </c>
      <c r="K115">
        <v>0.15208333333333329</v>
      </c>
      <c r="L115">
        <v>1</v>
      </c>
      <c r="M115" t="s">
        <v>1702</v>
      </c>
      <c r="N115" t="b">
        <v>0</v>
      </c>
    </row>
    <row r="116" spans="1:14" x14ac:dyDescent="0.45">
      <c r="A116" t="s">
        <v>285</v>
      </c>
      <c r="B116" t="s">
        <v>286</v>
      </c>
      <c r="C116" t="s">
        <v>19</v>
      </c>
      <c r="D116">
        <v>1</v>
      </c>
      <c r="E116">
        <v>2</v>
      </c>
      <c r="F116">
        <v>1</v>
      </c>
      <c r="G116">
        <v>2</v>
      </c>
      <c r="H116">
        <v>1</v>
      </c>
      <c r="I116">
        <v>1.4125000000000001</v>
      </c>
      <c r="J116">
        <v>7</v>
      </c>
      <c r="K116">
        <v>0.26924939467312348</v>
      </c>
      <c r="L116">
        <v>1</v>
      </c>
      <c r="M116" t="s">
        <v>1703</v>
      </c>
      <c r="N116" t="b">
        <v>0</v>
      </c>
    </row>
    <row r="117" spans="1:14" x14ac:dyDescent="0.45">
      <c r="A117" t="s">
        <v>288</v>
      </c>
      <c r="B117" t="s">
        <v>289</v>
      </c>
      <c r="C117" t="s">
        <v>19</v>
      </c>
      <c r="D117">
        <v>1</v>
      </c>
      <c r="E117">
        <v>2</v>
      </c>
      <c r="F117">
        <v>1</v>
      </c>
      <c r="G117">
        <v>2</v>
      </c>
      <c r="H117">
        <v>1</v>
      </c>
      <c r="I117">
        <v>1.4125000000000001</v>
      </c>
      <c r="J117">
        <v>7</v>
      </c>
      <c r="K117">
        <v>0.26995073891625609</v>
      </c>
      <c r="L117">
        <v>1</v>
      </c>
      <c r="M117" t="s">
        <v>1704</v>
      </c>
      <c r="N117" t="b">
        <v>0</v>
      </c>
    </row>
    <row r="118" spans="1:14" x14ac:dyDescent="0.45">
      <c r="A118" t="s">
        <v>291</v>
      </c>
      <c r="B118" t="s">
        <v>292</v>
      </c>
      <c r="C118" t="s">
        <v>19</v>
      </c>
      <c r="D118">
        <v>3</v>
      </c>
      <c r="E118">
        <v>4</v>
      </c>
      <c r="F118">
        <v>3</v>
      </c>
      <c r="G118">
        <v>4</v>
      </c>
      <c r="H118">
        <v>2</v>
      </c>
      <c r="I118">
        <v>3.3250000000000002</v>
      </c>
      <c r="J118">
        <v>16</v>
      </c>
      <c r="K118">
        <v>0.15151515151515149</v>
      </c>
      <c r="L118">
        <v>1</v>
      </c>
      <c r="M118" t="s">
        <v>1705</v>
      </c>
      <c r="N118" t="b">
        <v>0</v>
      </c>
    </row>
    <row r="119" spans="1:14" x14ac:dyDescent="0.45">
      <c r="A119" t="s">
        <v>294</v>
      </c>
      <c r="B119" t="s">
        <v>295</v>
      </c>
      <c r="C119" t="s">
        <v>19</v>
      </c>
      <c r="D119">
        <v>1</v>
      </c>
      <c r="E119">
        <v>2</v>
      </c>
      <c r="F119">
        <v>1</v>
      </c>
      <c r="G119">
        <v>3</v>
      </c>
      <c r="H119">
        <v>1</v>
      </c>
      <c r="I119">
        <v>1.575</v>
      </c>
      <c r="J119">
        <v>8</v>
      </c>
      <c r="K119">
        <v>0.2426065162907268</v>
      </c>
      <c r="L119">
        <v>1</v>
      </c>
      <c r="M119" t="s">
        <v>1706</v>
      </c>
      <c r="N119" t="b">
        <v>0</v>
      </c>
    </row>
    <row r="120" spans="1:14" x14ac:dyDescent="0.45">
      <c r="A120" t="s">
        <v>297</v>
      </c>
      <c r="B120" t="s">
        <v>298</v>
      </c>
      <c r="C120" t="s">
        <v>19</v>
      </c>
      <c r="D120">
        <v>4</v>
      </c>
      <c r="E120">
        <v>5</v>
      </c>
      <c r="F120">
        <v>3</v>
      </c>
      <c r="G120">
        <v>4</v>
      </c>
      <c r="H120">
        <v>2</v>
      </c>
      <c r="I120">
        <v>3.8875000000000002</v>
      </c>
      <c r="J120">
        <v>18</v>
      </c>
      <c r="K120">
        <v>0.15300546448087429</v>
      </c>
      <c r="L120">
        <v>1</v>
      </c>
      <c r="M120" t="s">
        <v>1707</v>
      </c>
      <c r="N120" t="b">
        <v>0</v>
      </c>
    </row>
    <row r="121" spans="1:14" x14ac:dyDescent="0.45">
      <c r="A121" t="s">
        <v>300</v>
      </c>
      <c r="B121" t="s">
        <v>301</v>
      </c>
      <c r="C121" t="s">
        <v>19</v>
      </c>
      <c r="D121">
        <v>3</v>
      </c>
      <c r="E121">
        <v>4</v>
      </c>
      <c r="F121">
        <v>3</v>
      </c>
      <c r="G121">
        <v>4</v>
      </c>
      <c r="H121">
        <v>2</v>
      </c>
      <c r="I121">
        <v>3.3250000000000002</v>
      </c>
      <c r="J121">
        <v>16</v>
      </c>
      <c r="K121">
        <v>0.15047619047619051</v>
      </c>
      <c r="L121">
        <v>1</v>
      </c>
      <c r="M121" t="s">
        <v>1708</v>
      </c>
      <c r="N121" t="b">
        <v>0</v>
      </c>
    </row>
    <row r="122" spans="1:14" x14ac:dyDescent="0.45">
      <c r="A122" t="s">
        <v>303</v>
      </c>
      <c r="B122" t="s">
        <v>304</v>
      </c>
      <c r="C122" t="s">
        <v>19</v>
      </c>
      <c r="D122">
        <v>5</v>
      </c>
      <c r="E122">
        <v>5</v>
      </c>
      <c r="F122">
        <v>4</v>
      </c>
      <c r="G122">
        <v>5</v>
      </c>
      <c r="H122">
        <v>3</v>
      </c>
      <c r="I122">
        <v>4.6374999999999993</v>
      </c>
      <c r="J122">
        <v>22</v>
      </c>
      <c r="K122">
        <v>0.1555555555555555</v>
      </c>
      <c r="L122">
        <v>1</v>
      </c>
      <c r="M122" t="s">
        <v>1709</v>
      </c>
      <c r="N122" t="b">
        <v>0</v>
      </c>
    </row>
    <row r="123" spans="1:14" x14ac:dyDescent="0.45">
      <c r="A123" t="s">
        <v>306</v>
      </c>
      <c r="B123" t="s">
        <v>307</v>
      </c>
      <c r="C123" t="s">
        <v>19</v>
      </c>
      <c r="D123">
        <v>5</v>
      </c>
      <c r="E123">
        <v>5</v>
      </c>
      <c r="F123">
        <v>4</v>
      </c>
      <c r="G123">
        <v>5</v>
      </c>
      <c r="H123">
        <v>3</v>
      </c>
      <c r="I123">
        <v>4.6374999999999993</v>
      </c>
      <c r="J123">
        <v>22</v>
      </c>
      <c r="K123">
        <v>0.1573333333333333</v>
      </c>
      <c r="L123">
        <v>1</v>
      </c>
      <c r="M123" t="s">
        <v>1710</v>
      </c>
      <c r="N123" t="b">
        <v>0</v>
      </c>
    </row>
    <row r="124" spans="1:14" x14ac:dyDescent="0.45">
      <c r="A124" t="s">
        <v>309</v>
      </c>
      <c r="B124" t="s">
        <v>310</v>
      </c>
      <c r="C124" t="s">
        <v>19</v>
      </c>
      <c r="D124">
        <v>1</v>
      </c>
      <c r="E124">
        <v>2</v>
      </c>
      <c r="F124">
        <v>1</v>
      </c>
      <c r="G124">
        <v>3</v>
      </c>
      <c r="H124">
        <v>1</v>
      </c>
      <c r="I124">
        <v>1.575</v>
      </c>
      <c r="J124">
        <v>8</v>
      </c>
      <c r="K124">
        <v>0.26995073891625609</v>
      </c>
      <c r="L124">
        <v>1</v>
      </c>
      <c r="M124" t="s">
        <v>1711</v>
      </c>
      <c r="N124" t="b">
        <v>0</v>
      </c>
    </row>
    <row r="125" spans="1:14" x14ac:dyDescent="0.45">
      <c r="A125" t="s">
        <v>312</v>
      </c>
      <c r="B125" t="s">
        <v>313</v>
      </c>
      <c r="C125" t="s">
        <v>19</v>
      </c>
      <c r="D125">
        <v>1</v>
      </c>
      <c r="E125">
        <v>2</v>
      </c>
      <c r="F125">
        <v>1</v>
      </c>
      <c r="G125">
        <v>3</v>
      </c>
      <c r="H125">
        <v>1</v>
      </c>
      <c r="I125">
        <v>1.575</v>
      </c>
      <c r="J125">
        <v>8</v>
      </c>
      <c r="K125">
        <v>0.28710801393728219</v>
      </c>
      <c r="L125">
        <v>1</v>
      </c>
      <c r="M125" t="s">
        <v>1712</v>
      </c>
      <c r="N125" t="b">
        <v>0</v>
      </c>
    </row>
    <row r="126" spans="1:14" x14ac:dyDescent="0.45">
      <c r="A126" t="s">
        <v>315</v>
      </c>
      <c r="B126" t="s">
        <v>316</v>
      </c>
      <c r="C126" t="s">
        <v>19</v>
      </c>
      <c r="D126">
        <v>4</v>
      </c>
      <c r="E126">
        <v>5</v>
      </c>
      <c r="F126">
        <v>4</v>
      </c>
      <c r="G126">
        <v>4</v>
      </c>
      <c r="H126">
        <v>2</v>
      </c>
      <c r="I126">
        <v>4.0750000000000002</v>
      </c>
      <c r="J126">
        <v>19</v>
      </c>
      <c r="K126">
        <v>0.28390243902439027</v>
      </c>
      <c r="L126">
        <v>1</v>
      </c>
      <c r="M126" t="s">
        <v>1713</v>
      </c>
      <c r="N126" t="b">
        <v>0</v>
      </c>
    </row>
    <row r="127" spans="1:14" x14ac:dyDescent="0.45">
      <c r="A127" t="s">
        <v>318</v>
      </c>
      <c r="B127" t="s">
        <v>319</v>
      </c>
      <c r="C127" t="s">
        <v>19</v>
      </c>
      <c r="D127">
        <v>2</v>
      </c>
      <c r="E127">
        <v>3</v>
      </c>
      <c r="F127">
        <v>2</v>
      </c>
      <c r="G127">
        <v>3</v>
      </c>
      <c r="H127">
        <v>1</v>
      </c>
      <c r="I127">
        <v>2.3250000000000002</v>
      </c>
      <c r="J127">
        <v>11</v>
      </c>
      <c r="K127">
        <v>0.31773049645390072</v>
      </c>
      <c r="L127">
        <v>1</v>
      </c>
      <c r="M127" t="s">
        <v>1714</v>
      </c>
      <c r="N127" t="b">
        <v>0</v>
      </c>
    </row>
    <row r="128" spans="1:14" x14ac:dyDescent="0.45">
      <c r="A128" t="s">
        <v>321</v>
      </c>
      <c r="B128" t="s">
        <v>322</v>
      </c>
      <c r="C128" t="s">
        <v>19</v>
      </c>
      <c r="D128">
        <v>2</v>
      </c>
      <c r="E128">
        <v>3</v>
      </c>
      <c r="F128">
        <v>2</v>
      </c>
      <c r="G128">
        <v>4</v>
      </c>
      <c r="H128">
        <v>1</v>
      </c>
      <c r="I128">
        <v>2.4874999999999998</v>
      </c>
      <c r="J128">
        <v>12</v>
      </c>
      <c r="K128">
        <v>0.15</v>
      </c>
      <c r="L128">
        <v>1</v>
      </c>
      <c r="M128" t="s">
        <v>1715</v>
      </c>
      <c r="N128" t="b">
        <v>0</v>
      </c>
    </row>
    <row r="129" spans="1:14" x14ac:dyDescent="0.45">
      <c r="A129" t="s">
        <v>324</v>
      </c>
      <c r="B129" t="s">
        <v>325</v>
      </c>
      <c r="C129" t="s">
        <v>19</v>
      </c>
      <c r="D129">
        <v>1</v>
      </c>
      <c r="E129">
        <v>2</v>
      </c>
      <c r="F129">
        <v>1</v>
      </c>
      <c r="G129">
        <v>3</v>
      </c>
      <c r="H129">
        <v>1</v>
      </c>
      <c r="I129">
        <v>1.575</v>
      </c>
      <c r="J129">
        <v>8</v>
      </c>
      <c r="K129">
        <v>0.29172932330827062</v>
      </c>
      <c r="L129">
        <v>1</v>
      </c>
      <c r="M129" t="s">
        <v>1716</v>
      </c>
      <c r="N129" t="b">
        <v>0</v>
      </c>
    </row>
    <row r="130" spans="1:14" x14ac:dyDescent="0.45">
      <c r="A130" t="s">
        <v>327</v>
      </c>
      <c r="B130" t="s">
        <v>328</v>
      </c>
      <c r="C130" t="s">
        <v>19</v>
      </c>
      <c r="D130">
        <v>1</v>
      </c>
      <c r="E130">
        <v>1</v>
      </c>
      <c r="F130">
        <v>1</v>
      </c>
      <c r="G130">
        <v>2</v>
      </c>
      <c r="H130">
        <v>1</v>
      </c>
      <c r="I130">
        <v>1.1625000000000001</v>
      </c>
      <c r="J130">
        <v>6</v>
      </c>
      <c r="K130">
        <v>0.25019305019305021</v>
      </c>
      <c r="L130">
        <v>1</v>
      </c>
      <c r="M130" t="s">
        <v>1717</v>
      </c>
      <c r="N130" t="b">
        <v>0</v>
      </c>
    </row>
    <row r="131" spans="1:14" x14ac:dyDescent="0.45">
      <c r="A131" t="s">
        <v>330</v>
      </c>
      <c r="B131" t="s">
        <v>331</v>
      </c>
      <c r="C131" t="s">
        <v>19</v>
      </c>
      <c r="D131">
        <v>1</v>
      </c>
      <c r="E131">
        <v>2</v>
      </c>
      <c r="F131">
        <v>1</v>
      </c>
      <c r="G131">
        <v>3</v>
      </c>
      <c r="H131">
        <v>1</v>
      </c>
      <c r="I131">
        <v>1.575</v>
      </c>
      <c r="J131">
        <v>8</v>
      </c>
      <c r="K131">
        <v>0.29432485322896279</v>
      </c>
      <c r="L131">
        <v>1</v>
      </c>
      <c r="M131" t="s">
        <v>1718</v>
      </c>
      <c r="N131" t="b">
        <v>0</v>
      </c>
    </row>
    <row r="132" spans="1:14" x14ac:dyDescent="0.45">
      <c r="A132" t="s">
        <v>333</v>
      </c>
      <c r="B132" t="s">
        <v>334</v>
      </c>
      <c r="C132" t="s">
        <v>19</v>
      </c>
      <c r="D132">
        <v>3</v>
      </c>
      <c r="E132">
        <v>4</v>
      </c>
      <c r="F132">
        <v>3</v>
      </c>
      <c r="G132">
        <v>4</v>
      </c>
      <c r="H132">
        <v>2</v>
      </c>
      <c r="I132">
        <v>3.3250000000000002</v>
      </c>
      <c r="J132">
        <v>16</v>
      </c>
      <c r="K132">
        <v>0.15098039215686271</v>
      </c>
      <c r="L132">
        <v>1</v>
      </c>
      <c r="M132" t="s">
        <v>1719</v>
      </c>
      <c r="N132" t="b">
        <v>0</v>
      </c>
    </row>
    <row r="133" spans="1:14" x14ac:dyDescent="0.45">
      <c r="A133" t="s">
        <v>336</v>
      </c>
      <c r="B133" t="s">
        <v>337</v>
      </c>
      <c r="C133" t="s">
        <v>19</v>
      </c>
      <c r="D133">
        <v>3</v>
      </c>
      <c r="E133">
        <v>4</v>
      </c>
      <c r="F133">
        <v>3</v>
      </c>
      <c r="G133">
        <v>4</v>
      </c>
      <c r="H133">
        <v>2</v>
      </c>
      <c r="I133">
        <v>3.3250000000000002</v>
      </c>
      <c r="J133">
        <v>16</v>
      </c>
      <c r="K133">
        <v>0.15023474178403751</v>
      </c>
      <c r="L133">
        <v>1</v>
      </c>
      <c r="M133" t="s">
        <v>1720</v>
      </c>
      <c r="N133" t="b">
        <v>0</v>
      </c>
    </row>
    <row r="134" spans="1:14" x14ac:dyDescent="0.45">
      <c r="A134" t="s">
        <v>339</v>
      </c>
      <c r="B134" t="s">
        <v>340</v>
      </c>
      <c r="C134" t="s">
        <v>19</v>
      </c>
      <c r="D134">
        <v>4</v>
      </c>
      <c r="E134">
        <v>5</v>
      </c>
      <c r="F134">
        <v>3</v>
      </c>
      <c r="G134">
        <v>4</v>
      </c>
      <c r="H134">
        <v>2</v>
      </c>
      <c r="I134">
        <v>3.8875000000000002</v>
      </c>
      <c r="J134">
        <v>18</v>
      </c>
      <c r="K134">
        <v>0.15438596491228071</v>
      </c>
      <c r="L134">
        <v>1</v>
      </c>
      <c r="M134" t="s">
        <v>1721</v>
      </c>
      <c r="N134" t="b">
        <v>0</v>
      </c>
    </row>
    <row r="135" spans="1:14" x14ac:dyDescent="0.45">
      <c r="A135" t="s">
        <v>342</v>
      </c>
      <c r="B135" t="s">
        <v>343</v>
      </c>
      <c r="C135" t="s">
        <v>19</v>
      </c>
      <c r="D135">
        <v>1</v>
      </c>
      <c r="E135">
        <v>1</v>
      </c>
      <c r="F135">
        <v>1</v>
      </c>
      <c r="G135">
        <v>2</v>
      </c>
      <c r="H135">
        <v>1</v>
      </c>
      <c r="I135">
        <v>1.1625000000000001</v>
      </c>
      <c r="J135">
        <v>6</v>
      </c>
      <c r="K135">
        <v>0.29257142857142848</v>
      </c>
      <c r="L135">
        <v>1</v>
      </c>
      <c r="M135" t="s">
        <v>1722</v>
      </c>
      <c r="N135" t="b">
        <v>0</v>
      </c>
    </row>
    <row r="136" spans="1:14" x14ac:dyDescent="0.45">
      <c r="A136" t="s">
        <v>345</v>
      </c>
      <c r="B136" t="s">
        <v>346</v>
      </c>
      <c r="C136" t="s">
        <v>19</v>
      </c>
      <c r="D136">
        <v>3</v>
      </c>
      <c r="E136">
        <v>4</v>
      </c>
      <c r="F136">
        <v>3</v>
      </c>
      <c r="G136">
        <v>4</v>
      </c>
      <c r="H136">
        <v>2</v>
      </c>
      <c r="I136">
        <v>3.3250000000000002</v>
      </c>
      <c r="J136">
        <v>16</v>
      </c>
      <c r="K136">
        <v>0.15300546448087429</v>
      </c>
      <c r="L136">
        <v>1</v>
      </c>
      <c r="M136" t="s">
        <v>1723</v>
      </c>
      <c r="N136" t="b">
        <v>0</v>
      </c>
    </row>
    <row r="137" spans="1:14" x14ac:dyDescent="0.45">
      <c r="A137" t="s">
        <v>348</v>
      </c>
      <c r="B137" t="s">
        <v>349</v>
      </c>
      <c r="C137" t="s">
        <v>19</v>
      </c>
      <c r="D137">
        <v>3</v>
      </c>
      <c r="E137">
        <v>4</v>
      </c>
      <c r="F137">
        <v>3</v>
      </c>
      <c r="G137">
        <v>4</v>
      </c>
      <c r="H137">
        <v>2</v>
      </c>
      <c r="I137">
        <v>3.3250000000000002</v>
      </c>
      <c r="J137">
        <v>16</v>
      </c>
      <c r="K137">
        <v>0.15300546448087429</v>
      </c>
      <c r="L137">
        <v>1</v>
      </c>
      <c r="M137" t="s">
        <v>1724</v>
      </c>
      <c r="N137" t="b">
        <v>0</v>
      </c>
    </row>
    <row r="138" spans="1:14" x14ac:dyDescent="0.45">
      <c r="A138" t="s">
        <v>351</v>
      </c>
      <c r="B138" t="s">
        <v>352</v>
      </c>
      <c r="C138" t="s">
        <v>19</v>
      </c>
      <c r="D138">
        <v>4</v>
      </c>
      <c r="E138">
        <v>5</v>
      </c>
      <c r="F138">
        <v>4</v>
      </c>
      <c r="G138">
        <v>5</v>
      </c>
      <c r="H138">
        <v>2</v>
      </c>
      <c r="I138">
        <v>4.2374999999999998</v>
      </c>
      <c r="J138">
        <v>20</v>
      </c>
      <c r="K138">
        <v>0.14745098039215679</v>
      </c>
      <c r="L138">
        <v>1</v>
      </c>
      <c r="M138" t="s">
        <v>1725</v>
      </c>
      <c r="N138" t="b">
        <v>0</v>
      </c>
    </row>
    <row r="139" spans="1:14" x14ac:dyDescent="0.45">
      <c r="A139" t="s">
        <v>354</v>
      </c>
      <c r="B139" t="s">
        <v>355</v>
      </c>
      <c r="C139" t="s">
        <v>19</v>
      </c>
      <c r="D139">
        <v>1</v>
      </c>
      <c r="E139">
        <v>2</v>
      </c>
      <c r="F139">
        <v>1</v>
      </c>
      <c r="G139">
        <v>3</v>
      </c>
      <c r="H139">
        <v>1</v>
      </c>
      <c r="I139">
        <v>1.575</v>
      </c>
      <c r="J139">
        <v>8</v>
      </c>
      <c r="K139">
        <v>0.25029088558500318</v>
      </c>
      <c r="L139">
        <v>1</v>
      </c>
      <c r="M139" t="s">
        <v>1726</v>
      </c>
      <c r="N139" t="b">
        <v>0</v>
      </c>
    </row>
    <row r="140" spans="1:14" x14ac:dyDescent="0.45">
      <c r="A140" t="s">
        <v>357</v>
      </c>
      <c r="B140" t="s">
        <v>358</v>
      </c>
      <c r="C140" t="s">
        <v>19</v>
      </c>
      <c r="D140">
        <v>3</v>
      </c>
      <c r="E140">
        <v>4</v>
      </c>
      <c r="F140">
        <v>3</v>
      </c>
      <c r="G140">
        <v>4</v>
      </c>
      <c r="H140">
        <v>2</v>
      </c>
      <c r="I140">
        <v>3.3250000000000002</v>
      </c>
      <c r="J140">
        <v>16</v>
      </c>
      <c r="K140">
        <v>0.15208333333333329</v>
      </c>
      <c r="L140">
        <v>1</v>
      </c>
      <c r="M140" t="s">
        <v>1727</v>
      </c>
      <c r="N140" t="b">
        <v>0</v>
      </c>
    </row>
    <row r="141" spans="1:14" x14ac:dyDescent="0.45">
      <c r="A141" t="s">
        <v>360</v>
      </c>
      <c r="B141" t="s">
        <v>361</v>
      </c>
      <c r="C141" t="s">
        <v>19</v>
      </c>
      <c r="D141">
        <v>1</v>
      </c>
      <c r="E141">
        <v>2</v>
      </c>
      <c r="F141">
        <v>1</v>
      </c>
      <c r="G141">
        <v>3</v>
      </c>
      <c r="H141">
        <v>1</v>
      </c>
      <c r="I141">
        <v>1.575</v>
      </c>
      <c r="J141">
        <v>8</v>
      </c>
      <c r="K141">
        <v>0.1583333333333333</v>
      </c>
      <c r="L141">
        <v>1</v>
      </c>
      <c r="M141" t="s">
        <v>1728</v>
      </c>
      <c r="N141" t="b">
        <v>0</v>
      </c>
    </row>
    <row r="142" spans="1:14" x14ac:dyDescent="0.45">
      <c r="A142" t="s">
        <v>363</v>
      </c>
      <c r="B142" t="s">
        <v>364</v>
      </c>
      <c r="C142" t="s">
        <v>19</v>
      </c>
      <c r="D142">
        <v>3</v>
      </c>
      <c r="E142">
        <v>4</v>
      </c>
      <c r="F142">
        <v>3</v>
      </c>
      <c r="G142">
        <v>4</v>
      </c>
      <c r="H142">
        <v>2</v>
      </c>
      <c r="I142">
        <v>3.3250000000000002</v>
      </c>
      <c r="J142">
        <v>16</v>
      </c>
      <c r="K142">
        <v>0.1424242424242424</v>
      </c>
      <c r="L142">
        <v>1</v>
      </c>
      <c r="M142" t="s">
        <v>1729</v>
      </c>
      <c r="N142" t="b">
        <v>0</v>
      </c>
    </row>
    <row r="143" spans="1:14" x14ac:dyDescent="0.45">
      <c r="A143" t="s">
        <v>366</v>
      </c>
      <c r="B143" t="s">
        <v>367</v>
      </c>
      <c r="C143" t="s">
        <v>19</v>
      </c>
      <c r="D143">
        <v>1</v>
      </c>
      <c r="E143">
        <v>2</v>
      </c>
      <c r="F143">
        <v>1</v>
      </c>
      <c r="G143">
        <v>2</v>
      </c>
      <c r="H143">
        <v>1</v>
      </c>
      <c r="I143">
        <v>1.4125000000000001</v>
      </c>
      <c r="J143">
        <v>7</v>
      </c>
      <c r="K143">
        <v>0.26636670416197972</v>
      </c>
      <c r="L143">
        <v>1</v>
      </c>
      <c r="M143" t="s">
        <v>1730</v>
      </c>
      <c r="N143" t="b">
        <v>0</v>
      </c>
    </row>
    <row r="144" spans="1:14" x14ac:dyDescent="0.45">
      <c r="A144" t="s">
        <v>369</v>
      </c>
      <c r="B144" t="s">
        <v>370</v>
      </c>
      <c r="C144" t="s">
        <v>19</v>
      </c>
      <c r="D144">
        <v>1</v>
      </c>
      <c r="E144">
        <v>2</v>
      </c>
      <c r="F144">
        <v>1</v>
      </c>
      <c r="G144">
        <v>3</v>
      </c>
      <c r="H144">
        <v>1</v>
      </c>
      <c r="I144">
        <v>1.575</v>
      </c>
      <c r="J144">
        <v>8</v>
      </c>
      <c r="K144">
        <v>0.28999999999999998</v>
      </c>
      <c r="L144">
        <v>1</v>
      </c>
      <c r="M144" t="s">
        <v>1731</v>
      </c>
      <c r="N144" t="b">
        <v>0</v>
      </c>
    </row>
    <row r="145" spans="1:14" x14ac:dyDescent="0.45">
      <c r="A145" t="s">
        <v>372</v>
      </c>
      <c r="B145" t="s">
        <v>373</v>
      </c>
      <c r="C145" t="s">
        <v>19</v>
      </c>
      <c r="D145">
        <v>1</v>
      </c>
      <c r="E145">
        <v>1</v>
      </c>
      <c r="F145">
        <v>1</v>
      </c>
      <c r="G145">
        <v>2</v>
      </c>
      <c r="H145">
        <v>1</v>
      </c>
      <c r="I145">
        <v>1.1625000000000001</v>
      </c>
      <c r="J145">
        <v>6</v>
      </c>
      <c r="K145">
        <v>0.2857142857142857</v>
      </c>
      <c r="L145">
        <v>1</v>
      </c>
      <c r="M145" t="s">
        <v>1732</v>
      </c>
      <c r="N145" t="b">
        <v>0</v>
      </c>
    </row>
    <row r="146" spans="1:14" x14ac:dyDescent="0.45">
      <c r="A146" t="s">
        <v>375</v>
      </c>
      <c r="B146" t="s">
        <v>376</v>
      </c>
      <c r="C146" t="s">
        <v>19</v>
      </c>
      <c r="D146">
        <v>1</v>
      </c>
      <c r="E146">
        <v>1</v>
      </c>
      <c r="F146">
        <v>1</v>
      </c>
      <c r="G146">
        <v>2</v>
      </c>
      <c r="H146">
        <v>1</v>
      </c>
      <c r="I146">
        <v>1.1625000000000001</v>
      </c>
      <c r="J146">
        <v>6</v>
      </c>
      <c r="K146">
        <v>0.15402298850574711</v>
      </c>
      <c r="L146">
        <v>1</v>
      </c>
      <c r="M146" t="s">
        <v>1733</v>
      </c>
      <c r="N146" t="b">
        <v>0</v>
      </c>
    </row>
    <row r="147" spans="1:14" x14ac:dyDescent="0.45">
      <c r="A147" t="s">
        <v>378</v>
      </c>
      <c r="B147" t="s">
        <v>379</v>
      </c>
      <c r="C147" t="s">
        <v>19</v>
      </c>
      <c r="D147">
        <v>1</v>
      </c>
      <c r="E147">
        <v>2</v>
      </c>
      <c r="F147">
        <v>1</v>
      </c>
      <c r="G147">
        <v>3</v>
      </c>
      <c r="H147">
        <v>1</v>
      </c>
      <c r="I147">
        <v>1.575</v>
      </c>
      <c r="J147">
        <v>8</v>
      </c>
      <c r="K147">
        <v>0.15597484276729559</v>
      </c>
      <c r="L147">
        <v>1</v>
      </c>
      <c r="M147" t="s">
        <v>1734</v>
      </c>
      <c r="N147" t="b">
        <v>0</v>
      </c>
    </row>
    <row r="148" spans="1:14" x14ac:dyDescent="0.45">
      <c r="A148" t="s">
        <v>381</v>
      </c>
      <c r="B148" t="s">
        <v>382</v>
      </c>
      <c r="C148" t="s">
        <v>19</v>
      </c>
      <c r="D148">
        <v>1</v>
      </c>
      <c r="E148">
        <v>2</v>
      </c>
      <c r="F148">
        <v>1</v>
      </c>
      <c r="G148">
        <v>2</v>
      </c>
      <c r="H148">
        <v>1</v>
      </c>
      <c r="I148">
        <v>1.4125000000000001</v>
      </c>
      <c r="J148">
        <v>7</v>
      </c>
      <c r="K148">
        <v>0.25079365079365079</v>
      </c>
      <c r="L148">
        <v>1</v>
      </c>
      <c r="M148" t="s">
        <v>1735</v>
      </c>
      <c r="N148" t="b">
        <v>0</v>
      </c>
    </row>
    <row r="149" spans="1:14" x14ac:dyDescent="0.45">
      <c r="A149" t="s">
        <v>384</v>
      </c>
      <c r="B149" t="s">
        <v>385</v>
      </c>
      <c r="C149" t="s">
        <v>19</v>
      </c>
      <c r="D149">
        <v>3</v>
      </c>
      <c r="E149">
        <v>4</v>
      </c>
      <c r="F149">
        <v>3</v>
      </c>
      <c r="G149">
        <v>4</v>
      </c>
      <c r="H149">
        <v>2</v>
      </c>
      <c r="I149">
        <v>3.3250000000000002</v>
      </c>
      <c r="J149">
        <v>16</v>
      </c>
      <c r="K149">
        <v>0.14933333333333329</v>
      </c>
      <c r="L149">
        <v>1</v>
      </c>
      <c r="M149" t="s">
        <v>1736</v>
      </c>
      <c r="N149" t="b">
        <v>0</v>
      </c>
    </row>
    <row r="150" spans="1:14" x14ac:dyDescent="0.45">
      <c r="A150" t="s">
        <v>387</v>
      </c>
      <c r="B150" t="s">
        <v>388</v>
      </c>
      <c r="C150" t="s">
        <v>19</v>
      </c>
      <c r="D150">
        <v>5</v>
      </c>
      <c r="E150">
        <v>5</v>
      </c>
      <c r="F150">
        <v>4</v>
      </c>
      <c r="G150">
        <v>5</v>
      </c>
      <c r="H150">
        <v>3</v>
      </c>
      <c r="I150">
        <v>4.6374999999999993</v>
      </c>
      <c r="J150">
        <v>22</v>
      </c>
      <c r="K150">
        <v>0.16</v>
      </c>
      <c r="L150">
        <v>1</v>
      </c>
      <c r="M150" t="s">
        <v>1737</v>
      </c>
      <c r="N150" t="b">
        <v>0</v>
      </c>
    </row>
    <row r="151" spans="1:14" x14ac:dyDescent="0.45">
      <c r="A151" t="s">
        <v>390</v>
      </c>
      <c r="B151" t="s">
        <v>391</v>
      </c>
      <c r="C151" t="s">
        <v>19</v>
      </c>
      <c r="D151">
        <v>3</v>
      </c>
      <c r="E151">
        <v>4</v>
      </c>
      <c r="F151">
        <v>3</v>
      </c>
      <c r="G151">
        <v>4</v>
      </c>
      <c r="H151">
        <v>2</v>
      </c>
      <c r="I151">
        <v>3.3250000000000002</v>
      </c>
      <c r="J151">
        <v>16</v>
      </c>
      <c r="K151">
        <v>0.15438596491228071</v>
      </c>
      <c r="L151">
        <v>1</v>
      </c>
      <c r="M151" t="s">
        <v>1738</v>
      </c>
      <c r="N151" t="b">
        <v>0</v>
      </c>
    </row>
    <row r="152" spans="1:14" x14ac:dyDescent="0.45">
      <c r="A152" t="s">
        <v>393</v>
      </c>
      <c r="B152" t="s">
        <v>394</v>
      </c>
      <c r="C152" t="s">
        <v>19</v>
      </c>
      <c r="D152">
        <v>2</v>
      </c>
      <c r="E152">
        <v>3</v>
      </c>
      <c r="F152">
        <v>2</v>
      </c>
      <c r="G152">
        <v>3</v>
      </c>
      <c r="H152">
        <v>1</v>
      </c>
      <c r="I152">
        <v>2.3250000000000002</v>
      </c>
      <c r="J152">
        <v>11</v>
      </c>
      <c r="K152">
        <v>0.15300546448087429</v>
      </c>
      <c r="L152">
        <v>1</v>
      </c>
      <c r="M152" t="s">
        <v>1739</v>
      </c>
      <c r="N152" t="b">
        <v>0</v>
      </c>
    </row>
    <row r="153" spans="1:14" x14ac:dyDescent="0.45">
      <c r="A153" t="s">
        <v>396</v>
      </c>
      <c r="B153" t="s">
        <v>397</v>
      </c>
      <c r="C153" t="s">
        <v>19</v>
      </c>
      <c r="D153">
        <v>1</v>
      </c>
      <c r="E153">
        <v>2</v>
      </c>
      <c r="F153">
        <v>1</v>
      </c>
      <c r="G153">
        <v>3</v>
      </c>
      <c r="H153">
        <v>1</v>
      </c>
      <c r="I153">
        <v>1.575</v>
      </c>
      <c r="J153">
        <v>8</v>
      </c>
      <c r="K153">
        <v>0.15515151515151521</v>
      </c>
      <c r="L153">
        <v>1</v>
      </c>
      <c r="M153" t="s">
        <v>1740</v>
      </c>
      <c r="N153" t="b">
        <v>0</v>
      </c>
    </row>
    <row r="154" spans="1:14" x14ac:dyDescent="0.45">
      <c r="A154" t="s">
        <v>399</v>
      </c>
      <c r="B154" t="s">
        <v>400</v>
      </c>
      <c r="C154" t="s">
        <v>19</v>
      </c>
      <c r="D154">
        <v>4</v>
      </c>
      <c r="E154">
        <v>5</v>
      </c>
      <c r="F154">
        <v>3</v>
      </c>
      <c r="G154">
        <v>4</v>
      </c>
      <c r="H154">
        <v>2</v>
      </c>
      <c r="I154">
        <v>3.8875000000000002</v>
      </c>
      <c r="J154">
        <v>18</v>
      </c>
      <c r="K154">
        <v>0.15402298850574711</v>
      </c>
      <c r="L154">
        <v>1</v>
      </c>
      <c r="M154" t="s">
        <v>1741</v>
      </c>
      <c r="N154" t="b">
        <v>0</v>
      </c>
    </row>
    <row r="155" spans="1:14" x14ac:dyDescent="0.45">
      <c r="A155" t="s">
        <v>402</v>
      </c>
      <c r="B155" t="s">
        <v>403</v>
      </c>
      <c r="C155" t="s">
        <v>19</v>
      </c>
      <c r="D155">
        <v>5</v>
      </c>
      <c r="E155">
        <v>5</v>
      </c>
      <c r="F155">
        <v>4</v>
      </c>
      <c r="G155">
        <v>5</v>
      </c>
      <c r="H155">
        <v>3</v>
      </c>
      <c r="I155">
        <v>4.6374999999999993</v>
      </c>
      <c r="J155">
        <v>22</v>
      </c>
      <c r="K155">
        <v>0.15098039215686271</v>
      </c>
      <c r="L155">
        <v>1</v>
      </c>
      <c r="M155" t="s">
        <v>1742</v>
      </c>
      <c r="N155" t="b">
        <v>0</v>
      </c>
    </row>
    <row r="156" spans="1:14" x14ac:dyDescent="0.45">
      <c r="A156" t="s">
        <v>405</v>
      </c>
      <c r="B156" t="s">
        <v>406</v>
      </c>
      <c r="C156" t="s">
        <v>19</v>
      </c>
      <c r="D156">
        <v>1</v>
      </c>
      <c r="E156">
        <v>1</v>
      </c>
      <c r="F156">
        <v>1</v>
      </c>
      <c r="G156">
        <v>2</v>
      </c>
      <c r="H156">
        <v>1</v>
      </c>
      <c r="I156">
        <v>1.1625000000000001</v>
      </c>
      <c r="J156">
        <v>6</v>
      </c>
      <c r="K156">
        <v>0.2450662739322533</v>
      </c>
      <c r="L156">
        <v>1</v>
      </c>
      <c r="M156" t="s">
        <v>1743</v>
      </c>
      <c r="N156" t="b">
        <v>0</v>
      </c>
    </row>
    <row r="157" spans="1:14" x14ac:dyDescent="0.45">
      <c r="A157" t="s">
        <v>408</v>
      </c>
      <c r="B157" t="s">
        <v>409</v>
      </c>
      <c r="C157" t="s">
        <v>19</v>
      </c>
      <c r="D157">
        <v>3</v>
      </c>
      <c r="E157">
        <v>4</v>
      </c>
      <c r="F157">
        <v>3</v>
      </c>
      <c r="G157">
        <v>4</v>
      </c>
      <c r="H157">
        <v>2</v>
      </c>
      <c r="I157">
        <v>3.3250000000000002</v>
      </c>
      <c r="J157">
        <v>16</v>
      </c>
      <c r="K157">
        <v>0.15333333333333329</v>
      </c>
      <c r="L157">
        <v>1</v>
      </c>
      <c r="M157" t="s">
        <v>1744</v>
      </c>
      <c r="N157" t="b">
        <v>0</v>
      </c>
    </row>
    <row r="158" spans="1:14" x14ac:dyDescent="0.45">
      <c r="A158" t="s">
        <v>411</v>
      </c>
      <c r="B158" t="s">
        <v>412</v>
      </c>
      <c r="C158" t="s">
        <v>19</v>
      </c>
      <c r="D158">
        <v>1</v>
      </c>
      <c r="E158">
        <v>3</v>
      </c>
      <c r="F158">
        <v>2</v>
      </c>
      <c r="G158">
        <v>4</v>
      </c>
      <c r="H158">
        <v>1</v>
      </c>
      <c r="I158">
        <v>2.1749999999999998</v>
      </c>
      <c r="J158">
        <v>11</v>
      </c>
      <c r="K158">
        <v>0.1555555555555555</v>
      </c>
      <c r="L158">
        <v>1</v>
      </c>
      <c r="M158" t="s">
        <v>1745</v>
      </c>
      <c r="N158" t="b">
        <v>0</v>
      </c>
    </row>
    <row r="159" spans="1:14" x14ac:dyDescent="0.45">
      <c r="A159" t="s">
        <v>414</v>
      </c>
      <c r="B159" t="s">
        <v>415</v>
      </c>
      <c r="C159" t="s">
        <v>19</v>
      </c>
      <c r="D159">
        <v>1</v>
      </c>
      <c r="E159">
        <v>1</v>
      </c>
      <c r="F159">
        <v>1</v>
      </c>
      <c r="G159">
        <v>2</v>
      </c>
      <c r="H159">
        <v>1</v>
      </c>
      <c r="I159">
        <v>1.1625000000000001</v>
      </c>
      <c r="J159">
        <v>6</v>
      </c>
      <c r="K159">
        <v>0.29813664596273293</v>
      </c>
      <c r="L159">
        <v>1</v>
      </c>
      <c r="M159" t="s">
        <v>1746</v>
      </c>
      <c r="N159" t="b">
        <v>0</v>
      </c>
    </row>
    <row r="160" spans="1:14" x14ac:dyDescent="0.45">
      <c r="A160" t="s">
        <v>417</v>
      </c>
      <c r="B160" t="s">
        <v>418</v>
      </c>
      <c r="C160" t="s">
        <v>19</v>
      </c>
      <c r="D160">
        <v>5</v>
      </c>
      <c r="E160">
        <v>5</v>
      </c>
      <c r="F160">
        <v>4</v>
      </c>
      <c r="G160">
        <v>5</v>
      </c>
      <c r="H160">
        <v>2</v>
      </c>
      <c r="I160">
        <v>4.55</v>
      </c>
      <c r="J160">
        <v>21</v>
      </c>
      <c r="K160">
        <v>0.15179487179487181</v>
      </c>
      <c r="L160">
        <v>1</v>
      </c>
      <c r="M160" t="s">
        <v>1747</v>
      </c>
      <c r="N160" t="b">
        <v>0</v>
      </c>
    </row>
    <row r="161" spans="1:14" x14ac:dyDescent="0.45">
      <c r="A161" t="s">
        <v>420</v>
      </c>
      <c r="B161" t="s">
        <v>421</v>
      </c>
      <c r="C161" t="s">
        <v>19</v>
      </c>
      <c r="D161">
        <v>4</v>
      </c>
      <c r="E161">
        <v>5</v>
      </c>
      <c r="F161">
        <v>4</v>
      </c>
      <c r="G161">
        <v>4</v>
      </c>
      <c r="H161">
        <v>2</v>
      </c>
      <c r="I161">
        <v>4.0750000000000002</v>
      </c>
      <c r="J161">
        <v>19</v>
      </c>
      <c r="K161">
        <v>0.14933333333333329</v>
      </c>
      <c r="L161">
        <v>1</v>
      </c>
      <c r="M161" t="s">
        <v>1748</v>
      </c>
      <c r="N161" t="b">
        <v>0</v>
      </c>
    </row>
    <row r="162" spans="1:14" x14ac:dyDescent="0.45">
      <c r="A162" t="s">
        <v>423</v>
      </c>
      <c r="B162" t="s">
        <v>424</v>
      </c>
      <c r="C162" t="s">
        <v>19</v>
      </c>
      <c r="D162">
        <v>5</v>
      </c>
      <c r="E162">
        <v>5</v>
      </c>
      <c r="F162">
        <v>4</v>
      </c>
      <c r="G162">
        <v>5</v>
      </c>
      <c r="H162">
        <v>3</v>
      </c>
      <c r="I162">
        <v>4.6374999999999993</v>
      </c>
      <c r="J162">
        <v>22</v>
      </c>
      <c r="K162">
        <v>0.16190476190476191</v>
      </c>
      <c r="L162">
        <v>1</v>
      </c>
      <c r="M162" t="s">
        <v>1749</v>
      </c>
      <c r="N162" t="b">
        <v>0</v>
      </c>
    </row>
    <row r="163" spans="1:14" x14ac:dyDescent="0.45">
      <c r="A163" t="s">
        <v>426</v>
      </c>
      <c r="B163" t="s">
        <v>427</v>
      </c>
      <c r="C163" t="s">
        <v>19</v>
      </c>
      <c r="D163">
        <v>3</v>
      </c>
      <c r="E163">
        <v>4</v>
      </c>
      <c r="F163">
        <v>3</v>
      </c>
      <c r="G163">
        <v>4</v>
      </c>
      <c r="H163">
        <v>2</v>
      </c>
      <c r="I163">
        <v>3.3250000000000002</v>
      </c>
      <c r="J163">
        <v>16</v>
      </c>
      <c r="K163">
        <v>0.15886524822695031</v>
      </c>
      <c r="L163">
        <v>1</v>
      </c>
      <c r="M163" t="s">
        <v>1750</v>
      </c>
      <c r="N163" t="b">
        <v>0</v>
      </c>
    </row>
    <row r="164" spans="1:14" x14ac:dyDescent="0.45">
      <c r="A164" t="s">
        <v>429</v>
      </c>
      <c r="B164" t="s">
        <v>430</v>
      </c>
      <c r="C164" t="s">
        <v>19</v>
      </c>
      <c r="D164">
        <v>3</v>
      </c>
      <c r="E164">
        <v>4</v>
      </c>
      <c r="F164">
        <v>3</v>
      </c>
      <c r="G164">
        <v>4</v>
      </c>
      <c r="H164">
        <v>2</v>
      </c>
      <c r="I164">
        <v>3.3250000000000002</v>
      </c>
      <c r="J164">
        <v>16</v>
      </c>
      <c r="K164">
        <v>0.15098039215686271</v>
      </c>
      <c r="L164">
        <v>1</v>
      </c>
      <c r="M164" t="s">
        <v>1751</v>
      </c>
      <c r="N164" t="b">
        <v>0</v>
      </c>
    </row>
    <row r="165" spans="1:14" x14ac:dyDescent="0.45">
      <c r="A165" t="s">
        <v>432</v>
      </c>
      <c r="B165" t="s">
        <v>433</v>
      </c>
      <c r="C165" t="s">
        <v>19</v>
      </c>
      <c r="D165">
        <v>3</v>
      </c>
      <c r="E165">
        <v>4</v>
      </c>
      <c r="F165">
        <v>3</v>
      </c>
      <c r="G165">
        <v>4</v>
      </c>
      <c r="H165">
        <v>2</v>
      </c>
      <c r="I165">
        <v>3.3250000000000002</v>
      </c>
      <c r="J165">
        <v>16</v>
      </c>
      <c r="K165">
        <v>0.14557823129251701</v>
      </c>
      <c r="L165">
        <v>1</v>
      </c>
      <c r="M165" t="s">
        <v>1752</v>
      </c>
      <c r="N165" t="b">
        <v>0</v>
      </c>
    </row>
    <row r="166" spans="1:14" x14ac:dyDescent="0.45">
      <c r="A166" t="s">
        <v>435</v>
      </c>
      <c r="B166" t="s">
        <v>436</v>
      </c>
      <c r="C166" t="s">
        <v>19</v>
      </c>
      <c r="D166">
        <v>3</v>
      </c>
      <c r="E166">
        <v>4</v>
      </c>
      <c r="F166">
        <v>3</v>
      </c>
      <c r="G166">
        <v>4</v>
      </c>
      <c r="H166">
        <v>2</v>
      </c>
      <c r="I166">
        <v>3.3250000000000002</v>
      </c>
      <c r="J166">
        <v>16</v>
      </c>
      <c r="K166">
        <v>0.13951890034364259</v>
      </c>
      <c r="L166">
        <v>1</v>
      </c>
      <c r="M166" t="s">
        <v>1753</v>
      </c>
      <c r="N166" t="b">
        <v>0</v>
      </c>
    </row>
    <row r="167" spans="1:14" x14ac:dyDescent="0.45">
      <c r="A167" t="s">
        <v>438</v>
      </c>
      <c r="B167" t="s">
        <v>439</v>
      </c>
      <c r="C167" t="s">
        <v>19</v>
      </c>
      <c r="D167">
        <v>2</v>
      </c>
      <c r="E167">
        <v>4</v>
      </c>
      <c r="F167">
        <v>2</v>
      </c>
      <c r="G167">
        <v>4</v>
      </c>
      <c r="H167">
        <v>1</v>
      </c>
      <c r="I167">
        <v>2.7374999999999998</v>
      </c>
      <c r="J167">
        <v>13</v>
      </c>
      <c r="K167">
        <v>0.15402298850574711</v>
      </c>
      <c r="L167">
        <v>1</v>
      </c>
      <c r="M167" t="s">
        <v>1754</v>
      </c>
      <c r="N167" t="b">
        <v>0</v>
      </c>
    </row>
    <row r="168" spans="1:14" x14ac:dyDescent="0.45">
      <c r="A168" t="s">
        <v>441</v>
      </c>
      <c r="B168" t="s">
        <v>442</v>
      </c>
      <c r="C168" t="s">
        <v>19</v>
      </c>
      <c r="D168">
        <v>5</v>
      </c>
      <c r="E168">
        <v>5</v>
      </c>
      <c r="F168">
        <v>4</v>
      </c>
      <c r="G168">
        <v>5</v>
      </c>
      <c r="H168">
        <v>2</v>
      </c>
      <c r="I168">
        <v>4.55</v>
      </c>
      <c r="J168">
        <v>21</v>
      </c>
      <c r="K168">
        <v>0.14779116465863451</v>
      </c>
      <c r="L168">
        <v>1</v>
      </c>
      <c r="M168" t="s">
        <v>1755</v>
      </c>
      <c r="N168" t="b">
        <v>0</v>
      </c>
    </row>
    <row r="169" spans="1:14" x14ac:dyDescent="0.45">
      <c r="A169" t="s">
        <v>444</v>
      </c>
      <c r="B169" t="s">
        <v>445</v>
      </c>
      <c r="C169" t="s">
        <v>19</v>
      </c>
      <c r="D169">
        <v>4</v>
      </c>
      <c r="E169">
        <v>5</v>
      </c>
      <c r="F169">
        <v>3</v>
      </c>
      <c r="G169">
        <v>4</v>
      </c>
      <c r="H169">
        <v>2</v>
      </c>
      <c r="I169">
        <v>3.8875000000000002</v>
      </c>
      <c r="J169">
        <v>18</v>
      </c>
      <c r="K169">
        <v>0.14954954954954949</v>
      </c>
      <c r="L169">
        <v>1</v>
      </c>
      <c r="M169" t="s">
        <v>1756</v>
      </c>
      <c r="N169" t="b">
        <v>0</v>
      </c>
    </row>
    <row r="170" spans="1:14" x14ac:dyDescent="0.45">
      <c r="A170" t="s">
        <v>435</v>
      </c>
      <c r="B170" t="s">
        <v>447</v>
      </c>
      <c r="C170" t="s">
        <v>19</v>
      </c>
      <c r="D170">
        <v>3</v>
      </c>
      <c r="E170">
        <v>4</v>
      </c>
      <c r="F170">
        <v>3</v>
      </c>
      <c r="G170">
        <v>4</v>
      </c>
      <c r="H170">
        <v>2</v>
      </c>
      <c r="I170">
        <v>3.3250000000000002</v>
      </c>
      <c r="J170">
        <v>16</v>
      </c>
      <c r="K170">
        <v>0.1393634840871022</v>
      </c>
      <c r="L170">
        <v>1</v>
      </c>
      <c r="M170" t="s">
        <v>1757</v>
      </c>
      <c r="N170" t="b">
        <v>0</v>
      </c>
    </row>
    <row r="171" spans="1:14" x14ac:dyDescent="0.45">
      <c r="A171" t="s">
        <v>449</v>
      </c>
      <c r="B171" t="s">
        <v>450</v>
      </c>
      <c r="C171" t="s">
        <v>19</v>
      </c>
      <c r="D171">
        <v>2</v>
      </c>
      <c r="E171">
        <v>3</v>
      </c>
      <c r="F171">
        <v>2</v>
      </c>
      <c r="G171">
        <v>4</v>
      </c>
      <c r="H171">
        <v>1</v>
      </c>
      <c r="I171">
        <v>2.4874999999999998</v>
      </c>
      <c r="J171">
        <v>12</v>
      </c>
      <c r="K171">
        <v>0.15438596491228071</v>
      </c>
      <c r="L171">
        <v>1</v>
      </c>
      <c r="M171" t="s">
        <v>1758</v>
      </c>
      <c r="N171" t="b">
        <v>0</v>
      </c>
    </row>
    <row r="172" spans="1:14" x14ac:dyDescent="0.45">
      <c r="A172" t="s">
        <v>452</v>
      </c>
      <c r="B172" t="s">
        <v>453</v>
      </c>
      <c r="C172" t="s">
        <v>19</v>
      </c>
      <c r="D172">
        <v>2</v>
      </c>
      <c r="E172">
        <v>3</v>
      </c>
      <c r="F172">
        <v>2</v>
      </c>
      <c r="G172">
        <v>4</v>
      </c>
      <c r="H172">
        <v>1</v>
      </c>
      <c r="I172">
        <v>2.4874999999999998</v>
      </c>
      <c r="J172">
        <v>12</v>
      </c>
      <c r="K172">
        <v>0.15942028985507251</v>
      </c>
      <c r="L172">
        <v>1</v>
      </c>
      <c r="M172" t="s">
        <v>1759</v>
      </c>
      <c r="N172" t="b">
        <v>0</v>
      </c>
    </row>
    <row r="173" spans="1:14" x14ac:dyDescent="0.45">
      <c r="A173" t="s">
        <v>455</v>
      </c>
      <c r="B173" t="s">
        <v>456</v>
      </c>
      <c r="C173" t="s">
        <v>19</v>
      </c>
      <c r="D173">
        <v>1</v>
      </c>
      <c r="E173">
        <v>2</v>
      </c>
      <c r="F173">
        <v>1</v>
      </c>
      <c r="G173">
        <v>3</v>
      </c>
      <c r="H173">
        <v>1</v>
      </c>
      <c r="I173">
        <v>1.575</v>
      </c>
      <c r="J173">
        <v>8</v>
      </c>
      <c r="K173">
        <v>0.15300546448087429</v>
      </c>
      <c r="L173">
        <v>1</v>
      </c>
      <c r="M173" t="s">
        <v>1760</v>
      </c>
      <c r="N173" t="b">
        <v>0</v>
      </c>
    </row>
    <row r="174" spans="1:14" x14ac:dyDescent="0.45">
      <c r="A174" t="s">
        <v>458</v>
      </c>
      <c r="B174" t="s">
        <v>459</v>
      </c>
      <c r="C174" t="s">
        <v>19</v>
      </c>
      <c r="D174">
        <v>1</v>
      </c>
      <c r="E174">
        <v>2</v>
      </c>
      <c r="F174">
        <v>1</v>
      </c>
      <c r="G174">
        <v>3</v>
      </c>
      <c r="H174">
        <v>1</v>
      </c>
      <c r="I174">
        <v>1.575</v>
      </c>
      <c r="J174">
        <v>8</v>
      </c>
      <c r="K174">
        <v>0.25210084033613439</v>
      </c>
      <c r="L174">
        <v>1</v>
      </c>
      <c r="M174" t="s">
        <v>1761</v>
      </c>
      <c r="N174" t="b">
        <v>0</v>
      </c>
    </row>
    <row r="175" spans="1:14" x14ac:dyDescent="0.45">
      <c r="A175" t="s">
        <v>461</v>
      </c>
      <c r="B175" t="s">
        <v>462</v>
      </c>
      <c r="C175" t="s">
        <v>19</v>
      </c>
      <c r="D175">
        <v>4</v>
      </c>
      <c r="E175">
        <v>5</v>
      </c>
      <c r="F175">
        <v>4</v>
      </c>
      <c r="G175">
        <v>5</v>
      </c>
      <c r="H175">
        <v>2</v>
      </c>
      <c r="I175">
        <v>4.2374999999999998</v>
      </c>
      <c r="J175">
        <v>20</v>
      </c>
      <c r="K175">
        <v>0.14222222222222219</v>
      </c>
      <c r="L175">
        <v>1</v>
      </c>
      <c r="M175" t="s">
        <v>1762</v>
      </c>
      <c r="N175" t="b">
        <v>0</v>
      </c>
    </row>
    <row r="176" spans="1:14" x14ac:dyDescent="0.45">
      <c r="A176" t="s">
        <v>464</v>
      </c>
      <c r="B176" t="s">
        <v>465</v>
      </c>
      <c r="C176" t="s">
        <v>19</v>
      </c>
      <c r="D176">
        <v>3</v>
      </c>
      <c r="E176">
        <v>4</v>
      </c>
      <c r="F176">
        <v>3</v>
      </c>
      <c r="G176">
        <v>4</v>
      </c>
      <c r="H176">
        <v>2</v>
      </c>
      <c r="I176">
        <v>3.3250000000000002</v>
      </c>
      <c r="J176">
        <v>16</v>
      </c>
      <c r="K176">
        <v>0.15402298850574711</v>
      </c>
      <c r="L176">
        <v>1</v>
      </c>
      <c r="M176" t="s">
        <v>1763</v>
      </c>
      <c r="N176" t="b">
        <v>0</v>
      </c>
    </row>
    <row r="177" spans="1:14" x14ac:dyDescent="0.45">
      <c r="A177" t="s">
        <v>467</v>
      </c>
      <c r="B177" t="s">
        <v>468</v>
      </c>
      <c r="C177" t="s">
        <v>19</v>
      </c>
      <c r="D177">
        <v>1</v>
      </c>
      <c r="E177">
        <v>2</v>
      </c>
      <c r="F177">
        <v>1</v>
      </c>
      <c r="G177">
        <v>3</v>
      </c>
      <c r="H177">
        <v>1</v>
      </c>
      <c r="I177">
        <v>1.575</v>
      </c>
      <c r="J177">
        <v>8</v>
      </c>
      <c r="K177">
        <v>0.15942028985507251</v>
      </c>
      <c r="L177">
        <v>1</v>
      </c>
      <c r="M177" t="s">
        <v>1764</v>
      </c>
      <c r="N177" t="b">
        <v>0</v>
      </c>
    </row>
    <row r="178" spans="1:14" x14ac:dyDescent="0.45">
      <c r="A178" t="s">
        <v>470</v>
      </c>
      <c r="B178" t="s">
        <v>471</v>
      </c>
      <c r="C178" t="s">
        <v>19</v>
      </c>
      <c r="D178">
        <v>3</v>
      </c>
      <c r="E178">
        <v>4</v>
      </c>
      <c r="F178">
        <v>3</v>
      </c>
      <c r="G178">
        <v>4</v>
      </c>
      <c r="H178">
        <v>2</v>
      </c>
      <c r="I178">
        <v>3.3250000000000002</v>
      </c>
      <c r="J178">
        <v>16</v>
      </c>
      <c r="K178">
        <v>0.15515151515151521</v>
      </c>
      <c r="L178">
        <v>1</v>
      </c>
      <c r="M178" t="s">
        <v>1765</v>
      </c>
      <c r="N178" t="b">
        <v>0</v>
      </c>
    </row>
    <row r="179" spans="1:14" x14ac:dyDescent="0.45">
      <c r="A179" t="s">
        <v>473</v>
      </c>
      <c r="B179" t="s">
        <v>474</v>
      </c>
      <c r="C179" t="s">
        <v>19</v>
      </c>
      <c r="D179">
        <v>1</v>
      </c>
      <c r="E179">
        <v>2</v>
      </c>
      <c r="F179">
        <v>1</v>
      </c>
      <c r="G179">
        <v>2</v>
      </c>
      <c r="H179">
        <v>1</v>
      </c>
      <c r="I179">
        <v>1.4125000000000001</v>
      </c>
      <c r="J179">
        <v>7</v>
      </c>
      <c r="K179">
        <v>0.29523809523809519</v>
      </c>
      <c r="L179">
        <v>1</v>
      </c>
      <c r="M179" t="s">
        <v>1766</v>
      </c>
      <c r="N179" t="b">
        <v>0</v>
      </c>
    </row>
    <row r="180" spans="1:14" x14ac:dyDescent="0.45">
      <c r="A180" t="s">
        <v>476</v>
      </c>
      <c r="B180" t="s">
        <v>477</v>
      </c>
      <c r="C180" t="s">
        <v>19</v>
      </c>
      <c r="D180">
        <v>1</v>
      </c>
      <c r="E180">
        <v>2</v>
      </c>
      <c r="F180">
        <v>1</v>
      </c>
      <c r="G180">
        <v>2</v>
      </c>
      <c r="H180">
        <v>1</v>
      </c>
      <c r="I180">
        <v>1.4125000000000001</v>
      </c>
      <c r="J180">
        <v>7</v>
      </c>
      <c r="K180">
        <v>0.30021321961620467</v>
      </c>
      <c r="L180">
        <v>1</v>
      </c>
      <c r="M180" t="s">
        <v>1767</v>
      </c>
      <c r="N180" t="b">
        <v>0</v>
      </c>
    </row>
    <row r="181" spans="1:14" x14ac:dyDescent="0.45">
      <c r="A181" t="s">
        <v>479</v>
      </c>
      <c r="B181" t="s">
        <v>480</v>
      </c>
      <c r="C181" t="s">
        <v>19</v>
      </c>
      <c r="D181">
        <v>2</v>
      </c>
      <c r="E181">
        <v>4</v>
      </c>
      <c r="F181">
        <v>2</v>
      </c>
      <c r="G181">
        <v>4</v>
      </c>
      <c r="H181">
        <v>1</v>
      </c>
      <c r="I181">
        <v>2.7374999999999998</v>
      </c>
      <c r="J181">
        <v>13</v>
      </c>
      <c r="K181">
        <v>0.15047619047619051</v>
      </c>
      <c r="L181">
        <v>1</v>
      </c>
      <c r="M181" t="s">
        <v>1768</v>
      </c>
      <c r="N181" t="b">
        <v>0</v>
      </c>
    </row>
    <row r="183" spans="1:14" x14ac:dyDescent="0.45">
      <c r="A183" t="s">
        <v>482</v>
      </c>
      <c r="B183" t="s">
        <v>483</v>
      </c>
      <c r="C183" t="s">
        <v>19</v>
      </c>
      <c r="D183">
        <v>4</v>
      </c>
      <c r="E183">
        <v>5</v>
      </c>
      <c r="F183">
        <v>4</v>
      </c>
      <c r="G183">
        <v>5</v>
      </c>
      <c r="H183">
        <v>3</v>
      </c>
      <c r="I183">
        <v>4.5199999999999996</v>
      </c>
      <c r="J183">
        <v>21</v>
      </c>
      <c r="K183">
        <v>0.27829787234042552</v>
      </c>
      <c r="L183">
        <v>1</v>
      </c>
      <c r="M183" t="s">
        <v>484</v>
      </c>
      <c r="N183" t="b">
        <v>0</v>
      </c>
    </row>
    <row r="184" spans="1:14" x14ac:dyDescent="0.45">
      <c r="A184" t="s">
        <v>485</v>
      </c>
      <c r="B184" t="s">
        <v>486</v>
      </c>
      <c r="C184" t="s">
        <v>19</v>
      </c>
      <c r="D184">
        <v>5</v>
      </c>
      <c r="E184">
        <v>5</v>
      </c>
      <c r="F184">
        <v>5</v>
      </c>
      <c r="G184">
        <v>5</v>
      </c>
      <c r="H184">
        <v>3</v>
      </c>
      <c r="I184">
        <v>4.88</v>
      </c>
      <c r="J184">
        <v>23</v>
      </c>
      <c r="K184">
        <v>0.27956043956043952</v>
      </c>
      <c r="L184">
        <v>1</v>
      </c>
      <c r="M184" t="s">
        <v>487</v>
      </c>
      <c r="N184" t="b">
        <v>0</v>
      </c>
    </row>
    <row r="185" spans="1:14" x14ac:dyDescent="0.45">
      <c r="A185" t="s">
        <v>488</v>
      </c>
      <c r="B185" t="s">
        <v>489</v>
      </c>
      <c r="C185" t="s">
        <v>19</v>
      </c>
      <c r="D185">
        <v>3</v>
      </c>
      <c r="E185">
        <v>4</v>
      </c>
      <c r="F185">
        <v>3</v>
      </c>
      <c r="G185">
        <v>4</v>
      </c>
      <c r="H185">
        <v>2</v>
      </c>
      <c r="I185">
        <v>2.68</v>
      </c>
      <c r="J185">
        <v>16</v>
      </c>
      <c r="K185">
        <v>0.26812499999999989</v>
      </c>
      <c r="L185">
        <v>1</v>
      </c>
      <c r="M185" t="s">
        <v>490</v>
      </c>
      <c r="N185" t="b">
        <v>0</v>
      </c>
    </row>
    <row r="186" spans="1:14" x14ac:dyDescent="0.45">
      <c r="A186" t="s">
        <v>491</v>
      </c>
      <c r="B186" t="s">
        <v>492</v>
      </c>
      <c r="C186" t="s">
        <v>19</v>
      </c>
      <c r="D186">
        <v>4</v>
      </c>
      <c r="E186">
        <v>5</v>
      </c>
      <c r="F186">
        <v>4</v>
      </c>
      <c r="G186">
        <v>5</v>
      </c>
      <c r="H186">
        <v>3</v>
      </c>
      <c r="I186">
        <v>4.5199999999999996</v>
      </c>
      <c r="J186">
        <v>21</v>
      </c>
      <c r="K186">
        <v>0.27870967741935482</v>
      </c>
      <c r="L186">
        <v>1</v>
      </c>
      <c r="M186" t="s">
        <v>493</v>
      </c>
      <c r="N186" t="b">
        <v>0</v>
      </c>
    </row>
    <row r="187" spans="1:14" x14ac:dyDescent="0.45">
      <c r="A187" t="s">
        <v>494</v>
      </c>
      <c r="B187" t="s">
        <v>495</v>
      </c>
      <c r="C187" t="s">
        <v>19</v>
      </c>
      <c r="D187">
        <v>4</v>
      </c>
      <c r="E187">
        <v>5</v>
      </c>
      <c r="F187">
        <v>4</v>
      </c>
      <c r="G187">
        <v>5</v>
      </c>
      <c r="H187">
        <v>3</v>
      </c>
      <c r="I187">
        <v>4.5199999999999996</v>
      </c>
      <c r="J187">
        <v>21</v>
      </c>
      <c r="K187">
        <v>0.28444444444444439</v>
      </c>
      <c r="L187">
        <v>1</v>
      </c>
      <c r="M187" t="s">
        <v>496</v>
      </c>
      <c r="N187" t="b">
        <v>0</v>
      </c>
    </row>
    <row r="188" spans="1:14" x14ac:dyDescent="0.45">
      <c r="A188" t="s">
        <v>497</v>
      </c>
      <c r="B188" t="s">
        <v>498</v>
      </c>
      <c r="C188" t="s">
        <v>19</v>
      </c>
      <c r="D188">
        <v>4</v>
      </c>
      <c r="E188">
        <v>5</v>
      </c>
      <c r="F188">
        <v>3</v>
      </c>
      <c r="G188">
        <v>4</v>
      </c>
      <c r="H188">
        <v>2</v>
      </c>
      <c r="I188">
        <v>4.0599999999999996</v>
      </c>
      <c r="J188">
        <v>18</v>
      </c>
      <c r="K188">
        <v>0.27956043956043952</v>
      </c>
      <c r="L188">
        <v>1</v>
      </c>
      <c r="M188" t="s">
        <v>499</v>
      </c>
      <c r="N188" t="b">
        <v>0</v>
      </c>
    </row>
    <row r="189" spans="1:14" x14ac:dyDescent="0.45">
      <c r="A189" t="s">
        <v>500</v>
      </c>
      <c r="B189" t="s">
        <v>501</v>
      </c>
      <c r="C189" t="s">
        <v>19</v>
      </c>
      <c r="D189">
        <v>4</v>
      </c>
      <c r="E189">
        <v>5</v>
      </c>
      <c r="F189">
        <v>4</v>
      </c>
      <c r="G189">
        <v>5</v>
      </c>
      <c r="H189">
        <v>3</v>
      </c>
      <c r="I189">
        <v>3.4</v>
      </c>
      <c r="J189">
        <v>21</v>
      </c>
      <c r="K189">
        <v>0.26706766917293229</v>
      </c>
      <c r="L189">
        <v>1</v>
      </c>
      <c r="M189" t="s">
        <v>502</v>
      </c>
      <c r="N189" t="b">
        <v>0</v>
      </c>
    </row>
    <row r="190" spans="1:14" x14ac:dyDescent="0.45">
      <c r="A190" t="s">
        <v>503</v>
      </c>
      <c r="B190" t="s">
        <v>504</v>
      </c>
      <c r="C190" t="s">
        <v>19</v>
      </c>
      <c r="D190">
        <v>4</v>
      </c>
      <c r="E190">
        <v>5</v>
      </c>
      <c r="F190">
        <v>3</v>
      </c>
      <c r="G190">
        <v>4</v>
      </c>
      <c r="H190">
        <v>2</v>
      </c>
      <c r="I190">
        <v>4.1999999999999993</v>
      </c>
      <c r="J190">
        <v>18</v>
      </c>
      <c r="K190">
        <v>0.26879999999999998</v>
      </c>
      <c r="L190">
        <v>1</v>
      </c>
      <c r="M190" t="s">
        <v>505</v>
      </c>
      <c r="N190" t="b">
        <v>0</v>
      </c>
    </row>
    <row r="191" spans="1:14" x14ac:dyDescent="0.45">
      <c r="A191" t="s">
        <v>506</v>
      </c>
      <c r="B191" t="s">
        <v>507</v>
      </c>
      <c r="C191" t="s">
        <v>19</v>
      </c>
      <c r="D191">
        <v>4</v>
      </c>
      <c r="E191">
        <v>5</v>
      </c>
      <c r="F191">
        <v>4</v>
      </c>
      <c r="G191">
        <v>5</v>
      </c>
      <c r="H191">
        <v>2</v>
      </c>
      <c r="I191">
        <v>3.9</v>
      </c>
      <c r="J191">
        <v>20</v>
      </c>
      <c r="K191">
        <v>0.28736842105263161</v>
      </c>
      <c r="L191">
        <v>1</v>
      </c>
      <c r="M191" t="s">
        <v>508</v>
      </c>
      <c r="N191" t="b">
        <v>0</v>
      </c>
    </row>
    <row r="192" spans="1:14" x14ac:dyDescent="0.45">
      <c r="A192" t="s">
        <v>509</v>
      </c>
      <c r="B192" t="s">
        <v>510</v>
      </c>
      <c r="C192" t="s">
        <v>19</v>
      </c>
      <c r="D192">
        <v>4</v>
      </c>
      <c r="E192">
        <v>5</v>
      </c>
      <c r="F192">
        <v>4</v>
      </c>
      <c r="G192">
        <v>4</v>
      </c>
      <c r="H192">
        <v>4</v>
      </c>
      <c r="I192">
        <v>3.339999999999999</v>
      </c>
      <c r="J192">
        <v>21</v>
      </c>
      <c r="K192">
        <v>0.26130177514792902</v>
      </c>
      <c r="L192">
        <v>1</v>
      </c>
      <c r="M192" t="s">
        <v>511</v>
      </c>
      <c r="N192" t="b">
        <v>0</v>
      </c>
    </row>
    <row r="193" spans="1:17" x14ac:dyDescent="0.45">
      <c r="A193" t="s">
        <v>512</v>
      </c>
      <c r="B193" t="s">
        <v>513</v>
      </c>
      <c r="C193" t="s">
        <v>19</v>
      </c>
      <c r="D193">
        <v>5</v>
      </c>
      <c r="E193">
        <v>5</v>
      </c>
      <c r="F193">
        <v>4</v>
      </c>
      <c r="G193">
        <v>5</v>
      </c>
      <c r="H193">
        <v>4</v>
      </c>
      <c r="I193">
        <v>4.8</v>
      </c>
      <c r="J193">
        <v>23</v>
      </c>
      <c r="K193">
        <v>0.25967213114754101</v>
      </c>
      <c r="L193">
        <v>1</v>
      </c>
      <c r="M193" t="s">
        <v>514</v>
      </c>
      <c r="N193" t="b">
        <v>0</v>
      </c>
    </row>
    <row r="194" spans="1:17" x14ac:dyDescent="0.45">
      <c r="A194" t="s">
        <v>515</v>
      </c>
      <c r="B194" t="s">
        <v>516</v>
      </c>
      <c r="C194" t="s">
        <v>19</v>
      </c>
      <c r="D194">
        <v>4</v>
      </c>
      <c r="E194">
        <v>5</v>
      </c>
      <c r="F194">
        <v>4</v>
      </c>
      <c r="G194">
        <v>5</v>
      </c>
      <c r="H194">
        <v>2</v>
      </c>
      <c r="I194">
        <v>3.34</v>
      </c>
      <c r="J194">
        <v>20</v>
      </c>
      <c r="K194">
        <v>0.27396226415094338</v>
      </c>
      <c r="L194">
        <v>1</v>
      </c>
      <c r="M194" t="s">
        <v>517</v>
      </c>
      <c r="N194" t="b">
        <v>0</v>
      </c>
    </row>
    <row r="195" spans="1:17" x14ac:dyDescent="0.45">
      <c r="A195" t="s">
        <v>518</v>
      </c>
      <c r="B195" t="s">
        <v>519</v>
      </c>
      <c r="C195" t="s">
        <v>19</v>
      </c>
      <c r="D195">
        <v>5</v>
      </c>
      <c r="E195">
        <v>5</v>
      </c>
      <c r="F195">
        <v>4</v>
      </c>
      <c r="G195">
        <v>5</v>
      </c>
      <c r="H195">
        <v>3</v>
      </c>
      <c r="I195">
        <v>4.74</v>
      </c>
      <c r="J195">
        <v>22</v>
      </c>
      <c r="K195">
        <v>0.27495145631067958</v>
      </c>
      <c r="L195">
        <v>1</v>
      </c>
      <c r="M195" t="s">
        <v>520</v>
      </c>
      <c r="N195" t="b">
        <v>0</v>
      </c>
    </row>
    <row r="196" spans="1:17" x14ac:dyDescent="0.45">
      <c r="A196" t="s">
        <v>521</v>
      </c>
      <c r="B196" t="s">
        <v>522</v>
      </c>
      <c r="C196" t="s">
        <v>19</v>
      </c>
      <c r="D196">
        <v>3</v>
      </c>
      <c r="E196">
        <v>4</v>
      </c>
      <c r="F196">
        <v>2</v>
      </c>
      <c r="G196">
        <v>4</v>
      </c>
      <c r="H196">
        <v>3</v>
      </c>
      <c r="I196">
        <v>3.72</v>
      </c>
      <c r="J196">
        <v>16</v>
      </c>
      <c r="K196">
        <v>0.27364485981308412</v>
      </c>
      <c r="L196">
        <v>1</v>
      </c>
      <c r="M196" t="s">
        <v>523</v>
      </c>
      <c r="N196" t="b">
        <v>0</v>
      </c>
    </row>
    <row r="197" spans="1:17" x14ac:dyDescent="0.45">
      <c r="A197" t="s">
        <v>524</v>
      </c>
      <c r="B197" t="s">
        <v>525</v>
      </c>
      <c r="C197" t="s">
        <v>19</v>
      </c>
      <c r="D197">
        <v>3</v>
      </c>
      <c r="E197">
        <v>4</v>
      </c>
      <c r="F197">
        <v>2</v>
      </c>
      <c r="G197">
        <v>4</v>
      </c>
      <c r="H197">
        <v>2</v>
      </c>
      <c r="I197">
        <v>2.54</v>
      </c>
      <c r="J197">
        <v>15</v>
      </c>
      <c r="K197">
        <v>0.21231015187849719</v>
      </c>
      <c r="L197">
        <v>1</v>
      </c>
      <c r="M197" t="s">
        <v>526</v>
      </c>
      <c r="N197" t="b">
        <v>1</v>
      </c>
      <c r="O197" t="b">
        <v>1</v>
      </c>
      <c r="P197">
        <v>393</v>
      </c>
      <c r="Q197">
        <v>700</v>
      </c>
    </row>
    <row r="198" spans="1:17" x14ac:dyDescent="0.45">
      <c r="A198" t="s">
        <v>527</v>
      </c>
      <c r="B198" t="s">
        <v>528</v>
      </c>
      <c r="C198" t="s">
        <v>19</v>
      </c>
      <c r="D198">
        <v>4</v>
      </c>
      <c r="E198">
        <v>5</v>
      </c>
      <c r="F198">
        <v>4</v>
      </c>
      <c r="G198">
        <v>5</v>
      </c>
      <c r="H198">
        <v>3</v>
      </c>
      <c r="I198">
        <v>3.4</v>
      </c>
      <c r="J198">
        <v>21</v>
      </c>
      <c r="K198">
        <v>0.28235294117647058</v>
      </c>
      <c r="L198">
        <v>1</v>
      </c>
      <c r="M198" t="s">
        <v>529</v>
      </c>
      <c r="N198" t="b">
        <v>0</v>
      </c>
    </row>
    <row r="199" spans="1:17" x14ac:dyDescent="0.45">
      <c r="A199" t="s">
        <v>530</v>
      </c>
      <c r="B199" t="s">
        <v>531</v>
      </c>
      <c r="C199" t="s">
        <v>19</v>
      </c>
      <c r="D199">
        <v>4</v>
      </c>
      <c r="E199">
        <v>5</v>
      </c>
      <c r="F199">
        <v>4</v>
      </c>
      <c r="G199">
        <v>5</v>
      </c>
      <c r="H199">
        <v>4</v>
      </c>
      <c r="I199">
        <v>3.46</v>
      </c>
      <c r="J199">
        <v>22</v>
      </c>
      <c r="K199">
        <v>0.26465753424657529</v>
      </c>
      <c r="L199">
        <v>1</v>
      </c>
      <c r="M199" t="s">
        <v>532</v>
      </c>
      <c r="N199" t="b">
        <v>0</v>
      </c>
    </row>
    <row r="200" spans="1:17" x14ac:dyDescent="0.45">
      <c r="A200" t="s">
        <v>533</v>
      </c>
      <c r="B200" t="s">
        <v>534</v>
      </c>
      <c r="C200" t="s">
        <v>19</v>
      </c>
      <c r="D200">
        <v>4</v>
      </c>
      <c r="E200">
        <v>5</v>
      </c>
      <c r="F200">
        <v>4</v>
      </c>
      <c r="G200">
        <v>5</v>
      </c>
      <c r="H200">
        <v>3</v>
      </c>
      <c r="I200">
        <v>4.5199999999999996</v>
      </c>
      <c r="J200">
        <v>21</v>
      </c>
      <c r="K200">
        <v>0.2630769230769231</v>
      </c>
      <c r="L200">
        <v>1</v>
      </c>
      <c r="M200" t="s">
        <v>535</v>
      </c>
      <c r="N200" t="b">
        <v>0</v>
      </c>
    </row>
    <row r="201" spans="1:17" x14ac:dyDescent="0.45">
      <c r="A201" t="s">
        <v>536</v>
      </c>
      <c r="B201" t="s">
        <v>537</v>
      </c>
      <c r="C201" t="s">
        <v>19</v>
      </c>
      <c r="D201">
        <v>4</v>
      </c>
      <c r="E201">
        <v>5</v>
      </c>
      <c r="F201">
        <v>4</v>
      </c>
      <c r="G201">
        <v>5</v>
      </c>
      <c r="H201">
        <v>3</v>
      </c>
      <c r="I201">
        <v>3.4</v>
      </c>
      <c r="J201">
        <v>21</v>
      </c>
      <c r="K201">
        <v>0.26879999999999998</v>
      </c>
      <c r="L201">
        <v>1</v>
      </c>
      <c r="M201" t="s">
        <v>538</v>
      </c>
      <c r="N201" t="b">
        <v>0</v>
      </c>
    </row>
    <row r="202" spans="1:17" x14ac:dyDescent="0.45">
      <c r="A202" t="s">
        <v>539</v>
      </c>
      <c r="B202" t="s">
        <v>540</v>
      </c>
      <c r="C202" t="s">
        <v>19</v>
      </c>
      <c r="D202">
        <v>4</v>
      </c>
      <c r="E202">
        <v>4</v>
      </c>
      <c r="F202">
        <v>3</v>
      </c>
      <c r="G202">
        <v>4</v>
      </c>
      <c r="H202">
        <v>3</v>
      </c>
      <c r="I202">
        <v>4.08</v>
      </c>
      <c r="J202">
        <v>18</v>
      </c>
      <c r="K202">
        <v>0.19169082125603859</v>
      </c>
      <c r="L202">
        <v>1</v>
      </c>
      <c r="M202" t="s">
        <v>541</v>
      </c>
      <c r="N202" t="b">
        <v>1</v>
      </c>
      <c r="O202" t="b">
        <v>1</v>
      </c>
      <c r="P202">
        <v>390</v>
      </c>
      <c r="Q202">
        <v>1921</v>
      </c>
    </row>
    <row r="203" spans="1:17" x14ac:dyDescent="0.45">
      <c r="A203" t="s">
        <v>542</v>
      </c>
      <c r="B203" t="s">
        <v>543</v>
      </c>
      <c r="C203" t="s">
        <v>19</v>
      </c>
      <c r="D203">
        <v>4</v>
      </c>
      <c r="E203">
        <v>4</v>
      </c>
      <c r="F203">
        <v>3</v>
      </c>
      <c r="G203">
        <v>4</v>
      </c>
      <c r="H203">
        <v>3</v>
      </c>
      <c r="I203">
        <v>4.08</v>
      </c>
      <c r="J203">
        <v>18</v>
      </c>
      <c r="K203">
        <v>0.26465753424657529</v>
      </c>
      <c r="L203">
        <v>1</v>
      </c>
      <c r="M203" t="s">
        <v>544</v>
      </c>
      <c r="N203" t="b">
        <v>0</v>
      </c>
    </row>
    <row r="204" spans="1:17" x14ac:dyDescent="0.45">
      <c r="A204" t="s">
        <v>545</v>
      </c>
      <c r="B204" t="s">
        <v>546</v>
      </c>
      <c r="C204" t="s">
        <v>19</v>
      </c>
      <c r="D204">
        <v>5</v>
      </c>
      <c r="E204">
        <v>5</v>
      </c>
      <c r="F204">
        <v>4</v>
      </c>
      <c r="G204">
        <v>5</v>
      </c>
      <c r="H204">
        <v>4</v>
      </c>
      <c r="I204">
        <v>4.8</v>
      </c>
      <c r="J204">
        <v>23</v>
      </c>
      <c r="K204">
        <v>0.27272727272727271</v>
      </c>
      <c r="L204">
        <v>1</v>
      </c>
      <c r="M204" t="s">
        <v>547</v>
      </c>
      <c r="N204" t="b">
        <v>0</v>
      </c>
    </row>
    <row r="205" spans="1:17" x14ac:dyDescent="0.45">
      <c r="A205" t="s">
        <v>548</v>
      </c>
      <c r="B205" t="s">
        <v>549</v>
      </c>
      <c r="C205" t="s">
        <v>19</v>
      </c>
      <c r="D205">
        <v>2</v>
      </c>
      <c r="E205">
        <v>3</v>
      </c>
      <c r="F205">
        <v>1</v>
      </c>
      <c r="G205">
        <v>3</v>
      </c>
      <c r="H205">
        <v>2</v>
      </c>
      <c r="I205">
        <v>1.88</v>
      </c>
      <c r="J205">
        <v>11</v>
      </c>
      <c r="K205">
        <v>0.18777777777777779</v>
      </c>
      <c r="L205">
        <v>1</v>
      </c>
      <c r="M205" t="s">
        <v>550</v>
      </c>
      <c r="N205" t="b">
        <v>1</v>
      </c>
      <c r="O205" t="b">
        <v>1</v>
      </c>
      <c r="P205">
        <v>412</v>
      </c>
      <c r="Q205">
        <v>2902</v>
      </c>
    </row>
    <row r="206" spans="1:17" x14ac:dyDescent="0.45">
      <c r="A206" t="s">
        <v>551</v>
      </c>
      <c r="B206" t="s">
        <v>552</v>
      </c>
      <c r="C206" t="s">
        <v>19</v>
      </c>
      <c r="D206">
        <v>4</v>
      </c>
      <c r="E206">
        <v>5</v>
      </c>
      <c r="F206">
        <v>3</v>
      </c>
      <c r="G206">
        <v>4</v>
      </c>
      <c r="H206">
        <v>2</v>
      </c>
      <c r="I206">
        <v>3.64</v>
      </c>
      <c r="J206">
        <v>18</v>
      </c>
      <c r="K206">
        <v>0.28090909090909089</v>
      </c>
      <c r="L206">
        <v>1</v>
      </c>
      <c r="M206" t="s">
        <v>553</v>
      </c>
      <c r="N206" t="b">
        <v>0</v>
      </c>
    </row>
    <row r="207" spans="1:17" x14ac:dyDescent="0.45">
      <c r="A207" t="s">
        <v>554</v>
      </c>
      <c r="B207" t="s">
        <v>79</v>
      </c>
      <c r="C207" t="s">
        <v>19</v>
      </c>
      <c r="D207">
        <v>1</v>
      </c>
      <c r="E207">
        <v>1</v>
      </c>
      <c r="F207">
        <v>1</v>
      </c>
      <c r="G207">
        <v>1</v>
      </c>
      <c r="H207">
        <v>1</v>
      </c>
      <c r="I207">
        <v>1</v>
      </c>
      <c r="J207">
        <v>5</v>
      </c>
      <c r="K207">
        <v>0.29696969696969699</v>
      </c>
      <c r="L207">
        <v>1</v>
      </c>
      <c r="M207" t="s">
        <v>555</v>
      </c>
      <c r="N207" t="b">
        <v>1</v>
      </c>
      <c r="O207" t="b">
        <v>1</v>
      </c>
      <c r="P207">
        <v>400</v>
      </c>
      <c r="Q207">
        <v>43</v>
      </c>
    </row>
    <row r="208" spans="1:17" x14ac:dyDescent="0.45">
      <c r="A208" t="s">
        <v>17</v>
      </c>
      <c r="B208" t="s">
        <v>18</v>
      </c>
      <c r="C208" t="s">
        <v>19</v>
      </c>
      <c r="D208">
        <v>4</v>
      </c>
      <c r="E208">
        <v>5</v>
      </c>
      <c r="F208">
        <v>4</v>
      </c>
      <c r="G208">
        <v>5</v>
      </c>
      <c r="H208">
        <v>3</v>
      </c>
      <c r="I208">
        <v>3.96</v>
      </c>
      <c r="J208">
        <v>21</v>
      </c>
      <c r="K208">
        <v>0.1401904761904762</v>
      </c>
      <c r="L208">
        <v>1</v>
      </c>
      <c r="M208" t="s">
        <v>20</v>
      </c>
      <c r="N208" t="b">
        <v>0</v>
      </c>
    </row>
    <row r="209" spans="1:17" x14ac:dyDescent="0.45">
      <c r="A209" t="s">
        <v>21</v>
      </c>
      <c r="B209" t="s">
        <v>22</v>
      </c>
      <c r="C209" t="s">
        <v>19</v>
      </c>
      <c r="D209">
        <v>4</v>
      </c>
      <c r="E209">
        <v>5</v>
      </c>
      <c r="F209">
        <v>4</v>
      </c>
      <c r="G209">
        <v>5</v>
      </c>
      <c r="H209">
        <v>2</v>
      </c>
      <c r="I209">
        <v>3.34</v>
      </c>
      <c r="J209">
        <v>20</v>
      </c>
      <c r="K209">
        <v>0.14196642685851321</v>
      </c>
      <c r="L209">
        <v>1</v>
      </c>
      <c r="M209" t="s">
        <v>23</v>
      </c>
      <c r="N209" t="b">
        <v>0</v>
      </c>
    </row>
    <row r="210" spans="1:17" x14ac:dyDescent="0.45">
      <c r="A210" t="s">
        <v>24</v>
      </c>
      <c r="B210" t="s">
        <v>25</v>
      </c>
      <c r="C210" t="s">
        <v>19</v>
      </c>
      <c r="D210">
        <v>3</v>
      </c>
      <c r="E210">
        <v>4</v>
      </c>
      <c r="F210">
        <v>2</v>
      </c>
      <c r="G210">
        <v>4</v>
      </c>
      <c r="H210">
        <v>2</v>
      </c>
      <c r="I210">
        <v>2.54</v>
      </c>
      <c r="J210">
        <v>15</v>
      </c>
      <c r="K210">
        <v>0.1827138378862517</v>
      </c>
      <c r="L210">
        <v>1</v>
      </c>
      <c r="M210" t="s">
        <v>26</v>
      </c>
      <c r="N210" t="b">
        <v>1</v>
      </c>
      <c r="O210" t="b">
        <v>1</v>
      </c>
      <c r="P210">
        <v>284</v>
      </c>
      <c r="Q210">
        <v>1511</v>
      </c>
    </row>
    <row r="211" spans="1:17" x14ac:dyDescent="0.45">
      <c r="A211" t="s">
        <v>27</v>
      </c>
      <c r="B211" t="s">
        <v>28</v>
      </c>
      <c r="C211" t="s">
        <v>19</v>
      </c>
      <c r="D211">
        <v>3</v>
      </c>
      <c r="E211">
        <v>4</v>
      </c>
      <c r="F211">
        <v>3</v>
      </c>
      <c r="G211">
        <v>4</v>
      </c>
      <c r="H211">
        <v>2</v>
      </c>
      <c r="I211">
        <v>3.8</v>
      </c>
      <c r="J211">
        <v>16</v>
      </c>
      <c r="K211">
        <v>0.15238095238095239</v>
      </c>
      <c r="L211">
        <v>1</v>
      </c>
      <c r="M211" t="s">
        <v>29</v>
      </c>
      <c r="N211" t="b">
        <v>0</v>
      </c>
    </row>
    <row r="212" spans="1:17" x14ac:dyDescent="0.45">
      <c r="A212" t="s">
        <v>30</v>
      </c>
      <c r="B212" t="s">
        <v>31</v>
      </c>
      <c r="C212" t="s">
        <v>19</v>
      </c>
      <c r="D212">
        <v>3</v>
      </c>
      <c r="E212">
        <v>4</v>
      </c>
      <c r="F212">
        <v>2</v>
      </c>
      <c r="G212">
        <v>4</v>
      </c>
      <c r="H212">
        <v>3</v>
      </c>
      <c r="I212">
        <v>3.16</v>
      </c>
      <c r="J212">
        <v>16</v>
      </c>
      <c r="K212">
        <v>0.14833333333333329</v>
      </c>
      <c r="L212">
        <v>1</v>
      </c>
      <c r="M212" t="s">
        <v>32</v>
      </c>
      <c r="N212" t="b">
        <v>0</v>
      </c>
    </row>
    <row r="213" spans="1:17" x14ac:dyDescent="0.45">
      <c r="A213" t="s">
        <v>33</v>
      </c>
      <c r="B213" t="s">
        <v>34</v>
      </c>
      <c r="C213" t="s">
        <v>19</v>
      </c>
      <c r="D213">
        <v>5</v>
      </c>
      <c r="E213">
        <v>5</v>
      </c>
      <c r="F213">
        <v>4</v>
      </c>
      <c r="G213">
        <v>5</v>
      </c>
      <c r="H213">
        <v>1</v>
      </c>
      <c r="I213">
        <v>4.62</v>
      </c>
      <c r="J213">
        <v>20</v>
      </c>
      <c r="K213">
        <v>0.13846153846153841</v>
      </c>
      <c r="L213">
        <v>1</v>
      </c>
      <c r="M213" t="s">
        <v>35</v>
      </c>
      <c r="N213" t="b">
        <v>0</v>
      </c>
    </row>
    <row r="214" spans="1:17" x14ac:dyDescent="0.45">
      <c r="A214" t="s">
        <v>36</v>
      </c>
      <c r="B214" t="s">
        <v>37</v>
      </c>
      <c r="C214" t="s">
        <v>19</v>
      </c>
      <c r="D214">
        <v>4</v>
      </c>
      <c r="E214">
        <v>5</v>
      </c>
      <c r="F214">
        <v>3</v>
      </c>
      <c r="G214">
        <v>4</v>
      </c>
      <c r="H214">
        <v>3</v>
      </c>
      <c r="I214">
        <v>3.14</v>
      </c>
      <c r="J214">
        <v>19</v>
      </c>
      <c r="K214">
        <v>0.18397212543554009</v>
      </c>
      <c r="L214">
        <v>1</v>
      </c>
      <c r="M214" t="s">
        <v>38</v>
      </c>
      <c r="N214" t="b">
        <v>1</v>
      </c>
      <c r="O214" t="b">
        <v>1</v>
      </c>
      <c r="P214">
        <v>353</v>
      </c>
      <c r="Q214">
        <v>1555</v>
      </c>
    </row>
    <row r="215" spans="1:17" x14ac:dyDescent="0.45">
      <c r="A215" t="s">
        <v>39</v>
      </c>
      <c r="B215" t="s">
        <v>40</v>
      </c>
      <c r="C215" t="s">
        <v>19</v>
      </c>
      <c r="D215">
        <v>4</v>
      </c>
      <c r="E215">
        <v>5</v>
      </c>
      <c r="F215">
        <v>3</v>
      </c>
      <c r="G215">
        <v>4</v>
      </c>
      <c r="H215">
        <v>2</v>
      </c>
      <c r="I215">
        <v>3.08</v>
      </c>
      <c r="J215">
        <v>18</v>
      </c>
      <c r="K215">
        <v>0.1442424242424242</v>
      </c>
      <c r="L215">
        <v>1</v>
      </c>
      <c r="M215" t="s">
        <v>41</v>
      </c>
      <c r="N215" t="b">
        <v>0</v>
      </c>
    </row>
    <row r="216" spans="1:17" x14ac:dyDescent="0.45">
      <c r="A216" t="s">
        <v>42</v>
      </c>
      <c r="B216" t="s">
        <v>43</v>
      </c>
      <c r="C216" t="s">
        <v>19</v>
      </c>
      <c r="D216">
        <v>4</v>
      </c>
      <c r="E216">
        <v>5</v>
      </c>
      <c r="F216">
        <v>4</v>
      </c>
      <c r="G216">
        <v>5</v>
      </c>
      <c r="H216">
        <v>4</v>
      </c>
      <c r="I216">
        <v>4.0199999999999996</v>
      </c>
      <c r="J216">
        <v>22</v>
      </c>
      <c r="K216">
        <v>0.14596491228070169</v>
      </c>
      <c r="L216">
        <v>1</v>
      </c>
      <c r="M216" t="s">
        <v>44</v>
      </c>
      <c r="N216" t="b">
        <v>0</v>
      </c>
    </row>
    <row r="217" spans="1:17" x14ac:dyDescent="0.45">
      <c r="A217" t="s">
        <v>45</v>
      </c>
      <c r="B217" t="s">
        <v>46</v>
      </c>
      <c r="C217" t="s">
        <v>19</v>
      </c>
      <c r="D217">
        <v>3</v>
      </c>
      <c r="E217">
        <v>3</v>
      </c>
      <c r="F217">
        <v>2</v>
      </c>
      <c r="G217">
        <v>3</v>
      </c>
      <c r="H217">
        <v>2</v>
      </c>
      <c r="I217">
        <v>2.2400000000000002</v>
      </c>
      <c r="J217">
        <v>13</v>
      </c>
      <c r="K217">
        <v>0.25009609224855861</v>
      </c>
      <c r="L217">
        <v>1</v>
      </c>
      <c r="M217" t="s">
        <v>47</v>
      </c>
      <c r="N217" t="b">
        <v>1</v>
      </c>
      <c r="O217" t="b">
        <v>1</v>
      </c>
      <c r="P217">
        <v>338</v>
      </c>
      <c r="Q217">
        <v>1305</v>
      </c>
    </row>
    <row r="218" spans="1:17" x14ac:dyDescent="0.45">
      <c r="A218" t="s">
        <v>48</v>
      </c>
      <c r="B218" t="s">
        <v>49</v>
      </c>
      <c r="C218" t="s">
        <v>19</v>
      </c>
      <c r="D218">
        <v>4</v>
      </c>
      <c r="E218">
        <v>5</v>
      </c>
      <c r="F218">
        <v>3</v>
      </c>
      <c r="G218">
        <v>4</v>
      </c>
      <c r="H218">
        <v>1</v>
      </c>
      <c r="I218">
        <v>3.02</v>
      </c>
      <c r="J218">
        <v>17</v>
      </c>
      <c r="K218">
        <v>0.14728682170542631</v>
      </c>
      <c r="L218">
        <v>1</v>
      </c>
      <c r="M218" t="s">
        <v>50</v>
      </c>
      <c r="N218" t="b">
        <v>0</v>
      </c>
    </row>
    <row r="219" spans="1:17" x14ac:dyDescent="0.45">
      <c r="A219" t="s">
        <v>51</v>
      </c>
      <c r="B219" t="s">
        <v>52</v>
      </c>
      <c r="C219" t="s">
        <v>19</v>
      </c>
      <c r="D219">
        <v>2</v>
      </c>
      <c r="E219">
        <v>4</v>
      </c>
      <c r="F219">
        <v>2</v>
      </c>
      <c r="G219">
        <v>4</v>
      </c>
      <c r="H219">
        <v>1</v>
      </c>
      <c r="I219">
        <v>3.38</v>
      </c>
      <c r="J219">
        <v>13</v>
      </c>
      <c r="K219">
        <v>0.15098039215686271</v>
      </c>
      <c r="L219">
        <v>1</v>
      </c>
      <c r="M219" t="s">
        <v>53</v>
      </c>
      <c r="N219" t="b">
        <v>0</v>
      </c>
    </row>
    <row r="220" spans="1:17" x14ac:dyDescent="0.45">
      <c r="A220" t="s">
        <v>54</v>
      </c>
      <c r="B220" t="s">
        <v>55</v>
      </c>
      <c r="C220" t="s">
        <v>19</v>
      </c>
      <c r="D220">
        <v>4</v>
      </c>
      <c r="E220">
        <v>5</v>
      </c>
      <c r="F220">
        <v>4</v>
      </c>
      <c r="G220">
        <v>4</v>
      </c>
      <c r="H220">
        <v>3</v>
      </c>
      <c r="I220">
        <v>3.28</v>
      </c>
      <c r="J220">
        <v>20</v>
      </c>
      <c r="K220">
        <v>0.1376654632972322</v>
      </c>
      <c r="L220">
        <v>1</v>
      </c>
      <c r="M220" t="s">
        <v>56</v>
      </c>
      <c r="N220" t="b">
        <v>0</v>
      </c>
    </row>
    <row r="221" spans="1:17" x14ac:dyDescent="0.45">
      <c r="A221" t="s">
        <v>57</v>
      </c>
      <c r="B221" t="s">
        <v>58</v>
      </c>
      <c r="C221" t="s">
        <v>19</v>
      </c>
      <c r="D221">
        <v>5</v>
      </c>
      <c r="E221">
        <v>5</v>
      </c>
      <c r="F221">
        <v>4</v>
      </c>
      <c r="G221">
        <v>5</v>
      </c>
      <c r="H221">
        <v>1</v>
      </c>
      <c r="I221">
        <v>4.3400000000000007</v>
      </c>
      <c r="J221">
        <v>20</v>
      </c>
      <c r="K221">
        <v>0.14078674948240161</v>
      </c>
      <c r="L221">
        <v>1</v>
      </c>
      <c r="M221" t="s">
        <v>59</v>
      </c>
      <c r="N221" t="b">
        <v>0</v>
      </c>
    </row>
    <row r="222" spans="1:17" x14ac:dyDescent="0.45">
      <c r="A222" t="s">
        <v>60</v>
      </c>
      <c r="B222" t="s">
        <v>61</v>
      </c>
      <c r="C222" t="s">
        <v>19</v>
      </c>
      <c r="D222">
        <v>4</v>
      </c>
      <c r="E222">
        <v>4</v>
      </c>
      <c r="F222">
        <v>3</v>
      </c>
      <c r="G222">
        <v>4</v>
      </c>
      <c r="H222">
        <v>2</v>
      </c>
      <c r="I222">
        <v>2.9</v>
      </c>
      <c r="J222">
        <v>17</v>
      </c>
      <c r="K222">
        <v>0.18925035360678921</v>
      </c>
      <c r="L222">
        <v>1</v>
      </c>
      <c r="M222" t="s">
        <v>62</v>
      </c>
      <c r="N222" t="b">
        <v>1</v>
      </c>
      <c r="O222" t="b">
        <v>1</v>
      </c>
      <c r="P222">
        <v>279</v>
      </c>
      <c r="Q222">
        <v>1233</v>
      </c>
    </row>
    <row r="223" spans="1:17" x14ac:dyDescent="0.45">
      <c r="A223" t="s">
        <v>63</v>
      </c>
      <c r="B223" t="s">
        <v>64</v>
      </c>
      <c r="C223" t="s">
        <v>19</v>
      </c>
      <c r="D223">
        <v>4</v>
      </c>
      <c r="E223">
        <v>5</v>
      </c>
      <c r="F223">
        <v>4</v>
      </c>
      <c r="G223">
        <v>5</v>
      </c>
      <c r="H223">
        <v>3</v>
      </c>
      <c r="I223">
        <v>3.4</v>
      </c>
      <c r="J223">
        <v>21</v>
      </c>
      <c r="K223">
        <v>0.14178403755868541</v>
      </c>
      <c r="L223">
        <v>1</v>
      </c>
      <c r="M223" t="s">
        <v>65</v>
      </c>
      <c r="N223" t="b">
        <v>0</v>
      </c>
    </row>
    <row r="224" spans="1:17" x14ac:dyDescent="0.45">
      <c r="A224" t="s">
        <v>66</v>
      </c>
      <c r="B224" t="s">
        <v>67</v>
      </c>
      <c r="C224" t="s">
        <v>19</v>
      </c>
      <c r="D224">
        <v>3</v>
      </c>
      <c r="E224">
        <v>4</v>
      </c>
      <c r="F224">
        <v>3</v>
      </c>
      <c r="G224">
        <v>4</v>
      </c>
      <c r="H224">
        <v>2</v>
      </c>
      <c r="I224">
        <v>2.68</v>
      </c>
      <c r="J224">
        <v>16</v>
      </c>
      <c r="K224">
        <v>0.13696969696969699</v>
      </c>
      <c r="L224">
        <v>1</v>
      </c>
      <c r="M224" t="s">
        <v>68</v>
      </c>
      <c r="N224" t="b">
        <v>0</v>
      </c>
    </row>
    <row r="225" spans="1:17" x14ac:dyDescent="0.45">
      <c r="A225" t="s">
        <v>69</v>
      </c>
      <c r="B225" t="s">
        <v>70</v>
      </c>
      <c r="C225" t="s">
        <v>19</v>
      </c>
      <c r="D225">
        <v>3</v>
      </c>
      <c r="E225">
        <v>4</v>
      </c>
      <c r="F225">
        <v>3</v>
      </c>
      <c r="G225">
        <v>4</v>
      </c>
      <c r="H225">
        <v>2</v>
      </c>
      <c r="I225">
        <v>3.8</v>
      </c>
      <c r="J225">
        <v>16</v>
      </c>
      <c r="K225">
        <v>0.13800259403372239</v>
      </c>
      <c r="L225">
        <v>1</v>
      </c>
      <c r="M225" t="s">
        <v>71</v>
      </c>
      <c r="N225" t="b">
        <v>0</v>
      </c>
    </row>
    <row r="226" spans="1:17" x14ac:dyDescent="0.45">
      <c r="A226" t="s">
        <v>72</v>
      </c>
      <c r="B226" t="s">
        <v>73</v>
      </c>
      <c r="C226" t="s">
        <v>19</v>
      </c>
      <c r="D226">
        <v>4</v>
      </c>
      <c r="E226">
        <v>5</v>
      </c>
      <c r="F226">
        <v>4</v>
      </c>
      <c r="G226">
        <v>4</v>
      </c>
      <c r="H226">
        <v>3</v>
      </c>
      <c r="I226">
        <v>3.28</v>
      </c>
      <c r="J226">
        <v>20</v>
      </c>
      <c r="K226">
        <v>0.13647469458987779</v>
      </c>
      <c r="L226">
        <v>1</v>
      </c>
      <c r="M226" t="s">
        <v>74</v>
      </c>
      <c r="N226" t="b">
        <v>0</v>
      </c>
    </row>
    <row r="227" spans="1:17" x14ac:dyDescent="0.45">
      <c r="A227" t="s">
        <v>75</v>
      </c>
      <c r="B227" t="s">
        <v>76</v>
      </c>
      <c r="C227" t="s">
        <v>19</v>
      </c>
      <c r="D227">
        <v>4</v>
      </c>
      <c r="E227">
        <v>4</v>
      </c>
      <c r="F227">
        <v>3</v>
      </c>
      <c r="G227">
        <v>4</v>
      </c>
      <c r="H227">
        <v>1</v>
      </c>
      <c r="I227">
        <v>3.96</v>
      </c>
      <c r="J227">
        <v>16</v>
      </c>
      <c r="K227">
        <v>0.1391304347826087</v>
      </c>
      <c r="L227">
        <v>1</v>
      </c>
      <c r="M227" t="s">
        <v>77</v>
      </c>
      <c r="N227" t="b">
        <v>0</v>
      </c>
    </row>
    <row r="228" spans="1:17" x14ac:dyDescent="0.45">
      <c r="A228" t="s">
        <v>78</v>
      </c>
      <c r="B228" t="s">
        <v>79</v>
      </c>
      <c r="C228" t="s">
        <v>19</v>
      </c>
      <c r="D228">
        <v>1</v>
      </c>
      <c r="E228">
        <v>1</v>
      </c>
      <c r="F228">
        <v>1</v>
      </c>
      <c r="G228">
        <v>1</v>
      </c>
      <c r="H228">
        <v>1</v>
      </c>
      <c r="I228">
        <v>2.12</v>
      </c>
      <c r="J228">
        <v>5</v>
      </c>
      <c r="K228">
        <v>0.35142857142857142</v>
      </c>
      <c r="L228">
        <v>1</v>
      </c>
      <c r="M228" t="s">
        <v>80</v>
      </c>
      <c r="N228" t="b">
        <v>1</v>
      </c>
      <c r="O228" t="b">
        <v>1</v>
      </c>
      <c r="P228">
        <v>448</v>
      </c>
      <c r="Q228">
        <v>43</v>
      </c>
    </row>
    <row r="229" spans="1:17" x14ac:dyDescent="0.45">
      <c r="A229" t="s">
        <v>81</v>
      </c>
      <c r="B229" t="s">
        <v>82</v>
      </c>
      <c r="C229" t="s">
        <v>19</v>
      </c>
      <c r="D229">
        <v>3</v>
      </c>
      <c r="E229">
        <v>2</v>
      </c>
      <c r="F229">
        <v>1</v>
      </c>
      <c r="G229">
        <v>3</v>
      </c>
      <c r="H229">
        <v>1</v>
      </c>
      <c r="I229">
        <v>2.2799999999999998</v>
      </c>
      <c r="J229">
        <v>10</v>
      </c>
      <c r="K229">
        <v>0.1858285714285714</v>
      </c>
      <c r="L229">
        <v>1</v>
      </c>
      <c r="M229" t="s">
        <v>83</v>
      </c>
      <c r="N229" t="b">
        <v>1</v>
      </c>
      <c r="O229" t="b">
        <v>1</v>
      </c>
      <c r="P229">
        <v>490</v>
      </c>
      <c r="Q229">
        <v>1172</v>
      </c>
    </row>
    <row r="230" spans="1:17" x14ac:dyDescent="0.45">
      <c r="A230" t="s">
        <v>84</v>
      </c>
      <c r="B230" t="s">
        <v>85</v>
      </c>
      <c r="C230" t="s">
        <v>19</v>
      </c>
      <c r="D230">
        <v>4</v>
      </c>
      <c r="E230">
        <v>5</v>
      </c>
      <c r="F230">
        <v>4</v>
      </c>
      <c r="G230">
        <v>5</v>
      </c>
      <c r="H230">
        <v>1</v>
      </c>
      <c r="I230">
        <v>4.3999999999999986</v>
      </c>
      <c r="J230">
        <v>19</v>
      </c>
      <c r="K230">
        <v>0.14465408805031449</v>
      </c>
      <c r="L230">
        <v>1</v>
      </c>
      <c r="M230" t="s">
        <v>86</v>
      </c>
      <c r="N230" t="b">
        <v>0</v>
      </c>
    </row>
    <row r="231" spans="1:17" x14ac:dyDescent="0.45">
      <c r="A231" t="s">
        <v>87</v>
      </c>
      <c r="B231" t="s">
        <v>88</v>
      </c>
      <c r="C231" t="s">
        <v>19</v>
      </c>
      <c r="D231">
        <v>4</v>
      </c>
      <c r="E231">
        <v>4</v>
      </c>
      <c r="F231">
        <v>3</v>
      </c>
      <c r="G231">
        <v>4</v>
      </c>
      <c r="H231">
        <v>2</v>
      </c>
      <c r="I231">
        <v>4.0199999999999996</v>
      </c>
      <c r="J231">
        <v>17</v>
      </c>
      <c r="K231">
        <v>0.19591836734693879</v>
      </c>
      <c r="L231">
        <v>1</v>
      </c>
      <c r="M231" t="s">
        <v>89</v>
      </c>
      <c r="N231" t="b">
        <v>1</v>
      </c>
      <c r="O231" t="b">
        <v>1</v>
      </c>
      <c r="P231">
        <v>402</v>
      </c>
      <c r="Q231">
        <v>704</v>
      </c>
    </row>
    <row r="232" spans="1:17" x14ac:dyDescent="0.45">
      <c r="A232" t="s">
        <v>90</v>
      </c>
      <c r="B232" t="s">
        <v>91</v>
      </c>
      <c r="C232" t="s">
        <v>19</v>
      </c>
      <c r="D232">
        <v>4</v>
      </c>
      <c r="E232">
        <v>3</v>
      </c>
      <c r="F232">
        <v>2</v>
      </c>
      <c r="G232">
        <v>4</v>
      </c>
      <c r="H232">
        <v>1</v>
      </c>
      <c r="I232">
        <v>2.52</v>
      </c>
      <c r="J232">
        <v>14</v>
      </c>
      <c r="K232">
        <v>0.1912087912087912</v>
      </c>
      <c r="L232">
        <v>1</v>
      </c>
      <c r="M232" t="s">
        <v>92</v>
      </c>
      <c r="N232" t="b">
        <v>1</v>
      </c>
      <c r="O232" t="b">
        <v>1</v>
      </c>
      <c r="P232">
        <v>507</v>
      </c>
      <c r="Q232">
        <v>1154</v>
      </c>
    </row>
    <row r="233" spans="1:17" x14ac:dyDescent="0.45">
      <c r="A233" t="s">
        <v>93</v>
      </c>
      <c r="B233" t="s">
        <v>94</v>
      </c>
      <c r="C233" t="s">
        <v>19</v>
      </c>
      <c r="D233">
        <v>5</v>
      </c>
      <c r="E233">
        <v>5</v>
      </c>
      <c r="F233">
        <v>5</v>
      </c>
      <c r="G233">
        <v>5</v>
      </c>
      <c r="H233">
        <v>1</v>
      </c>
      <c r="I233">
        <v>4.76</v>
      </c>
      <c r="J233">
        <v>21</v>
      </c>
      <c r="K233">
        <v>0.15300546448087429</v>
      </c>
      <c r="L233">
        <v>1</v>
      </c>
      <c r="M233" t="s">
        <v>95</v>
      </c>
      <c r="N233" t="b">
        <v>0</v>
      </c>
    </row>
    <row r="234" spans="1:17" x14ac:dyDescent="0.45">
      <c r="A234" t="s">
        <v>96</v>
      </c>
      <c r="B234" t="s">
        <v>97</v>
      </c>
      <c r="C234" t="s">
        <v>19</v>
      </c>
      <c r="D234">
        <v>5</v>
      </c>
      <c r="E234">
        <v>5</v>
      </c>
      <c r="F234">
        <v>5</v>
      </c>
      <c r="G234">
        <v>5</v>
      </c>
      <c r="H234">
        <v>5</v>
      </c>
      <c r="I234">
        <v>5</v>
      </c>
      <c r="J234">
        <v>25</v>
      </c>
      <c r="K234">
        <v>0.25569007263922522</v>
      </c>
      <c r="L234">
        <v>1</v>
      </c>
      <c r="M234" t="s">
        <v>98</v>
      </c>
      <c r="N234" t="b">
        <v>0</v>
      </c>
    </row>
    <row r="235" spans="1:17" x14ac:dyDescent="0.45">
      <c r="A235" t="s">
        <v>99</v>
      </c>
      <c r="B235" t="s">
        <v>100</v>
      </c>
      <c r="C235" t="s">
        <v>19</v>
      </c>
      <c r="D235">
        <v>4</v>
      </c>
      <c r="E235">
        <v>5</v>
      </c>
      <c r="F235">
        <v>4</v>
      </c>
      <c r="G235">
        <v>5</v>
      </c>
      <c r="H235">
        <v>2</v>
      </c>
      <c r="I235">
        <v>4.46</v>
      </c>
      <c r="J235">
        <v>20</v>
      </c>
      <c r="K235">
        <v>0.14779116465863451</v>
      </c>
      <c r="L235">
        <v>1</v>
      </c>
      <c r="M235" t="s">
        <v>101</v>
      </c>
      <c r="N235" t="b">
        <v>0</v>
      </c>
    </row>
    <row r="236" spans="1:17" x14ac:dyDescent="0.45">
      <c r="A236" t="s">
        <v>102</v>
      </c>
      <c r="B236" t="s">
        <v>103</v>
      </c>
      <c r="C236" t="s">
        <v>19</v>
      </c>
      <c r="D236">
        <v>4</v>
      </c>
      <c r="E236">
        <v>4</v>
      </c>
      <c r="F236">
        <v>2</v>
      </c>
      <c r="G236">
        <v>4</v>
      </c>
      <c r="H236">
        <v>2</v>
      </c>
      <c r="I236">
        <v>3.88</v>
      </c>
      <c r="J236">
        <v>16</v>
      </c>
      <c r="K236">
        <v>0.15438596491228071</v>
      </c>
      <c r="L236">
        <v>1</v>
      </c>
      <c r="M236" t="s">
        <v>104</v>
      </c>
      <c r="N236" t="b">
        <v>0</v>
      </c>
    </row>
    <row r="237" spans="1:17" x14ac:dyDescent="0.45">
      <c r="A237" t="s">
        <v>105</v>
      </c>
      <c r="B237" t="s">
        <v>106</v>
      </c>
      <c r="C237" t="s">
        <v>19</v>
      </c>
      <c r="D237">
        <v>5</v>
      </c>
      <c r="E237">
        <v>5</v>
      </c>
      <c r="F237">
        <v>5</v>
      </c>
      <c r="G237">
        <v>5</v>
      </c>
      <c r="H237">
        <v>4</v>
      </c>
      <c r="I237">
        <v>4.9400000000000004</v>
      </c>
      <c r="J237">
        <v>24</v>
      </c>
      <c r="K237">
        <v>0.15686274509803921</v>
      </c>
      <c r="L237">
        <v>1</v>
      </c>
      <c r="M237" t="s">
        <v>107</v>
      </c>
      <c r="N237" t="b">
        <v>0</v>
      </c>
    </row>
    <row r="238" spans="1:17" x14ac:dyDescent="0.45">
      <c r="A238" t="s">
        <v>108</v>
      </c>
      <c r="B238" t="s">
        <v>109</v>
      </c>
      <c r="C238" t="s">
        <v>19</v>
      </c>
      <c r="D238">
        <v>4</v>
      </c>
      <c r="E238">
        <v>5</v>
      </c>
      <c r="F238">
        <v>3</v>
      </c>
      <c r="G238">
        <v>4</v>
      </c>
      <c r="H238">
        <v>4</v>
      </c>
      <c r="I238">
        <v>4.3199999999999994</v>
      </c>
      <c r="J238">
        <v>20</v>
      </c>
      <c r="K238">
        <v>0.15179487179487181</v>
      </c>
      <c r="L238">
        <v>1</v>
      </c>
      <c r="M238" t="s">
        <v>110</v>
      </c>
      <c r="N238" t="b">
        <v>0</v>
      </c>
    </row>
    <row r="239" spans="1:17" x14ac:dyDescent="0.45">
      <c r="A239" t="s">
        <v>111</v>
      </c>
      <c r="B239" t="s">
        <v>112</v>
      </c>
      <c r="C239" t="s">
        <v>19</v>
      </c>
      <c r="D239">
        <v>4</v>
      </c>
      <c r="E239">
        <v>4</v>
      </c>
      <c r="F239">
        <v>3</v>
      </c>
      <c r="G239">
        <v>4</v>
      </c>
      <c r="H239">
        <v>1</v>
      </c>
      <c r="I239">
        <v>3.96</v>
      </c>
      <c r="J239">
        <v>16</v>
      </c>
      <c r="K239">
        <v>0.14891774891774889</v>
      </c>
      <c r="L239">
        <v>1</v>
      </c>
      <c r="M239" t="s">
        <v>113</v>
      </c>
      <c r="N239" t="b">
        <v>0</v>
      </c>
    </row>
    <row r="240" spans="1:17" x14ac:dyDescent="0.45">
      <c r="A240" t="s">
        <v>114</v>
      </c>
      <c r="B240" t="s">
        <v>115</v>
      </c>
      <c r="C240" t="s">
        <v>19</v>
      </c>
      <c r="D240">
        <v>4</v>
      </c>
      <c r="E240">
        <v>5</v>
      </c>
      <c r="F240">
        <v>4</v>
      </c>
      <c r="G240">
        <v>5</v>
      </c>
      <c r="H240">
        <v>3</v>
      </c>
      <c r="I240">
        <v>4.5199999999999996</v>
      </c>
      <c r="J240">
        <v>21</v>
      </c>
      <c r="K240">
        <v>0.15238095238095239</v>
      </c>
      <c r="L240">
        <v>1</v>
      </c>
      <c r="M240" t="s">
        <v>116</v>
      </c>
      <c r="N240" t="b">
        <v>0</v>
      </c>
    </row>
    <row r="241" spans="1:14" x14ac:dyDescent="0.45">
      <c r="A241" t="s">
        <v>117</v>
      </c>
      <c r="B241" t="s">
        <v>118</v>
      </c>
      <c r="C241" t="s">
        <v>19</v>
      </c>
      <c r="D241">
        <v>5</v>
      </c>
      <c r="E241">
        <v>5</v>
      </c>
      <c r="F241">
        <v>5</v>
      </c>
      <c r="G241">
        <v>5</v>
      </c>
      <c r="H241">
        <v>3</v>
      </c>
      <c r="I241">
        <v>4.88</v>
      </c>
      <c r="J241">
        <v>23</v>
      </c>
      <c r="K241">
        <v>0.25876010781671149</v>
      </c>
      <c r="L241">
        <v>1</v>
      </c>
      <c r="M241" t="s">
        <v>119</v>
      </c>
      <c r="N241" t="b">
        <v>0</v>
      </c>
    </row>
    <row r="242" spans="1:14" x14ac:dyDescent="0.45">
      <c r="A242" t="s">
        <v>120</v>
      </c>
      <c r="B242" t="s">
        <v>121</v>
      </c>
      <c r="C242" t="s">
        <v>19</v>
      </c>
      <c r="D242">
        <v>5</v>
      </c>
      <c r="E242">
        <v>5</v>
      </c>
      <c r="F242">
        <v>5</v>
      </c>
      <c r="G242">
        <v>5</v>
      </c>
      <c r="H242">
        <v>3</v>
      </c>
      <c r="I242">
        <v>4.88</v>
      </c>
      <c r="J242">
        <v>23</v>
      </c>
      <c r="K242">
        <v>0.25257142857142861</v>
      </c>
      <c r="L242">
        <v>1</v>
      </c>
      <c r="M242" t="s">
        <v>122</v>
      </c>
      <c r="N242" t="b">
        <v>0</v>
      </c>
    </row>
    <row r="243" spans="1:14" x14ac:dyDescent="0.45">
      <c r="A243" t="s">
        <v>123</v>
      </c>
      <c r="B243" t="s">
        <v>124</v>
      </c>
      <c r="C243" t="s">
        <v>19</v>
      </c>
      <c r="D243">
        <v>5</v>
      </c>
      <c r="E243">
        <v>5</v>
      </c>
      <c r="F243">
        <v>5</v>
      </c>
      <c r="G243">
        <v>5</v>
      </c>
      <c r="H243">
        <v>4</v>
      </c>
      <c r="I243">
        <v>4.9400000000000004</v>
      </c>
      <c r="J243">
        <v>24</v>
      </c>
      <c r="K243">
        <v>0.15023474178403751</v>
      </c>
      <c r="L243">
        <v>1</v>
      </c>
      <c r="M243" t="s">
        <v>125</v>
      </c>
      <c r="N243" t="b">
        <v>0</v>
      </c>
    </row>
    <row r="244" spans="1:14" x14ac:dyDescent="0.45">
      <c r="A244" t="s">
        <v>126</v>
      </c>
      <c r="B244" t="s">
        <v>127</v>
      </c>
      <c r="C244" t="s">
        <v>19</v>
      </c>
      <c r="D244">
        <v>4</v>
      </c>
      <c r="E244">
        <v>5</v>
      </c>
      <c r="F244">
        <v>4</v>
      </c>
      <c r="G244">
        <v>5</v>
      </c>
      <c r="H244">
        <v>3</v>
      </c>
      <c r="I244">
        <v>4.5199999999999996</v>
      </c>
      <c r="J244">
        <v>21</v>
      </c>
      <c r="K244">
        <v>0.1536723163841808</v>
      </c>
      <c r="L244">
        <v>1</v>
      </c>
      <c r="M244" t="s">
        <v>128</v>
      </c>
      <c r="N244" t="b">
        <v>0</v>
      </c>
    </row>
    <row r="245" spans="1:14" x14ac:dyDescent="0.45">
      <c r="A245" t="s">
        <v>129</v>
      </c>
      <c r="B245" t="s">
        <v>130</v>
      </c>
      <c r="C245" t="s">
        <v>19</v>
      </c>
      <c r="D245">
        <v>2</v>
      </c>
      <c r="E245">
        <v>2</v>
      </c>
      <c r="F245">
        <v>1</v>
      </c>
      <c r="G245">
        <v>4</v>
      </c>
      <c r="H245">
        <v>2</v>
      </c>
      <c r="I245">
        <v>2.94</v>
      </c>
      <c r="J245">
        <v>11</v>
      </c>
      <c r="K245">
        <v>0.15686274509803921</v>
      </c>
      <c r="L245">
        <v>1</v>
      </c>
      <c r="M245" t="s">
        <v>131</v>
      </c>
      <c r="N245" t="b">
        <v>0</v>
      </c>
    </row>
    <row r="246" spans="1:14" x14ac:dyDescent="0.45">
      <c r="A246" t="s">
        <v>132</v>
      </c>
      <c r="B246" t="s">
        <v>133</v>
      </c>
      <c r="C246" t="s">
        <v>19</v>
      </c>
      <c r="D246">
        <v>5</v>
      </c>
      <c r="E246">
        <v>5</v>
      </c>
      <c r="F246">
        <v>5</v>
      </c>
      <c r="G246">
        <v>5</v>
      </c>
      <c r="H246">
        <v>1</v>
      </c>
      <c r="I246">
        <v>4.76</v>
      </c>
      <c r="J246">
        <v>21</v>
      </c>
      <c r="K246">
        <v>0.29010989010989008</v>
      </c>
      <c r="L246">
        <v>1</v>
      </c>
      <c r="M246" t="s">
        <v>134</v>
      </c>
      <c r="N246" t="b">
        <v>0</v>
      </c>
    </row>
    <row r="247" spans="1:14" x14ac:dyDescent="0.45">
      <c r="A247" t="s">
        <v>135</v>
      </c>
      <c r="B247" t="s">
        <v>136</v>
      </c>
      <c r="C247" t="s">
        <v>19</v>
      </c>
      <c r="D247">
        <v>3</v>
      </c>
      <c r="E247">
        <v>3</v>
      </c>
      <c r="F247">
        <v>2</v>
      </c>
      <c r="G247">
        <v>4</v>
      </c>
      <c r="H247">
        <v>2</v>
      </c>
      <c r="I247">
        <v>2.92</v>
      </c>
      <c r="J247">
        <v>14</v>
      </c>
      <c r="K247">
        <v>0.2417582417582417</v>
      </c>
      <c r="L247">
        <v>1</v>
      </c>
      <c r="M247" t="s">
        <v>137</v>
      </c>
      <c r="N247" t="b">
        <v>0</v>
      </c>
    </row>
    <row r="248" spans="1:14" x14ac:dyDescent="0.45">
      <c r="A248" t="s">
        <v>138</v>
      </c>
      <c r="B248" t="s">
        <v>139</v>
      </c>
      <c r="C248" t="s">
        <v>19</v>
      </c>
      <c r="D248">
        <v>3</v>
      </c>
      <c r="E248">
        <v>3</v>
      </c>
      <c r="F248">
        <v>2</v>
      </c>
      <c r="G248">
        <v>4</v>
      </c>
      <c r="H248">
        <v>3</v>
      </c>
      <c r="I248">
        <v>2.98</v>
      </c>
      <c r="J248">
        <v>15</v>
      </c>
      <c r="K248">
        <v>0.26386554621848729</v>
      </c>
      <c r="L248">
        <v>1</v>
      </c>
      <c r="M248" t="s">
        <v>140</v>
      </c>
      <c r="N248" t="b">
        <v>0</v>
      </c>
    </row>
    <row r="249" spans="1:14" x14ac:dyDescent="0.45">
      <c r="A249" t="s">
        <v>141</v>
      </c>
      <c r="B249" t="s">
        <v>142</v>
      </c>
      <c r="C249" t="s">
        <v>19</v>
      </c>
      <c r="D249">
        <v>5</v>
      </c>
      <c r="E249">
        <v>5</v>
      </c>
      <c r="F249">
        <v>5</v>
      </c>
      <c r="G249">
        <v>5</v>
      </c>
      <c r="H249">
        <v>1</v>
      </c>
      <c r="I249">
        <v>4.76</v>
      </c>
      <c r="J249">
        <v>21</v>
      </c>
      <c r="K249">
        <v>0.28250401284109139</v>
      </c>
      <c r="L249">
        <v>1</v>
      </c>
      <c r="M249" t="s">
        <v>143</v>
      </c>
      <c r="N249" t="b">
        <v>0</v>
      </c>
    </row>
    <row r="250" spans="1:14" x14ac:dyDescent="0.45">
      <c r="A250" t="s">
        <v>144</v>
      </c>
      <c r="B250" t="s">
        <v>145</v>
      </c>
      <c r="C250" t="s">
        <v>19</v>
      </c>
      <c r="D250">
        <v>5</v>
      </c>
      <c r="E250">
        <v>5</v>
      </c>
      <c r="F250">
        <v>4</v>
      </c>
      <c r="G250">
        <v>5</v>
      </c>
      <c r="H250">
        <v>3</v>
      </c>
      <c r="I250">
        <v>4.74</v>
      </c>
      <c r="J250">
        <v>22</v>
      </c>
      <c r="K250">
        <v>0.14871794871794869</v>
      </c>
      <c r="L250">
        <v>1</v>
      </c>
      <c r="M250" t="s">
        <v>146</v>
      </c>
      <c r="N250" t="b">
        <v>0</v>
      </c>
    </row>
    <row r="251" spans="1:14" x14ac:dyDescent="0.45">
      <c r="A251" t="s">
        <v>147</v>
      </c>
      <c r="B251" t="s">
        <v>148</v>
      </c>
      <c r="C251" t="s">
        <v>19</v>
      </c>
      <c r="D251">
        <v>5</v>
      </c>
      <c r="E251">
        <v>5</v>
      </c>
      <c r="F251">
        <v>5</v>
      </c>
      <c r="G251">
        <v>5</v>
      </c>
      <c r="H251">
        <v>1</v>
      </c>
      <c r="I251">
        <v>4.76</v>
      </c>
      <c r="J251">
        <v>21</v>
      </c>
      <c r="K251">
        <v>0.1536723163841808</v>
      </c>
      <c r="L251">
        <v>1</v>
      </c>
      <c r="M251" t="s">
        <v>149</v>
      </c>
      <c r="N251" t="b">
        <v>0</v>
      </c>
    </row>
    <row r="252" spans="1:14" x14ac:dyDescent="0.45">
      <c r="A252" t="s">
        <v>150</v>
      </c>
      <c r="B252" t="s">
        <v>151</v>
      </c>
      <c r="C252" t="s">
        <v>19</v>
      </c>
      <c r="D252">
        <v>3</v>
      </c>
      <c r="E252">
        <v>3</v>
      </c>
      <c r="F252">
        <v>1</v>
      </c>
      <c r="G252">
        <v>5</v>
      </c>
      <c r="H252">
        <v>3</v>
      </c>
      <c r="I252">
        <v>3.5200000000000009</v>
      </c>
      <c r="J252">
        <v>15</v>
      </c>
      <c r="K252">
        <v>0.26890756302521007</v>
      </c>
      <c r="L252">
        <v>1</v>
      </c>
      <c r="M252" t="s">
        <v>152</v>
      </c>
      <c r="N252" t="b">
        <v>0</v>
      </c>
    </row>
    <row r="253" spans="1:14" x14ac:dyDescent="0.45">
      <c r="A253" t="s">
        <v>153</v>
      </c>
      <c r="B253" t="s">
        <v>154</v>
      </c>
      <c r="C253" t="s">
        <v>19</v>
      </c>
      <c r="D253">
        <v>4</v>
      </c>
      <c r="E253">
        <v>4</v>
      </c>
      <c r="F253">
        <v>3</v>
      </c>
      <c r="G253">
        <v>4</v>
      </c>
      <c r="H253">
        <v>3</v>
      </c>
      <c r="I253">
        <v>4.08</v>
      </c>
      <c r="J253">
        <v>18</v>
      </c>
      <c r="K253">
        <v>0.23351988217967601</v>
      </c>
      <c r="L253">
        <v>1</v>
      </c>
      <c r="M253" t="s">
        <v>155</v>
      </c>
      <c r="N253" t="b">
        <v>0</v>
      </c>
    </row>
    <row r="254" spans="1:14" x14ac:dyDescent="0.45">
      <c r="A254" t="s">
        <v>156</v>
      </c>
      <c r="B254" t="s">
        <v>157</v>
      </c>
      <c r="C254" t="s">
        <v>19</v>
      </c>
      <c r="D254">
        <v>4</v>
      </c>
      <c r="E254">
        <v>5</v>
      </c>
      <c r="F254">
        <v>4</v>
      </c>
      <c r="G254">
        <v>5</v>
      </c>
      <c r="H254">
        <v>1</v>
      </c>
      <c r="I254">
        <v>4.12</v>
      </c>
      <c r="J254">
        <v>19</v>
      </c>
      <c r="K254">
        <v>0.15238095238095239</v>
      </c>
      <c r="L254">
        <v>1</v>
      </c>
      <c r="M254" t="s">
        <v>158</v>
      </c>
      <c r="N254" t="b">
        <v>0</v>
      </c>
    </row>
    <row r="255" spans="1:14" x14ac:dyDescent="0.45">
      <c r="A255" t="s">
        <v>159</v>
      </c>
      <c r="B255" t="s">
        <v>160</v>
      </c>
      <c r="C255" t="s">
        <v>19</v>
      </c>
      <c r="D255">
        <v>5</v>
      </c>
      <c r="E255">
        <v>5</v>
      </c>
      <c r="F255">
        <v>5</v>
      </c>
      <c r="G255">
        <v>5</v>
      </c>
      <c r="H255">
        <v>4</v>
      </c>
      <c r="I255">
        <v>4.9400000000000004</v>
      </c>
      <c r="J255">
        <v>24</v>
      </c>
      <c r="K255">
        <v>0.14385964912280699</v>
      </c>
      <c r="L255">
        <v>1</v>
      </c>
      <c r="M255" t="s">
        <v>161</v>
      </c>
      <c r="N255" t="b">
        <v>0</v>
      </c>
    </row>
    <row r="256" spans="1:14" x14ac:dyDescent="0.45">
      <c r="A256" t="s">
        <v>162</v>
      </c>
      <c r="B256" t="s">
        <v>163</v>
      </c>
      <c r="C256" t="s">
        <v>19</v>
      </c>
      <c r="D256">
        <v>4</v>
      </c>
      <c r="E256">
        <v>4</v>
      </c>
      <c r="F256">
        <v>3</v>
      </c>
      <c r="G256">
        <v>4</v>
      </c>
      <c r="H256">
        <v>3</v>
      </c>
      <c r="I256">
        <v>4.08</v>
      </c>
      <c r="J256">
        <v>18</v>
      </c>
      <c r="K256">
        <v>0.2419047619047619</v>
      </c>
      <c r="L256">
        <v>1</v>
      </c>
      <c r="M256" t="s">
        <v>164</v>
      </c>
      <c r="N256" t="b">
        <v>0</v>
      </c>
    </row>
    <row r="257" spans="1:14" x14ac:dyDescent="0.45">
      <c r="A257" t="s">
        <v>165</v>
      </c>
      <c r="B257" t="s">
        <v>166</v>
      </c>
      <c r="C257" t="s">
        <v>19</v>
      </c>
      <c r="D257">
        <v>4</v>
      </c>
      <c r="E257">
        <v>4</v>
      </c>
      <c r="F257">
        <v>2</v>
      </c>
      <c r="G257">
        <v>4</v>
      </c>
      <c r="H257">
        <v>2</v>
      </c>
      <c r="I257">
        <v>3.32</v>
      </c>
      <c r="J257">
        <v>16</v>
      </c>
      <c r="K257">
        <v>0.15402298850574711</v>
      </c>
      <c r="L257">
        <v>1</v>
      </c>
      <c r="M257" t="s">
        <v>167</v>
      </c>
      <c r="N257" t="b">
        <v>0</v>
      </c>
    </row>
    <row r="258" spans="1:14" x14ac:dyDescent="0.45">
      <c r="A258" t="s">
        <v>168</v>
      </c>
      <c r="B258" t="s">
        <v>169</v>
      </c>
      <c r="C258" t="s">
        <v>19</v>
      </c>
      <c r="D258">
        <v>1</v>
      </c>
      <c r="E258">
        <v>1</v>
      </c>
      <c r="F258">
        <v>1</v>
      </c>
      <c r="G258">
        <v>5</v>
      </c>
      <c r="H258">
        <v>1</v>
      </c>
      <c r="I258">
        <v>2.6</v>
      </c>
      <c r="J258">
        <v>9</v>
      </c>
      <c r="K258">
        <v>0.25142857142857139</v>
      </c>
      <c r="L258">
        <v>1</v>
      </c>
      <c r="M258" t="s">
        <v>170</v>
      </c>
      <c r="N258" t="b">
        <v>0</v>
      </c>
    </row>
    <row r="259" spans="1:14" x14ac:dyDescent="0.45">
      <c r="A259" t="s">
        <v>171</v>
      </c>
      <c r="B259" t="s">
        <v>172</v>
      </c>
      <c r="C259" t="s">
        <v>19</v>
      </c>
      <c r="D259">
        <v>3</v>
      </c>
      <c r="E259">
        <v>5</v>
      </c>
      <c r="F259">
        <v>3</v>
      </c>
      <c r="G259">
        <v>5</v>
      </c>
      <c r="H259">
        <v>1</v>
      </c>
      <c r="I259">
        <v>3.76</v>
      </c>
      <c r="J259">
        <v>17</v>
      </c>
      <c r="K259">
        <v>0.15942028985507251</v>
      </c>
      <c r="L259">
        <v>1</v>
      </c>
      <c r="M259" t="s">
        <v>173</v>
      </c>
      <c r="N259" t="b">
        <v>0</v>
      </c>
    </row>
    <row r="260" spans="1:14" x14ac:dyDescent="0.45">
      <c r="A260" t="s">
        <v>174</v>
      </c>
      <c r="B260" t="s">
        <v>175</v>
      </c>
      <c r="C260" t="s">
        <v>19</v>
      </c>
      <c r="D260">
        <v>3</v>
      </c>
      <c r="E260">
        <v>3</v>
      </c>
      <c r="F260">
        <v>2</v>
      </c>
      <c r="G260">
        <v>4</v>
      </c>
      <c r="H260">
        <v>3</v>
      </c>
      <c r="I260">
        <v>3.54</v>
      </c>
      <c r="J260">
        <v>15</v>
      </c>
      <c r="K260">
        <v>0.25058977719528169</v>
      </c>
      <c r="L260">
        <v>1</v>
      </c>
      <c r="M260" t="s">
        <v>176</v>
      </c>
      <c r="N260" t="b">
        <v>0</v>
      </c>
    </row>
    <row r="261" spans="1:14" x14ac:dyDescent="0.45">
      <c r="A261" t="s">
        <v>177</v>
      </c>
      <c r="B261" t="s">
        <v>178</v>
      </c>
      <c r="C261" t="s">
        <v>19</v>
      </c>
      <c r="D261">
        <v>3</v>
      </c>
      <c r="E261">
        <v>3</v>
      </c>
      <c r="F261">
        <v>1</v>
      </c>
      <c r="G261">
        <v>5</v>
      </c>
      <c r="H261">
        <v>1</v>
      </c>
      <c r="I261">
        <v>2.2799999999999998</v>
      </c>
      <c r="J261">
        <v>13</v>
      </c>
      <c r="K261">
        <v>0.26791569086651051</v>
      </c>
      <c r="L261">
        <v>1</v>
      </c>
      <c r="M261" t="s">
        <v>179</v>
      </c>
      <c r="N261" t="b">
        <v>0</v>
      </c>
    </row>
    <row r="262" spans="1:14" x14ac:dyDescent="0.45">
      <c r="A262" t="s">
        <v>180</v>
      </c>
      <c r="B262" t="s">
        <v>181</v>
      </c>
      <c r="C262" t="s">
        <v>19</v>
      </c>
      <c r="D262">
        <v>4</v>
      </c>
      <c r="E262">
        <v>4</v>
      </c>
      <c r="F262">
        <v>3</v>
      </c>
      <c r="G262">
        <v>5</v>
      </c>
      <c r="H262">
        <v>3</v>
      </c>
      <c r="I262">
        <v>4.2</v>
      </c>
      <c r="J262">
        <v>19</v>
      </c>
      <c r="K262">
        <v>0.15208333333333329</v>
      </c>
      <c r="L262">
        <v>1</v>
      </c>
      <c r="M262" t="s">
        <v>182</v>
      </c>
      <c r="N262" t="b">
        <v>0</v>
      </c>
    </row>
    <row r="263" spans="1:14" x14ac:dyDescent="0.45">
      <c r="A263" t="s">
        <v>183</v>
      </c>
      <c r="B263" t="s">
        <v>184</v>
      </c>
      <c r="C263" t="s">
        <v>19</v>
      </c>
      <c r="D263">
        <v>4</v>
      </c>
      <c r="E263">
        <v>5</v>
      </c>
      <c r="F263">
        <v>4</v>
      </c>
      <c r="G263">
        <v>5</v>
      </c>
      <c r="H263">
        <v>2</v>
      </c>
      <c r="I263">
        <v>3.9</v>
      </c>
      <c r="J263">
        <v>20</v>
      </c>
      <c r="K263">
        <v>0.15597484276729559</v>
      </c>
      <c r="L263">
        <v>1</v>
      </c>
      <c r="M263" t="s">
        <v>185</v>
      </c>
      <c r="N263" t="b">
        <v>0</v>
      </c>
    </row>
    <row r="264" spans="1:14" x14ac:dyDescent="0.45">
      <c r="A264" t="s">
        <v>186</v>
      </c>
      <c r="B264" t="s">
        <v>187</v>
      </c>
      <c r="C264" t="s">
        <v>19</v>
      </c>
      <c r="D264">
        <v>4</v>
      </c>
      <c r="E264">
        <v>4</v>
      </c>
      <c r="F264">
        <v>3</v>
      </c>
      <c r="G264">
        <v>5</v>
      </c>
      <c r="H264">
        <v>2</v>
      </c>
      <c r="I264">
        <v>4.1399999999999997</v>
      </c>
      <c r="J264">
        <v>18</v>
      </c>
      <c r="K264">
        <v>0.14933333333333329</v>
      </c>
      <c r="L264">
        <v>1</v>
      </c>
      <c r="M264" t="s">
        <v>188</v>
      </c>
      <c r="N264" t="b">
        <v>0</v>
      </c>
    </row>
    <row r="265" spans="1:14" x14ac:dyDescent="0.45">
      <c r="A265" t="s">
        <v>189</v>
      </c>
      <c r="B265" t="s">
        <v>190</v>
      </c>
      <c r="C265" t="s">
        <v>19</v>
      </c>
      <c r="D265">
        <v>3</v>
      </c>
      <c r="E265">
        <v>3</v>
      </c>
      <c r="F265">
        <v>1</v>
      </c>
      <c r="G265">
        <v>5</v>
      </c>
      <c r="H265">
        <v>1</v>
      </c>
      <c r="I265">
        <v>3.4000000000000008</v>
      </c>
      <c r="J265">
        <v>13</v>
      </c>
      <c r="K265">
        <v>0.1583333333333333</v>
      </c>
      <c r="L265">
        <v>1</v>
      </c>
      <c r="M265" t="s">
        <v>191</v>
      </c>
      <c r="N265" t="b">
        <v>0</v>
      </c>
    </row>
    <row r="266" spans="1:14" x14ac:dyDescent="0.45">
      <c r="A266" t="s">
        <v>192</v>
      </c>
      <c r="B266" t="s">
        <v>193</v>
      </c>
      <c r="C266" t="s">
        <v>19</v>
      </c>
      <c r="D266">
        <v>4</v>
      </c>
      <c r="E266">
        <v>5</v>
      </c>
      <c r="F266">
        <v>4</v>
      </c>
      <c r="G266">
        <v>5</v>
      </c>
      <c r="H266">
        <v>4</v>
      </c>
      <c r="I266">
        <v>4.5799999999999992</v>
      </c>
      <c r="J266">
        <v>22</v>
      </c>
      <c r="K266">
        <v>0.14358974358974361</v>
      </c>
      <c r="L266">
        <v>1</v>
      </c>
      <c r="M266" t="s">
        <v>194</v>
      </c>
      <c r="N266" t="b">
        <v>0</v>
      </c>
    </row>
    <row r="267" spans="1:14" x14ac:dyDescent="0.45">
      <c r="A267" t="s">
        <v>195</v>
      </c>
      <c r="B267" t="s">
        <v>196</v>
      </c>
      <c r="C267" t="s">
        <v>19</v>
      </c>
      <c r="D267">
        <v>4</v>
      </c>
      <c r="E267">
        <v>5</v>
      </c>
      <c r="F267">
        <v>4</v>
      </c>
      <c r="G267">
        <v>5</v>
      </c>
      <c r="H267">
        <v>3</v>
      </c>
      <c r="I267">
        <v>4.5199999999999996</v>
      </c>
      <c r="J267">
        <v>21</v>
      </c>
      <c r="K267">
        <v>0.14779116465863451</v>
      </c>
      <c r="L267">
        <v>1</v>
      </c>
      <c r="M267" t="s">
        <v>197</v>
      </c>
      <c r="N267" t="b">
        <v>0</v>
      </c>
    </row>
    <row r="268" spans="1:14" x14ac:dyDescent="0.45">
      <c r="A268" t="s">
        <v>198</v>
      </c>
      <c r="B268" t="s">
        <v>199</v>
      </c>
      <c r="C268" t="s">
        <v>19</v>
      </c>
      <c r="D268">
        <v>4</v>
      </c>
      <c r="E268">
        <v>5</v>
      </c>
      <c r="F268">
        <v>3</v>
      </c>
      <c r="G268">
        <v>5</v>
      </c>
      <c r="H268">
        <v>1</v>
      </c>
      <c r="I268">
        <v>3.98</v>
      </c>
      <c r="J268">
        <v>18</v>
      </c>
      <c r="K268">
        <v>0.1536723163841808</v>
      </c>
      <c r="L268">
        <v>1</v>
      </c>
      <c r="M268" t="s">
        <v>200</v>
      </c>
      <c r="N268" t="b">
        <v>0</v>
      </c>
    </row>
    <row r="269" spans="1:14" x14ac:dyDescent="0.45">
      <c r="A269" t="s">
        <v>201</v>
      </c>
      <c r="B269" t="s">
        <v>202</v>
      </c>
      <c r="C269" t="s">
        <v>19</v>
      </c>
      <c r="D269">
        <v>4</v>
      </c>
      <c r="E269">
        <v>4</v>
      </c>
      <c r="F269">
        <v>3</v>
      </c>
      <c r="G269">
        <v>5</v>
      </c>
      <c r="H269">
        <v>4</v>
      </c>
      <c r="I269">
        <v>4.26</v>
      </c>
      <c r="J269">
        <v>20</v>
      </c>
      <c r="K269">
        <v>0.27220779220779218</v>
      </c>
      <c r="L269">
        <v>1</v>
      </c>
      <c r="M269" t="s">
        <v>203</v>
      </c>
      <c r="N269" t="b">
        <v>0</v>
      </c>
    </row>
    <row r="270" spans="1:14" x14ac:dyDescent="0.45">
      <c r="A270" t="s">
        <v>204</v>
      </c>
      <c r="B270" t="s">
        <v>205</v>
      </c>
      <c r="C270" t="s">
        <v>19</v>
      </c>
      <c r="D270">
        <v>4</v>
      </c>
      <c r="E270">
        <v>5</v>
      </c>
      <c r="F270">
        <v>3</v>
      </c>
      <c r="G270">
        <v>5</v>
      </c>
      <c r="H270">
        <v>4</v>
      </c>
      <c r="I270">
        <v>4.4400000000000004</v>
      </c>
      <c r="J270">
        <v>21</v>
      </c>
      <c r="K270">
        <v>0.14912280701754391</v>
      </c>
      <c r="L270">
        <v>1</v>
      </c>
      <c r="M270" t="s">
        <v>206</v>
      </c>
      <c r="N270" t="b">
        <v>0</v>
      </c>
    </row>
    <row r="271" spans="1:14" x14ac:dyDescent="0.45">
      <c r="A271" t="s">
        <v>207</v>
      </c>
      <c r="B271" t="s">
        <v>208</v>
      </c>
      <c r="C271" t="s">
        <v>19</v>
      </c>
      <c r="D271">
        <v>4</v>
      </c>
      <c r="E271">
        <v>4</v>
      </c>
      <c r="F271">
        <v>3</v>
      </c>
      <c r="G271">
        <v>4</v>
      </c>
      <c r="H271">
        <v>2</v>
      </c>
      <c r="I271">
        <v>4.0199999999999996</v>
      </c>
      <c r="J271">
        <v>17</v>
      </c>
      <c r="K271">
        <v>0.14954954954954949</v>
      </c>
      <c r="L271">
        <v>1</v>
      </c>
      <c r="M271" t="s">
        <v>209</v>
      </c>
      <c r="N271" t="b">
        <v>0</v>
      </c>
    </row>
    <row r="272" spans="1:14" x14ac:dyDescent="0.45">
      <c r="A272" t="s">
        <v>210</v>
      </c>
      <c r="B272" t="s">
        <v>211</v>
      </c>
      <c r="C272" t="s">
        <v>19</v>
      </c>
      <c r="D272">
        <v>5</v>
      </c>
      <c r="E272">
        <v>5</v>
      </c>
      <c r="F272">
        <v>5</v>
      </c>
      <c r="G272">
        <v>5</v>
      </c>
      <c r="H272">
        <v>1</v>
      </c>
      <c r="I272">
        <v>4.76</v>
      </c>
      <c r="J272">
        <v>21</v>
      </c>
      <c r="K272">
        <v>0.28131868131868132</v>
      </c>
      <c r="L272">
        <v>1</v>
      </c>
      <c r="M272" t="s">
        <v>212</v>
      </c>
      <c r="N272" t="b">
        <v>0</v>
      </c>
    </row>
    <row r="273" spans="1:14" x14ac:dyDescent="0.45">
      <c r="A273" t="s">
        <v>213</v>
      </c>
      <c r="B273" t="s">
        <v>214</v>
      </c>
      <c r="C273" t="s">
        <v>19</v>
      </c>
      <c r="D273">
        <v>4</v>
      </c>
      <c r="E273">
        <v>4</v>
      </c>
      <c r="F273">
        <v>3</v>
      </c>
      <c r="G273">
        <v>4</v>
      </c>
      <c r="H273">
        <v>3</v>
      </c>
      <c r="I273">
        <v>4.08</v>
      </c>
      <c r="J273">
        <v>18</v>
      </c>
      <c r="K273">
        <v>0.14779116465863451</v>
      </c>
      <c r="L273">
        <v>1</v>
      </c>
      <c r="M273" t="s">
        <v>215</v>
      </c>
      <c r="N273" t="b">
        <v>0</v>
      </c>
    </row>
    <row r="274" spans="1:14" x14ac:dyDescent="0.45">
      <c r="A274" t="s">
        <v>216</v>
      </c>
      <c r="B274" t="s">
        <v>217</v>
      </c>
      <c r="C274" t="s">
        <v>19</v>
      </c>
      <c r="D274">
        <v>5</v>
      </c>
      <c r="E274">
        <v>5</v>
      </c>
      <c r="F274">
        <v>5</v>
      </c>
      <c r="G274">
        <v>5</v>
      </c>
      <c r="H274">
        <v>2</v>
      </c>
      <c r="I274">
        <v>4.82</v>
      </c>
      <c r="J274">
        <v>22</v>
      </c>
      <c r="K274">
        <v>0.25423987776928952</v>
      </c>
      <c r="L274">
        <v>1</v>
      </c>
      <c r="M274" t="s">
        <v>218</v>
      </c>
      <c r="N274" t="b">
        <v>0</v>
      </c>
    </row>
    <row r="275" spans="1:14" x14ac:dyDescent="0.45">
      <c r="A275" t="s">
        <v>219</v>
      </c>
      <c r="B275" t="s">
        <v>220</v>
      </c>
      <c r="C275" t="s">
        <v>19</v>
      </c>
      <c r="D275">
        <v>5</v>
      </c>
      <c r="E275">
        <v>5</v>
      </c>
      <c r="F275">
        <v>5</v>
      </c>
      <c r="G275">
        <v>5</v>
      </c>
      <c r="H275">
        <v>2</v>
      </c>
      <c r="I275">
        <v>4.82</v>
      </c>
      <c r="J275">
        <v>22</v>
      </c>
      <c r="K275">
        <v>0.15238095238095239</v>
      </c>
      <c r="L275">
        <v>1</v>
      </c>
      <c r="M275" t="s">
        <v>221</v>
      </c>
      <c r="N275" t="b">
        <v>0</v>
      </c>
    </row>
    <row r="276" spans="1:14" x14ac:dyDescent="0.45">
      <c r="A276" t="s">
        <v>222</v>
      </c>
      <c r="B276" t="s">
        <v>223</v>
      </c>
      <c r="C276" t="s">
        <v>19</v>
      </c>
      <c r="D276">
        <v>4</v>
      </c>
      <c r="E276">
        <v>4</v>
      </c>
      <c r="F276">
        <v>2</v>
      </c>
      <c r="G276">
        <v>4</v>
      </c>
      <c r="H276">
        <v>3</v>
      </c>
      <c r="I276">
        <v>3.9400000000000008</v>
      </c>
      <c r="J276">
        <v>17</v>
      </c>
      <c r="K276">
        <v>0.14891774891774889</v>
      </c>
      <c r="L276">
        <v>1</v>
      </c>
      <c r="M276" t="s">
        <v>224</v>
      </c>
      <c r="N276" t="b">
        <v>0</v>
      </c>
    </row>
    <row r="277" spans="1:14" x14ac:dyDescent="0.45">
      <c r="A277" t="s">
        <v>225</v>
      </c>
      <c r="B277" t="s">
        <v>226</v>
      </c>
      <c r="C277" t="s">
        <v>19</v>
      </c>
      <c r="D277">
        <v>5</v>
      </c>
      <c r="E277">
        <v>5</v>
      </c>
      <c r="F277">
        <v>5</v>
      </c>
      <c r="G277">
        <v>5</v>
      </c>
      <c r="H277">
        <v>1</v>
      </c>
      <c r="I277">
        <v>4.76</v>
      </c>
      <c r="J277">
        <v>21</v>
      </c>
      <c r="K277">
        <v>0.2831168831168831</v>
      </c>
      <c r="L277">
        <v>1</v>
      </c>
      <c r="M277" t="s">
        <v>227</v>
      </c>
      <c r="N277" t="b">
        <v>0</v>
      </c>
    </row>
    <row r="278" spans="1:14" x14ac:dyDescent="0.45">
      <c r="A278" t="s">
        <v>228</v>
      </c>
      <c r="B278" t="s">
        <v>229</v>
      </c>
      <c r="C278" t="s">
        <v>19</v>
      </c>
      <c r="D278">
        <v>4</v>
      </c>
      <c r="E278">
        <v>5</v>
      </c>
      <c r="F278">
        <v>4</v>
      </c>
      <c r="G278">
        <v>5</v>
      </c>
      <c r="H278">
        <v>1</v>
      </c>
      <c r="I278">
        <v>4.3999999999999986</v>
      </c>
      <c r="J278">
        <v>19</v>
      </c>
      <c r="K278">
        <v>0.14814814814814811</v>
      </c>
      <c r="L278">
        <v>1</v>
      </c>
      <c r="M278" t="s">
        <v>230</v>
      </c>
      <c r="N278" t="b">
        <v>0</v>
      </c>
    </row>
    <row r="279" spans="1:14" x14ac:dyDescent="0.45">
      <c r="A279" t="s">
        <v>231</v>
      </c>
      <c r="B279" t="s">
        <v>232</v>
      </c>
      <c r="C279" t="s">
        <v>19</v>
      </c>
      <c r="D279">
        <v>4</v>
      </c>
      <c r="E279">
        <v>4</v>
      </c>
      <c r="F279">
        <v>3</v>
      </c>
      <c r="G279">
        <v>5</v>
      </c>
      <c r="H279">
        <v>3</v>
      </c>
      <c r="I279">
        <v>4.2</v>
      </c>
      <c r="J279">
        <v>19</v>
      </c>
      <c r="K279">
        <v>0.25245202558635388</v>
      </c>
      <c r="L279">
        <v>1</v>
      </c>
      <c r="M279" t="s">
        <v>233</v>
      </c>
      <c r="N279" t="b">
        <v>0</v>
      </c>
    </row>
    <row r="280" spans="1:14" x14ac:dyDescent="0.45">
      <c r="A280" t="s">
        <v>234</v>
      </c>
      <c r="B280" t="s">
        <v>235</v>
      </c>
      <c r="C280" t="s">
        <v>19</v>
      </c>
      <c r="D280">
        <v>5</v>
      </c>
      <c r="E280">
        <v>5</v>
      </c>
      <c r="F280">
        <v>4</v>
      </c>
      <c r="G280">
        <v>5</v>
      </c>
      <c r="H280">
        <v>2</v>
      </c>
      <c r="I280">
        <v>4.4000000000000004</v>
      </c>
      <c r="J280">
        <v>21</v>
      </c>
      <c r="K280">
        <v>0.14761904761904759</v>
      </c>
      <c r="L280">
        <v>1</v>
      </c>
      <c r="M280" t="s">
        <v>236</v>
      </c>
      <c r="N280" t="b">
        <v>0</v>
      </c>
    </row>
    <row r="281" spans="1:14" x14ac:dyDescent="0.45">
      <c r="A281" t="s">
        <v>237</v>
      </c>
      <c r="B281" t="s">
        <v>238</v>
      </c>
      <c r="C281" t="s">
        <v>19</v>
      </c>
      <c r="D281">
        <v>3</v>
      </c>
      <c r="E281">
        <v>3</v>
      </c>
      <c r="F281">
        <v>2</v>
      </c>
      <c r="G281">
        <v>4</v>
      </c>
      <c r="H281">
        <v>2</v>
      </c>
      <c r="I281">
        <v>2.92</v>
      </c>
      <c r="J281">
        <v>14</v>
      </c>
      <c r="K281">
        <v>0.26728110599078342</v>
      </c>
      <c r="L281">
        <v>1</v>
      </c>
      <c r="M281" t="s">
        <v>239</v>
      </c>
      <c r="N281" t="b">
        <v>0</v>
      </c>
    </row>
    <row r="282" spans="1:14" x14ac:dyDescent="0.45">
      <c r="A282" t="s">
        <v>240</v>
      </c>
      <c r="B282" t="s">
        <v>241</v>
      </c>
      <c r="C282" t="s">
        <v>19</v>
      </c>
      <c r="D282">
        <v>5</v>
      </c>
      <c r="E282">
        <v>5</v>
      </c>
      <c r="F282">
        <v>5</v>
      </c>
      <c r="G282">
        <v>5</v>
      </c>
      <c r="H282">
        <v>1</v>
      </c>
      <c r="I282">
        <v>4.76</v>
      </c>
      <c r="J282">
        <v>21</v>
      </c>
      <c r="K282">
        <v>0.29010989010989008</v>
      </c>
      <c r="L282">
        <v>1</v>
      </c>
      <c r="M282" t="s">
        <v>242</v>
      </c>
      <c r="N282" t="b">
        <v>0</v>
      </c>
    </row>
    <row r="283" spans="1:14" x14ac:dyDescent="0.45">
      <c r="A283" t="s">
        <v>243</v>
      </c>
      <c r="B283" t="s">
        <v>244</v>
      </c>
      <c r="C283" t="s">
        <v>19</v>
      </c>
      <c r="D283">
        <v>4</v>
      </c>
      <c r="E283">
        <v>5</v>
      </c>
      <c r="F283">
        <v>3</v>
      </c>
      <c r="G283">
        <v>5</v>
      </c>
      <c r="H283">
        <v>2</v>
      </c>
      <c r="I283">
        <v>3.2</v>
      </c>
      <c r="J283">
        <v>19</v>
      </c>
      <c r="K283">
        <v>0.15476190476190471</v>
      </c>
      <c r="L283">
        <v>1</v>
      </c>
      <c r="M283" t="s">
        <v>245</v>
      </c>
      <c r="N283" t="b">
        <v>0</v>
      </c>
    </row>
    <row r="284" spans="1:14" x14ac:dyDescent="0.45">
      <c r="A284" t="s">
        <v>246</v>
      </c>
      <c r="B284" t="s">
        <v>247</v>
      </c>
      <c r="C284" t="s">
        <v>19</v>
      </c>
      <c r="D284">
        <v>3</v>
      </c>
      <c r="E284">
        <v>3</v>
      </c>
      <c r="F284">
        <v>2</v>
      </c>
      <c r="G284">
        <v>4</v>
      </c>
      <c r="H284">
        <v>3</v>
      </c>
      <c r="I284">
        <v>3.54</v>
      </c>
      <c r="J284">
        <v>15</v>
      </c>
      <c r="K284">
        <v>0.26549450549450548</v>
      </c>
      <c r="L284">
        <v>1</v>
      </c>
      <c r="M284" t="s">
        <v>248</v>
      </c>
      <c r="N284" t="b">
        <v>0</v>
      </c>
    </row>
    <row r="285" spans="1:14" x14ac:dyDescent="0.45">
      <c r="A285" t="s">
        <v>249</v>
      </c>
      <c r="B285" t="s">
        <v>250</v>
      </c>
      <c r="C285" t="s">
        <v>19</v>
      </c>
      <c r="D285">
        <v>4</v>
      </c>
      <c r="E285">
        <v>4</v>
      </c>
      <c r="F285">
        <v>3</v>
      </c>
      <c r="G285">
        <v>5</v>
      </c>
      <c r="H285">
        <v>3</v>
      </c>
      <c r="I285">
        <v>4.2</v>
      </c>
      <c r="J285">
        <v>19</v>
      </c>
      <c r="K285">
        <v>0.14977168949771691</v>
      </c>
      <c r="L285">
        <v>1</v>
      </c>
      <c r="M285" t="s">
        <v>251</v>
      </c>
      <c r="N285" t="b">
        <v>0</v>
      </c>
    </row>
    <row r="286" spans="1:14" x14ac:dyDescent="0.45">
      <c r="A286" t="s">
        <v>252</v>
      </c>
      <c r="B286" t="s">
        <v>253</v>
      </c>
      <c r="C286" t="s">
        <v>19</v>
      </c>
      <c r="D286">
        <v>1</v>
      </c>
      <c r="E286">
        <v>1</v>
      </c>
      <c r="F286">
        <v>1</v>
      </c>
      <c r="G286">
        <v>1</v>
      </c>
      <c r="H286">
        <v>1</v>
      </c>
      <c r="I286">
        <v>1</v>
      </c>
      <c r="J286">
        <v>5</v>
      </c>
      <c r="K286">
        <v>0.2831168831168831</v>
      </c>
      <c r="L286">
        <v>1</v>
      </c>
      <c r="M286" t="s">
        <v>254</v>
      </c>
      <c r="N286" t="b">
        <v>0</v>
      </c>
    </row>
    <row r="287" spans="1:14" x14ac:dyDescent="0.45">
      <c r="A287" t="s">
        <v>255</v>
      </c>
      <c r="B287" t="s">
        <v>256</v>
      </c>
      <c r="C287" t="s">
        <v>19</v>
      </c>
      <c r="D287">
        <v>1</v>
      </c>
      <c r="E287">
        <v>1</v>
      </c>
      <c r="F287">
        <v>1</v>
      </c>
      <c r="G287">
        <v>5</v>
      </c>
      <c r="H287">
        <v>1</v>
      </c>
      <c r="I287">
        <v>1.48</v>
      </c>
      <c r="J287">
        <v>9</v>
      </c>
      <c r="K287">
        <v>0.246089676746611</v>
      </c>
      <c r="L287">
        <v>1</v>
      </c>
      <c r="M287" t="s">
        <v>257</v>
      </c>
      <c r="N287" t="b">
        <v>0</v>
      </c>
    </row>
    <row r="288" spans="1:14" x14ac:dyDescent="0.45">
      <c r="A288" t="s">
        <v>258</v>
      </c>
      <c r="B288" t="s">
        <v>259</v>
      </c>
      <c r="C288" t="s">
        <v>19</v>
      </c>
      <c r="D288">
        <v>5</v>
      </c>
      <c r="E288">
        <v>5</v>
      </c>
      <c r="F288">
        <v>5</v>
      </c>
      <c r="G288">
        <v>5</v>
      </c>
      <c r="H288">
        <v>2</v>
      </c>
      <c r="I288">
        <v>4.82</v>
      </c>
      <c r="J288">
        <v>22</v>
      </c>
      <c r="K288">
        <v>0.1452145214521452</v>
      </c>
      <c r="L288">
        <v>1</v>
      </c>
      <c r="M288" t="s">
        <v>260</v>
      </c>
      <c r="N288" t="b">
        <v>0</v>
      </c>
    </row>
    <row r="289" spans="1:14" x14ac:dyDescent="0.45">
      <c r="A289" t="s">
        <v>261</v>
      </c>
      <c r="B289" t="s">
        <v>262</v>
      </c>
      <c r="C289" t="s">
        <v>19</v>
      </c>
      <c r="D289">
        <v>4</v>
      </c>
      <c r="E289">
        <v>4</v>
      </c>
      <c r="F289">
        <v>3</v>
      </c>
      <c r="G289">
        <v>4</v>
      </c>
      <c r="H289">
        <v>4</v>
      </c>
      <c r="I289">
        <v>4.1399999999999997</v>
      </c>
      <c r="J289">
        <v>19</v>
      </c>
      <c r="K289">
        <v>0.14912280701754391</v>
      </c>
      <c r="L289">
        <v>1</v>
      </c>
      <c r="M289" t="s">
        <v>263</v>
      </c>
      <c r="N289" t="b">
        <v>0</v>
      </c>
    </row>
    <row r="290" spans="1:14" x14ac:dyDescent="0.45">
      <c r="A290" t="s">
        <v>264</v>
      </c>
      <c r="B290" t="s">
        <v>265</v>
      </c>
      <c r="C290" t="s">
        <v>19</v>
      </c>
      <c r="D290">
        <v>5</v>
      </c>
      <c r="E290">
        <v>5</v>
      </c>
      <c r="F290">
        <v>5</v>
      </c>
      <c r="G290">
        <v>5</v>
      </c>
      <c r="H290">
        <v>1</v>
      </c>
      <c r="I290">
        <v>4.76</v>
      </c>
      <c r="J290">
        <v>21</v>
      </c>
      <c r="K290">
        <v>0.14977168949771691</v>
      </c>
      <c r="L290">
        <v>1</v>
      </c>
      <c r="M290" t="s">
        <v>266</v>
      </c>
      <c r="N290" t="b">
        <v>0</v>
      </c>
    </row>
    <row r="291" spans="1:14" x14ac:dyDescent="0.45">
      <c r="A291" t="s">
        <v>267</v>
      </c>
      <c r="B291" t="s">
        <v>268</v>
      </c>
      <c r="C291" t="s">
        <v>19</v>
      </c>
      <c r="D291">
        <v>1</v>
      </c>
      <c r="E291">
        <v>1</v>
      </c>
      <c r="F291">
        <v>1</v>
      </c>
      <c r="G291">
        <v>5</v>
      </c>
      <c r="H291">
        <v>1</v>
      </c>
      <c r="I291">
        <v>1.48</v>
      </c>
      <c r="J291">
        <v>9</v>
      </c>
      <c r="K291">
        <v>0.15124378109452741</v>
      </c>
      <c r="L291">
        <v>1</v>
      </c>
      <c r="M291" t="s">
        <v>269</v>
      </c>
      <c r="N291" t="b">
        <v>0</v>
      </c>
    </row>
    <row r="292" spans="1:14" x14ac:dyDescent="0.45">
      <c r="A292" t="s">
        <v>270</v>
      </c>
      <c r="B292" t="s">
        <v>271</v>
      </c>
      <c r="C292" t="s">
        <v>19</v>
      </c>
      <c r="D292">
        <v>4</v>
      </c>
      <c r="E292">
        <v>4</v>
      </c>
      <c r="F292">
        <v>3</v>
      </c>
      <c r="G292">
        <v>4</v>
      </c>
      <c r="H292">
        <v>2</v>
      </c>
      <c r="I292">
        <v>4.0199999999999996</v>
      </c>
      <c r="J292">
        <v>17</v>
      </c>
      <c r="K292">
        <v>0.14933333333333329</v>
      </c>
      <c r="L292">
        <v>1</v>
      </c>
      <c r="M292" t="s">
        <v>272</v>
      </c>
      <c r="N292" t="b">
        <v>0</v>
      </c>
    </row>
    <row r="293" spans="1:14" x14ac:dyDescent="0.45">
      <c r="A293" t="s">
        <v>273</v>
      </c>
      <c r="B293" t="s">
        <v>274</v>
      </c>
      <c r="C293" t="s">
        <v>19</v>
      </c>
      <c r="D293">
        <v>5</v>
      </c>
      <c r="E293">
        <v>5</v>
      </c>
      <c r="F293">
        <v>5</v>
      </c>
      <c r="G293">
        <v>5</v>
      </c>
      <c r="H293">
        <v>1</v>
      </c>
      <c r="I293">
        <v>4.76</v>
      </c>
      <c r="J293">
        <v>21</v>
      </c>
      <c r="K293">
        <v>0.138191632928475</v>
      </c>
      <c r="L293">
        <v>1</v>
      </c>
      <c r="M293" t="s">
        <v>275</v>
      </c>
      <c r="N293" t="b">
        <v>0</v>
      </c>
    </row>
    <row r="294" spans="1:14" x14ac:dyDescent="0.45">
      <c r="A294" t="s">
        <v>276</v>
      </c>
      <c r="B294" t="s">
        <v>277</v>
      </c>
      <c r="C294" t="s">
        <v>19</v>
      </c>
      <c r="D294">
        <v>4</v>
      </c>
      <c r="E294">
        <v>5</v>
      </c>
      <c r="F294">
        <v>4</v>
      </c>
      <c r="G294">
        <v>5</v>
      </c>
      <c r="H294">
        <v>2</v>
      </c>
      <c r="I294">
        <v>4.46</v>
      </c>
      <c r="J294">
        <v>20</v>
      </c>
      <c r="K294">
        <v>0.14954954954954949</v>
      </c>
      <c r="L294">
        <v>1</v>
      </c>
      <c r="M294" t="s">
        <v>278</v>
      </c>
      <c r="N294" t="b">
        <v>0</v>
      </c>
    </row>
    <row r="295" spans="1:14" x14ac:dyDescent="0.45">
      <c r="A295" t="s">
        <v>279</v>
      </c>
      <c r="B295" t="s">
        <v>280</v>
      </c>
      <c r="C295" t="s">
        <v>19</v>
      </c>
      <c r="D295">
        <v>1</v>
      </c>
      <c r="E295">
        <v>1</v>
      </c>
      <c r="F295">
        <v>1</v>
      </c>
      <c r="G295">
        <v>5</v>
      </c>
      <c r="H295">
        <v>1</v>
      </c>
      <c r="I295">
        <v>2.6</v>
      </c>
      <c r="J295">
        <v>9</v>
      </c>
      <c r="K295">
        <v>0.2545173745173745</v>
      </c>
      <c r="L295">
        <v>1</v>
      </c>
      <c r="M295" t="s">
        <v>281</v>
      </c>
      <c r="N295" t="b">
        <v>0</v>
      </c>
    </row>
    <row r="296" spans="1:14" x14ac:dyDescent="0.45">
      <c r="A296" t="s">
        <v>282</v>
      </c>
      <c r="B296" t="s">
        <v>283</v>
      </c>
      <c r="C296" t="s">
        <v>19</v>
      </c>
      <c r="D296">
        <v>1</v>
      </c>
      <c r="E296">
        <v>1</v>
      </c>
      <c r="F296">
        <v>1</v>
      </c>
      <c r="G296">
        <v>5</v>
      </c>
      <c r="H296">
        <v>1</v>
      </c>
      <c r="I296">
        <v>2.6</v>
      </c>
      <c r="J296">
        <v>9</v>
      </c>
      <c r="K296">
        <v>0.15208333333333329</v>
      </c>
      <c r="L296">
        <v>1</v>
      </c>
      <c r="M296" t="s">
        <v>284</v>
      </c>
      <c r="N296" t="b">
        <v>0</v>
      </c>
    </row>
    <row r="297" spans="1:14" x14ac:dyDescent="0.45">
      <c r="A297" t="s">
        <v>285</v>
      </c>
      <c r="B297" t="s">
        <v>286</v>
      </c>
      <c r="C297" t="s">
        <v>19</v>
      </c>
      <c r="D297">
        <v>4</v>
      </c>
      <c r="E297">
        <v>4</v>
      </c>
      <c r="F297">
        <v>3</v>
      </c>
      <c r="G297">
        <v>4</v>
      </c>
      <c r="H297">
        <v>4</v>
      </c>
      <c r="I297">
        <v>4.1399999999999997</v>
      </c>
      <c r="J297">
        <v>19</v>
      </c>
      <c r="K297">
        <v>0.26924939467312348</v>
      </c>
      <c r="L297">
        <v>1</v>
      </c>
      <c r="M297" t="s">
        <v>287</v>
      </c>
      <c r="N297" t="b">
        <v>0</v>
      </c>
    </row>
    <row r="298" spans="1:14" x14ac:dyDescent="0.45">
      <c r="A298" t="s">
        <v>288</v>
      </c>
      <c r="B298" t="s">
        <v>289</v>
      </c>
      <c r="C298" t="s">
        <v>19</v>
      </c>
      <c r="D298">
        <v>3</v>
      </c>
      <c r="E298">
        <v>3</v>
      </c>
      <c r="F298">
        <v>2</v>
      </c>
      <c r="G298">
        <v>4</v>
      </c>
      <c r="H298">
        <v>3</v>
      </c>
      <c r="I298">
        <v>3.54</v>
      </c>
      <c r="J298">
        <v>15</v>
      </c>
      <c r="K298">
        <v>0.26995073891625609</v>
      </c>
      <c r="L298">
        <v>1</v>
      </c>
      <c r="M298" t="s">
        <v>290</v>
      </c>
      <c r="N298" t="b">
        <v>0</v>
      </c>
    </row>
    <row r="299" spans="1:14" x14ac:dyDescent="0.45">
      <c r="A299" t="s">
        <v>291</v>
      </c>
      <c r="B299" t="s">
        <v>292</v>
      </c>
      <c r="C299" t="s">
        <v>19</v>
      </c>
      <c r="D299">
        <v>4</v>
      </c>
      <c r="E299">
        <v>4</v>
      </c>
      <c r="F299">
        <v>3</v>
      </c>
      <c r="G299">
        <v>5</v>
      </c>
      <c r="H299">
        <v>4</v>
      </c>
      <c r="I299">
        <v>4.26</v>
      </c>
      <c r="J299">
        <v>20</v>
      </c>
      <c r="K299">
        <v>0.15151515151515149</v>
      </c>
      <c r="L299">
        <v>1</v>
      </c>
      <c r="M299" t="s">
        <v>293</v>
      </c>
      <c r="N299" t="b">
        <v>0</v>
      </c>
    </row>
    <row r="300" spans="1:14" x14ac:dyDescent="0.45">
      <c r="A300" t="s">
        <v>294</v>
      </c>
      <c r="B300" t="s">
        <v>295</v>
      </c>
      <c r="C300" t="s">
        <v>19</v>
      </c>
      <c r="D300">
        <v>3</v>
      </c>
      <c r="E300">
        <v>3</v>
      </c>
      <c r="F300">
        <v>2</v>
      </c>
      <c r="G300">
        <v>4</v>
      </c>
      <c r="H300">
        <v>2</v>
      </c>
      <c r="I300">
        <v>3.48</v>
      </c>
      <c r="J300">
        <v>14</v>
      </c>
      <c r="K300">
        <v>0.2426065162907268</v>
      </c>
      <c r="L300">
        <v>1</v>
      </c>
      <c r="M300" t="s">
        <v>296</v>
      </c>
      <c r="N300" t="b">
        <v>0</v>
      </c>
    </row>
    <row r="301" spans="1:14" x14ac:dyDescent="0.45">
      <c r="A301" t="s">
        <v>297</v>
      </c>
      <c r="B301" t="s">
        <v>298</v>
      </c>
      <c r="C301" t="s">
        <v>19</v>
      </c>
      <c r="D301">
        <v>4</v>
      </c>
      <c r="E301">
        <v>4</v>
      </c>
      <c r="F301">
        <v>3</v>
      </c>
      <c r="G301">
        <v>5</v>
      </c>
      <c r="H301">
        <v>3</v>
      </c>
      <c r="I301">
        <v>4.2</v>
      </c>
      <c r="J301">
        <v>19</v>
      </c>
      <c r="K301">
        <v>0.15300546448087429</v>
      </c>
      <c r="L301">
        <v>1</v>
      </c>
      <c r="M301" t="s">
        <v>299</v>
      </c>
      <c r="N301" t="b">
        <v>0</v>
      </c>
    </row>
    <row r="302" spans="1:14" x14ac:dyDescent="0.45">
      <c r="A302" t="s">
        <v>300</v>
      </c>
      <c r="B302" t="s">
        <v>301</v>
      </c>
      <c r="C302" t="s">
        <v>19</v>
      </c>
      <c r="D302">
        <v>4</v>
      </c>
      <c r="E302">
        <v>5</v>
      </c>
      <c r="F302">
        <v>4</v>
      </c>
      <c r="G302">
        <v>5</v>
      </c>
      <c r="H302">
        <v>2</v>
      </c>
      <c r="I302">
        <v>4.46</v>
      </c>
      <c r="J302">
        <v>20</v>
      </c>
      <c r="K302">
        <v>0.15047619047619051</v>
      </c>
      <c r="L302">
        <v>1</v>
      </c>
      <c r="M302" t="s">
        <v>302</v>
      </c>
      <c r="N302" t="b">
        <v>0</v>
      </c>
    </row>
    <row r="303" spans="1:14" x14ac:dyDescent="0.45">
      <c r="A303" t="s">
        <v>303</v>
      </c>
      <c r="B303" t="s">
        <v>304</v>
      </c>
      <c r="C303" t="s">
        <v>19</v>
      </c>
      <c r="D303">
        <v>4</v>
      </c>
      <c r="E303">
        <v>5</v>
      </c>
      <c r="F303">
        <v>3</v>
      </c>
      <c r="G303">
        <v>5</v>
      </c>
      <c r="H303">
        <v>3</v>
      </c>
      <c r="I303">
        <v>4.38</v>
      </c>
      <c r="J303">
        <v>20</v>
      </c>
      <c r="K303">
        <v>0.1555555555555555</v>
      </c>
      <c r="L303">
        <v>1</v>
      </c>
      <c r="M303" t="s">
        <v>305</v>
      </c>
      <c r="N303" t="b">
        <v>0</v>
      </c>
    </row>
    <row r="304" spans="1:14" x14ac:dyDescent="0.45">
      <c r="A304" t="s">
        <v>306</v>
      </c>
      <c r="B304" t="s">
        <v>307</v>
      </c>
      <c r="C304" t="s">
        <v>19</v>
      </c>
      <c r="D304">
        <v>5</v>
      </c>
      <c r="E304">
        <v>5</v>
      </c>
      <c r="F304">
        <v>5</v>
      </c>
      <c r="G304">
        <v>5</v>
      </c>
      <c r="H304">
        <v>3</v>
      </c>
      <c r="I304">
        <v>4.88</v>
      </c>
      <c r="J304">
        <v>23</v>
      </c>
      <c r="K304">
        <v>0.1573333333333333</v>
      </c>
      <c r="L304">
        <v>1</v>
      </c>
      <c r="M304" t="s">
        <v>308</v>
      </c>
      <c r="N304" t="b">
        <v>0</v>
      </c>
    </row>
    <row r="305" spans="1:14" x14ac:dyDescent="0.45">
      <c r="A305" t="s">
        <v>309</v>
      </c>
      <c r="B305" t="s">
        <v>310</v>
      </c>
      <c r="C305" t="s">
        <v>19</v>
      </c>
      <c r="D305">
        <v>3</v>
      </c>
      <c r="E305">
        <v>3</v>
      </c>
      <c r="F305">
        <v>2</v>
      </c>
      <c r="G305">
        <v>4</v>
      </c>
      <c r="H305">
        <v>3</v>
      </c>
      <c r="I305">
        <v>3.54</v>
      </c>
      <c r="J305">
        <v>15</v>
      </c>
      <c r="K305">
        <v>0.26995073891625609</v>
      </c>
      <c r="L305">
        <v>1</v>
      </c>
      <c r="M305" t="s">
        <v>311</v>
      </c>
      <c r="N305" t="b">
        <v>0</v>
      </c>
    </row>
    <row r="306" spans="1:14" x14ac:dyDescent="0.45">
      <c r="A306" t="s">
        <v>312</v>
      </c>
      <c r="B306" t="s">
        <v>313</v>
      </c>
      <c r="C306" t="s">
        <v>19</v>
      </c>
      <c r="D306">
        <v>5</v>
      </c>
      <c r="E306">
        <v>5</v>
      </c>
      <c r="F306">
        <v>5</v>
      </c>
      <c r="G306">
        <v>5</v>
      </c>
      <c r="H306">
        <v>1</v>
      </c>
      <c r="I306">
        <v>4.76</v>
      </c>
      <c r="J306">
        <v>21</v>
      </c>
      <c r="K306">
        <v>0.28710801393728219</v>
      </c>
      <c r="L306">
        <v>1</v>
      </c>
      <c r="M306" t="s">
        <v>314</v>
      </c>
      <c r="N306" t="b">
        <v>0</v>
      </c>
    </row>
    <row r="307" spans="1:14" x14ac:dyDescent="0.45">
      <c r="A307" t="s">
        <v>315</v>
      </c>
      <c r="B307" t="s">
        <v>316</v>
      </c>
      <c r="C307" t="s">
        <v>19</v>
      </c>
      <c r="D307">
        <v>4</v>
      </c>
      <c r="E307">
        <v>5</v>
      </c>
      <c r="F307">
        <v>4</v>
      </c>
      <c r="G307">
        <v>5</v>
      </c>
      <c r="H307">
        <v>2</v>
      </c>
      <c r="I307">
        <v>3.34</v>
      </c>
      <c r="J307">
        <v>20</v>
      </c>
      <c r="K307">
        <v>0.28390243902439027</v>
      </c>
      <c r="L307">
        <v>1</v>
      </c>
      <c r="M307" t="s">
        <v>317</v>
      </c>
      <c r="N307" t="b">
        <v>0</v>
      </c>
    </row>
    <row r="308" spans="1:14" x14ac:dyDescent="0.45">
      <c r="A308" t="s">
        <v>318</v>
      </c>
      <c r="B308" t="s">
        <v>319</v>
      </c>
      <c r="C308" t="s">
        <v>19</v>
      </c>
      <c r="D308">
        <v>4</v>
      </c>
      <c r="E308">
        <v>4</v>
      </c>
      <c r="F308">
        <v>4</v>
      </c>
      <c r="G308">
        <v>5</v>
      </c>
      <c r="H308">
        <v>4</v>
      </c>
      <c r="I308">
        <v>4.3999999999999986</v>
      </c>
      <c r="J308">
        <v>21</v>
      </c>
      <c r="K308">
        <v>0.31773049645390072</v>
      </c>
      <c r="L308">
        <v>1</v>
      </c>
      <c r="M308" t="s">
        <v>320</v>
      </c>
      <c r="N308" t="b">
        <v>0</v>
      </c>
    </row>
    <row r="309" spans="1:14" x14ac:dyDescent="0.45">
      <c r="A309" t="s">
        <v>321</v>
      </c>
      <c r="B309" t="s">
        <v>322</v>
      </c>
      <c r="C309" t="s">
        <v>19</v>
      </c>
      <c r="D309">
        <v>2</v>
      </c>
      <c r="E309">
        <v>3</v>
      </c>
      <c r="F309">
        <v>1</v>
      </c>
      <c r="G309">
        <v>5</v>
      </c>
      <c r="H309">
        <v>1</v>
      </c>
      <c r="I309">
        <v>2.9</v>
      </c>
      <c r="J309">
        <v>12</v>
      </c>
      <c r="K309">
        <v>0.15</v>
      </c>
      <c r="L309">
        <v>1</v>
      </c>
      <c r="M309" t="s">
        <v>323</v>
      </c>
      <c r="N309" t="b">
        <v>0</v>
      </c>
    </row>
    <row r="310" spans="1:14" x14ac:dyDescent="0.45">
      <c r="A310" t="s">
        <v>324</v>
      </c>
      <c r="B310" t="s">
        <v>325</v>
      </c>
      <c r="C310" t="s">
        <v>19</v>
      </c>
      <c r="D310">
        <v>3</v>
      </c>
      <c r="E310">
        <v>3</v>
      </c>
      <c r="F310">
        <v>1</v>
      </c>
      <c r="G310">
        <v>5</v>
      </c>
      <c r="H310">
        <v>3</v>
      </c>
      <c r="I310">
        <v>3.5200000000000009</v>
      </c>
      <c r="J310">
        <v>15</v>
      </c>
      <c r="K310">
        <v>0.29172932330827062</v>
      </c>
      <c r="L310">
        <v>1</v>
      </c>
      <c r="M310" t="s">
        <v>326</v>
      </c>
      <c r="N310" t="b">
        <v>0</v>
      </c>
    </row>
    <row r="311" spans="1:14" x14ac:dyDescent="0.45">
      <c r="A311" t="s">
        <v>327</v>
      </c>
      <c r="B311" t="s">
        <v>328</v>
      </c>
      <c r="C311" t="s">
        <v>19</v>
      </c>
      <c r="D311">
        <v>3</v>
      </c>
      <c r="E311">
        <v>3</v>
      </c>
      <c r="F311">
        <v>2</v>
      </c>
      <c r="G311">
        <v>4</v>
      </c>
      <c r="H311">
        <v>3</v>
      </c>
      <c r="I311">
        <v>3.54</v>
      </c>
      <c r="J311">
        <v>15</v>
      </c>
      <c r="K311">
        <v>0.25019305019305021</v>
      </c>
      <c r="L311">
        <v>1</v>
      </c>
      <c r="M311" t="s">
        <v>329</v>
      </c>
      <c r="N311" t="b">
        <v>0</v>
      </c>
    </row>
    <row r="312" spans="1:14" x14ac:dyDescent="0.45">
      <c r="A312" t="s">
        <v>330</v>
      </c>
      <c r="B312" t="s">
        <v>331</v>
      </c>
      <c r="C312" t="s">
        <v>19</v>
      </c>
      <c r="D312">
        <v>5</v>
      </c>
      <c r="E312">
        <v>5</v>
      </c>
      <c r="F312">
        <v>5</v>
      </c>
      <c r="G312">
        <v>5</v>
      </c>
      <c r="H312">
        <v>3</v>
      </c>
      <c r="I312">
        <v>4.88</v>
      </c>
      <c r="J312">
        <v>23</v>
      </c>
      <c r="K312">
        <v>0.29432485322896279</v>
      </c>
      <c r="L312">
        <v>1</v>
      </c>
      <c r="M312" t="s">
        <v>332</v>
      </c>
      <c r="N312" t="b">
        <v>0</v>
      </c>
    </row>
    <row r="313" spans="1:14" x14ac:dyDescent="0.45">
      <c r="A313" t="s">
        <v>333</v>
      </c>
      <c r="B313" t="s">
        <v>334</v>
      </c>
      <c r="C313" t="s">
        <v>19</v>
      </c>
      <c r="D313">
        <v>5</v>
      </c>
      <c r="E313">
        <v>5</v>
      </c>
      <c r="F313">
        <v>4</v>
      </c>
      <c r="G313">
        <v>5</v>
      </c>
      <c r="H313">
        <v>4</v>
      </c>
      <c r="I313">
        <v>4.8</v>
      </c>
      <c r="J313">
        <v>23</v>
      </c>
      <c r="K313">
        <v>0.15098039215686271</v>
      </c>
      <c r="L313">
        <v>1</v>
      </c>
      <c r="M313" t="s">
        <v>335</v>
      </c>
      <c r="N313" t="b">
        <v>0</v>
      </c>
    </row>
    <row r="314" spans="1:14" x14ac:dyDescent="0.45">
      <c r="A314" t="s">
        <v>336</v>
      </c>
      <c r="B314" t="s">
        <v>337</v>
      </c>
      <c r="C314" t="s">
        <v>19</v>
      </c>
      <c r="D314">
        <v>3</v>
      </c>
      <c r="E314">
        <v>4</v>
      </c>
      <c r="F314">
        <v>2</v>
      </c>
      <c r="G314">
        <v>4</v>
      </c>
      <c r="H314">
        <v>3</v>
      </c>
      <c r="I314">
        <v>2.6</v>
      </c>
      <c r="J314">
        <v>16</v>
      </c>
      <c r="K314">
        <v>0.15023474178403751</v>
      </c>
      <c r="L314">
        <v>1</v>
      </c>
      <c r="M314" t="s">
        <v>338</v>
      </c>
      <c r="N314" t="b">
        <v>0</v>
      </c>
    </row>
    <row r="315" spans="1:14" x14ac:dyDescent="0.45">
      <c r="A315" t="s">
        <v>339</v>
      </c>
      <c r="B315" t="s">
        <v>340</v>
      </c>
      <c r="C315" t="s">
        <v>19</v>
      </c>
      <c r="D315">
        <v>5</v>
      </c>
      <c r="E315">
        <v>5</v>
      </c>
      <c r="F315">
        <v>5</v>
      </c>
      <c r="G315">
        <v>5</v>
      </c>
      <c r="H315">
        <v>3</v>
      </c>
      <c r="I315">
        <v>4.88</v>
      </c>
      <c r="J315">
        <v>23</v>
      </c>
      <c r="K315">
        <v>0.15438596491228071</v>
      </c>
      <c r="L315">
        <v>1</v>
      </c>
      <c r="M315" t="s">
        <v>341</v>
      </c>
      <c r="N315" t="b">
        <v>0</v>
      </c>
    </row>
    <row r="316" spans="1:14" x14ac:dyDescent="0.45">
      <c r="A316" t="s">
        <v>342</v>
      </c>
      <c r="B316" t="s">
        <v>343</v>
      </c>
      <c r="C316" t="s">
        <v>19</v>
      </c>
      <c r="D316">
        <v>5</v>
      </c>
      <c r="E316">
        <v>5</v>
      </c>
      <c r="F316">
        <v>5</v>
      </c>
      <c r="G316">
        <v>5</v>
      </c>
      <c r="H316">
        <v>1</v>
      </c>
      <c r="I316">
        <v>4.76</v>
      </c>
      <c r="J316">
        <v>21</v>
      </c>
      <c r="K316">
        <v>0.29257142857142848</v>
      </c>
      <c r="L316">
        <v>1</v>
      </c>
      <c r="M316" t="s">
        <v>344</v>
      </c>
      <c r="N316" t="b">
        <v>0</v>
      </c>
    </row>
    <row r="317" spans="1:14" x14ac:dyDescent="0.45">
      <c r="A317" t="s">
        <v>345</v>
      </c>
      <c r="B317" t="s">
        <v>346</v>
      </c>
      <c r="C317" t="s">
        <v>19</v>
      </c>
      <c r="D317">
        <v>4</v>
      </c>
      <c r="E317">
        <v>5</v>
      </c>
      <c r="F317">
        <v>4</v>
      </c>
      <c r="G317">
        <v>5</v>
      </c>
      <c r="H317">
        <v>3</v>
      </c>
      <c r="I317">
        <v>3.4</v>
      </c>
      <c r="J317">
        <v>21</v>
      </c>
      <c r="K317">
        <v>0.15300546448087429</v>
      </c>
      <c r="L317">
        <v>1</v>
      </c>
      <c r="M317" t="s">
        <v>347</v>
      </c>
      <c r="N317" t="b">
        <v>0</v>
      </c>
    </row>
    <row r="318" spans="1:14" x14ac:dyDescent="0.45">
      <c r="A318" t="s">
        <v>348</v>
      </c>
      <c r="B318" t="s">
        <v>349</v>
      </c>
      <c r="C318" t="s">
        <v>19</v>
      </c>
      <c r="D318">
        <v>4</v>
      </c>
      <c r="E318">
        <v>5</v>
      </c>
      <c r="F318">
        <v>4</v>
      </c>
      <c r="G318">
        <v>5</v>
      </c>
      <c r="H318">
        <v>3</v>
      </c>
      <c r="I318">
        <v>4.5199999999999996</v>
      </c>
      <c r="J318">
        <v>21</v>
      </c>
      <c r="K318">
        <v>0.15300546448087429</v>
      </c>
      <c r="L318">
        <v>1</v>
      </c>
      <c r="M318" t="s">
        <v>350</v>
      </c>
      <c r="N318" t="b">
        <v>0</v>
      </c>
    </row>
    <row r="319" spans="1:14" x14ac:dyDescent="0.45">
      <c r="A319" t="s">
        <v>351</v>
      </c>
      <c r="B319" t="s">
        <v>352</v>
      </c>
      <c r="C319" t="s">
        <v>19</v>
      </c>
      <c r="D319">
        <v>4</v>
      </c>
      <c r="E319">
        <v>5</v>
      </c>
      <c r="F319">
        <v>4</v>
      </c>
      <c r="G319">
        <v>5</v>
      </c>
      <c r="H319">
        <v>3</v>
      </c>
      <c r="I319">
        <v>4.5199999999999996</v>
      </c>
      <c r="J319">
        <v>21</v>
      </c>
      <c r="K319">
        <v>0.14745098039215679</v>
      </c>
      <c r="L319">
        <v>1</v>
      </c>
      <c r="M319" t="s">
        <v>353</v>
      </c>
      <c r="N319" t="b">
        <v>0</v>
      </c>
    </row>
    <row r="320" spans="1:14" x14ac:dyDescent="0.45">
      <c r="A320" t="s">
        <v>354</v>
      </c>
      <c r="B320" t="s">
        <v>355</v>
      </c>
      <c r="C320" t="s">
        <v>19</v>
      </c>
      <c r="D320">
        <v>3</v>
      </c>
      <c r="E320">
        <v>3</v>
      </c>
      <c r="F320">
        <v>2</v>
      </c>
      <c r="G320">
        <v>4</v>
      </c>
      <c r="H320">
        <v>1</v>
      </c>
      <c r="I320">
        <v>2.2999999999999998</v>
      </c>
      <c r="J320">
        <v>13</v>
      </c>
      <c r="K320">
        <v>0.25029088558500318</v>
      </c>
      <c r="L320">
        <v>1</v>
      </c>
      <c r="M320" t="s">
        <v>356</v>
      </c>
      <c r="N320" t="b">
        <v>0</v>
      </c>
    </row>
    <row r="321" spans="1:14" x14ac:dyDescent="0.45">
      <c r="A321" t="s">
        <v>357</v>
      </c>
      <c r="B321" t="s">
        <v>358</v>
      </c>
      <c r="C321" t="s">
        <v>19</v>
      </c>
      <c r="D321">
        <v>4</v>
      </c>
      <c r="E321">
        <v>5</v>
      </c>
      <c r="F321">
        <v>3</v>
      </c>
      <c r="G321">
        <v>4</v>
      </c>
      <c r="H321">
        <v>3</v>
      </c>
      <c r="I321">
        <v>4.26</v>
      </c>
      <c r="J321">
        <v>19</v>
      </c>
      <c r="K321">
        <v>0.15208333333333329</v>
      </c>
      <c r="L321">
        <v>1</v>
      </c>
      <c r="M321" t="s">
        <v>359</v>
      </c>
      <c r="N321" t="b">
        <v>0</v>
      </c>
    </row>
    <row r="322" spans="1:14" x14ac:dyDescent="0.45">
      <c r="A322" t="s">
        <v>360</v>
      </c>
      <c r="B322" t="s">
        <v>361</v>
      </c>
      <c r="C322" t="s">
        <v>19</v>
      </c>
      <c r="D322">
        <v>5</v>
      </c>
      <c r="E322">
        <v>5</v>
      </c>
      <c r="F322">
        <v>5</v>
      </c>
      <c r="G322">
        <v>5</v>
      </c>
      <c r="H322">
        <v>1</v>
      </c>
      <c r="I322">
        <v>4.76</v>
      </c>
      <c r="J322">
        <v>21</v>
      </c>
      <c r="K322">
        <v>0.1583333333333333</v>
      </c>
      <c r="L322">
        <v>1</v>
      </c>
      <c r="M322" t="s">
        <v>362</v>
      </c>
      <c r="N322" t="b">
        <v>0</v>
      </c>
    </row>
    <row r="323" spans="1:14" x14ac:dyDescent="0.45">
      <c r="A323" t="s">
        <v>363</v>
      </c>
      <c r="B323" t="s">
        <v>364</v>
      </c>
      <c r="C323" t="s">
        <v>19</v>
      </c>
      <c r="D323">
        <v>4</v>
      </c>
      <c r="E323">
        <v>5</v>
      </c>
      <c r="F323">
        <v>4</v>
      </c>
      <c r="G323">
        <v>5</v>
      </c>
      <c r="H323">
        <v>3</v>
      </c>
      <c r="I323">
        <v>4.5199999999999996</v>
      </c>
      <c r="J323">
        <v>21</v>
      </c>
      <c r="K323">
        <v>0.1424242424242424</v>
      </c>
      <c r="L323">
        <v>1</v>
      </c>
      <c r="M323" t="s">
        <v>365</v>
      </c>
      <c r="N323" t="b">
        <v>0</v>
      </c>
    </row>
    <row r="324" spans="1:14" x14ac:dyDescent="0.45">
      <c r="A324" t="s">
        <v>366</v>
      </c>
      <c r="B324" t="s">
        <v>367</v>
      </c>
      <c r="C324" t="s">
        <v>19</v>
      </c>
      <c r="D324">
        <v>2</v>
      </c>
      <c r="E324">
        <v>2</v>
      </c>
      <c r="F324">
        <v>1</v>
      </c>
      <c r="G324">
        <v>4</v>
      </c>
      <c r="H324">
        <v>2</v>
      </c>
      <c r="I324">
        <v>2.38</v>
      </c>
      <c r="J324">
        <v>11</v>
      </c>
      <c r="K324">
        <v>0.26636670416197972</v>
      </c>
      <c r="L324">
        <v>1</v>
      </c>
      <c r="M324" t="s">
        <v>368</v>
      </c>
      <c r="N324" t="b">
        <v>0</v>
      </c>
    </row>
    <row r="325" spans="1:14" x14ac:dyDescent="0.45">
      <c r="A325" t="s">
        <v>369</v>
      </c>
      <c r="B325" t="s">
        <v>370</v>
      </c>
      <c r="C325" t="s">
        <v>19</v>
      </c>
      <c r="D325">
        <v>5</v>
      </c>
      <c r="E325">
        <v>5</v>
      </c>
      <c r="F325">
        <v>5</v>
      </c>
      <c r="G325">
        <v>5</v>
      </c>
      <c r="H325">
        <v>1</v>
      </c>
      <c r="I325">
        <v>4.76</v>
      </c>
      <c r="J325">
        <v>21</v>
      </c>
      <c r="K325">
        <v>0.28999999999999998</v>
      </c>
      <c r="L325">
        <v>1</v>
      </c>
      <c r="M325" t="s">
        <v>371</v>
      </c>
      <c r="N325" t="b">
        <v>0</v>
      </c>
    </row>
    <row r="326" spans="1:14" x14ac:dyDescent="0.45">
      <c r="A326" t="s">
        <v>372</v>
      </c>
      <c r="B326" t="s">
        <v>373</v>
      </c>
      <c r="C326" t="s">
        <v>19</v>
      </c>
      <c r="D326">
        <v>5</v>
      </c>
      <c r="E326">
        <v>5</v>
      </c>
      <c r="F326">
        <v>5</v>
      </c>
      <c r="G326">
        <v>5</v>
      </c>
      <c r="H326">
        <v>1</v>
      </c>
      <c r="I326">
        <v>4.76</v>
      </c>
      <c r="J326">
        <v>21</v>
      </c>
      <c r="K326">
        <v>0.2857142857142857</v>
      </c>
      <c r="L326">
        <v>1</v>
      </c>
      <c r="M326" t="s">
        <v>374</v>
      </c>
      <c r="N326" t="b">
        <v>0</v>
      </c>
    </row>
    <row r="327" spans="1:14" x14ac:dyDescent="0.45">
      <c r="A327" t="s">
        <v>375</v>
      </c>
      <c r="B327" t="s">
        <v>376</v>
      </c>
      <c r="C327" t="s">
        <v>19</v>
      </c>
      <c r="D327">
        <v>5</v>
      </c>
      <c r="E327">
        <v>5</v>
      </c>
      <c r="F327">
        <v>5</v>
      </c>
      <c r="G327">
        <v>5</v>
      </c>
      <c r="H327">
        <v>1</v>
      </c>
      <c r="I327">
        <v>4.76</v>
      </c>
      <c r="J327">
        <v>21</v>
      </c>
      <c r="K327">
        <v>0.15402298850574711</v>
      </c>
      <c r="L327">
        <v>1</v>
      </c>
      <c r="M327" t="s">
        <v>377</v>
      </c>
      <c r="N327" t="b">
        <v>0</v>
      </c>
    </row>
    <row r="328" spans="1:14" x14ac:dyDescent="0.45">
      <c r="A328" t="s">
        <v>378</v>
      </c>
      <c r="B328" t="s">
        <v>379</v>
      </c>
      <c r="C328" t="s">
        <v>19</v>
      </c>
      <c r="D328">
        <v>5</v>
      </c>
      <c r="E328">
        <v>5</v>
      </c>
      <c r="F328">
        <v>5</v>
      </c>
      <c r="G328">
        <v>5</v>
      </c>
      <c r="H328">
        <v>1</v>
      </c>
      <c r="I328">
        <v>4.76</v>
      </c>
      <c r="J328">
        <v>21</v>
      </c>
      <c r="K328">
        <v>0.15597484276729559</v>
      </c>
      <c r="L328">
        <v>1</v>
      </c>
      <c r="M328" t="s">
        <v>380</v>
      </c>
      <c r="N328" t="b">
        <v>0</v>
      </c>
    </row>
    <row r="329" spans="1:14" x14ac:dyDescent="0.45">
      <c r="A329" t="s">
        <v>381</v>
      </c>
      <c r="B329" t="s">
        <v>382</v>
      </c>
      <c r="C329" t="s">
        <v>19</v>
      </c>
      <c r="D329">
        <v>4</v>
      </c>
      <c r="E329">
        <v>4</v>
      </c>
      <c r="F329">
        <v>3</v>
      </c>
      <c r="G329">
        <v>5</v>
      </c>
      <c r="H329">
        <v>4</v>
      </c>
      <c r="I329">
        <v>3.14</v>
      </c>
      <c r="J329">
        <v>20</v>
      </c>
      <c r="K329">
        <v>0.25079365079365079</v>
      </c>
      <c r="L329">
        <v>1</v>
      </c>
      <c r="M329" t="s">
        <v>383</v>
      </c>
      <c r="N329" t="b">
        <v>0</v>
      </c>
    </row>
    <row r="330" spans="1:14" x14ac:dyDescent="0.45">
      <c r="A330" t="s">
        <v>384</v>
      </c>
      <c r="B330" t="s">
        <v>385</v>
      </c>
      <c r="C330" t="s">
        <v>19</v>
      </c>
      <c r="D330">
        <v>5</v>
      </c>
      <c r="E330">
        <v>5</v>
      </c>
      <c r="F330">
        <v>5</v>
      </c>
      <c r="G330">
        <v>5</v>
      </c>
      <c r="H330">
        <v>4</v>
      </c>
      <c r="I330">
        <v>4.9400000000000004</v>
      </c>
      <c r="J330">
        <v>24</v>
      </c>
      <c r="K330">
        <v>0.14933333333333329</v>
      </c>
      <c r="L330">
        <v>1</v>
      </c>
      <c r="M330" t="s">
        <v>386</v>
      </c>
      <c r="N330" t="b">
        <v>0</v>
      </c>
    </row>
    <row r="331" spans="1:14" x14ac:dyDescent="0.45">
      <c r="A331" t="s">
        <v>387</v>
      </c>
      <c r="B331" t="s">
        <v>388</v>
      </c>
      <c r="C331" t="s">
        <v>19</v>
      </c>
      <c r="D331">
        <v>5</v>
      </c>
      <c r="E331">
        <v>5</v>
      </c>
      <c r="F331">
        <v>5</v>
      </c>
      <c r="G331">
        <v>5</v>
      </c>
      <c r="H331">
        <v>3</v>
      </c>
      <c r="I331">
        <v>4.88</v>
      </c>
      <c r="J331">
        <v>23</v>
      </c>
      <c r="K331">
        <v>0.16</v>
      </c>
      <c r="L331">
        <v>1</v>
      </c>
      <c r="M331" t="s">
        <v>389</v>
      </c>
      <c r="N331" t="b">
        <v>0</v>
      </c>
    </row>
    <row r="332" spans="1:14" x14ac:dyDescent="0.45">
      <c r="A332" t="s">
        <v>390</v>
      </c>
      <c r="B332" t="s">
        <v>391</v>
      </c>
      <c r="C332" t="s">
        <v>19</v>
      </c>
      <c r="D332">
        <v>4</v>
      </c>
      <c r="E332">
        <v>5</v>
      </c>
      <c r="F332">
        <v>3</v>
      </c>
      <c r="G332">
        <v>4</v>
      </c>
      <c r="H332">
        <v>3</v>
      </c>
      <c r="I332">
        <v>4.26</v>
      </c>
      <c r="J332">
        <v>19</v>
      </c>
      <c r="K332">
        <v>0.15438596491228071</v>
      </c>
      <c r="L332">
        <v>1</v>
      </c>
      <c r="M332" t="s">
        <v>392</v>
      </c>
      <c r="N332" t="b">
        <v>0</v>
      </c>
    </row>
    <row r="333" spans="1:14" x14ac:dyDescent="0.45">
      <c r="A333" t="s">
        <v>393</v>
      </c>
      <c r="B333" t="s">
        <v>394</v>
      </c>
      <c r="C333" t="s">
        <v>19</v>
      </c>
      <c r="D333">
        <v>5</v>
      </c>
      <c r="E333">
        <v>5</v>
      </c>
      <c r="F333">
        <v>5</v>
      </c>
      <c r="G333">
        <v>5</v>
      </c>
      <c r="H333">
        <v>1</v>
      </c>
      <c r="I333">
        <v>4.76</v>
      </c>
      <c r="J333">
        <v>21</v>
      </c>
      <c r="K333">
        <v>0.15300546448087429</v>
      </c>
      <c r="L333">
        <v>1</v>
      </c>
      <c r="M333" t="s">
        <v>395</v>
      </c>
      <c r="N333" t="b">
        <v>0</v>
      </c>
    </row>
    <row r="334" spans="1:14" x14ac:dyDescent="0.45">
      <c r="A334" t="s">
        <v>396</v>
      </c>
      <c r="B334" t="s">
        <v>397</v>
      </c>
      <c r="C334" t="s">
        <v>19</v>
      </c>
      <c r="D334">
        <v>5</v>
      </c>
      <c r="E334">
        <v>5</v>
      </c>
      <c r="F334">
        <v>5</v>
      </c>
      <c r="G334">
        <v>5</v>
      </c>
      <c r="H334">
        <v>1</v>
      </c>
      <c r="I334">
        <v>4.76</v>
      </c>
      <c r="J334">
        <v>21</v>
      </c>
      <c r="K334">
        <v>0.15515151515151521</v>
      </c>
      <c r="L334">
        <v>1</v>
      </c>
      <c r="M334" t="s">
        <v>398</v>
      </c>
      <c r="N334" t="b">
        <v>0</v>
      </c>
    </row>
    <row r="335" spans="1:14" x14ac:dyDescent="0.45">
      <c r="A335" t="s">
        <v>399</v>
      </c>
      <c r="B335" t="s">
        <v>400</v>
      </c>
      <c r="C335" t="s">
        <v>19</v>
      </c>
      <c r="D335">
        <v>4</v>
      </c>
      <c r="E335">
        <v>5</v>
      </c>
      <c r="F335">
        <v>4</v>
      </c>
      <c r="G335">
        <v>5</v>
      </c>
      <c r="H335">
        <v>3</v>
      </c>
      <c r="I335">
        <v>4.5199999999999996</v>
      </c>
      <c r="J335">
        <v>21</v>
      </c>
      <c r="K335">
        <v>0.15402298850574711</v>
      </c>
      <c r="L335">
        <v>1</v>
      </c>
      <c r="M335" t="s">
        <v>401</v>
      </c>
      <c r="N335" t="b">
        <v>0</v>
      </c>
    </row>
    <row r="336" spans="1:14" x14ac:dyDescent="0.45">
      <c r="A336" t="s">
        <v>402</v>
      </c>
      <c r="B336" t="s">
        <v>403</v>
      </c>
      <c r="C336" t="s">
        <v>19</v>
      </c>
      <c r="D336">
        <v>4</v>
      </c>
      <c r="E336">
        <v>4</v>
      </c>
      <c r="F336">
        <v>3</v>
      </c>
      <c r="G336">
        <v>5</v>
      </c>
      <c r="H336">
        <v>3</v>
      </c>
      <c r="I336">
        <v>3.08</v>
      </c>
      <c r="J336">
        <v>19</v>
      </c>
      <c r="K336">
        <v>0.15098039215686271</v>
      </c>
      <c r="L336">
        <v>1</v>
      </c>
      <c r="M336" t="s">
        <v>404</v>
      </c>
      <c r="N336" t="b">
        <v>0</v>
      </c>
    </row>
    <row r="337" spans="1:14" x14ac:dyDescent="0.45">
      <c r="A337" t="s">
        <v>405</v>
      </c>
      <c r="B337" t="s">
        <v>406</v>
      </c>
      <c r="C337" t="s">
        <v>19</v>
      </c>
      <c r="D337">
        <v>1</v>
      </c>
      <c r="E337">
        <v>1</v>
      </c>
      <c r="F337">
        <v>1</v>
      </c>
      <c r="G337">
        <v>5</v>
      </c>
      <c r="H337">
        <v>1</v>
      </c>
      <c r="I337">
        <v>1.48</v>
      </c>
      <c r="J337">
        <v>9</v>
      </c>
      <c r="K337">
        <v>0.2450662739322533</v>
      </c>
      <c r="L337">
        <v>1</v>
      </c>
      <c r="M337" t="s">
        <v>407</v>
      </c>
      <c r="N337" t="b">
        <v>0</v>
      </c>
    </row>
    <row r="338" spans="1:14" x14ac:dyDescent="0.45">
      <c r="A338" t="s">
        <v>408</v>
      </c>
      <c r="B338" t="s">
        <v>409</v>
      </c>
      <c r="C338" t="s">
        <v>19</v>
      </c>
      <c r="D338">
        <v>4</v>
      </c>
      <c r="E338">
        <v>5</v>
      </c>
      <c r="F338">
        <v>4</v>
      </c>
      <c r="G338">
        <v>5</v>
      </c>
      <c r="H338">
        <v>2</v>
      </c>
      <c r="I338">
        <v>4.46</v>
      </c>
      <c r="J338">
        <v>20</v>
      </c>
      <c r="K338">
        <v>0.15333333333333329</v>
      </c>
      <c r="L338">
        <v>1</v>
      </c>
      <c r="M338" t="s">
        <v>410</v>
      </c>
      <c r="N338" t="b">
        <v>0</v>
      </c>
    </row>
    <row r="339" spans="1:14" x14ac:dyDescent="0.45">
      <c r="A339" t="s">
        <v>411</v>
      </c>
      <c r="B339" t="s">
        <v>412</v>
      </c>
      <c r="C339" t="s">
        <v>19</v>
      </c>
      <c r="D339">
        <v>5</v>
      </c>
      <c r="E339">
        <v>5</v>
      </c>
      <c r="F339">
        <v>5</v>
      </c>
      <c r="G339">
        <v>5</v>
      </c>
      <c r="H339">
        <v>3</v>
      </c>
      <c r="I339">
        <v>4.88</v>
      </c>
      <c r="J339">
        <v>23</v>
      </c>
      <c r="K339">
        <v>0.1555555555555555</v>
      </c>
      <c r="L339">
        <v>1</v>
      </c>
      <c r="M339" t="s">
        <v>413</v>
      </c>
      <c r="N339" t="b">
        <v>0</v>
      </c>
    </row>
    <row r="340" spans="1:14" x14ac:dyDescent="0.45">
      <c r="A340" t="s">
        <v>414</v>
      </c>
      <c r="B340" t="s">
        <v>415</v>
      </c>
      <c r="C340" t="s">
        <v>19</v>
      </c>
      <c r="D340">
        <v>5</v>
      </c>
      <c r="E340">
        <v>5</v>
      </c>
      <c r="F340">
        <v>5</v>
      </c>
      <c r="G340">
        <v>5</v>
      </c>
      <c r="H340">
        <v>1</v>
      </c>
      <c r="I340">
        <v>3.64</v>
      </c>
      <c r="J340">
        <v>21</v>
      </c>
      <c r="K340">
        <v>0.29813664596273293</v>
      </c>
      <c r="L340">
        <v>1</v>
      </c>
      <c r="M340" t="s">
        <v>416</v>
      </c>
      <c r="N340" t="b">
        <v>0</v>
      </c>
    </row>
    <row r="341" spans="1:14" x14ac:dyDescent="0.45">
      <c r="A341" t="s">
        <v>417</v>
      </c>
      <c r="B341" t="s">
        <v>418</v>
      </c>
      <c r="C341" t="s">
        <v>19</v>
      </c>
      <c r="D341">
        <v>5</v>
      </c>
      <c r="E341">
        <v>5</v>
      </c>
      <c r="F341">
        <v>5</v>
      </c>
      <c r="G341">
        <v>5</v>
      </c>
      <c r="H341">
        <v>4</v>
      </c>
      <c r="I341">
        <v>4.9400000000000004</v>
      </c>
      <c r="J341">
        <v>24</v>
      </c>
      <c r="K341">
        <v>0.15179487179487181</v>
      </c>
      <c r="L341">
        <v>1</v>
      </c>
      <c r="M341" t="s">
        <v>419</v>
      </c>
      <c r="N341" t="b">
        <v>0</v>
      </c>
    </row>
    <row r="342" spans="1:14" x14ac:dyDescent="0.45">
      <c r="A342" t="s">
        <v>420</v>
      </c>
      <c r="B342" t="s">
        <v>421</v>
      </c>
      <c r="C342" t="s">
        <v>19</v>
      </c>
      <c r="D342">
        <v>5</v>
      </c>
      <c r="E342">
        <v>5</v>
      </c>
      <c r="F342">
        <v>5</v>
      </c>
      <c r="G342">
        <v>5</v>
      </c>
      <c r="H342">
        <v>4</v>
      </c>
      <c r="I342">
        <v>4.9400000000000004</v>
      </c>
      <c r="J342">
        <v>24</v>
      </c>
      <c r="K342">
        <v>0.14933333333333329</v>
      </c>
      <c r="L342">
        <v>1</v>
      </c>
      <c r="M342" t="s">
        <v>422</v>
      </c>
      <c r="N342" t="b">
        <v>0</v>
      </c>
    </row>
    <row r="343" spans="1:14" x14ac:dyDescent="0.45">
      <c r="A343" t="s">
        <v>423</v>
      </c>
      <c r="B343" t="s">
        <v>424</v>
      </c>
      <c r="C343" t="s">
        <v>19</v>
      </c>
      <c r="D343">
        <v>5</v>
      </c>
      <c r="E343">
        <v>5</v>
      </c>
      <c r="F343">
        <v>5</v>
      </c>
      <c r="G343">
        <v>5</v>
      </c>
      <c r="H343">
        <v>3</v>
      </c>
      <c r="I343">
        <v>4.88</v>
      </c>
      <c r="J343">
        <v>23</v>
      </c>
      <c r="K343">
        <v>0.16190476190476191</v>
      </c>
      <c r="L343">
        <v>1</v>
      </c>
      <c r="M343" t="s">
        <v>425</v>
      </c>
      <c r="N343" t="b">
        <v>0</v>
      </c>
    </row>
    <row r="344" spans="1:14" x14ac:dyDescent="0.45">
      <c r="A344" t="s">
        <v>426</v>
      </c>
      <c r="B344" t="s">
        <v>427</v>
      </c>
      <c r="C344" t="s">
        <v>19</v>
      </c>
      <c r="D344">
        <v>5</v>
      </c>
      <c r="E344">
        <v>5</v>
      </c>
      <c r="F344">
        <v>5</v>
      </c>
      <c r="G344">
        <v>5</v>
      </c>
      <c r="H344">
        <v>3</v>
      </c>
      <c r="I344">
        <v>4.88</v>
      </c>
      <c r="J344">
        <v>23</v>
      </c>
      <c r="K344">
        <v>0.15886524822695031</v>
      </c>
      <c r="L344">
        <v>1</v>
      </c>
      <c r="M344" t="s">
        <v>428</v>
      </c>
      <c r="N344" t="b">
        <v>0</v>
      </c>
    </row>
    <row r="345" spans="1:14" x14ac:dyDescent="0.45">
      <c r="A345" t="s">
        <v>429</v>
      </c>
      <c r="B345" t="s">
        <v>430</v>
      </c>
      <c r="C345" t="s">
        <v>19</v>
      </c>
      <c r="D345">
        <v>5</v>
      </c>
      <c r="E345">
        <v>5</v>
      </c>
      <c r="F345">
        <v>4</v>
      </c>
      <c r="G345">
        <v>5</v>
      </c>
      <c r="H345">
        <v>3</v>
      </c>
      <c r="I345">
        <v>4.74</v>
      </c>
      <c r="J345">
        <v>22</v>
      </c>
      <c r="K345">
        <v>0.15098039215686271</v>
      </c>
      <c r="L345">
        <v>1</v>
      </c>
      <c r="M345" t="s">
        <v>431</v>
      </c>
      <c r="N345" t="b">
        <v>0</v>
      </c>
    </row>
    <row r="346" spans="1:14" x14ac:dyDescent="0.45">
      <c r="A346" t="s">
        <v>432</v>
      </c>
      <c r="B346" t="s">
        <v>433</v>
      </c>
      <c r="C346" t="s">
        <v>19</v>
      </c>
      <c r="D346">
        <v>4</v>
      </c>
      <c r="E346">
        <v>5</v>
      </c>
      <c r="F346">
        <v>4</v>
      </c>
      <c r="G346">
        <v>5</v>
      </c>
      <c r="H346">
        <v>3</v>
      </c>
      <c r="I346">
        <v>4.5199999999999996</v>
      </c>
      <c r="J346">
        <v>21</v>
      </c>
      <c r="K346">
        <v>0.14557823129251701</v>
      </c>
      <c r="L346">
        <v>1</v>
      </c>
      <c r="M346" t="s">
        <v>434</v>
      </c>
      <c r="N346" t="b">
        <v>0</v>
      </c>
    </row>
    <row r="347" spans="1:14" x14ac:dyDescent="0.45">
      <c r="A347" t="s">
        <v>435</v>
      </c>
      <c r="B347" t="s">
        <v>436</v>
      </c>
      <c r="C347" t="s">
        <v>19</v>
      </c>
      <c r="D347">
        <v>4</v>
      </c>
      <c r="E347">
        <v>4</v>
      </c>
      <c r="F347">
        <v>3</v>
      </c>
      <c r="G347">
        <v>4</v>
      </c>
      <c r="H347">
        <v>3</v>
      </c>
      <c r="I347">
        <v>2.96</v>
      </c>
      <c r="J347">
        <v>18</v>
      </c>
      <c r="K347">
        <v>0.13951890034364259</v>
      </c>
      <c r="L347">
        <v>1</v>
      </c>
      <c r="M347" t="s">
        <v>437</v>
      </c>
      <c r="N347" t="b">
        <v>0</v>
      </c>
    </row>
    <row r="348" spans="1:14" x14ac:dyDescent="0.45">
      <c r="A348" t="s">
        <v>438</v>
      </c>
      <c r="B348" t="s">
        <v>439</v>
      </c>
      <c r="C348" t="s">
        <v>19</v>
      </c>
      <c r="D348">
        <v>3</v>
      </c>
      <c r="E348">
        <v>5</v>
      </c>
      <c r="F348">
        <v>3</v>
      </c>
      <c r="G348">
        <v>4</v>
      </c>
      <c r="H348">
        <v>2</v>
      </c>
      <c r="I348">
        <v>3.98</v>
      </c>
      <c r="J348">
        <v>17</v>
      </c>
      <c r="K348">
        <v>0.15402298850574711</v>
      </c>
      <c r="L348">
        <v>1</v>
      </c>
      <c r="M348" t="s">
        <v>440</v>
      </c>
      <c r="N348" t="b">
        <v>0</v>
      </c>
    </row>
    <row r="349" spans="1:14" x14ac:dyDescent="0.45">
      <c r="A349" t="s">
        <v>441</v>
      </c>
      <c r="B349" t="s">
        <v>442</v>
      </c>
      <c r="C349" t="s">
        <v>19</v>
      </c>
      <c r="D349">
        <v>5</v>
      </c>
      <c r="E349">
        <v>5</v>
      </c>
      <c r="F349">
        <v>5</v>
      </c>
      <c r="G349">
        <v>5</v>
      </c>
      <c r="H349">
        <v>3</v>
      </c>
      <c r="I349">
        <v>4.88</v>
      </c>
      <c r="J349">
        <v>23</v>
      </c>
      <c r="K349">
        <v>0.14779116465863451</v>
      </c>
      <c r="L349">
        <v>1</v>
      </c>
      <c r="M349" t="s">
        <v>443</v>
      </c>
      <c r="N349" t="b">
        <v>0</v>
      </c>
    </row>
    <row r="350" spans="1:14" x14ac:dyDescent="0.45">
      <c r="A350" t="s">
        <v>444</v>
      </c>
      <c r="B350" t="s">
        <v>445</v>
      </c>
      <c r="C350" t="s">
        <v>19</v>
      </c>
      <c r="D350">
        <v>4</v>
      </c>
      <c r="E350">
        <v>5</v>
      </c>
      <c r="F350">
        <v>4</v>
      </c>
      <c r="G350">
        <v>5</v>
      </c>
      <c r="H350">
        <v>3</v>
      </c>
      <c r="I350">
        <v>4.5199999999999996</v>
      </c>
      <c r="J350">
        <v>21</v>
      </c>
      <c r="K350">
        <v>0.14954954954954949</v>
      </c>
      <c r="L350">
        <v>1</v>
      </c>
      <c r="M350" t="s">
        <v>446</v>
      </c>
      <c r="N350" t="b">
        <v>0</v>
      </c>
    </row>
    <row r="351" spans="1:14" x14ac:dyDescent="0.45">
      <c r="A351" t="s">
        <v>435</v>
      </c>
      <c r="B351" t="s">
        <v>447</v>
      </c>
      <c r="C351" t="s">
        <v>19</v>
      </c>
      <c r="D351">
        <v>4</v>
      </c>
      <c r="E351">
        <v>4</v>
      </c>
      <c r="F351">
        <v>3</v>
      </c>
      <c r="G351">
        <v>4</v>
      </c>
      <c r="H351">
        <v>3</v>
      </c>
      <c r="I351">
        <v>3.52</v>
      </c>
      <c r="J351">
        <v>18</v>
      </c>
      <c r="K351">
        <v>0.1393634840871022</v>
      </c>
      <c r="L351">
        <v>1</v>
      </c>
      <c r="M351" t="s">
        <v>448</v>
      </c>
      <c r="N351" t="b">
        <v>0</v>
      </c>
    </row>
    <row r="352" spans="1:14" x14ac:dyDescent="0.45">
      <c r="A352" t="s">
        <v>449</v>
      </c>
      <c r="B352" t="s">
        <v>450</v>
      </c>
      <c r="C352" t="s">
        <v>19</v>
      </c>
      <c r="D352">
        <v>4</v>
      </c>
      <c r="E352">
        <v>4</v>
      </c>
      <c r="F352">
        <v>3</v>
      </c>
      <c r="G352">
        <v>5</v>
      </c>
      <c r="H352">
        <v>2</v>
      </c>
      <c r="I352">
        <v>4.1399999999999997</v>
      </c>
      <c r="J352">
        <v>18</v>
      </c>
      <c r="K352">
        <v>0.15438596491228071</v>
      </c>
      <c r="L352">
        <v>1</v>
      </c>
      <c r="M352" t="s">
        <v>451</v>
      </c>
      <c r="N352" t="b">
        <v>0</v>
      </c>
    </row>
    <row r="353" spans="1:14" x14ac:dyDescent="0.45">
      <c r="A353" t="s">
        <v>452</v>
      </c>
      <c r="B353" t="s">
        <v>453</v>
      </c>
      <c r="C353" t="s">
        <v>19</v>
      </c>
      <c r="D353">
        <v>2</v>
      </c>
      <c r="E353">
        <v>3</v>
      </c>
      <c r="F353">
        <v>2</v>
      </c>
      <c r="G353">
        <v>4</v>
      </c>
      <c r="H353">
        <v>2</v>
      </c>
      <c r="I353">
        <v>3.26</v>
      </c>
      <c r="J353">
        <v>13</v>
      </c>
      <c r="K353">
        <v>0.15942028985507251</v>
      </c>
      <c r="L353">
        <v>1</v>
      </c>
      <c r="M353" t="s">
        <v>454</v>
      </c>
      <c r="N353" t="b">
        <v>0</v>
      </c>
    </row>
    <row r="354" spans="1:14" x14ac:dyDescent="0.45">
      <c r="A354" t="s">
        <v>455</v>
      </c>
      <c r="B354" t="s">
        <v>456</v>
      </c>
      <c r="C354" t="s">
        <v>19</v>
      </c>
      <c r="D354">
        <v>5</v>
      </c>
      <c r="E354">
        <v>5</v>
      </c>
      <c r="F354">
        <v>5</v>
      </c>
      <c r="G354">
        <v>5</v>
      </c>
      <c r="H354">
        <v>1</v>
      </c>
      <c r="I354">
        <v>3.64</v>
      </c>
      <c r="J354">
        <v>21</v>
      </c>
      <c r="K354">
        <v>0.15300546448087429</v>
      </c>
      <c r="L354">
        <v>1</v>
      </c>
      <c r="M354" t="s">
        <v>457</v>
      </c>
      <c r="N354" t="b">
        <v>0</v>
      </c>
    </row>
    <row r="355" spans="1:14" x14ac:dyDescent="0.45">
      <c r="A355" t="s">
        <v>458</v>
      </c>
      <c r="B355" t="s">
        <v>459</v>
      </c>
      <c r="C355" t="s">
        <v>19</v>
      </c>
      <c r="D355">
        <v>5</v>
      </c>
      <c r="E355">
        <v>5</v>
      </c>
      <c r="F355">
        <v>5</v>
      </c>
      <c r="G355">
        <v>5</v>
      </c>
      <c r="H355">
        <v>5</v>
      </c>
      <c r="I355">
        <v>5</v>
      </c>
      <c r="J355">
        <v>25</v>
      </c>
      <c r="K355">
        <v>0.25210084033613439</v>
      </c>
      <c r="L355">
        <v>1</v>
      </c>
      <c r="M355" t="s">
        <v>460</v>
      </c>
      <c r="N355" t="b">
        <v>0</v>
      </c>
    </row>
    <row r="356" spans="1:14" x14ac:dyDescent="0.45">
      <c r="A356" t="s">
        <v>461</v>
      </c>
      <c r="B356" t="s">
        <v>462</v>
      </c>
      <c r="C356" t="s">
        <v>19</v>
      </c>
      <c r="D356">
        <v>5</v>
      </c>
      <c r="E356">
        <v>5</v>
      </c>
      <c r="F356">
        <v>5</v>
      </c>
      <c r="G356">
        <v>5</v>
      </c>
      <c r="H356">
        <v>4</v>
      </c>
      <c r="I356">
        <v>4.9400000000000004</v>
      </c>
      <c r="J356">
        <v>24</v>
      </c>
      <c r="K356">
        <v>0.14222222222222219</v>
      </c>
      <c r="L356">
        <v>1</v>
      </c>
      <c r="M356" t="s">
        <v>463</v>
      </c>
      <c r="N356" t="b">
        <v>0</v>
      </c>
    </row>
    <row r="357" spans="1:14" x14ac:dyDescent="0.45">
      <c r="A357" t="s">
        <v>464</v>
      </c>
      <c r="B357" t="s">
        <v>465</v>
      </c>
      <c r="C357" t="s">
        <v>19</v>
      </c>
      <c r="D357">
        <v>4</v>
      </c>
      <c r="E357">
        <v>5</v>
      </c>
      <c r="F357">
        <v>4</v>
      </c>
      <c r="G357">
        <v>5</v>
      </c>
      <c r="H357">
        <v>3</v>
      </c>
      <c r="I357">
        <v>4.5199999999999996</v>
      </c>
      <c r="J357">
        <v>21</v>
      </c>
      <c r="K357">
        <v>0.15402298850574711</v>
      </c>
      <c r="L357">
        <v>1</v>
      </c>
      <c r="M357" t="s">
        <v>466</v>
      </c>
      <c r="N357" t="b">
        <v>0</v>
      </c>
    </row>
    <row r="358" spans="1:14" x14ac:dyDescent="0.45">
      <c r="A358" t="s">
        <v>467</v>
      </c>
      <c r="B358" t="s">
        <v>468</v>
      </c>
      <c r="C358" t="s">
        <v>19</v>
      </c>
      <c r="D358">
        <v>1</v>
      </c>
      <c r="E358">
        <v>1</v>
      </c>
      <c r="F358">
        <v>1</v>
      </c>
      <c r="G358">
        <v>5</v>
      </c>
      <c r="H358">
        <v>1</v>
      </c>
      <c r="I358">
        <v>2.6</v>
      </c>
      <c r="J358">
        <v>9</v>
      </c>
      <c r="K358">
        <v>0.15942028985507251</v>
      </c>
      <c r="L358">
        <v>1</v>
      </c>
      <c r="M358" t="s">
        <v>469</v>
      </c>
      <c r="N358" t="b">
        <v>0</v>
      </c>
    </row>
    <row r="359" spans="1:14" x14ac:dyDescent="0.45">
      <c r="A359" t="s">
        <v>470</v>
      </c>
      <c r="B359" t="s">
        <v>471</v>
      </c>
      <c r="C359" t="s">
        <v>19</v>
      </c>
      <c r="D359">
        <v>4</v>
      </c>
      <c r="E359">
        <v>5</v>
      </c>
      <c r="F359">
        <v>5</v>
      </c>
      <c r="G359">
        <v>5</v>
      </c>
      <c r="H359">
        <v>3</v>
      </c>
      <c r="I359">
        <v>4.66</v>
      </c>
      <c r="J359">
        <v>22</v>
      </c>
      <c r="K359">
        <v>0.15515151515151521</v>
      </c>
      <c r="L359">
        <v>1</v>
      </c>
      <c r="M359" t="s">
        <v>472</v>
      </c>
      <c r="N359" t="b">
        <v>0</v>
      </c>
    </row>
    <row r="360" spans="1:14" x14ac:dyDescent="0.45">
      <c r="A360" t="s">
        <v>473</v>
      </c>
      <c r="B360" t="s">
        <v>474</v>
      </c>
      <c r="C360" t="s">
        <v>19</v>
      </c>
      <c r="D360">
        <v>3</v>
      </c>
      <c r="E360">
        <v>3</v>
      </c>
      <c r="F360">
        <v>1</v>
      </c>
      <c r="G360">
        <v>5</v>
      </c>
      <c r="H360">
        <v>1</v>
      </c>
      <c r="I360">
        <v>2.2799999999999998</v>
      </c>
      <c r="J360">
        <v>13</v>
      </c>
      <c r="K360">
        <v>0.29523809523809519</v>
      </c>
      <c r="L360">
        <v>1</v>
      </c>
      <c r="M360" t="s">
        <v>475</v>
      </c>
      <c r="N360" t="b">
        <v>0</v>
      </c>
    </row>
    <row r="361" spans="1:14" x14ac:dyDescent="0.45">
      <c r="A361" t="s">
        <v>476</v>
      </c>
      <c r="B361" t="s">
        <v>477</v>
      </c>
      <c r="C361" t="s">
        <v>19</v>
      </c>
      <c r="D361">
        <v>3</v>
      </c>
      <c r="E361">
        <v>3</v>
      </c>
      <c r="F361">
        <v>1</v>
      </c>
      <c r="G361">
        <v>4</v>
      </c>
      <c r="H361">
        <v>1</v>
      </c>
      <c r="I361">
        <v>3.2800000000000011</v>
      </c>
      <c r="J361">
        <v>12</v>
      </c>
      <c r="K361">
        <v>0.30021321961620467</v>
      </c>
      <c r="L361">
        <v>1</v>
      </c>
      <c r="M361" t="s">
        <v>478</v>
      </c>
      <c r="N361" t="b">
        <v>0</v>
      </c>
    </row>
    <row r="362" spans="1:14" x14ac:dyDescent="0.45">
      <c r="A362" t="s">
        <v>479</v>
      </c>
      <c r="B362" t="s">
        <v>480</v>
      </c>
      <c r="C362" t="s">
        <v>19</v>
      </c>
      <c r="D362">
        <v>4</v>
      </c>
      <c r="E362">
        <v>5</v>
      </c>
      <c r="F362">
        <v>4</v>
      </c>
      <c r="G362">
        <v>5</v>
      </c>
      <c r="H362">
        <v>1</v>
      </c>
      <c r="I362">
        <v>4.3999999999999986</v>
      </c>
      <c r="J362">
        <v>19</v>
      </c>
      <c r="K362">
        <v>0.15047619047619051</v>
      </c>
      <c r="L362">
        <v>1</v>
      </c>
      <c r="M362" t="s">
        <v>481</v>
      </c>
      <c r="N362"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31A2-FD67-44A9-A965-15990FB3E342}">
  <dimension ref="A1:Q751"/>
  <sheetViews>
    <sheetView workbookViewId="0">
      <pane ySplit="1" topLeftCell="A2" activePane="bottomLeft" state="frozen"/>
      <selection pane="bottomLeft" activeCell="B1" sqref="B1:Q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4</v>
      </c>
      <c r="E2">
        <v>5</v>
      </c>
      <c r="F2">
        <v>4</v>
      </c>
      <c r="G2">
        <v>4</v>
      </c>
      <c r="H2">
        <v>3</v>
      </c>
      <c r="I2">
        <v>4.1624999999999996</v>
      </c>
      <c r="J2">
        <v>20</v>
      </c>
      <c r="K2">
        <v>0.29402336471128782</v>
      </c>
      <c r="L2">
        <v>6</v>
      </c>
      <c r="M2" t="s">
        <v>2364</v>
      </c>
      <c r="N2" t="b">
        <v>0</v>
      </c>
    </row>
    <row r="3" spans="1:17" x14ac:dyDescent="0.45">
      <c r="A3" t="s">
        <v>485</v>
      </c>
      <c r="B3" t="s">
        <v>1591</v>
      </c>
      <c r="C3" t="s">
        <v>557</v>
      </c>
      <c r="D3">
        <v>5</v>
      </c>
      <c r="E3">
        <v>5</v>
      </c>
      <c r="F3">
        <v>5</v>
      </c>
      <c r="G3">
        <v>5</v>
      </c>
      <c r="H3">
        <v>4</v>
      </c>
      <c r="I3">
        <v>4.9124999999999996</v>
      </c>
      <c r="J3">
        <v>24</v>
      </c>
      <c r="K3">
        <v>0.26204663265306122</v>
      </c>
      <c r="L3">
        <v>7</v>
      </c>
      <c r="M3" t="s">
        <v>2365</v>
      </c>
      <c r="N3" t="b">
        <v>0</v>
      </c>
    </row>
    <row r="4" spans="1:17" x14ac:dyDescent="0.45">
      <c r="A4" t="s">
        <v>488</v>
      </c>
      <c r="B4" t="s">
        <v>1593</v>
      </c>
      <c r="C4" t="s">
        <v>557</v>
      </c>
      <c r="D4">
        <v>5</v>
      </c>
      <c r="E4">
        <v>5</v>
      </c>
      <c r="F4">
        <v>5</v>
      </c>
      <c r="G4">
        <v>5</v>
      </c>
      <c r="H4">
        <v>4</v>
      </c>
      <c r="I4">
        <v>4.9124999999999996</v>
      </c>
      <c r="J4">
        <v>24</v>
      </c>
      <c r="K4">
        <v>0.4411629028405199</v>
      </c>
      <c r="L4">
        <v>6</v>
      </c>
      <c r="M4" t="s">
        <v>2366</v>
      </c>
      <c r="N4" t="b">
        <v>0</v>
      </c>
    </row>
    <row r="5" spans="1:17" x14ac:dyDescent="0.45">
      <c r="A5" t="s">
        <v>491</v>
      </c>
      <c r="B5" t="s">
        <v>1595</v>
      </c>
      <c r="C5" t="s">
        <v>557</v>
      </c>
      <c r="D5">
        <v>5</v>
      </c>
      <c r="E5">
        <v>5</v>
      </c>
      <c r="F5">
        <v>4</v>
      </c>
      <c r="G5">
        <v>5</v>
      </c>
      <c r="H5">
        <v>4</v>
      </c>
      <c r="I5">
        <v>4.7249999999999996</v>
      </c>
      <c r="J5">
        <v>23</v>
      </c>
      <c r="K5">
        <v>0.46329244236396883</v>
      </c>
      <c r="L5">
        <v>4</v>
      </c>
      <c r="M5" t="s">
        <v>2367</v>
      </c>
      <c r="N5" t="b">
        <v>0</v>
      </c>
    </row>
    <row r="6" spans="1:17" x14ac:dyDescent="0.45">
      <c r="A6" t="s">
        <v>494</v>
      </c>
      <c r="B6" t="s">
        <v>1597</v>
      </c>
      <c r="C6" t="s">
        <v>557</v>
      </c>
      <c r="D6">
        <v>4</v>
      </c>
      <c r="E6">
        <v>5</v>
      </c>
      <c r="F6">
        <v>4</v>
      </c>
      <c r="G6">
        <v>4</v>
      </c>
      <c r="H6">
        <v>3</v>
      </c>
      <c r="I6">
        <v>4.1624999999999996</v>
      </c>
      <c r="J6">
        <v>20</v>
      </c>
      <c r="K6">
        <v>0.2094500504849949</v>
      </c>
      <c r="L6">
        <v>6</v>
      </c>
      <c r="M6" t="s">
        <v>2368</v>
      </c>
      <c r="N6" t="b">
        <v>0</v>
      </c>
    </row>
    <row r="7" spans="1:17" x14ac:dyDescent="0.45">
      <c r="A7" t="s">
        <v>497</v>
      </c>
      <c r="B7" t="s">
        <v>1599</v>
      </c>
      <c r="C7" t="s">
        <v>557</v>
      </c>
      <c r="D7">
        <v>5</v>
      </c>
      <c r="E7">
        <v>5</v>
      </c>
      <c r="F7">
        <v>5</v>
      </c>
      <c r="G7">
        <v>5</v>
      </c>
      <c r="H7">
        <v>4</v>
      </c>
      <c r="I7">
        <v>4.9124999999999996</v>
      </c>
      <c r="J7">
        <v>24</v>
      </c>
      <c r="K7">
        <v>0.44583142160728362</v>
      </c>
      <c r="L7">
        <v>4</v>
      </c>
      <c r="M7" t="s">
        <v>2369</v>
      </c>
      <c r="N7" t="b">
        <v>0</v>
      </c>
    </row>
    <row r="8" spans="1:17" x14ac:dyDescent="0.45">
      <c r="A8" t="s">
        <v>500</v>
      </c>
      <c r="B8" t="s">
        <v>1601</v>
      </c>
      <c r="C8" t="s">
        <v>557</v>
      </c>
      <c r="D8">
        <v>5</v>
      </c>
      <c r="E8">
        <v>5</v>
      </c>
      <c r="F8">
        <v>5</v>
      </c>
      <c r="G8">
        <v>5</v>
      </c>
      <c r="H8">
        <v>4</v>
      </c>
      <c r="I8">
        <v>4.9124999999999996</v>
      </c>
      <c r="J8">
        <v>24</v>
      </c>
      <c r="K8">
        <v>0.39263080669330669</v>
      </c>
      <c r="L8">
        <v>3</v>
      </c>
      <c r="M8" t="s">
        <v>2370</v>
      </c>
      <c r="N8" t="b">
        <v>0</v>
      </c>
    </row>
    <row r="9" spans="1:17" x14ac:dyDescent="0.45">
      <c r="A9" t="s">
        <v>503</v>
      </c>
      <c r="B9" t="s">
        <v>1603</v>
      </c>
      <c r="C9" t="s">
        <v>557</v>
      </c>
      <c r="D9">
        <v>4</v>
      </c>
      <c r="E9">
        <v>5</v>
      </c>
      <c r="F9">
        <v>4</v>
      </c>
      <c r="G9">
        <v>4</v>
      </c>
      <c r="H9">
        <v>3</v>
      </c>
      <c r="I9">
        <v>4.1624999999999996</v>
      </c>
      <c r="J9">
        <v>20</v>
      </c>
      <c r="K9">
        <v>0.40686521607294779</v>
      </c>
      <c r="L9">
        <v>6</v>
      </c>
      <c r="M9" t="s">
        <v>2371</v>
      </c>
      <c r="N9" t="b">
        <v>0</v>
      </c>
    </row>
    <row r="10" spans="1:17" x14ac:dyDescent="0.45">
      <c r="A10" t="s">
        <v>506</v>
      </c>
      <c r="B10" t="s">
        <v>1605</v>
      </c>
      <c r="C10" t="s">
        <v>557</v>
      </c>
      <c r="D10">
        <v>5</v>
      </c>
      <c r="E10">
        <v>5</v>
      </c>
      <c r="F10">
        <v>5</v>
      </c>
      <c r="G10">
        <v>5</v>
      </c>
      <c r="H10">
        <v>4</v>
      </c>
      <c r="I10">
        <v>4.9124999999999996</v>
      </c>
      <c r="J10">
        <v>24</v>
      </c>
      <c r="K10">
        <v>0.38018325383350848</v>
      </c>
      <c r="L10">
        <v>7</v>
      </c>
      <c r="M10" t="s">
        <v>2372</v>
      </c>
      <c r="N10" t="b">
        <v>0</v>
      </c>
    </row>
    <row r="11" spans="1:17" x14ac:dyDescent="0.45">
      <c r="A11" t="s">
        <v>509</v>
      </c>
      <c r="B11" t="s">
        <v>1607</v>
      </c>
      <c r="C11" t="s">
        <v>557</v>
      </c>
      <c r="D11">
        <v>4</v>
      </c>
      <c r="E11">
        <v>5</v>
      </c>
      <c r="F11">
        <v>4</v>
      </c>
      <c r="G11">
        <v>4</v>
      </c>
      <c r="H11">
        <v>3</v>
      </c>
      <c r="I11">
        <v>4.1624999999999996</v>
      </c>
      <c r="J11">
        <v>20</v>
      </c>
      <c r="K11">
        <v>0.35627281519014931</v>
      </c>
      <c r="L11">
        <v>4</v>
      </c>
      <c r="M11" t="s">
        <v>2373</v>
      </c>
      <c r="N11" t="b">
        <v>0</v>
      </c>
    </row>
    <row r="12" spans="1:17" x14ac:dyDescent="0.45">
      <c r="A12" t="s">
        <v>512</v>
      </c>
      <c r="B12" t="s">
        <v>1609</v>
      </c>
      <c r="C12" t="s">
        <v>557</v>
      </c>
      <c r="D12">
        <v>4</v>
      </c>
      <c r="E12">
        <v>5</v>
      </c>
      <c r="F12">
        <v>4</v>
      </c>
      <c r="G12">
        <v>4</v>
      </c>
      <c r="H12">
        <v>3</v>
      </c>
      <c r="I12">
        <v>4.1624999999999996</v>
      </c>
      <c r="J12">
        <v>20</v>
      </c>
      <c r="K12">
        <v>0.46752433675926142</v>
      </c>
      <c r="L12">
        <v>5</v>
      </c>
      <c r="M12" t="s">
        <v>2374</v>
      </c>
      <c r="N12" t="b">
        <v>0</v>
      </c>
    </row>
    <row r="13" spans="1:17" x14ac:dyDescent="0.45">
      <c r="A13" t="s">
        <v>515</v>
      </c>
      <c r="B13" t="s">
        <v>1611</v>
      </c>
      <c r="C13" t="s">
        <v>557</v>
      </c>
      <c r="D13">
        <v>4</v>
      </c>
      <c r="E13">
        <v>5</v>
      </c>
      <c r="F13">
        <v>4</v>
      </c>
      <c r="G13">
        <v>4</v>
      </c>
      <c r="H13">
        <v>3</v>
      </c>
      <c r="I13">
        <v>4.1624999999999996</v>
      </c>
      <c r="J13">
        <v>20</v>
      </c>
      <c r="K13">
        <v>0.41458522992052249</v>
      </c>
      <c r="L13">
        <v>5</v>
      </c>
      <c r="M13" t="s">
        <v>2375</v>
      </c>
      <c r="N13" t="b">
        <v>0</v>
      </c>
    </row>
    <row r="14" spans="1:17" x14ac:dyDescent="0.45">
      <c r="A14" t="s">
        <v>518</v>
      </c>
      <c r="B14" t="s">
        <v>1613</v>
      </c>
      <c r="C14" t="s">
        <v>557</v>
      </c>
      <c r="D14">
        <v>5</v>
      </c>
      <c r="E14">
        <v>5</v>
      </c>
      <c r="F14">
        <v>5</v>
      </c>
      <c r="G14">
        <v>4</v>
      </c>
      <c r="H14">
        <v>4</v>
      </c>
      <c r="I14">
        <v>4.7499999999999991</v>
      </c>
      <c r="J14">
        <v>23</v>
      </c>
      <c r="K14">
        <v>0.36093120100473541</v>
      </c>
      <c r="L14">
        <v>4</v>
      </c>
      <c r="M14" t="s">
        <v>2376</v>
      </c>
      <c r="N14" t="b">
        <v>0</v>
      </c>
    </row>
    <row r="15" spans="1:17" x14ac:dyDescent="0.45">
      <c r="A15" t="s">
        <v>521</v>
      </c>
      <c r="B15" t="s">
        <v>1615</v>
      </c>
      <c r="C15" t="s">
        <v>557</v>
      </c>
      <c r="D15">
        <v>4</v>
      </c>
      <c r="E15">
        <v>5</v>
      </c>
      <c r="F15">
        <v>4</v>
      </c>
      <c r="G15">
        <v>4</v>
      </c>
      <c r="H15">
        <v>3</v>
      </c>
      <c r="I15">
        <v>4.1624999999999996</v>
      </c>
      <c r="J15">
        <v>20</v>
      </c>
      <c r="K15">
        <v>0.35843901743112933</v>
      </c>
      <c r="L15">
        <v>6</v>
      </c>
      <c r="M15" t="s">
        <v>2377</v>
      </c>
      <c r="N15" t="b">
        <v>0</v>
      </c>
    </row>
    <row r="16" spans="1:17" x14ac:dyDescent="0.45">
      <c r="A16" t="s">
        <v>524</v>
      </c>
      <c r="B16" t="s">
        <v>1617</v>
      </c>
      <c r="C16" t="s">
        <v>557</v>
      </c>
      <c r="D16">
        <v>4</v>
      </c>
      <c r="E16">
        <v>5</v>
      </c>
      <c r="F16">
        <v>4</v>
      </c>
      <c r="G16">
        <v>5</v>
      </c>
      <c r="H16">
        <v>2</v>
      </c>
      <c r="I16">
        <v>4.2374999999999998</v>
      </c>
      <c r="J16">
        <v>20</v>
      </c>
      <c r="K16">
        <v>0.15575628626692459</v>
      </c>
      <c r="L16">
        <v>5</v>
      </c>
      <c r="M16" t="s">
        <v>2378</v>
      </c>
      <c r="N16" t="b">
        <v>0</v>
      </c>
    </row>
    <row r="17" spans="1:14" x14ac:dyDescent="0.45">
      <c r="A17" t="s">
        <v>527</v>
      </c>
      <c r="B17" t="s">
        <v>1619</v>
      </c>
      <c r="C17" t="s">
        <v>557</v>
      </c>
      <c r="D17">
        <v>5</v>
      </c>
      <c r="E17">
        <v>5</v>
      </c>
      <c r="F17">
        <v>5</v>
      </c>
      <c r="G17">
        <v>5</v>
      </c>
      <c r="H17">
        <v>4</v>
      </c>
      <c r="I17">
        <v>4.9124999999999996</v>
      </c>
      <c r="J17">
        <v>24</v>
      </c>
      <c r="K17">
        <v>0.35002450980392158</v>
      </c>
      <c r="L17">
        <v>6</v>
      </c>
      <c r="M17" t="s">
        <v>2379</v>
      </c>
      <c r="N17" t="b">
        <v>0</v>
      </c>
    </row>
    <row r="18" spans="1:14" x14ac:dyDescent="0.45">
      <c r="A18" t="s">
        <v>530</v>
      </c>
      <c r="B18" t="s">
        <v>1621</v>
      </c>
      <c r="C18" t="s">
        <v>557</v>
      </c>
      <c r="D18">
        <v>5</v>
      </c>
      <c r="E18">
        <v>5</v>
      </c>
      <c r="F18">
        <v>4</v>
      </c>
      <c r="G18">
        <v>5</v>
      </c>
      <c r="H18">
        <v>4</v>
      </c>
      <c r="I18">
        <v>4.7249999999999996</v>
      </c>
      <c r="J18">
        <v>23</v>
      </c>
      <c r="K18">
        <v>0.48498002068882429</v>
      </c>
      <c r="L18">
        <v>4</v>
      </c>
      <c r="M18" t="s">
        <v>2380</v>
      </c>
      <c r="N18" t="b">
        <v>0</v>
      </c>
    </row>
    <row r="19" spans="1:14" x14ac:dyDescent="0.45">
      <c r="A19" t="s">
        <v>533</v>
      </c>
      <c r="B19" t="s">
        <v>1623</v>
      </c>
      <c r="C19" t="s">
        <v>557</v>
      </c>
      <c r="D19">
        <v>4</v>
      </c>
      <c r="E19">
        <v>5</v>
      </c>
      <c r="F19">
        <v>4</v>
      </c>
      <c r="G19">
        <v>4</v>
      </c>
      <c r="H19">
        <v>3</v>
      </c>
      <c r="I19">
        <v>4.1624999999999996</v>
      </c>
      <c r="J19">
        <v>20</v>
      </c>
      <c r="K19">
        <v>0.46037777981044808</v>
      </c>
      <c r="L19">
        <v>4</v>
      </c>
      <c r="M19" t="s">
        <v>2381</v>
      </c>
      <c r="N19" t="b">
        <v>0</v>
      </c>
    </row>
    <row r="20" spans="1:14" x14ac:dyDescent="0.45">
      <c r="A20" t="s">
        <v>536</v>
      </c>
      <c r="B20" t="s">
        <v>1625</v>
      </c>
      <c r="C20" t="s">
        <v>557</v>
      </c>
      <c r="D20">
        <v>4</v>
      </c>
      <c r="E20">
        <v>5</v>
      </c>
      <c r="F20">
        <v>4</v>
      </c>
      <c r="G20">
        <v>4</v>
      </c>
      <c r="H20">
        <v>3</v>
      </c>
      <c r="I20">
        <v>4.1624999999999996</v>
      </c>
      <c r="J20">
        <v>20</v>
      </c>
      <c r="K20">
        <v>0.42382932953041441</v>
      </c>
      <c r="L20">
        <v>5</v>
      </c>
      <c r="M20" t="s">
        <v>2382</v>
      </c>
      <c r="N20" t="b">
        <v>0</v>
      </c>
    </row>
    <row r="21" spans="1:14" x14ac:dyDescent="0.45">
      <c r="A21" t="s">
        <v>539</v>
      </c>
      <c r="B21" t="s">
        <v>1627</v>
      </c>
      <c r="C21" t="s">
        <v>557</v>
      </c>
      <c r="D21">
        <v>4</v>
      </c>
      <c r="E21">
        <v>5</v>
      </c>
      <c r="F21">
        <v>4</v>
      </c>
      <c r="G21">
        <v>4</v>
      </c>
      <c r="H21">
        <v>3</v>
      </c>
      <c r="I21">
        <v>4.1624999999999996</v>
      </c>
      <c r="J21">
        <v>20</v>
      </c>
      <c r="K21">
        <v>0.36652640977349638</v>
      </c>
      <c r="L21">
        <v>4</v>
      </c>
      <c r="M21" t="s">
        <v>2383</v>
      </c>
      <c r="N21" t="b">
        <v>0</v>
      </c>
    </row>
    <row r="22" spans="1:14" x14ac:dyDescent="0.45">
      <c r="A22" t="s">
        <v>542</v>
      </c>
      <c r="B22" t="s">
        <v>1629</v>
      </c>
      <c r="C22" t="s">
        <v>557</v>
      </c>
      <c r="D22">
        <v>4</v>
      </c>
      <c r="E22">
        <v>5</v>
      </c>
      <c r="F22">
        <v>4</v>
      </c>
      <c r="G22">
        <v>5</v>
      </c>
      <c r="H22">
        <v>3</v>
      </c>
      <c r="I22">
        <v>4.3249999999999993</v>
      </c>
      <c r="J22">
        <v>21</v>
      </c>
      <c r="K22">
        <v>0.17877593555336979</v>
      </c>
      <c r="L22">
        <v>5</v>
      </c>
      <c r="M22" t="s">
        <v>2384</v>
      </c>
      <c r="N22" t="b">
        <v>0</v>
      </c>
    </row>
    <row r="23" spans="1:14" x14ac:dyDescent="0.45">
      <c r="A23" t="s">
        <v>545</v>
      </c>
      <c r="B23" t="s">
        <v>1631</v>
      </c>
      <c r="C23" t="s">
        <v>557</v>
      </c>
      <c r="D23">
        <v>3</v>
      </c>
      <c r="E23">
        <v>4</v>
      </c>
      <c r="F23">
        <v>3</v>
      </c>
      <c r="G23">
        <v>4</v>
      </c>
      <c r="H23">
        <v>2</v>
      </c>
      <c r="I23">
        <v>3.3250000000000002</v>
      </c>
      <c r="J23">
        <v>16</v>
      </c>
      <c r="K23">
        <v>0.1001833830306316</v>
      </c>
      <c r="L23">
        <v>8</v>
      </c>
      <c r="M23" t="s">
        <v>2385</v>
      </c>
      <c r="N23" t="b">
        <v>0</v>
      </c>
    </row>
    <row r="24" spans="1:14" x14ac:dyDescent="0.45">
      <c r="A24" t="s">
        <v>548</v>
      </c>
      <c r="B24" t="s">
        <v>1633</v>
      </c>
      <c r="C24" t="s">
        <v>557</v>
      </c>
      <c r="D24">
        <v>4</v>
      </c>
      <c r="E24">
        <v>5</v>
      </c>
      <c r="F24">
        <v>4</v>
      </c>
      <c r="G24">
        <v>4</v>
      </c>
      <c r="H24">
        <v>3</v>
      </c>
      <c r="I24">
        <v>4.1624999999999996</v>
      </c>
      <c r="J24">
        <v>20</v>
      </c>
      <c r="K24">
        <v>0.27288746260915708</v>
      </c>
      <c r="L24">
        <v>7</v>
      </c>
      <c r="M24" t="s">
        <v>2386</v>
      </c>
      <c r="N24" t="b">
        <v>0</v>
      </c>
    </row>
    <row r="25" spans="1:14" x14ac:dyDescent="0.45">
      <c r="A25" t="s">
        <v>551</v>
      </c>
      <c r="B25" t="s">
        <v>1635</v>
      </c>
      <c r="C25" t="s">
        <v>557</v>
      </c>
      <c r="D25">
        <v>4</v>
      </c>
      <c r="E25">
        <v>5</v>
      </c>
      <c r="F25">
        <v>4</v>
      </c>
      <c r="G25">
        <v>5</v>
      </c>
      <c r="H25">
        <v>3</v>
      </c>
      <c r="I25">
        <v>4.3249999999999993</v>
      </c>
      <c r="J25">
        <v>21</v>
      </c>
      <c r="K25">
        <v>0.49942977489852491</v>
      </c>
      <c r="L25">
        <v>6</v>
      </c>
      <c r="M25" t="s">
        <v>2387</v>
      </c>
      <c r="N25" t="b">
        <v>0</v>
      </c>
    </row>
    <row r="26" spans="1:14" x14ac:dyDescent="0.45">
      <c r="A26" t="s">
        <v>554</v>
      </c>
      <c r="B26" t="s">
        <v>1637</v>
      </c>
      <c r="C26" t="s">
        <v>557</v>
      </c>
      <c r="D26">
        <v>5</v>
      </c>
      <c r="E26">
        <v>5</v>
      </c>
      <c r="F26">
        <v>5</v>
      </c>
      <c r="G26">
        <v>4</v>
      </c>
      <c r="H26">
        <v>4</v>
      </c>
      <c r="I26">
        <v>4.7499999999999991</v>
      </c>
      <c r="J26">
        <v>23</v>
      </c>
      <c r="K26">
        <v>0.33371212121212118</v>
      </c>
      <c r="L26">
        <v>3</v>
      </c>
      <c r="M26" t="s">
        <v>2388</v>
      </c>
      <c r="N26" t="b">
        <v>0</v>
      </c>
    </row>
    <row r="27" spans="1:14" x14ac:dyDescent="0.45">
      <c r="A27" t="s">
        <v>93</v>
      </c>
      <c r="B27" t="s">
        <v>1355</v>
      </c>
      <c r="C27" t="s">
        <v>557</v>
      </c>
      <c r="D27">
        <v>4</v>
      </c>
      <c r="E27">
        <v>5</v>
      </c>
      <c r="F27">
        <v>4</v>
      </c>
      <c r="G27">
        <v>5</v>
      </c>
      <c r="H27">
        <v>3</v>
      </c>
      <c r="I27">
        <v>4.3249999999999993</v>
      </c>
      <c r="J27">
        <v>21</v>
      </c>
      <c r="K27">
        <v>0.2495958650349214</v>
      </c>
      <c r="L27">
        <v>7</v>
      </c>
      <c r="M27" t="s">
        <v>2234</v>
      </c>
      <c r="N27" t="b">
        <v>0</v>
      </c>
    </row>
    <row r="28" spans="1:14" x14ac:dyDescent="0.45">
      <c r="A28" t="s">
        <v>96</v>
      </c>
      <c r="B28" t="s">
        <v>1357</v>
      </c>
      <c r="C28" t="s">
        <v>557</v>
      </c>
      <c r="D28">
        <v>1</v>
      </c>
      <c r="E28">
        <v>5</v>
      </c>
      <c r="F28">
        <v>1</v>
      </c>
      <c r="G28">
        <v>5</v>
      </c>
      <c r="H28">
        <v>1</v>
      </c>
      <c r="I28">
        <v>2.649999999999999</v>
      </c>
      <c r="J28">
        <v>13</v>
      </c>
      <c r="K28">
        <v>8.3588571196383146E-2</v>
      </c>
      <c r="L28">
        <v>9</v>
      </c>
      <c r="M28" t="s">
        <v>2235</v>
      </c>
      <c r="N28" t="b">
        <v>0</v>
      </c>
    </row>
    <row r="29" spans="1:14" x14ac:dyDescent="0.45">
      <c r="A29" t="s">
        <v>99</v>
      </c>
      <c r="B29" t="s">
        <v>1359</v>
      </c>
      <c r="C29" t="s">
        <v>557</v>
      </c>
      <c r="D29">
        <v>3</v>
      </c>
      <c r="E29">
        <v>4</v>
      </c>
      <c r="F29">
        <v>3</v>
      </c>
      <c r="G29">
        <v>4</v>
      </c>
      <c r="H29">
        <v>2</v>
      </c>
      <c r="I29">
        <v>3.3250000000000002</v>
      </c>
      <c r="J29">
        <v>16</v>
      </c>
      <c r="K29">
        <v>0.14503632704504801</v>
      </c>
      <c r="L29">
        <v>10</v>
      </c>
      <c r="M29" t="s">
        <v>2236</v>
      </c>
      <c r="N29" t="b">
        <v>0</v>
      </c>
    </row>
    <row r="30" spans="1:14" x14ac:dyDescent="0.45">
      <c r="A30" t="s">
        <v>102</v>
      </c>
      <c r="B30" t="s">
        <v>1361</v>
      </c>
      <c r="C30" t="s">
        <v>557</v>
      </c>
      <c r="D30">
        <v>4</v>
      </c>
      <c r="E30">
        <v>5</v>
      </c>
      <c r="F30">
        <v>2</v>
      </c>
      <c r="G30">
        <v>4</v>
      </c>
      <c r="H30">
        <v>3</v>
      </c>
      <c r="I30">
        <v>3.7875000000000001</v>
      </c>
      <c r="J30">
        <v>18</v>
      </c>
      <c r="K30">
        <v>0.2059247996706666</v>
      </c>
      <c r="L30">
        <v>13</v>
      </c>
      <c r="M30" t="s">
        <v>2237</v>
      </c>
      <c r="N30" t="b">
        <v>0</v>
      </c>
    </row>
    <row r="31" spans="1:14" x14ac:dyDescent="0.45">
      <c r="A31" t="s">
        <v>105</v>
      </c>
      <c r="B31" t="s">
        <v>1363</v>
      </c>
      <c r="C31" t="s">
        <v>557</v>
      </c>
      <c r="D31">
        <v>5</v>
      </c>
      <c r="E31">
        <v>5</v>
      </c>
      <c r="F31">
        <v>4</v>
      </c>
      <c r="G31">
        <v>5</v>
      </c>
      <c r="H31">
        <v>3</v>
      </c>
      <c r="I31">
        <v>4.6374999999999993</v>
      </c>
      <c r="J31">
        <v>22</v>
      </c>
      <c r="K31">
        <v>0.18914272463915269</v>
      </c>
      <c r="L31">
        <v>12</v>
      </c>
      <c r="M31" t="s">
        <v>2238</v>
      </c>
      <c r="N31" t="b">
        <v>0</v>
      </c>
    </row>
    <row r="32" spans="1:14" x14ac:dyDescent="0.45">
      <c r="A32" t="s">
        <v>108</v>
      </c>
      <c r="B32" t="s">
        <v>1365</v>
      </c>
      <c r="C32" t="s">
        <v>557</v>
      </c>
      <c r="D32">
        <v>5</v>
      </c>
      <c r="E32">
        <v>5</v>
      </c>
      <c r="F32">
        <v>4</v>
      </c>
      <c r="G32">
        <v>5</v>
      </c>
      <c r="H32">
        <v>4</v>
      </c>
      <c r="I32">
        <v>4.7249999999999996</v>
      </c>
      <c r="J32">
        <v>23</v>
      </c>
      <c r="K32">
        <v>0.2638779321119038</v>
      </c>
      <c r="L32">
        <v>10</v>
      </c>
      <c r="M32" t="s">
        <v>2239</v>
      </c>
      <c r="N32" t="b">
        <v>0</v>
      </c>
    </row>
    <row r="33" spans="1:14" x14ac:dyDescent="0.45">
      <c r="A33" t="s">
        <v>111</v>
      </c>
      <c r="B33" t="s">
        <v>1367</v>
      </c>
      <c r="C33" t="s">
        <v>557</v>
      </c>
      <c r="D33">
        <v>5</v>
      </c>
      <c r="E33">
        <v>5</v>
      </c>
      <c r="F33">
        <v>5</v>
      </c>
      <c r="G33">
        <v>5</v>
      </c>
      <c r="H33">
        <v>4</v>
      </c>
      <c r="I33">
        <v>4.9124999999999996</v>
      </c>
      <c r="J33">
        <v>24</v>
      </c>
      <c r="K33">
        <v>0.16712023430880141</v>
      </c>
      <c r="L33">
        <v>10</v>
      </c>
      <c r="M33" t="s">
        <v>2240</v>
      </c>
      <c r="N33" t="b">
        <v>0</v>
      </c>
    </row>
    <row r="34" spans="1:14" x14ac:dyDescent="0.45">
      <c r="A34" t="s">
        <v>114</v>
      </c>
      <c r="B34" t="s">
        <v>1369</v>
      </c>
      <c r="C34" t="s">
        <v>557</v>
      </c>
      <c r="D34">
        <v>5</v>
      </c>
      <c r="E34">
        <v>5</v>
      </c>
      <c r="F34">
        <v>4</v>
      </c>
      <c r="G34">
        <v>5</v>
      </c>
      <c r="H34">
        <v>4</v>
      </c>
      <c r="I34">
        <v>4.7249999999999996</v>
      </c>
      <c r="J34">
        <v>23</v>
      </c>
      <c r="K34">
        <v>0.2362071457880596</v>
      </c>
      <c r="L34">
        <v>11</v>
      </c>
      <c r="M34" t="s">
        <v>2241</v>
      </c>
      <c r="N34" t="b">
        <v>0</v>
      </c>
    </row>
    <row r="35" spans="1:14" x14ac:dyDescent="0.45">
      <c r="A35" t="s">
        <v>117</v>
      </c>
      <c r="B35" t="s">
        <v>1371</v>
      </c>
      <c r="C35" t="s">
        <v>557</v>
      </c>
      <c r="D35">
        <v>4</v>
      </c>
      <c r="E35">
        <v>5</v>
      </c>
      <c r="F35">
        <v>4</v>
      </c>
      <c r="G35">
        <v>5</v>
      </c>
      <c r="H35">
        <v>3</v>
      </c>
      <c r="I35">
        <v>4.3249999999999993</v>
      </c>
      <c r="J35">
        <v>21</v>
      </c>
      <c r="K35">
        <v>0.1329353265208818</v>
      </c>
      <c r="L35">
        <v>8</v>
      </c>
      <c r="M35" t="s">
        <v>2242</v>
      </c>
      <c r="N35" t="b">
        <v>0</v>
      </c>
    </row>
    <row r="36" spans="1:14" x14ac:dyDescent="0.45">
      <c r="A36" t="s">
        <v>120</v>
      </c>
      <c r="B36" t="s">
        <v>1373</v>
      </c>
      <c r="C36" t="s">
        <v>557</v>
      </c>
      <c r="D36">
        <v>3</v>
      </c>
      <c r="E36">
        <v>4</v>
      </c>
      <c r="F36">
        <v>2</v>
      </c>
      <c r="G36">
        <v>4</v>
      </c>
      <c r="H36">
        <v>2</v>
      </c>
      <c r="I36">
        <v>3.1375000000000002</v>
      </c>
      <c r="J36">
        <v>15</v>
      </c>
      <c r="K36">
        <v>0.1075795645893685</v>
      </c>
      <c r="L36">
        <v>7</v>
      </c>
      <c r="M36" t="s">
        <v>2243</v>
      </c>
      <c r="N36" t="b">
        <v>0</v>
      </c>
    </row>
    <row r="37" spans="1:14" x14ac:dyDescent="0.45">
      <c r="A37" t="s">
        <v>123</v>
      </c>
      <c r="B37" t="s">
        <v>1375</v>
      </c>
      <c r="C37" t="s">
        <v>557</v>
      </c>
      <c r="D37">
        <v>5</v>
      </c>
      <c r="E37">
        <v>5</v>
      </c>
      <c r="F37">
        <v>4</v>
      </c>
      <c r="G37">
        <v>5</v>
      </c>
      <c r="H37">
        <v>4</v>
      </c>
      <c r="I37">
        <v>4.7249999999999996</v>
      </c>
      <c r="J37">
        <v>23</v>
      </c>
      <c r="K37">
        <v>0.23095014281165799</v>
      </c>
      <c r="L37">
        <v>12</v>
      </c>
      <c r="M37" t="s">
        <v>2244</v>
      </c>
      <c r="N37" t="b">
        <v>0</v>
      </c>
    </row>
    <row r="38" spans="1:14" x14ac:dyDescent="0.45">
      <c r="A38" t="s">
        <v>126</v>
      </c>
      <c r="B38" t="s">
        <v>1377</v>
      </c>
      <c r="C38" t="s">
        <v>557</v>
      </c>
      <c r="D38">
        <v>5</v>
      </c>
      <c r="E38">
        <v>5</v>
      </c>
      <c r="F38">
        <v>4</v>
      </c>
      <c r="G38">
        <v>5</v>
      </c>
      <c r="H38">
        <v>4</v>
      </c>
      <c r="I38">
        <v>4.7249999999999996</v>
      </c>
      <c r="J38">
        <v>23</v>
      </c>
      <c r="K38">
        <v>0.18741036812446751</v>
      </c>
      <c r="L38">
        <v>11</v>
      </c>
      <c r="M38" t="s">
        <v>2245</v>
      </c>
      <c r="N38" t="b">
        <v>0</v>
      </c>
    </row>
    <row r="39" spans="1:14" x14ac:dyDescent="0.45">
      <c r="A39" t="s">
        <v>129</v>
      </c>
      <c r="B39" t="s">
        <v>1379</v>
      </c>
      <c r="C39" t="s">
        <v>557</v>
      </c>
      <c r="D39">
        <v>4</v>
      </c>
      <c r="E39">
        <v>5</v>
      </c>
      <c r="F39">
        <v>4</v>
      </c>
      <c r="G39">
        <v>5</v>
      </c>
      <c r="H39">
        <v>3</v>
      </c>
      <c r="I39">
        <v>4.3249999999999993</v>
      </c>
      <c r="J39">
        <v>21</v>
      </c>
      <c r="K39">
        <v>0.14744692702581419</v>
      </c>
      <c r="L39">
        <v>12</v>
      </c>
      <c r="M39" t="s">
        <v>2246</v>
      </c>
      <c r="N39" t="b">
        <v>0</v>
      </c>
    </row>
    <row r="40" spans="1:14" x14ac:dyDescent="0.45">
      <c r="A40" t="s">
        <v>132</v>
      </c>
      <c r="B40" t="s">
        <v>1381</v>
      </c>
      <c r="C40" t="s">
        <v>557</v>
      </c>
      <c r="D40">
        <v>5</v>
      </c>
      <c r="E40">
        <v>5</v>
      </c>
      <c r="F40">
        <v>4</v>
      </c>
      <c r="G40">
        <v>5</v>
      </c>
      <c r="H40">
        <v>3</v>
      </c>
      <c r="I40">
        <v>4.6374999999999993</v>
      </c>
      <c r="J40">
        <v>22</v>
      </c>
      <c r="K40">
        <v>4.3061543719438447E-2</v>
      </c>
      <c r="L40">
        <v>11</v>
      </c>
      <c r="M40" t="s">
        <v>2247</v>
      </c>
      <c r="N40" t="b">
        <v>0</v>
      </c>
    </row>
    <row r="41" spans="1:14" x14ac:dyDescent="0.45">
      <c r="A41" t="s">
        <v>135</v>
      </c>
      <c r="B41" t="s">
        <v>1383</v>
      </c>
      <c r="C41" t="s">
        <v>557</v>
      </c>
      <c r="D41">
        <v>4</v>
      </c>
      <c r="E41">
        <v>5</v>
      </c>
      <c r="F41">
        <v>4</v>
      </c>
      <c r="G41">
        <v>5</v>
      </c>
      <c r="H41">
        <v>3</v>
      </c>
      <c r="I41">
        <v>4.3249999999999993</v>
      </c>
      <c r="J41">
        <v>21</v>
      </c>
      <c r="K41">
        <v>0.20826152405850301</v>
      </c>
      <c r="L41">
        <v>10</v>
      </c>
      <c r="M41" t="s">
        <v>2248</v>
      </c>
      <c r="N41" t="b">
        <v>0</v>
      </c>
    </row>
    <row r="42" spans="1:14" x14ac:dyDescent="0.45">
      <c r="A42" t="s">
        <v>138</v>
      </c>
      <c r="B42" t="s">
        <v>1385</v>
      </c>
      <c r="C42" t="s">
        <v>557</v>
      </c>
      <c r="D42">
        <v>1</v>
      </c>
      <c r="E42">
        <v>1</v>
      </c>
      <c r="F42">
        <v>1</v>
      </c>
      <c r="G42">
        <v>3</v>
      </c>
      <c r="H42">
        <v>1</v>
      </c>
      <c r="I42">
        <v>1.325</v>
      </c>
      <c r="J42">
        <v>7</v>
      </c>
      <c r="K42">
        <v>0.13338683647402719</v>
      </c>
      <c r="L42">
        <v>5</v>
      </c>
      <c r="M42" t="s">
        <v>2249</v>
      </c>
      <c r="N42" t="b">
        <v>0</v>
      </c>
    </row>
    <row r="43" spans="1:14" x14ac:dyDescent="0.45">
      <c r="A43" t="s">
        <v>141</v>
      </c>
      <c r="B43" t="s">
        <v>1387</v>
      </c>
      <c r="C43" t="s">
        <v>557</v>
      </c>
      <c r="D43">
        <v>4</v>
      </c>
      <c r="E43">
        <v>4</v>
      </c>
      <c r="F43">
        <v>3</v>
      </c>
      <c r="G43">
        <v>4</v>
      </c>
      <c r="H43">
        <v>3</v>
      </c>
      <c r="I43">
        <v>3.7250000000000001</v>
      </c>
      <c r="J43">
        <v>18</v>
      </c>
      <c r="K43">
        <v>0.15369663918160839</v>
      </c>
      <c r="L43">
        <v>9</v>
      </c>
      <c r="M43" t="s">
        <v>2250</v>
      </c>
      <c r="N43" t="b">
        <v>0</v>
      </c>
    </row>
    <row r="44" spans="1:14" x14ac:dyDescent="0.45">
      <c r="A44" t="s">
        <v>144</v>
      </c>
      <c r="B44" t="s">
        <v>1389</v>
      </c>
      <c r="C44" t="s">
        <v>557</v>
      </c>
      <c r="D44">
        <v>3</v>
      </c>
      <c r="E44">
        <v>4</v>
      </c>
      <c r="F44">
        <v>3</v>
      </c>
      <c r="G44">
        <v>4</v>
      </c>
      <c r="H44">
        <v>2</v>
      </c>
      <c r="I44">
        <v>3.3250000000000002</v>
      </c>
      <c r="J44">
        <v>16</v>
      </c>
      <c r="K44">
        <v>0.17114037607518881</v>
      </c>
      <c r="L44">
        <v>11</v>
      </c>
      <c r="M44" t="s">
        <v>2251</v>
      </c>
      <c r="N44" t="b">
        <v>0</v>
      </c>
    </row>
    <row r="45" spans="1:14" x14ac:dyDescent="0.45">
      <c r="A45" t="s">
        <v>147</v>
      </c>
      <c r="B45" t="s">
        <v>1391</v>
      </c>
      <c r="C45" t="s">
        <v>557</v>
      </c>
      <c r="D45">
        <v>2</v>
      </c>
      <c r="E45">
        <v>3</v>
      </c>
      <c r="F45">
        <v>2</v>
      </c>
      <c r="G45">
        <v>4</v>
      </c>
      <c r="H45">
        <v>1</v>
      </c>
      <c r="I45">
        <v>2.4874999999999998</v>
      </c>
      <c r="J45">
        <v>12</v>
      </c>
      <c r="K45">
        <v>0.13319811552442451</v>
      </c>
      <c r="L45">
        <v>11</v>
      </c>
      <c r="M45" t="s">
        <v>2252</v>
      </c>
      <c r="N45" t="b">
        <v>0</v>
      </c>
    </row>
    <row r="46" spans="1:14" x14ac:dyDescent="0.45">
      <c r="A46" t="s">
        <v>150</v>
      </c>
      <c r="B46" t="s">
        <v>1393</v>
      </c>
      <c r="C46" t="s">
        <v>557</v>
      </c>
      <c r="D46">
        <v>1</v>
      </c>
      <c r="E46">
        <v>2</v>
      </c>
      <c r="F46">
        <v>1</v>
      </c>
      <c r="G46">
        <v>4</v>
      </c>
      <c r="H46">
        <v>1</v>
      </c>
      <c r="I46">
        <v>1.7375</v>
      </c>
      <c r="J46">
        <v>9</v>
      </c>
      <c r="K46">
        <v>0.1164294953014465</v>
      </c>
      <c r="L46">
        <v>4</v>
      </c>
      <c r="M46" t="s">
        <v>2253</v>
      </c>
      <c r="N46" t="b">
        <v>0</v>
      </c>
    </row>
    <row r="47" spans="1:14" x14ac:dyDescent="0.45">
      <c r="A47" t="s">
        <v>153</v>
      </c>
      <c r="B47" t="s">
        <v>1395</v>
      </c>
      <c r="C47" t="s">
        <v>557</v>
      </c>
      <c r="D47">
        <v>3</v>
      </c>
      <c r="E47">
        <v>4</v>
      </c>
      <c r="F47">
        <v>3</v>
      </c>
      <c r="G47">
        <v>4</v>
      </c>
      <c r="H47">
        <v>2</v>
      </c>
      <c r="I47">
        <v>3.3250000000000002</v>
      </c>
      <c r="J47">
        <v>16</v>
      </c>
      <c r="K47">
        <v>5.452462754636668E-2</v>
      </c>
      <c r="L47">
        <v>5</v>
      </c>
      <c r="M47" t="s">
        <v>2254</v>
      </c>
      <c r="N47" t="b">
        <v>0</v>
      </c>
    </row>
    <row r="48" spans="1:14" x14ac:dyDescent="0.45">
      <c r="A48" t="s">
        <v>156</v>
      </c>
      <c r="B48" t="s">
        <v>698</v>
      </c>
      <c r="C48" t="s">
        <v>557</v>
      </c>
      <c r="D48">
        <v>1</v>
      </c>
      <c r="E48">
        <v>1</v>
      </c>
      <c r="F48">
        <v>1</v>
      </c>
      <c r="G48">
        <v>2</v>
      </c>
      <c r="H48">
        <v>1</v>
      </c>
      <c r="I48">
        <v>1.1625000000000001</v>
      </c>
      <c r="J48">
        <v>6</v>
      </c>
      <c r="K48">
        <v>3.6304744911398332E-2</v>
      </c>
      <c r="L48">
        <v>5</v>
      </c>
      <c r="M48" t="s">
        <v>2255</v>
      </c>
      <c r="N48" t="b">
        <v>0</v>
      </c>
    </row>
    <row r="49" spans="1:14" x14ac:dyDescent="0.45">
      <c r="A49" t="s">
        <v>159</v>
      </c>
      <c r="B49" t="s">
        <v>1398</v>
      </c>
      <c r="C49" t="s">
        <v>557</v>
      </c>
      <c r="D49">
        <v>5</v>
      </c>
      <c r="E49">
        <v>5</v>
      </c>
      <c r="F49">
        <v>4</v>
      </c>
      <c r="G49">
        <v>5</v>
      </c>
      <c r="H49">
        <v>4</v>
      </c>
      <c r="I49">
        <v>4.7249999999999996</v>
      </c>
      <c r="J49">
        <v>23</v>
      </c>
      <c r="K49">
        <v>0.41692251517201789</v>
      </c>
      <c r="L49">
        <v>10</v>
      </c>
      <c r="M49" t="s">
        <v>2256</v>
      </c>
      <c r="N49" t="b">
        <v>0</v>
      </c>
    </row>
    <row r="50" spans="1:14" x14ac:dyDescent="0.45">
      <c r="A50" t="s">
        <v>162</v>
      </c>
      <c r="B50" t="s">
        <v>1400</v>
      </c>
      <c r="C50" t="s">
        <v>557</v>
      </c>
      <c r="D50">
        <v>5</v>
      </c>
      <c r="E50">
        <v>5</v>
      </c>
      <c r="F50">
        <v>4</v>
      </c>
      <c r="G50">
        <v>5</v>
      </c>
      <c r="H50">
        <v>3</v>
      </c>
      <c r="I50">
        <v>4.6374999999999993</v>
      </c>
      <c r="J50">
        <v>22</v>
      </c>
      <c r="K50">
        <v>0.14128696069261579</v>
      </c>
      <c r="L50">
        <v>5</v>
      </c>
      <c r="M50" t="s">
        <v>2257</v>
      </c>
      <c r="N50" t="b">
        <v>0</v>
      </c>
    </row>
    <row r="51" spans="1:14" x14ac:dyDescent="0.45">
      <c r="A51" t="s">
        <v>165</v>
      </c>
      <c r="B51" t="s">
        <v>1402</v>
      </c>
      <c r="C51" t="s">
        <v>557</v>
      </c>
      <c r="D51">
        <v>5</v>
      </c>
      <c r="E51">
        <v>5</v>
      </c>
      <c r="F51">
        <v>4</v>
      </c>
      <c r="G51">
        <v>5</v>
      </c>
      <c r="H51">
        <v>5</v>
      </c>
      <c r="I51">
        <v>4.8125</v>
      </c>
      <c r="J51">
        <v>24</v>
      </c>
      <c r="K51">
        <v>0.21517374046733931</v>
      </c>
      <c r="L51">
        <v>16</v>
      </c>
      <c r="M51" t="s">
        <v>2258</v>
      </c>
      <c r="N51" t="b">
        <v>0</v>
      </c>
    </row>
    <row r="52" spans="1:14" x14ac:dyDescent="0.45">
      <c r="A52" t="s">
        <v>168</v>
      </c>
      <c r="B52" t="s">
        <v>1404</v>
      </c>
      <c r="C52" t="s">
        <v>557</v>
      </c>
      <c r="D52">
        <v>3</v>
      </c>
      <c r="E52">
        <v>4</v>
      </c>
      <c r="F52">
        <v>3</v>
      </c>
      <c r="G52">
        <v>4</v>
      </c>
      <c r="H52">
        <v>2</v>
      </c>
      <c r="I52">
        <v>3.3250000000000002</v>
      </c>
      <c r="J52">
        <v>16</v>
      </c>
      <c r="K52">
        <v>0.13530053012030899</v>
      </c>
      <c r="L52">
        <v>6</v>
      </c>
      <c r="M52" t="s">
        <v>2259</v>
      </c>
      <c r="N52" t="b">
        <v>0</v>
      </c>
    </row>
    <row r="53" spans="1:14" x14ac:dyDescent="0.45">
      <c r="A53" t="s">
        <v>171</v>
      </c>
      <c r="B53" t="s">
        <v>1406</v>
      </c>
      <c r="C53" t="s">
        <v>557</v>
      </c>
      <c r="D53">
        <v>3</v>
      </c>
      <c r="E53">
        <v>4</v>
      </c>
      <c r="F53">
        <v>3</v>
      </c>
      <c r="G53">
        <v>4</v>
      </c>
      <c r="H53">
        <v>2</v>
      </c>
      <c r="I53">
        <v>3.3250000000000002</v>
      </c>
      <c r="J53">
        <v>16</v>
      </c>
      <c r="K53">
        <v>5.6867219095083348E-2</v>
      </c>
      <c r="L53">
        <v>15</v>
      </c>
      <c r="M53" t="s">
        <v>2260</v>
      </c>
      <c r="N53" t="b">
        <v>0</v>
      </c>
    </row>
    <row r="54" spans="1:14" x14ac:dyDescent="0.45">
      <c r="A54" t="s">
        <v>174</v>
      </c>
      <c r="B54" t="s">
        <v>1408</v>
      </c>
      <c r="C54" t="s">
        <v>557</v>
      </c>
      <c r="D54">
        <v>5</v>
      </c>
      <c r="E54">
        <v>5</v>
      </c>
      <c r="F54">
        <v>4</v>
      </c>
      <c r="G54">
        <v>5</v>
      </c>
      <c r="H54">
        <v>4</v>
      </c>
      <c r="I54">
        <v>4.7249999999999996</v>
      </c>
      <c r="J54">
        <v>23</v>
      </c>
      <c r="K54">
        <v>0.22825127945200019</v>
      </c>
      <c r="L54">
        <v>13</v>
      </c>
      <c r="M54" t="s">
        <v>2261</v>
      </c>
      <c r="N54" t="b">
        <v>0</v>
      </c>
    </row>
    <row r="55" spans="1:14" x14ac:dyDescent="0.45">
      <c r="A55" t="s">
        <v>177</v>
      </c>
      <c r="B55" t="s">
        <v>1410</v>
      </c>
      <c r="C55" t="s">
        <v>557</v>
      </c>
      <c r="D55">
        <v>4</v>
      </c>
      <c r="E55">
        <v>5</v>
      </c>
      <c r="F55">
        <v>4</v>
      </c>
      <c r="G55">
        <v>5</v>
      </c>
      <c r="H55">
        <v>3</v>
      </c>
      <c r="I55">
        <v>4.3249999999999993</v>
      </c>
      <c r="J55">
        <v>21</v>
      </c>
      <c r="K55">
        <v>0.37935468601359951</v>
      </c>
      <c r="L55">
        <v>11</v>
      </c>
      <c r="M55" t="s">
        <v>2262</v>
      </c>
      <c r="N55" t="b">
        <v>0</v>
      </c>
    </row>
    <row r="56" spans="1:14" x14ac:dyDescent="0.45">
      <c r="A56" t="s">
        <v>180</v>
      </c>
      <c r="B56" t="s">
        <v>1412</v>
      </c>
      <c r="C56" t="s">
        <v>557</v>
      </c>
      <c r="D56">
        <v>5</v>
      </c>
      <c r="E56">
        <v>5</v>
      </c>
      <c r="F56">
        <v>4</v>
      </c>
      <c r="G56">
        <v>5</v>
      </c>
      <c r="H56">
        <v>4</v>
      </c>
      <c r="I56">
        <v>4.7249999999999996</v>
      </c>
      <c r="J56">
        <v>23</v>
      </c>
      <c r="K56">
        <v>0.2075370377952149</v>
      </c>
      <c r="L56">
        <v>9</v>
      </c>
      <c r="M56" t="s">
        <v>2263</v>
      </c>
      <c r="N56" t="b">
        <v>0</v>
      </c>
    </row>
    <row r="57" spans="1:14" x14ac:dyDescent="0.45">
      <c r="A57" t="s">
        <v>183</v>
      </c>
      <c r="B57" t="s">
        <v>1414</v>
      </c>
      <c r="C57" t="s">
        <v>557</v>
      </c>
      <c r="D57">
        <v>5</v>
      </c>
      <c r="E57">
        <v>5</v>
      </c>
      <c r="F57">
        <v>5</v>
      </c>
      <c r="G57">
        <v>5</v>
      </c>
      <c r="H57">
        <v>5</v>
      </c>
      <c r="I57">
        <v>5</v>
      </c>
      <c r="J57">
        <v>25</v>
      </c>
      <c r="K57">
        <v>0.30545422271677652</v>
      </c>
      <c r="L57">
        <v>9</v>
      </c>
      <c r="M57" t="s">
        <v>2264</v>
      </c>
      <c r="N57" t="b">
        <v>0</v>
      </c>
    </row>
    <row r="58" spans="1:14" x14ac:dyDescent="0.45">
      <c r="A58" t="s">
        <v>186</v>
      </c>
      <c r="B58" t="s">
        <v>1416</v>
      </c>
      <c r="C58" t="s">
        <v>557</v>
      </c>
      <c r="D58">
        <v>4</v>
      </c>
      <c r="E58">
        <v>5</v>
      </c>
      <c r="F58">
        <v>4</v>
      </c>
      <c r="G58">
        <v>5</v>
      </c>
      <c r="H58">
        <v>3</v>
      </c>
      <c r="I58">
        <v>4.3249999999999993</v>
      </c>
      <c r="J58">
        <v>21</v>
      </c>
      <c r="K58">
        <v>0.10298553715229621</v>
      </c>
      <c r="L58">
        <v>11</v>
      </c>
      <c r="M58" t="s">
        <v>2265</v>
      </c>
      <c r="N58" t="b">
        <v>0</v>
      </c>
    </row>
    <row r="59" spans="1:14" x14ac:dyDescent="0.45">
      <c r="A59" t="s">
        <v>189</v>
      </c>
      <c r="B59" t="s">
        <v>1418</v>
      </c>
      <c r="C59" t="s">
        <v>557</v>
      </c>
      <c r="D59">
        <v>4</v>
      </c>
      <c r="E59">
        <v>5</v>
      </c>
      <c r="F59">
        <v>4</v>
      </c>
      <c r="G59">
        <v>4</v>
      </c>
      <c r="H59">
        <v>3</v>
      </c>
      <c r="I59">
        <v>4.1624999999999996</v>
      </c>
      <c r="J59">
        <v>20</v>
      </c>
      <c r="K59">
        <v>0.19645818491875069</v>
      </c>
      <c r="L59">
        <v>13</v>
      </c>
      <c r="M59" t="s">
        <v>2266</v>
      </c>
      <c r="N59" t="b">
        <v>0</v>
      </c>
    </row>
    <row r="60" spans="1:14" x14ac:dyDescent="0.45">
      <c r="A60" t="s">
        <v>192</v>
      </c>
      <c r="B60" t="s">
        <v>1420</v>
      </c>
      <c r="C60" t="s">
        <v>557</v>
      </c>
      <c r="D60">
        <v>4</v>
      </c>
      <c r="E60">
        <v>5</v>
      </c>
      <c r="F60">
        <v>4</v>
      </c>
      <c r="G60">
        <v>5</v>
      </c>
      <c r="H60">
        <v>3</v>
      </c>
      <c r="I60">
        <v>4.3249999999999993</v>
      </c>
      <c r="J60">
        <v>21</v>
      </c>
      <c r="K60">
        <v>0.1744195192415309</v>
      </c>
      <c r="L60">
        <v>8</v>
      </c>
      <c r="M60" t="s">
        <v>2267</v>
      </c>
      <c r="N60" t="b">
        <v>0</v>
      </c>
    </row>
    <row r="61" spans="1:14" x14ac:dyDescent="0.45">
      <c r="A61" t="s">
        <v>195</v>
      </c>
      <c r="B61" t="s">
        <v>1422</v>
      </c>
      <c r="C61" t="s">
        <v>557</v>
      </c>
      <c r="D61">
        <v>5</v>
      </c>
      <c r="E61">
        <v>5</v>
      </c>
      <c r="F61">
        <v>4</v>
      </c>
      <c r="G61">
        <v>5</v>
      </c>
      <c r="H61">
        <v>3</v>
      </c>
      <c r="I61">
        <v>4.6374999999999993</v>
      </c>
      <c r="J61">
        <v>22</v>
      </c>
      <c r="K61">
        <v>0.13936035287889251</v>
      </c>
      <c r="L61">
        <v>12</v>
      </c>
      <c r="M61" t="s">
        <v>2268</v>
      </c>
      <c r="N61" t="b">
        <v>0</v>
      </c>
    </row>
    <row r="62" spans="1:14" x14ac:dyDescent="0.45">
      <c r="A62" t="s">
        <v>198</v>
      </c>
      <c r="B62" t="s">
        <v>1424</v>
      </c>
      <c r="C62" t="s">
        <v>557</v>
      </c>
      <c r="D62">
        <v>4</v>
      </c>
      <c r="E62">
        <v>5</v>
      </c>
      <c r="F62">
        <v>4</v>
      </c>
      <c r="G62">
        <v>5</v>
      </c>
      <c r="H62">
        <v>3</v>
      </c>
      <c r="I62">
        <v>4.3249999999999993</v>
      </c>
      <c r="J62">
        <v>21</v>
      </c>
      <c r="K62">
        <v>0.1004341039707419</v>
      </c>
      <c r="L62">
        <v>5</v>
      </c>
      <c r="M62" t="s">
        <v>2269</v>
      </c>
      <c r="N62" t="b">
        <v>0</v>
      </c>
    </row>
    <row r="63" spans="1:14" x14ac:dyDescent="0.45">
      <c r="A63" t="s">
        <v>201</v>
      </c>
      <c r="B63" t="s">
        <v>1426</v>
      </c>
      <c r="C63" t="s">
        <v>557</v>
      </c>
      <c r="D63">
        <v>3</v>
      </c>
      <c r="E63">
        <v>4</v>
      </c>
      <c r="F63">
        <v>3</v>
      </c>
      <c r="G63">
        <v>4</v>
      </c>
      <c r="H63">
        <v>2</v>
      </c>
      <c r="I63">
        <v>3.3250000000000002</v>
      </c>
      <c r="J63">
        <v>16</v>
      </c>
      <c r="K63">
        <v>0.13659924001955759</v>
      </c>
      <c r="L63">
        <v>8</v>
      </c>
      <c r="M63" t="s">
        <v>2270</v>
      </c>
      <c r="N63" t="b">
        <v>0</v>
      </c>
    </row>
    <row r="64" spans="1:14" x14ac:dyDescent="0.45">
      <c r="A64" t="s">
        <v>204</v>
      </c>
      <c r="B64" t="s">
        <v>1428</v>
      </c>
      <c r="C64" t="s">
        <v>557</v>
      </c>
      <c r="D64">
        <v>5</v>
      </c>
      <c r="E64">
        <v>5</v>
      </c>
      <c r="F64">
        <v>4</v>
      </c>
      <c r="G64">
        <v>5</v>
      </c>
      <c r="H64">
        <v>3</v>
      </c>
      <c r="I64">
        <v>4.6374999999999993</v>
      </c>
      <c r="J64">
        <v>22</v>
      </c>
      <c r="K64">
        <v>0.1640366327008887</v>
      </c>
      <c r="L64">
        <v>11</v>
      </c>
      <c r="M64" t="s">
        <v>2271</v>
      </c>
      <c r="N64" t="b">
        <v>0</v>
      </c>
    </row>
    <row r="65" spans="1:14" x14ac:dyDescent="0.45">
      <c r="A65" t="s">
        <v>207</v>
      </c>
      <c r="B65" t="s">
        <v>698</v>
      </c>
      <c r="C65" t="s">
        <v>557</v>
      </c>
      <c r="D65">
        <v>1</v>
      </c>
      <c r="E65">
        <v>1</v>
      </c>
      <c r="F65">
        <v>1</v>
      </c>
      <c r="G65">
        <v>2</v>
      </c>
      <c r="H65">
        <v>1</v>
      </c>
      <c r="I65">
        <v>1.1625000000000001</v>
      </c>
      <c r="J65">
        <v>6</v>
      </c>
      <c r="K65">
        <v>2.4046769542219969E-2</v>
      </c>
      <c r="L65">
        <v>12</v>
      </c>
      <c r="M65" t="s">
        <v>2272</v>
      </c>
      <c r="N65" t="b">
        <v>0</v>
      </c>
    </row>
    <row r="66" spans="1:14" x14ac:dyDescent="0.45">
      <c r="A66" t="s">
        <v>210</v>
      </c>
      <c r="B66" t="s">
        <v>1431</v>
      </c>
      <c r="C66" t="s">
        <v>557</v>
      </c>
      <c r="D66">
        <v>3</v>
      </c>
      <c r="E66">
        <v>4</v>
      </c>
      <c r="F66">
        <v>3</v>
      </c>
      <c r="G66">
        <v>4</v>
      </c>
      <c r="H66">
        <v>2</v>
      </c>
      <c r="I66">
        <v>3.3250000000000002</v>
      </c>
      <c r="J66">
        <v>16</v>
      </c>
      <c r="K66">
        <v>8.554162542649385E-2</v>
      </c>
      <c r="L66">
        <v>4</v>
      </c>
      <c r="M66" t="s">
        <v>2273</v>
      </c>
      <c r="N66" t="b">
        <v>0</v>
      </c>
    </row>
    <row r="67" spans="1:14" x14ac:dyDescent="0.45">
      <c r="A67" t="s">
        <v>213</v>
      </c>
      <c r="B67" t="s">
        <v>1433</v>
      </c>
      <c r="C67" t="s">
        <v>557</v>
      </c>
      <c r="D67">
        <v>3</v>
      </c>
      <c r="E67">
        <v>4</v>
      </c>
      <c r="F67">
        <v>2</v>
      </c>
      <c r="G67">
        <v>4</v>
      </c>
      <c r="H67">
        <v>2</v>
      </c>
      <c r="I67">
        <v>3.1375000000000002</v>
      </c>
      <c r="J67">
        <v>15</v>
      </c>
      <c r="K67">
        <v>0.13938682454493151</v>
      </c>
      <c r="L67">
        <v>14</v>
      </c>
      <c r="M67" t="s">
        <v>2274</v>
      </c>
      <c r="N67" t="b">
        <v>0</v>
      </c>
    </row>
    <row r="68" spans="1:14" x14ac:dyDescent="0.45">
      <c r="A68" t="s">
        <v>216</v>
      </c>
      <c r="B68" t="s">
        <v>698</v>
      </c>
      <c r="C68" t="s">
        <v>557</v>
      </c>
      <c r="D68">
        <v>2</v>
      </c>
      <c r="E68">
        <v>2</v>
      </c>
      <c r="F68">
        <v>1</v>
      </c>
      <c r="G68">
        <v>3</v>
      </c>
      <c r="H68">
        <v>1</v>
      </c>
      <c r="I68">
        <v>1.8875</v>
      </c>
      <c r="J68">
        <v>9</v>
      </c>
      <c r="K68">
        <v>4.0567161444016862E-2</v>
      </c>
      <c r="L68">
        <v>5</v>
      </c>
      <c r="M68" t="s">
        <v>2275</v>
      </c>
      <c r="N68" t="b">
        <v>0</v>
      </c>
    </row>
    <row r="69" spans="1:14" x14ac:dyDescent="0.45">
      <c r="A69" t="s">
        <v>219</v>
      </c>
      <c r="B69" t="s">
        <v>1187</v>
      </c>
      <c r="C69" t="s">
        <v>557</v>
      </c>
      <c r="D69">
        <v>5</v>
      </c>
      <c r="E69">
        <v>5</v>
      </c>
      <c r="F69">
        <v>4</v>
      </c>
      <c r="G69">
        <v>5</v>
      </c>
      <c r="H69">
        <v>4</v>
      </c>
      <c r="I69">
        <v>4.7249999999999996</v>
      </c>
      <c r="J69">
        <v>23</v>
      </c>
      <c r="K69">
        <v>0.13340835134011189</v>
      </c>
      <c r="L69">
        <v>10</v>
      </c>
      <c r="M69" t="s">
        <v>2276</v>
      </c>
      <c r="N69" t="b">
        <v>0</v>
      </c>
    </row>
    <row r="70" spans="1:14" x14ac:dyDescent="0.45">
      <c r="A70" t="s">
        <v>222</v>
      </c>
      <c r="B70" t="s">
        <v>1437</v>
      </c>
      <c r="C70" t="s">
        <v>557</v>
      </c>
      <c r="D70">
        <v>4</v>
      </c>
      <c r="E70">
        <v>5</v>
      </c>
      <c r="F70">
        <v>4</v>
      </c>
      <c r="G70">
        <v>5</v>
      </c>
      <c r="H70">
        <v>3</v>
      </c>
      <c r="I70">
        <v>4.3249999999999993</v>
      </c>
      <c r="J70">
        <v>21</v>
      </c>
      <c r="K70">
        <v>0.19967646503251779</v>
      </c>
      <c r="L70">
        <v>12</v>
      </c>
      <c r="M70" t="s">
        <v>2277</v>
      </c>
      <c r="N70" t="b">
        <v>0</v>
      </c>
    </row>
    <row r="71" spans="1:14" x14ac:dyDescent="0.45">
      <c r="A71" t="s">
        <v>225</v>
      </c>
      <c r="B71" t="s">
        <v>1439</v>
      </c>
      <c r="C71" t="s">
        <v>557</v>
      </c>
      <c r="D71">
        <v>4</v>
      </c>
      <c r="E71">
        <v>5</v>
      </c>
      <c r="F71">
        <v>4</v>
      </c>
      <c r="G71">
        <v>4</v>
      </c>
      <c r="H71">
        <v>3</v>
      </c>
      <c r="I71">
        <v>4.1624999999999996</v>
      </c>
      <c r="J71">
        <v>20</v>
      </c>
      <c r="K71">
        <v>0.32855988834827388</v>
      </c>
      <c r="L71">
        <v>9</v>
      </c>
      <c r="M71" t="s">
        <v>2278</v>
      </c>
      <c r="N71" t="b">
        <v>0</v>
      </c>
    </row>
    <row r="72" spans="1:14" x14ac:dyDescent="0.45">
      <c r="A72" t="s">
        <v>228</v>
      </c>
      <c r="B72" t="s">
        <v>1441</v>
      </c>
      <c r="C72" t="s">
        <v>557</v>
      </c>
      <c r="D72">
        <v>5</v>
      </c>
      <c r="E72">
        <v>5</v>
      </c>
      <c r="F72">
        <v>4</v>
      </c>
      <c r="G72">
        <v>5</v>
      </c>
      <c r="H72">
        <v>4</v>
      </c>
      <c r="I72">
        <v>4.7249999999999996</v>
      </c>
      <c r="J72">
        <v>23</v>
      </c>
      <c r="K72">
        <v>0.24356741766295451</v>
      </c>
      <c r="L72">
        <v>11</v>
      </c>
      <c r="M72" t="s">
        <v>2279</v>
      </c>
      <c r="N72" t="b">
        <v>0</v>
      </c>
    </row>
    <row r="73" spans="1:14" x14ac:dyDescent="0.45">
      <c r="A73" t="s">
        <v>231</v>
      </c>
      <c r="B73" t="s">
        <v>1443</v>
      </c>
      <c r="C73" t="s">
        <v>557</v>
      </c>
      <c r="D73">
        <v>4</v>
      </c>
      <c r="E73">
        <v>5</v>
      </c>
      <c r="F73">
        <v>4</v>
      </c>
      <c r="G73">
        <v>4</v>
      </c>
      <c r="H73">
        <v>3</v>
      </c>
      <c r="I73">
        <v>4.1624999999999996</v>
      </c>
      <c r="J73">
        <v>20</v>
      </c>
      <c r="K73">
        <v>0.17748072986212979</v>
      </c>
      <c r="L73">
        <v>7</v>
      </c>
      <c r="M73" t="s">
        <v>2280</v>
      </c>
      <c r="N73" t="b">
        <v>0</v>
      </c>
    </row>
    <row r="74" spans="1:14" x14ac:dyDescent="0.45">
      <c r="A74" t="s">
        <v>234</v>
      </c>
      <c r="B74" t="s">
        <v>698</v>
      </c>
      <c r="C74" t="s">
        <v>557</v>
      </c>
      <c r="D74">
        <v>1</v>
      </c>
      <c r="E74">
        <v>1</v>
      </c>
      <c r="F74">
        <v>1</v>
      </c>
      <c r="G74">
        <v>2</v>
      </c>
      <c r="H74">
        <v>1</v>
      </c>
      <c r="I74">
        <v>1.1625000000000001</v>
      </c>
      <c r="J74">
        <v>6</v>
      </c>
      <c r="K74">
        <v>4.112431487016191E-2</v>
      </c>
      <c r="L74">
        <v>11</v>
      </c>
      <c r="M74" t="s">
        <v>2281</v>
      </c>
      <c r="N74" t="b">
        <v>0</v>
      </c>
    </row>
    <row r="75" spans="1:14" x14ac:dyDescent="0.45">
      <c r="A75" t="s">
        <v>237</v>
      </c>
      <c r="B75" t="s">
        <v>1446</v>
      </c>
      <c r="C75" t="s">
        <v>557</v>
      </c>
      <c r="D75">
        <v>5</v>
      </c>
      <c r="E75">
        <v>5</v>
      </c>
      <c r="F75">
        <v>4</v>
      </c>
      <c r="G75">
        <v>5</v>
      </c>
      <c r="H75">
        <v>4</v>
      </c>
      <c r="I75">
        <v>4.7249999999999996</v>
      </c>
      <c r="J75">
        <v>23</v>
      </c>
      <c r="K75">
        <v>0.34096878322966379</v>
      </c>
      <c r="L75">
        <v>8</v>
      </c>
      <c r="M75" t="s">
        <v>2282</v>
      </c>
      <c r="N75" t="b">
        <v>0</v>
      </c>
    </row>
    <row r="76" spans="1:14" x14ac:dyDescent="0.45">
      <c r="A76" t="s">
        <v>240</v>
      </c>
      <c r="B76" t="s">
        <v>957</v>
      </c>
      <c r="C76" t="s">
        <v>557</v>
      </c>
      <c r="D76">
        <v>5</v>
      </c>
      <c r="E76">
        <v>5</v>
      </c>
      <c r="F76">
        <v>4</v>
      </c>
      <c r="G76">
        <v>5</v>
      </c>
      <c r="H76">
        <v>5</v>
      </c>
      <c r="I76">
        <v>4.8125</v>
      </c>
      <c r="J76">
        <v>24</v>
      </c>
      <c r="K76">
        <v>0.35360210331469533</v>
      </c>
      <c r="L76">
        <v>16</v>
      </c>
      <c r="M76" t="s">
        <v>2283</v>
      </c>
      <c r="N76" t="b">
        <v>0</v>
      </c>
    </row>
    <row r="77" spans="1:14" x14ac:dyDescent="0.45">
      <c r="A77" t="s">
        <v>243</v>
      </c>
      <c r="B77" t="s">
        <v>1449</v>
      </c>
      <c r="C77" t="s">
        <v>557</v>
      </c>
      <c r="D77">
        <v>5</v>
      </c>
      <c r="E77">
        <v>5</v>
      </c>
      <c r="F77">
        <v>4</v>
      </c>
      <c r="G77">
        <v>5</v>
      </c>
      <c r="H77">
        <v>4</v>
      </c>
      <c r="I77">
        <v>4.7249999999999996</v>
      </c>
      <c r="J77">
        <v>23</v>
      </c>
      <c r="K77">
        <v>0.24474641319942611</v>
      </c>
      <c r="L77">
        <v>5</v>
      </c>
      <c r="M77" t="s">
        <v>2284</v>
      </c>
      <c r="N77" t="b">
        <v>0</v>
      </c>
    </row>
    <row r="78" spans="1:14" x14ac:dyDescent="0.45">
      <c r="A78" t="s">
        <v>246</v>
      </c>
      <c r="B78" t="s">
        <v>1451</v>
      </c>
      <c r="C78" t="s">
        <v>557</v>
      </c>
      <c r="D78">
        <v>4</v>
      </c>
      <c r="E78">
        <v>5</v>
      </c>
      <c r="F78">
        <v>4</v>
      </c>
      <c r="G78">
        <v>5</v>
      </c>
      <c r="H78">
        <v>3</v>
      </c>
      <c r="I78">
        <v>4.3249999999999993</v>
      </c>
      <c r="J78">
        <v>21</v>
      </c>
      <c r="K78">
        <v>0.28020661696629717</v>
      </c>
      <c r="L78">
        <v>11</v>
      </c>
      <c r="M78" t="s">
        <v>2285</v>
      </c>
      <c r="N78" t="b">
        <v>0</v>
      </c>
    </row>
    <row r="79" spans="1:14" x14ac:dyDescent="0.45">
      <c r="A79" t="s">
        <v>249</v>
      </c>
      <c r="B79" t="s">
        <v>1453</v>
      </c>
      <c r="C79" t="s">
        <v>557</v>
      </c>
      <c r="D79">
        <v>4</v>
      </c>
      <c r="E79">
        <v>5</v>
      </c>
      <c r="F79">
        <v>4</v>
      </c>
      <c r="G79">
        <v>4</v>
      </c>
      <c r="H79">
        <v>3</v>
      </c>
      <c r="I79">
        <v>4.1624999999999996</v>
      </c>
      <c r="J79">
        <v>20</v>
      </c>
      <c r="K79">
        <v>0.22736269617448329</v>
      </c>
      <c r="L79">
        <v>11</v>
      </c>
      <c r="M79" t="s">
        <v>2286</v>
      </c>
      <c r="N79" t="b">
        <v>0</v>
      </c>
    </row>
    <row r="80" spans="1:14" x14ac:dyDescent="0.45">
      <c r="A80" t="s">
        <v>252</v>
      </c>
      <c r="B80" t="s">
        <v>1455</v>
      </c>
      <c r="C80" t="s">
        <v>557</v>
      </c>
      <c r="D80">
        <v>5</v>
      </c>
      <c r="E80">
        <v>5</v>
      </c>
      <c r="F80">
        <v>4</v>
      </c>
      <c r="G80">
        <v>5</v>
      </c>
      <c r="H80">
        <v>4</v>
      </c>
      <c r="I80">
        <v>4.7249999999999996</v>
      </c>
      <c r="J80">
        <v>23</v>
      </c>
      <c r="K80">
        <v>0.2261529413551934</v>
      </c>
      <c r="L80">
        <v>10</v>
      </c>
      <c r="M80" t="s">
        <v>2287</v>
      </c>
      <c r="N80" t="b">
        <v>0</v>
      </c>
    </row>
    <row r="81" spans="1:14" x14ac:dyDescent="0.45">
      <c r="A81" t="s">
        <v>255</v>
      </c>
      <c r="B81" t="s">
        <v>1457</v>
      </c>
      <c r="C81" t="s">
        <v>557</v>
      </c>
      <c r="D81">
        <v>4</v>
      </c>
      <c r="E81">
        <v>5</v>
      </c>
      <c r="F81">
        <v>4</v>
      </c>
      <c r="G81">
        <v>5</v>
      </c>
      <c r="H81">
        <v>3</v>
      </c>
      <c r="I81">
        <v>4.3249999999999993</v>
      </c>
      <c r="J81">
        <v>21</v>
      </c>
      <c r="K81">
        <v>0.38583425423601342</v>
      </c>
      <c r="L81">
        <v>10</v>
      </c>
      <c r="M81" t="s">
        <v>2288</v>
      </c>
      <c r="N81" t="b">
        <v>0</v>
      </c>
    </row>
    <row r="82" spans="1:14" x14ac:dyDescent="0.45">
      <c r="A82" t="s">
        <v>258</v>
      </c>
      <c r="B82" t="s">
        <v>1459</v>
      </c>
      <c r="C82" t="s">
        <v>557</v>
      </c>
      <c r="D82">
        <v>4</v>
      </c>
      <c r="E82">
        <v>5</v>
      </c>
      <c r="F82">
        <v>4</v>
      </c>
      <c r="G82">
        <v>5</v>
      </c>
      <c r="H82">
        <v>3</v>
      </c>
      <c r="I82">
        <v>4.3249999999999993</v>
      </c>
      <c r="J82">
        <v>21</v>
      </c>
      <c r="K82">
        <v>8.0402444018390667E-2</v>
      </c>
      <c r="L82">
        <v>10</v>
      </c>
      <c r="M82" t="s">
        <v>2289</v>
      </c>
      <c r="N82" t="b">
        <v>0</v>
      </c>
    </row>
    <row r="83" spans="1:14" x14ac:dyDescent="0.45">
      <c r="A83" t="s">
        <v>261</v>
      </c>
      <c r="B83" t="s">
        <v>1461</v>
      </c>
      <c r="C83" t="s">
        <v>557</v>
      </c>
      <c r="D83">
        <v>5</v>
      </c>
      <c r="E83">
        <v>5</v>
      </c>
      <c r="F83">
        <v>5</v>
      </c>
      <c r="G83">
        <v>5</v>
      </c>
      <c r="H83">
        <v>4</v>
      </c>
      <c r="I83">
        <v>4.9124999999999996</v>
      </c>
      <c r="J83">
        <v>24</v>
      </c>
      <c r="K83">
        <v>0.215657368546088</v>
      </c>
      <c r="L83">
        <v>6</v>
      </c>
      <c r="M83" t="s">
        <v>2290</v>
      </c>
      <c r="N83" t="b">
        <v>0</v>
      </c>
    </row>
    <row r="84" spans="1:14" x14ac:dyDescent="0.45">
      <c r="A84" t="s">
        <v>264</v>
      </c>
      <c r="B84" t="s">
        <v>1463</v>
      </c>
      <c r="C84" t="s">
        <v>557</v>
      </c>
      <c r="D84">
        <v>2</v>
      </c>
      <c r="E84">
        <v>3</v>
      </c>
      <c r="F84">
        <v>2</v>
      </c>
      <c r="G84">
        <v>4</v>
      </c>
      <c r="H84">
        <v>1</v>
      </c>
      <c r="I84">
        <v>2.4874999999999998</v>
      </c>
      <c r="J84">
        <v>12</v>
      </c>
      <c r="K84">
        <v>0.13831581191291181</v>
      </c>
      <c r="L84">
        <v>10</v>
      </c>
      <c r="M84" t="s">
        <v>2291</v>
      </c>
      <c r="N84" t="b">
        <v>0</v>
      </c>
    </row>
    <row r="85" spans="1:14" x14ac:dyDescent="0.45">
      <c r="A85" t="s">
        <v>267</v>
      </c>
      <c r="B85" t="s">
        <v>1465</v>
      </c>
      <c r="C85" t="s">
        <v>557</v>
      </c>
      <c r="D85">
        <v>2</v>
      </c>
      <c r="E85">
        <v>3</v>
      </c>
      <c r="F85">
        <v>2</v>
      </c>
      <c r="G85">
        <v>3</v>
      </c>
      <c r="H85">
        <v>1</v>
      </c>
      <c r="I85">
        <v>2.3250000000000002</v>
      </c>
      <c r="J85">
        <v>11</v>
      </c>
      <c r="K85">
        <v>0.134269213355004</v>
      </c>
      <c r="L85">
        <v>7</v>
      </c>
      <c r="M85" t="s">
        <v>2292</v>
      </c>
      <c r="N85" t="b">
        <v>0</v>
      </c>
    </row>
    <row r="86" spans="1:14" x14ac:dyDescent="0.45">
      <c r="A86" t="s">
        <v>270</v>
      </c>
      <c r="B86" t="s">
        <v>1467</v>
      </c>
      <c r="C86" t="s">
        <v>557</v>
      </c>
      <c r="D86">
        <v>2</v>
      </c>
      <c r="E86">
        <v>3</v>
      </c>
      <c r="F86">
        <v>2</v>
      </c>
      <c r="G86">
        <v>4</v>
      </c>
      <c r="H86">
        <v>1</v>
      </c>
      <c r="I86">
        <v>2.4874999999999998</v>
      </c>
      <c r="J86">
        <v>12</v>
      </c>
      <c r="K86">
        <v>8.4283799111416938E-2</v>
      </c>
      <c r="L86">
        <v>11</v>
      </c>
      <c r="M86" t="s">
        <v>2293</v>
      </c>
      <c r="N86" t="b">
        <v>0</v>
      </c>
    </row>
    <row r="87" spans="1:14" x14ac:dyDescent="0.45">
      <c r="A87" t="s">
        <v>273</v>
      </c>
      <c r="B87" t="s">
        <v>698</v>
      </c>
      <c r="C87" t="s">
        <v>557</v>
      </c>
      <c r="D87">
        <v>1</v>
      </c>
      <c r="E87">
        <v>1</v>
      </c>
      <c r="F87">
        <v>1</v>
      </c>
      <c r="G87">
        <v>2</v>
      </c>
      <c r="H87">
        <v>1</v>
      </c>
      <c r="I87">
        <v>1.1625000000000001</v>
      </c>
      <c r="J87">
        <v>6</v>
      </c>
      <c r="K87">
        <v>4.2304041700704079E-2</v>
      </c>
      <c r="L87">
        <v>9</v>
      </c>
      <c r="M87" t="s">
        <v>2294</v>
      </c>
      <c r="N87" t="b">
        <v>0</v>
      </c>
    </row>
    <row r="88" spans="1:14" x14ac:dyDescent="0.45">
      <c r="A88" t="s">
        <v>276</v>
      </c>
      <c r="B88" t="s">
        <v>698</v>
      </c>
      <c r="C88" t="s">
        <v>557</v>
      </c>
      <c r="D88">
        <v>1</v>
      </c>
      <c r="E88">
        <v>1</v>
      </c>
      <c r="F88">
        <v>1</v>
      </c>
      <c r="G88">
        <v>2</v>
      </c>
      <c r="H88">
        <v>1</v>
      </c>
      <c r="I88">
        <v>1.1625000000000001</v>
      </c>
      <c r="J88">
        <v>6</v>
      </c>
      <c r="K88">
        <v>2.657821560033485E-2</v>
      </c>
      <c r="L88">
        <v>10</v>
      </c>
      <c r="M88" t="s">
        <v>2295</v>
      </c>
      <c r="N88" t="b">
        <v>0</v>
      </c>
    </row>
    <row r="89" spans="1:14" x14ac:dyDescent="0.45">
      <c r="A89" t="s">
        <v>279</v>
      </c>
      <c r="B89" t="s">
        <v>1471</v>
      </c>
      <c r="C89" t="s">
        <v>557</v>
      </c>
      <c r="D89">
        <v>4</v>
      </c>
      <c r="E89">
        <v>5</v>
      </c>
      <c r="F89">
        <v>4</v>
      </c>
      <c r="G89">
        <v>4</v>
      </c>
      <c r="H89">
        <v>3</v>
      </c>
      <c r="I89">
        <v>4.1624999999999996</v>
      </c>
      <c r="J89">
        <v>20</v>
      </c>
      <c r="K89">
        <v>0.1136218594961253</v>
      </c>
      <c r="L89">
        <v>9</v>
      </c>
      <c r="M89" t="s">
        <v>2296</v>
      </c>
      <c r="N89" t="b">
        <v>0</v>
      </c>
    </row>
    <row r="90" spans="1:14" x14ac:dyDescent="0.45">
      <c r="A90" t="s">
        <v>282</v>
      </c>
      <c r="B90" t="s">
        <v>1473</v>
      </c>
      <c r="C90" t="s">
        <v>557</v>
      </c>
      <c r="D90">
        <v>1</v>
      </c>
      <c r="E90">
        <v>5</v>
      </c>
      <c r="F90">
        <v>2</v>
      </c>
      <c r="G90">
        <v>4</v>
      </c>
      <c r="H90">
        <v>1</v>
      </c>
      <c r="I90">
        <v>2.6749999999999998</v>
      </c>
      <c r="J90">
        <v>13</v>
      </c>
      <c r="K90">
        <v>0.11441088828137019</v>
      </c>
      <c r="L90">
        <v>7</v>
      </c>
      <c r="M90" t="s">
        <v>2297</v>
      </c>
      <c r="N90" t="b">
        <v>0</v>
      </c>
    </row>
    <row r="91" spans="1:14" x14ac:dyDescent="0.45">
      <c r="A91" t="s">
        <v>285</v>
      </c>
      <c r="B91" t="s">
        <v>1475</v>
      </c>
      <c r="C91" t="s">
        <v>557</v>
      </c>
      <c r="D91">
        <v>5</v>
      </c>
      <c r="E91">
        <v>5</v>
      </c>
      <c r="F91">
        <v>4</v>
      </c>
      <c r="G91">
        <v>5</v>
      </c>
      <c r="H91">
        <v>4</v>
      </c>
      <c r="I91">
        <v>4.7249999999999996</v>
      </c>
      <c r="J91">
        <v>23</v>
      </c>
      <c r="K91">
        <v>0.40357480701353637</v>
      </c>
      <c r="L91">
        <v>4</v>
      </c>
      <c r="M91" t="s">
        <v>2298</v>
      </c>
      <c r="N91" t="b">
        <v>0</v>
      </c>
    </row>
    <row r="92" spans="1:14" x14ac:dyDescent="0.45">
      <c r="A92" t="s">
        <v>288</v>
      </c>
      <c r="B92" t="s">
        <v>1477</v>
      </c>
      <c r="C92" t="s">
        <v>557</v>
      </c>
      <c r="D92">
        <v>1</v>
      </c>
      <c r="E92">
        <v>2</v>
      </c>
      <c r="F92">
        <v>1</v>
      </c>
      <c r="G92">
        <v>3</v>
      </c>
      <c r="H92">
        <v>1</v>
      </c>
      <c r="I92">
        <v>1.575</v>
      </c>
      <c r="J92">
        <v>8</v>
      </c>
      <c r="K92">
        <v>0.14296076452322021</v>
      </c>
      <c r="L92">
        <v>12</v>
      </c>
      <c r="M92" t="s">
        <v>2299</v>
      </c>
      <c r="N92" t="b">
        <v>0</v>
      </c>
    </row>
    <row r="93" spans="1:14" x14ac:dyDescent="0.45">
      <c r="A93" t="s">
        <v>291</v>
      </c>
      <c r="B93" t="s">
        <v>1479</v>
      </c>
      <c r="C93" t="s">
        <v>557</v>
      </c>
      <c r="D93">
        <v>4</v>
      </c>
      <c r="E93">
        <v>5</v>
      </c>
      <c r="F93">
        <v>4</v>
      </c>
      <c r="G93">
        <v>5</v>
      </c>
      <c r="H93">
        <v>3</v>
      </c>
      <c r="I93">
        <v>4.3249999999999993</v>
      </c>
      <c r="J93">
        <v>21</v>
      </c>
      <c r="K93">
        <v>0.1291496445849466</v>
      </c>
      <c r="L93">
        <v>11</v>
      </c>
      <c r="M93" t="s">
        <v>2300</v>
      </c>
      <c r="N93" t="b">
        <v>0</v>
      </c>
    </row>
    <row r="94" spans="1:14" x14ac:dyDescent="0.45">
      <c r="A94" t="s">
        <v>294</v>
      </c>
      <c r="B94" t="s">
        <v>1481</v>
      </c>
      <c r="C94" t="s">
        <v>557</v>
      </c>
      <c r="D94">
        <v>5</v>
      </c>
      <c r="E94">
        <v>5</v>
      </c>
      <c r="F94">
        <v>4</v>
      </c>
      <c r="G94">
        <v>5</v>
      </c>
      <c r="H94">
        <v>4</v>
      </c>
      <c r="I94">
        <v>4.7249999999999996</v>
      </c>
      <c r="J94">
        <v>23</v>
      </c>
      <c r="K94">
        <v>0.30208910804313571</v>
      </c>
      <c r="L94">
        <v>11</v>
      </c>
      <c r="M94" t="s">
        <v>2301</v>
      </c>
      <c r="N94" t="b">
        <v>0</v>
      </c>
    </row>
    <row r="95" spans="1:14" x14ac:dyDescent="0.45">
      <c r="A95" t="s">
        <v>297</v>
      </c>
      <c r="B95" t="s">
        <v>1483</v>
      </c>
      <c r="C95" t="s">
        <v>557</v>
      </c>
      <c r="D95">
        <v>4</v>
      </c>
      <c r="E95">
        <v>5</v>
      </c>
      <c r="F95">
        <v>3</v>
      </c>
      <c r="G95">
        <v>5</v>
      </c>
      <c r="H95">
        <v>2</v>
      </c>
      <c r="I95">
        <v>4.05</v>
      </c>
      <c r="J95">
        <v>19</v>
      </c>
      <c r="K95">
        <v>7.8720211679225688E-2</v>
      </c>
      <c r="L95">
        <v>10</v>
      </c>
      <c r="M95" t="s">
        <v>2302</v>
      </c>
      <c r="N95" t="b">
        <v>0</v>
      </c>
    </row>
    <row r="96" spans="1:14" x14ac:dyDescent="0.45">
      <c r="A96" t="s">
        <v>300</v>
      </c>
      <c r="B96" t="s">
        <v>1485</v>
      </c>
      <c r="C96" t="s">
        <v>557</v>
      </c>
      <c r="D96">
        <v>5</v>
      </c>
      <c r="E96">
        <v>5</v>
      </c>
      <c r="F96">
        <v>4</v>
      </c>
      <c r="G96">
        <v>5</v>
      </c>
      <c r="H96">
        <v>4</v>
      </c>
      <c r="I96">
        <v>4.7249999999999996</v>
      </c>
      <c r="J96">
        <v>23</v>
      </c>
      <c r="K96">
        <v>0.17041535334594579</v>
      </c>
      <c r="L96">
        <v>10</v>
      </c>
      <c r="M96" t="s">
        <v>2303</v>
      </c>
      <c r="N96" t="b">
        <v>0</v>
      </c>
    </row>
    <row r="97" spans="1:14" x14ac:dyDescent="0.45">
      <c r="A97" t="s">
        <v>303</v>
      </c>
      <c r="B97" t="s">
        <v>1487</v>
      </c>
      <c r="C97" t="s">
        <v>557</v>
      </c>
      <c r="D97">
        <v>5</v>
      </c>
      <c r="E97">
        <v>5</v>
      </c>
      <c r="F97">
        <v>5</v>
      </c>
      <c r="G97">
        <v>5</v>
      </c>
      <c r="H97">
        <v>4</v>
      </c>
      <c r="I97">
        <v>4.9124999999999996</v>
      </c>
      <c r="J97">
        <v>24</v>
      </c>
      <c r="K97">
        <v>0.23423903327680859</v>
      </c>
      <c r="L97">
        <v>11</v>
      </c>
      <c r="M97" t="s">
        <v>2304</v>
      </c>
      <c r="N97" t="b">
        <v>0</v>
      </c>
    </row>
    <row r="98" spans="1:14" x14ac:dyDescent="0.45">
      <c r="A98" t="s">
        <v>306</v>
      </c>
      <c r="B98" t="s">
        <v>997</v>
      </c>
      <c r="C98" t="s">
        <v>557</v>
      </c>
      <c r="D98">
        <v>5</v>
      </c>
      <c r="E98">
        <v>5</v>
      </c>
      <c r="F98">
        <v>4</v>
      </c>
      <c r="G98">
        <v>5</v>
      </c>
      <c r="H98">
        <v>5</v>
      </c>
      <c r="I98">
        <v>4.8125</v>
      </c>
      <c r="J98">
        <v>24</v>
      </c>
      <c r="K98">
        <v>0.37092215193967099</v>
      </c>
      <c r="L98">
        <v>13</v>
      </c>
      <c r="M98" t="s">
        <v>2305</v>
      </c>
      <c r="N98" t="b">
        <v>0</v>
      </c>
    </row>
    <row r="99" spans="1:14" x14ac:dyDescent="0.45">
      <c r="A99" t="s">
        <v>309</v>
      </c>
      <c r="B99" t="s">
        <v>1490</v>
      </c>
      <c r="C99" t="s">
        <v>557</v>
      </c>
      <c r="D99">
        <v>5</v>
      </c>
      <c r="E99">
        <v>5</v>
      </c>
      <c r="F99">
        <v>4</v>
      </c>
      <c r="G99">
        <v>5</v>
      </c>
      <c r="H99">
        <v>4</v>
      </c>
      <c r="I99">
        <v>4.7249999999999996</v>
      </c>
      <c r="J99">
        <v>23</v>
      </c>
      <c r="K99">
        <v>0.29922053800099191</v>
      </c>
      <c r="L99">
        <v>11</v>
      </c>
      <c r="M99" t="s">
        <v>2306</v>
      </c>
      <c r="N99" t="b">
        <v>0</v>
      </c>
    </row>
    <row r="100" spans="1:14" x14ac:dyDescent="0.45">
      <c r="A100" t="s">
        <v>312</v>
      </c>
      <c r="B100" t="s">
        <v>1492</v>
      </c>
      <c r="C100" t="s">
        <v>557</v>
      </c>
      <c r="D100">
        <v>5</v>
      </c>
      <c r="E100">
        <v>5</v>
      </c>
      <c r="F100">
        <v>4</v>
      </c>
      <c r="G100">
        <v>5</v>
      </c>
      <c r="H100">
        <v>4</v>
      </c>
      <c r="I100">
        <v>4.7249999999999996</v>
      </c>
      <c r="J100">
        <v>23</v>
      </c>
      <c r="K100">
        <v>0.19800701884573499</v>
      </c>
      <c r="L100">
        <v>6</v>
      </c>
      <c r="M100" t="s">
        <v>2307</v>
      </c>
      <c r="N100" t="b">
        <v>0</v>
      </c>
    </row>
    <row r="101" spans="1:14" x14ac:dyDescent="0.45">
      <c r="A101" t="s">
        <v>315</v>
      </c>
      <c r="B101" t="s">
        <v>1494</v>
      </c>
      <c r="C101" t="s">
        <v>557</v>
      </c>
      <c r="D101">
        <v>4</v>
      </c>
      <c r="E101">
        <v>5</v>
      </c>
      <c r="F101">
        <v>4</v>
      </c>
      <c r="G101">
        <v>5</v>
      </c>
      <c r="H101">
        <v>3</v>
      </c>
      <c r="I101">
        <v>4.3249999999999993</v>
      </c>
      <c r="J101">
        <v>21</v>
      </c>
      <c r="K101">
        <v>0.13454618178572489</v>
      </c>
      <c r="L101">
        <v>9</v>
      </c>
      <c r="M101" t="s">
        <v>2308</v>
      </c>
      <c r="N101" t="b">
        <v>0</v>
      </c>
    </row>
    <row r="102" spans="1:14" x14ac:dyDescent="0.45">
      <c r="A102" t="s">
        <v>318</v>
      </c>
      <c r="B102" t="s">
        <v>1496</v>
      </c>
      <c r="C102" t="s">
        <v>557</v>
      </c>
      <c r="D102">
        <v>5</v>
      </c>
      <c r="E102">
        <v>5</v>
      </c>
      <c r="F102">
        <v>4</v>
      </c>
      <c r="G102">
        <v>5</v>
      </c>
      <c r="H102">
        <v>4</v>
      </c>
      <c r="I102">
        <v>4.7249999999999996</v>
      </c>
      <c r="J102">
        <v>23</v>
      </c>
      <c r="K102">
        <v>0.19321796590935411</v>
      </c>
      <c r="L102">
        <v>10</v>
      </c>
      <c r="M102" t="s">
        <v>2309</v>
      </c>
      <c r="N102" t="b">
        <v>0</v>
      </c>
    </row>
    <row r="103" spans="1:14" x14ac:dyDescent="0.45">
      <c r="A103" t="s">
        <v>321</v>
      </c>
      <c r="B103" t="s">
        <v>1498</v>
      </c>
      <c r="C103" t="s">
        <v>557</v>
      </c>
      <c r="D103">
        <v>5</v>
      </c>
      <c r="E103">
        <v>5</v>
      </c>
      <c r="F103">
        <v>4</v>
      </c>
      <c r="G103">
        <v>4</v>
      </c>
      <c r="H103">
        <v>4</v>
      </c>
      <c r="I103">
        <v>4.5625</v>
      </c>
      <c r="J103">
        <v>22</v>
      </c>
      <c r="K103">
        <v>0.27070131627162902</v>
      </c>
      <c r="L103">
        <v>11</v>
      </c>
      <c r="M103" t="s">
        <v>2310</v>
      </c>
      <c r="N103" t="b">
        <v>0</v>
      </c>
    </row>
    <row r="104" spans="1:14" x14ac:dyDescent="0.45">
      <c r="A104" t="s">
        <v>324</v>
      </c>
      <c r="B104" t="s">
        <v>1008</v>
      </c>
      <c r="C104" t="s">
        <v>557</v>
      </c>
      <c r="D104">
        <v>5</v>
      </c>
      <c r="E104">
        <v>5</v>
      </c>
      <c r="F104">
        <v>3</v>
      </c>
      <c r="G104">
        <v>5</v>
      </c>
      <c r="H104">
        <v>2</v>
      </c>
      <c r="I104">
        <v>4.3624999999999998</v>
      </c>
      <c r="J104">
        <v>20</v>
      </c>
      <c r="K104">
        <v>3.7204033654939857E-2</v>
      </c>
      <c r="L104">
        <v>10</v>
      </c>
      <c r="M104" t="s">
        <v>2311</v>
      </c>
      <c r="N104" t="b">
        <v>0</v>
      </c>
    </row>
    <row r="105" spans="1:14" x14ac:dyDescent="0.45">
      <c r="A105" t="s">
        <v>327</v>
      </c>
      <c r="B105" t="s">
        <v>1501</v>
      </c>
      <c r="C105" t="s">
        <v>557</v>
      </c>
      <c r="D105">
        <v>4</v>
      </c>
      <c r="E105">
        <v>5</v>
      </c>
      <c r="F105">
        <v>4</v>
      </c>
      <c r="G105">
        <v>5</v>
      </c>
      <c r="H105">
        <v>3</v>
      </c>
      <c r="I105">
        <v>4.3249999999999993</v>
      </c>
      <c r="J105">
        <v>21</v>
      </c>
      <c r="K105">
        <v>0.25139534680906139</v>
      </c>
      <c r="L105">
        <v>13</v>
      </c>
      <c r="M105" t="s">
        <v>2312</v>
      </c>
      <c r="N105" t="b">
        <v>0</v>
      </c>
    </row>
    <row r="106" spans="1:14" x14ac:dyDescent="0.45">
      <c r="A106" t="s">
        <v>330</v>
      </c>
      <c r="B106" t="s">
        <v>1503</v>
      </c>
      <c r="C106" t="s">
        <v>557</v>
      </c>
      <c r="D106">
        <v>4</v>
      </c>
      <c r="E106">
        <v>5</v>
      </c>
      <c r="F106">
        <v>3</v>
      </c>
      <c r="G106">
        <v>4</v>
      </c>
      <c r="H106">
        <v>3</v>
      </c>
      <c r="I106">
        <v>3.9750000000000001</v>
      </c>
      <c r="J106">
        <v>19</v>
      </c>
      <c r="K106">
        <v>0.15250149494126691</v>
      </c>
      <c r="L106">
        <v>5</v>
      </c>
      <c r="M106" t="s">
        <v>2313</v>
      </c>
      <c r="N106" t="b">
        <v>0</v>
      </c>
    </row>
    <row r="107" spans="1:14" x14ac:dyDescent="0.45">
      <c r="A107" t="s">
        <v>333</v>
      </c>
      <c r="B107" t="s">
        <v>1505</v>
      </c>
      <c r="C107" t="s">
        <v>557</v>
      </c>
      <c r="D107">
        <v>4</v>
      </c>
      <c r="E107">
        <v>5</v>
      </c>
      <c r="F107">
        <v>3</v>
      </c>
      <c r="G107">
        <v>5</v>
      </c>
      <c r="H107">
        <v>3</v>
      </c>
      <c r="I107">
        <v>4.1375000000000002</v>
      </c>
      <c r="J107">
        <v>20</v>
      </c>
      <c r="K107">
        <v>0.19957794341214</v>
      </c>
      <c r="L107">
        <v>8</v>
      </c>
      <c r="M107" t="s">
        <v>2314</v>
      </c>
      <c r="N107" t="b">
        <v>0</v>
      </c>
    </row>
    <row r="108" spans="1:14" x14ac:dyDescent="0.45">
      <c r="A108" t="s">
        <v>336</v>
      </c>
      <c r="B108" t="s">
        <v>1507</v>
      </c>
      <c r="C108" t="s">
        <v>557</v>
      </c>
      <c r="D108">
        <v>4</v>
      </c>
      <c r="E108">
        <v>5</v>
      </c>
      <c r="F108">
        <v>4</v>
      </c>
      <c r="G108">
        <v>5</v>
      </c>
      <c r="H108">
        <v>3</v>
      </c>
      <c r="I108">
        <v>4.3249999999999993</v>
      </c>
      <c r="J108">
        <v>21</v>
      </c>
      <c r="K108">
        <v>0.19081325028655799</v>
      </c>
      <c r="L108">
        <v>10</v>
      </c>
      <c r="M108" t="s">
        <v>2315</v>
      </c>
      <c r="N108" t="b">
        <v>0</v>
      </c>
    </row>
    <row r="109" spans="1:14" x14ac:dyDescent="0.45">
      <c r="A109" t="s">
        <v>339</v>
      </c>
      <c r="B109" t="s">
        <v>1509</v>
      </c>
      <c r="C109" t="s">
        <v>557</v>
      </c>
      <c r="D109">
        <v>3</v>
      </c>
      <c r="E109">
        <v>4</v>
      </c>
      <c r="F109">
        <v>3</v>
      </c>
      <c r="G109">
        <v>4</v>
      </c>
      <c r="H109">
        <v>2</v>
      </c>
      <c r="I109">
        <v>3.3250000000000002</v>
      </c>
      <c r="J109">
        <v>16</v>
      </c>
      <c r="K109">
        <v>0.14550319025893321</v>
      </c>
      <c r="L109">
        <v>10</v>
      </c>
      <c r="M109" t="s">
        <v>2316</v>
      </c>
      <c r="N109" t="b">
        <v>0</v>
      </c>
    </row>
    <row r="110" spans="1:14" x14ac:dyDescent="0.45">
      <c r="A110" t="s">
        <v>342</v>
      </c>
      <c r="B110" t="s">
        <v>1511</v>
      </c>
      <c r="C110" t="s">
        <v>557</v>
      </c>
      <c r="D110">
        <v>2</v>
      </c>
      <c r="E110">
        <v>3</v>
      </c>
      <c r="F110">
        <v>2</v>
      </c>
      <c r="G110">
        <v>4</v>
      </c>
      <c r="H110">
        <v>1</v>
      </c>
      <c r="I110">
        <v>2.4874999999999998</v>
      </c>
      <c r="J110">
        <v>12</v>
      </c>
      <c r="K110">
        <v>9.1770235145844661E-2</v>
      </c>
      <c r="L110">
        <v>12</v>
      </c>
      <c r="M110" t="s">
        <v>2317</v>
      </c>
      <c r="N110" t="b">
        <v>0</v>
      </c>
    </row>
    <row r="111" spans="1:14" x14ac:dyDescent="0.45">
      <c r="A111" t="s">
        <v>345</v>
      </c>
      <c r="B111" t="s">
        <v>1513</v>
      </c>
      <c r="C111" t="s">
        <v>557</v>
      </c>
      <c r="D111">
        <v>5</v>
      </c>
      <c r="E111">
        <v>5</v>
      </c>
      <c r="F111">
        <v>4</v>
      </c>
      <c r="G111">
        <v>5</v>
      </c>
      <c r="H111">
        <v>4</v>
      </c>
      <c r="I111">
        <v>4.7249999999999996</v>
      </c>
      <c r="J111">
        <v>23</v>
      </c>
      <c r="K111">
        <v>0.20985197148960219</v>
      </c>
      <c r="L111">
        <v>14</v>
      </c>
      <c r="M111" t="s">
        <v>2318</v>
      </c>
      <c r="N111" t="b">
        <v>0</v>
      </c>
    </row>
    <row r="112" spans="1:14" x14ac:dyDescent="0.45">
      <c r="A112" t="s">
        <v>348</v>
      </c>
      <c r="B112" t="s">
        <v>1024</v>
      </c>
      <c r="C112" t="s">
        <v>557</v>
      </c>
      <c r="D112">
        <v>3</v>
      </c>
      <c r="E112">
        <v>4</v>
      </c>
      <c r="F112">
        <v>3</v>
      </c>
      <c r="G112">
        <v>4</v>
      </c>
      <c r="H112">
        <v>2</v>
      </c>
      <c r="I112">
        <v>3.3250000000000002</v>
      </c>
      <c r="J112">
        <v>16</v>
      </c>
      <c r="K112">
        <v>0.13930778156864779</v>
      </c>
      <c r="L112">
        <v>11</v>
      </c>
      <c r="M112" t="s">
        <v>2319</v>
      </c>
      <c r="N112" t="b">
        <v>0</v>
      </c>
    </row>
    <row r="113" spans="1:14" x14ac:dyDescent="0.45">
      <c r="A113" t="s">
        <v>351</v>
      </c>
      <c r="B113" t="s">
        <v>1516</v>
      </c>
      <c r="C113" t="s">
        <v>557</v>
      </c>
      <c r="D113">
        <v>4</v>
      </c>
      <c r="E113">
        <v>5</v>
      </c>
      <c r="F113">
        <v>4</v>
      </c>
      <c r="G113">
        <v>4</v>
      </c>
      <c r="H113">
        <v>3</v>
      </c>
      <c r="I113">
        <v>4.1624999999999996</v>
      </c>
      <c r="J113">
        <v>20</v>
      </c>
      <c r="K113">
        <v>0.26495548744676273</v>
      </c>
      <c r="L113">
        <v>13</v>
      </c>
      <c r="M113" t="s">
        <v>2320</v>
      </c>
      <c r="N113" t="b">
        <v>0</v>
      </c>
    </row>
    <row r="114" spans="1:14" x14ac:dyDescent="0.45">
      <c r="A114" t="s">
        <v>354</v>
      </c>
      <c r="B114" t="s">
        <v>1518</v>
      </c>
      <c r="C114" t="s">
        <v>557</v>
      </c>
      <c r="D114">
        <v>5</v>
      </c>
      <c r="E114">
        <v>5</v>
      </c>
      <c r="F114">
        <v>4</v>
      </c>
      <c r="G114">
        <v>5</v>
      </c>
      <c r="H114">
        <v>4</v>
      </c>
      <c r="I114">
        <v>4.7249999999999996</v>
      </c>
      <c r="J114">
        <v>23</v>
      </c>
      <c r="K114">
        <v>0.2130441292269519</v>
      </c>
      <c r="L114">
        <v>9</v>
      </c>
      <c r="M114" t="s">
        <v>2321</v>
      </c>
      <c r="N114" t="b">
        <v>0</v>
      </c>
    </row>
    <row r="115" spans="1:14" x14ac:dyDescent="0.45">
      <c r="A115" t="s">
        <v>357</v>
      </c>
      <c r="B115" t="s">
        <v>1520</v>
      </c>
      <c r="C115" t="s">
        <v>557</v>
      </c>
      <c r="D115">
        <v>5</v>
      </c>
      <c r="E115">
        <v>5</v>
      </c>
      <c r="F115">
        <v>4</v>
      </c>
      <c r="G115">
        <v>5</v>
      </c>
      <c r="H115">
        <v>4</v>
      </c>
      <c r="I115">
        <v>4.7249999999999996</v>
      </c>
      <c r="J115">
        <v>23</v>
      </c>
      <c r="K115">
        <v>0.31857321863365018</v>
      </c>
      <c r="L115">
        <v>10</v>
      </c>
      <c r="M115" t="s">
        <v>2322</v>
      </c>
      <c r="N115" t="b">
        <v>0</v>
      </c>
    </row>
    <row r="116" spans="1:14" x14ac:dyDescent="0.45">
      <c r="A116" t="s">
        <v>360</v>
      </c>
      <c r="B116" t="s">
        <v>1522</v>
      </c>
      <c r="C116" t="s">
        <v>557</v>
      </c>
      <c r="D116">
        <v>1</v>
      </c>
      <c r="E116">
        <v>5</v>
      </c>
      <c r="F116">
        <v>1</v>
      </c>
      <c r="G116">
        <v>5</v>
      </c>
      <c r="H116">
        <v>1</v>
      </c>
      <c r="I116">
        <v>2.649999999999999</v>
      </c>
      <c r="J116">
        <v>13</v>
      </c>
      <c r="K116">
        <v>8.9831968160650005E-2</v>
      </c>
      <c r="L116">
        <v>3</v>
      </c>
      <c r="M116" t="s">
        <v>2323</v>
      </c>
      <c r="N116" t="b">
        <v>0</v>
      </c>
    </row>
    <row r="117" spans="1:14" x14ac:dyDescent="0.45">
      <c r="A117" t="s">
        <v>363</v>
      </c>
      <c r="B117" t="s">
        <v>1524</v>
      </c>
      <c r="C117" t="s">
        <v>557</v>
      </c>
      <c r="D117">
        <v>5</v>
      </c>
      <c r="E117">
        <v>5</v>
      </c>
      <c r="F117">
        <v>5</v>
      </c>
      <c r="G117">
        <v>5</v>
      </c>
      <c r="H117">
        <v>4</v>
      </c>
      <c r="I117">
        <v>4.9124999999999996</v>
      </c>
      <c r="J117">
        <v>24</v>
      </c>
      <c r="K117">
        <v>0.46563949238093127</v>
      </c>
      <c r="L117">
        <v>12</v>
      </c>
      <c r="M117" t="s">
        <v>2324</v>
      </c>
      <c r="N117" t="b">
        <v>0</v>
      </c>
    </row>
    <row r="118" spans="1:14" x14ac:dyDescent="0.45">
      <c r="A118" t="s">
        <v>366</v>
      </c>
      <c r="B118" t="s">
        <v>1526</v>
      </c>
      <c r="C118" t="s">
        <v>557</v>
      </c>
      <c r="D118">
        <v>2</v>
      </c>
      <c r="E118">
        <v>3</v>
      </c>
      <c r="F118">
        <v>2</v>
      </c>
      <c r="G118">
        <v>4</v>
      </c>
      <c r="H118">
        <v>1</v>
      </c>
      <c r="I118">
        <v>2.4874999999999998</v>
      </c>
      <c r="J118">
        <v>12</v>
      </c>
      <c r="K118">
        <v>6.7398694335944212E-2</v>
      </c>
      <c r="L118">
        <v>5</v>
      </c>
      <c r="M118" t="s">
        <v>2325</v>
      </c>
      <c r="N118" t="b">
        <v>0</v>
      </c>
    </row>
    <row r="119" spans="1:14" x14ac:dyDescent="0.45">
      <c r="A119" t="s">
        <v>369</v>
      </c>
      <c r="B119" t="s">
        <v>1528</v>
      </c>
      <c r="C119" t="s">
        <v>557</v>
      </c>
      <c r="D119">
        <v>4</v>
      </c>
      <c r="E119">
        <v>5</v>
      </c>
      <c r="F119">
        <v>4</v>
      </c>
      <c r="G119">
        <v>5</v>
      </c>
      <c r="H119">
        <v>3</v>
      </c>
      <c r="I119">
        <v>4.3249999999999993</v>
      </c>
      <c r="J119">
        <v>21</v>
      </c>
      <c r="K119">
        <v>0.15102227534711041</v>
      </c>
      <c r="L119">
        <v>10</v>
      </c>
      <c r="M119" t="s">
        <v>2326</v>
      </c>
      <c r="N119" t="b">
        <v>0</v>
      </c>
    </row>
    <row r="120" spans="1:14" x14ac:dyDescent="0.45">
      <c r="A120" t="s">
        <v>372</v>
      </c>
      <c r="B120" t="s">
        <v>1530</v>
      </c>
      <c r="C120" t="s">
        <v>557</v>
      </c>
      <c r="D120">
        <v>3</v>
      </c>
      <c r="E120">
        <v>4</v>
      </c>
      <c r="F120">
        <v>3</v>
      </c>
      <c r="G120">
        <v>4</v>
      </c>
      <c r="H120">
        <v>2</v>
      </c>
      <c r="I120">
        <v>3.3250000000000002</v>
      </c>
      <c r="J120">
        <v>16</v>
      </c>
      <c r="K120">
        <v>0.22846128499643881</v>
      </c>
      <c r="L120">
        <v>15</v>
      </c>
      <c r="M120" t="s">
        <v>2327</v>
      </c>
      <c r="N120" t="b">
        <v>0</v>
      </c>
    </row>
    <row r="121" spans="1:14" x14ac:dyDescent="0.45">
      <c r="A121" t="s">
        <v>375</v>
      </c>
      <c r="B121" t="s">
        <v>1532</v>
      </c>
      <c r="C121" t="s">
        <v>557</v>
      </c>
      <c r="D121">
        <v>4</v>
      </c>
      <c r="E121">
        <v>5</v>
      </c>
      <c r="F121">
        <v>4</v>
      </c>
      <c r="G121">
        <v>5</v>
      </c>
      <c r="H121">
        <v>3</v>
      </c>
      <c r="I121">
        <v>4.3249999999999993</v>
      </c>
      <c r="J121">
        <v>21</v>
      </c>
      <c r="K121">
        <v>0.29325603697377889</v>
      </c>
      <c r="L121">
        <v>5</v>
      </c>
      <c r="M121" t="s">
        <v>2328</v>
      </c>
      <c r="N121" t="b">
        <v>0</v>
      </c>
    </row>
    <row r="122" spans="1:14" x14ac:dyDescent="0.45">
      <c r="A122" t="s">
        <v>378</v>
      </c>
      <c r="B122" t="s">
        <v>1534</v>
      </c>
      <c r="C122" t="s">
        <v>557</v>
      </c>
      <c r="D122">
        <v>5</v>
      </c>
      <c r="E122">
        <v>5</v>
      </c>
      <c r="F122">
        <v>4</v>
      </c>
      <c r="G122">
        <v>5</v>
      </c>
      <c r="H122">
        <v>4</v>
      </c>
      <c r="I122">
        <v>4.7249999999999996</v>
      </c>
      <c r="J122">
        <v>23</v>
      </c>
      <c r="K122">
        <v>0.33750000000000002</v>
      </c>
      <c r="L122">
        <v>1</v>
      </c>
      <c r="M122" t="s">
        <v>2329</v>
      </c>
      <c r="N122" t="b">
        <v>0</v>
      </c>
    </row>
    <row r="123" spans="1:14" x14ac:dyDescent="0.45">
      <c r="A123" t="s">
        <v>381</v>
      </c>
      <c r="B123" t="s">
        <v>1536</v>
      </c>
      <c r="C123" t="s">
        <v>557</v>
      </c>
      <c r="D123">
        <v>5</v>
      </c>
      <c r="E123">
        <v>5</v>
      </c>
      <c r="F123">
        <v>4</v>
      </c>
      <c r="G123">
        <v>5</v>
      </c>
      <c r="H123">
        <v>5</v>
      </c>
      <c r="I123">
        <v>4.8125</v>
      </c>
      <c r="J123">
        <v>24</v>
      </c>
      <c r="K123">
        <v>0.37335125856237111</v>
      </c>
      <c r="L123">
        <v>10</v>
      </c>
      <c r="M123" t="s">
        <v>2330</v>
      </c>
      <c r="N123" t="b">
        <v>0</v>
      </c>
    </row>
    <row r="124" spans="1:14" x14ac:dyDescent="0.45">
      <c r="A124" t="s">
        <v>384</v>
      </c>
      <c r="B124" t="s">
        <v>1538</v>
      </c>
      <c r="C124" t="s">
        <v>557</v>
      </c>
      <c r="D124">
        <v>5</v>
      </c>
      <c r="E124">
        <v>5</v>
      </c>
      <c r="F124">
        <v>5</v>
      </c>
      <c r="G124">
        <v>5</v>
      </c>
      <c r="H124">
        <v>4</v>
      </c>
      <c r="I124">
        <v>4.9124999999999996</v>
      </c>
      <c r="J124">
        <v>24</v>
      </c>
      <c r="K124">
        <v>0.18618415515412029</v>
      </c>
      <c r="L124">
        <v>12</v>
      </c>
      <c r="M124" t="s">
        <v>2331</v>
      </c>
      <c r="N124" t="b">
        <v>0</v>
      </c>
    </row>
    <row r="125" spans="1:14" x14ac:dyDescent="0.45">
      <c r="A125" t="s">
        <v>387</v>
      </c>
      <c r="B125" t="s">
        <v>1540</v>
      </c>
      <c r="C125" t="s">
        <v>557</v>
      </c>
      <c r="D125">
        <v>5</v>
      </c>
      <c r="E125">
        <v>5</v>
      </c>
      <c r="F125">
        <v>5</v>
      </c>
      <c r="G125">
        <v>5</v>
      </c>
      <c r="H125">
        <v>4</v>
      </c>
      <c r="I125">
        <v>4.9124999999999996</v>
      </c>
      <c r="J125">
        <v>24</v>
      </c>
      <c r="K125">
        <v>0.30144656958574728</v>
      </c>
      <c r="L125">
        <v>11</v>
      </c>
      <c r="M125" t="s">
        <v>2332</v>
      </c>
      <c r="N125" t="b">
        <v>0</v>
      </c>
    </row>
    <row r="126" spans="1:14" x14ac:dyDescent="0.45">
      <c r="A126" t="s">
        <v>390</v>
      </c>
      <c r="B126" t="s">
        <v>1542</v>
      </c>
      <c r="C126" t="s">
        <v>557</v>
      </c>
      <c r="D126">
        <v>5</v>
      </c>
      <c r="E126">
        <v>5</v>
      </c>
      <c r="F126">
        <v>5</v>
      </c>
      <c r="G126">
        <v>5</v>
      </c>
      <c r="H126">
        <v>4</v>
      </c>
      <c r="I126">
        <v>4.9124999999999996</v>
      </c>
      <c r="J126">
        <v>24</v>
      </c>
      <c r="K126">
        <v>0.38423232720376937</v>
      </c>
      <c r="L126">
        <v>12</v>
      </c>
      <c r="M126" t="s">
        <v>2333</v>
      </c>
      <c r="N126" t="b">
        <v>0</v>
      </c>
    </row>
    <row r="127" spans="1:14" x14ac:dyDescent="0.45">
      <c r="A127" t="s">
        <v>393</v>
      </c>
      <c r="B127" t="s">
        <v>698</v>
      </c>
      <c r="C127" t="s">
        <v>557</v>
      </c>
      <c r="D127">
        <v>2</v>
      </c>
      <c r="E127">
        <v>2</v>
      </c>
      <c r="F127">
        <v>1</v>
      </c>
      <c r="G127">
        <v>3</v>
      </c>
      <c r="H127">
        <v>1</v>
      </c>
      <c r="I127">
        <v>1.8875</v>
      </c>
      <c r="J127">
        <v>9</v>
      </c>
      <c r="K127">
        <v>1.342930742141646E-2</v>
      </c>
      <c r="L127">
        <v>4</v>
      </c>
      <c r="M127" t="s">
        <v>2334</v>
      </c>
      <c r="N127" t="b">
        <v>0</v>
      </c>
    </row>
    <row r="128" spans="1:14" x14ac:dyDescent="0.45">
      <c r="A128" t="s">
        <v>396</v>
      </c>
      <c r="B128" t="s">
        <v>698</v>
      </c>
      <c r="C128" t="s">
        <v>557</v>
      </c>
      <c r="D128">
        <v>1</v>
      </c>
      <c r="E128">
        <v>1</v>
      </c>
      <c r="F128">
        <v>1</v>
      </c>
      <c r="G128">
        <v>2</v>
      </c>
      <c r="H128">
        <v>1</v>
      </c>
      <c r="I128">
        <v>1.1625000000000001</v>
      </c>
      <c r="J128">
        <v>6</v>
      </c>
      <c r="K128">
        <v>2.4247406033120322E-2</v>
      </c>
      <c r="L128">
        <v>7</v>
      </c>
      <c r="M128" t="s">
        <v>2335</v>
      </c>
      <c r="N128" t="b">
        <v>0</v>
      </c>
    </row>
    <row r="129" spans="1:14" x14ac:dyDescent="0.45">
      <c r="A129" t="s">
        <v>399</v>
      </c>
      <c r="B129" t="s">
        <v>1546</v>
      </c>
      <c r="C129" t="s">
        <v>557</v>
      </c>
      <c r="D129">
        <v>4</v>
      </c>
      <c r="E129">
        <v>5</v>
      </c>
      <c r="F129">
        <v>4</v>
      </c>
      <c r="G129">
        <v>5</v>
      </c>
      <c r="H129">
        <v>3</v>
      </c>
      <c r="I129">
        <v>4.3249999999999993</v>
      </c>
      <c r="J129">
        <v>21</v>
      </c>
      <c r="K129">
        <v>0.27276730608627159</v>
      </c>
      <c r="L129">
        <v>12</v>
      </c>
      <c r="M129" t="s">
        <v>2336</v>
      </c>
      <c r="N129" t="b">
        <v>0</v>
      </c>
    </row>
    <row r="130" spans="1:14" x14ac:dyDescent="0.45">
      <c r="A130" t="s">
        <v>402</v>
      </c>
      <c r="B130" t="s">
        <v>698</v>
      </c>
      <c r="C130" t="s">
        <v>557</v>
      </c>
      <c r="D130">
        <v>1</v>
      </c>
      <c r="E130">
        <v>1</v>
      </c>
      <c r="F130">
        <v>1</v>
      </c>
      <c r="G130">
        <v>2</v>
      </c>
      <c r="H130">
        <v>1</v>
      </c>
      <c r="I130">
        <v>1.1625000000000001</v>
      </c>
      <c r="J130">
        <v>6</v>
      </c>
      <c r="K130">
        <v>1.7058697156376951E-2</v>
      </c>
      <c r="L130">
        <v>12</v>
      </c>
      <c r="M130" t="s">
        <v>2337</v>
      </c>
      <c r="N130" t="b">
        <v>0</v>
      </c>
    </row>
    <row r="131" spans="1:14" x14ac:dyDescent="0.45">
      <c r="A131" t="s">
        <v>405</v>
      </c>
      <c r="B131" t="s">
        <v>1549</v>
      </c>
      <c r="C131" t="s">
        <v>557</v>
      </c>
      <c r="D131">
        <v>5</v>
      </c>
      <c r="E131">
        <v>5</v>
      </c>
      <c r="F131">
        <v>4</v>
      </c>
      <c r="G131">
        <v>5</v>
      </c>
      <c r="H131">
        <v>4</v>
      </c>
      <c r="I131">
        <v>4.7249999999999996</v>
      </c>
      <c r="J131">
        <v>23</v>
      </c>
      <c r="K131">
        <v>0.34647393976641039</v>
      </c>
      <c r="L131">
        <v>12</v>
      </c>
      <c r="M131" t="s">
        <v>2338</v>
      </c>
      <c r="N131" t="b">
        <v>0</v>
      </c>
    </row>
    <row r="132" spans="1:14" x14ac:dyDescent="0.45">
      <c r="A132" t="s">
        <v>408</v>
      </c>
      <c r="B132" t="s">
        <v>1551</v>
      </c>
      <c r="C132" t="s">
        <v>557</v>
      </c>
      <c r="D132">
        <v>5</v>
      </c>
      <c r="E132">
        <v>5</v>
      </c>
      <c r="F132">
        <v>4</v>
      </c>
      <c r="G132">
        <v>5</v>
      </c>
      <c r="H132">
        <v>4</v>
      </c>
      <c r="I132">
        <v>4.7249999999999996</v>
      </c>
      <c r="J132">
        <v>23</v>
      </c>
      <c r="K132">
        <v>0.21534118104838501</v>
      </c>
      <c r="L132">
        <v>14</v>
      </c>
      <c r="M132" t="s">
        <v>2339</v>
      </c>
      <c r="N132" t="b">
        <v>0</v>
      </c>
    </row>
    <row r="133" spans="1:14" x14ac:dyDescent="0.45">
      <c r="A133" t="s">
        <v>411</v>
      </c>
      <c r="B133" t="s">
        <v>1553</v>
      </c>
      <c r="C133" t="s">
        <v>557</v>
      </c>
      <c r="D133">
        <v>5</v>
      </c>
      <c r="E133">
        <v>5</v>
      </c>
      <c r="F133">
        <v>4</v>
      </c>
      <c r="G133">
        <v>5</v>
      </c>
      <c r="H133">
        <v>4</v>
      </c>
      <c r="I133">
        <v>4.7249999999999996</v>
      </c>
      <c r="J133">
        <v>23</v>
      </c>
      <c r="K133">
        <v>0.28126574303093838</v>
      </c>
      <c r="L133">
        <v>11</v>
      </c>
      <c r="M133" t="s">
        <v>2340</v>
      </c>
      <c r="N133" t="b">
        <v>0</v>
      </c>
    </row>
    <row r="134" spans="1:14" x14ac:dyDescent="0.45">
      <c r="A134" t="s">
        <v>414</v>
      </c>
      <c r="B134" t="s">
        <v>1555</v>
      </c>
      <c r="C134" t="s">
        <v>557</v>
      </c>
      <c r="D134">
        <v>5</v>
      </c>
      <c r="E134">
        <v>5</v>
      </c>
      <c r="F134">
        <v>4</v>
      </c>
      <c r="G134">
        <v>5</v>
      </c>
      <c r="H134">
        <v>4</v>
      </c>
      <c r="I134">
        <v>4.7249999999999996</v>
      </c>
      <c r="J134">
        <v>23</v>
      </c>
      <c r="K134">
        <v>0.196760151289223</v>
      </c>
      <c r="L134">
        <v>11</v>
      </c>
      <c r="M134" t="s">
        <v>2341</v>
      </c>
      <c r="N134" t="b">
        <v>0</v>
      </c>
    </row>
    <row r="135" spans="1:14" x14ac:dyDescent="0.45">
      <c r="A135" t="s">
        <v>417</v>
      </c>
      <c r="B135" t="s">
        <v>698</v>
      </c>
      <c r="C135" t="s">
        <v>557</v>
      </c>
      <c r="D135">
        <v>1</v>
      </c>
      <c r="E135">
        <v>1</v>
      </c>
      <c r="F135">
        <v>1</v>
      </c>
      <c r="G135">
        <v>2</v>
      </c>
      <c r="H135">
        <v>1</v>
      </c>
      <c r="I135">
        <v>1.1625000000000001</v>
      </c>
      <c r="J135">
        <v>6</v>
      </c>
      <c r="K135">
        <v>4.6962204462204463E-2</v>
      </c>
      <c r="L135">
        <v>11</v>
      </c>
      <c r="M135" t="s">
        <v>2342</v>
      </c>
      <c r="N135" t="b">
        <v>0</v>
      </c>
    </row>
    <row r="136" spans="1:14" x14ac:dyDescent="0.45">
      <c r="A136" t="s">
        <v>420</v>
      </c>
      <c r="B136" t="s">
        <v>698</v>
      </c>
      <c r="C136" t="s">
        <v>557</v>
      </c>
      <c r="D136">
        <v>1</v>
      </c>
      <c r="E136">
        <v>1</v>
      </c>
      <c r="F136">
        <v>1</v>
      </c>
      <c r="G136">
        <v>2</v>
      </c>
      <c r="H136">
        <v>1</v>
      </c>
      <c r="I136">
        <v>1.1625000000000001</v>
      </c>
      <c r="J136">
        <v>6</v>
      </c>
      <c r="K136">
        <v>2.1228070175438589E-2</v>
      </c>
      <c r="L136">
        <v>3</v>
      </c>
      <c r="M136" t="s">
        <v>2343</v>
      </c>
      <c r="N136" t="b">
        <v>0</v>
      </c>
    </row>
    <row r="137" spans="1:14" x14ac:dyDescent="0.45">
      <c r="A137" t="s">
        <v>423</v>
      </c>
      <c r="B137" t="s">
        <v>1072</v>
      </c>
      <c r="C137" t="s">
        <v>557</v>
      </c>
      <c r="D137">
        <v>5</v>
      </c>
      <c r="E137">
        <v>5</v>
      </c>
      <c r="F137">
        <v>4</v>
      </c>
      <c r="G137">
        <v>5</v>
      </c>
      <c r="H137">
        <v>5</v>
      </c>
      <c r="I137">
        <v>4.8125</v>
      </c>
      <c r="J137">
        <v>24</v>
      </c>
      <c r="K137">
        <v>6.5485007617114677E-2</v>
      </c>
      <c r="L137">
        <v>14</v>
      </c>
      <c r="M137" t="s">
        <v>2344</v>
      </c>
      <c r="N137" t="b">
        <v>0</v>
      </c>
    </row>
    <row r="138" spans="1:14" x14ac:dyDescent="0.45">
      <c r="A138" t="s">
        <v>426</v>
      </c>
      <c r="B138" t="s">
        <v>1560</v>
      </c>
      <c r="C138" t="s">
        <v>557</v>
      </c>
      <c r="D138">
        <v>4</v>
      </c>
      <c r="E138">
        <v>5</v>
      </c>
      <c r="F138">
        <v>3</v>
      </c>
      <c r="G138">
        <v>4</v>
      </c>
      <c r="H138">
        <v>3</v>
      </c>
      <c r="I138">
        <v>3.9750000000000001</v>
      </c>
      <c r="J138">
        <v>19</v>
      </c>
      <c r="K138">
        <v>0.25524851517187741</v>
      </c>
      <c r="L138">
        <v>9</v>
      </c>
      <c r="M138" t="s">
        <v>2345</v>
      </c>
      <c r="N138" t="b">
        <v>0</v>
      </c>
    </row>
    <row r="139" spans="1:14" x14ac:dyDescent="0.45">
      <c r="A139" t="s">
        <v>429</v>
      </c>
      <c r="B139" t="s">
        <v>1076</v>
      </c>
      <c r="C139" t="s">
        <v>557</v>
      </c>
      <c r="D139">
        <v>5</v>
      </c>
      <c r="E139">
        <v>5</v>
      </c>
      <c r="F139">
        <v>4</v>
      </c>
      <c r="G139">
        <v>5</v>
      </c>
      <c r="H139">
        <v>4</v>
      </c>
      <c r="I139">
        <v>4.7249999999999996</v>
      </c>
      <c r="J139">
        <v>23</v>
      </c>
      <c r="K139">
        <v>0.44154746350564011</v>
      </c>
      <c r="L139">
        <v>12</v>
      </c>
      <c r="M139" t="s">
        <v>2346</v>
      </c>
      <c r="N139" t="b">
        <v>0</v>
      </c>
    </row>
    <row r="140" spans="1:14" x14ac:dyDescent="0.45">
      <c r="A140" t="s">
        <v>432</v>
      </c>
      <c r="B140" t="s">
        <v>1563</v>
      </c>
      <c r="C140" t="s">
        <v>557</v>
      </c>
      <c r="D140">
        <v>5</v>
      </c>
      <c r="E140">
        <v>5</v>
      </c>
      <c r="F140">
        <v>5</v>
      </c>
      <c r="G140">
        <v>5</v>
      </c>
      <c r="H140">
        <v>5</v>
      </c>
      <c r="I140">
        <v>5</v>
      </c>
      <c r="J140">
        <v>25</v>
      </c>
      <c r="K140">
        <v>0.42252089822389821</v>
      </c>
      <c r="L140">
        <v>13</v>
      </c>
      <c r="M140" t="s">
        <v>2347</v>
      </c>
      <c r="N140" t="b">
        <v>0</v>
      </c>
    </row>
    <row r="141" spans="1:14" x14ac:dyDescent="0.45">
      <c r="A141" t="s">
        <v>435</v>
      </c>
      <c r="B141" t="s">
        <v>1080</v>
      </c>
      <c r="C141" t="s">
        <v>557</v>
      </c>
      <c r="D141">
        <v>2</v>
      </c>
      <c r="E141">
        <v>3</v>
      </c>
      <c r="F141">
        <v>2</v>
      </c>
      <c r="G141">
        <v>4</v>
      </c>
      <c r="H141">
        <v>1</v>
      </c>
      <c r="I141">
        <v>2.4874999999999998</v>
      </c>
      <c r="J141">
        <v>12</v>
      </c>
      <c r="K141">
        <v>0</v>
      </c>
      <c r="L141">
        <v>3</v>
      </c>
      <c r="M141" t="s">
        <v>2348</v>
      </c>
      <c r="N141" t="b">
        <v>0</v>
      </c>
    </row>
    <row r="142" spans="1:14" x14ac:dyDescent="0.45">
      <c r="A142" t="s">
        <v>438</v>
      </c>
      <c r="B142" t="s">
        <v>698</v>
      </c>
      <c r="C142" t="s">
        <v>557</v>
      </c>
      <c r="D142">
        <v>1</v>
      </c>
      <c r="E142">
        <v>1</v>
      </c>
      <c r="F142">
        <v>1</v>
      </c>
      <c r="G142">
        <v>2</v>
      </c>
      <c r="H142">
        <v>1</v>
      </c>
      <c r="I142">
        <v>1.1625000000000001</v>
      </c>
      <c r="J142">
        <v>6</v>
      </c>
      <c r="K142">
        <v>3.8622284238381217E-2</v>
      </c>
      <c r="L142">
        <v>11</v>
      </c>
      <c r="M142" t="s">
        <v>2349</v>
      </c>
      <c r="N142" t="b">
        <v>0</v>
      </c>
    </row>
    <row r="143" spans="1:14" x14ac:dyDescent="0.45">
      <c r="A143" t="s">
        <v>441</v>
      </c>
      <c r="B143" t="s">
        <v>1567</v>
      </c>
      <c r="C143" t="s">
        <v>557</v>
      </c>
      <c r="D143">
        <v>5</v>
      </c>
      <c r="E143">
        <v>5</v>
      </c>
      <c r="F143">
        <v>4</v>
      </c>
      <c r="G143">
        <v>5</v>
      </c>
      <c r="H143">
        <v>4</v>
      </c>
      <c r="I143">
        <v>4.7249999999999996</v>
      </c>
      <c r="J143">
        <v>23</v>
      </c>
      <c r="K143">
        <v>0.14466495910104929</v>
      </c>
      <c r="L143">
        <v>7</v>
      </c>
      <c r="M143" t="s">
        <v>2350</v>
      </c>
      <c r="N143" t="b">
        <v>0</v>
      </c>
    </row>
    <row r="144" spans="1:14" x14ac:dyDescent="0.45">
      <c r="A144" t="s">
        <v>444</v>
      </c>
      <c r="B144" t="s">
        <v>1569</v>
      </c>
      <c r="C144" t="s">
        <v>557</v>
      </c>
      <c r="D144">
        <v>4</v>
      </c>
      <c r="E144">
        <v>5</v>
      </c>
      <c r="F144">
        <v>4</v>
      </c>
      <c r="G144">
        <v>5</v>
      </c>
      <c r="H144">
        <v>3</v>
      </c>
      <c r="I144">
        <v>4.3249999999999993</v>
      </c>
      <c r="J144">
        <v>21</v>
      </c>
      <c r="K144">
        <v>0.15731098835375151</v>
      </c>
      <c r="L144">
        <v>10</v>
      </c>
      <c r="M144" t="s">
        <v>2351</v>
      </c>
      <c r="N144" t="b">
        <v>0</v>
      </c>
    </row>
    <row r="145" spans="1:14" x14ac:dyDescent="0.45">
      <c r="A145" t="s">
        <v>435</v>
      </c>
      <c r="B145" t="s">
        <v>1080</v>
      </c>
      <c r="C145" t="s">
        <v>557</v>
      </c>
      <c r="D145">
        <v>2</v>
      </c>
      <c r="E145">
        <v>3</v>
      </c>
      <c r="F145">
        <v>2</v>
      </c>
      <c r="G145">
        <v>4</v>
      </c>
      <c r="H145">
        <v>1</v>
      </c>
      <c r="I145">
        <v>2.4874999999999998</v>
      </c>
      <c r="J145">
        <v>12</v>
      </c>
      <c r="K145">
        <v>0</v>
      </c>
      <c r="L145">
        <v>3</v>
      </c>
      <c r="M145" t="s">
        <v>2352</v>
      </c>
      <c r="N145" t="b">
        <v>0</v>
      </c>
    </row>
    <row r="146" spans="1:14" x14ac:dyDescent="0.45">
      <c r="A146" t="s">
        <v>449</v>
      </c>
      <c r="B146" t="s">
        <v>1572</v>
      </c>
      <c r="C146" t="s">
        <v>557</v>
      </c>
      <c r="D146">
        <v>5</v>
      </c>
      <c r="E146">
        <v>5</v>
      </c>
      <c r="F146">
        <v>4</v>
      </c>
      <c r="G146">
        <v>5</v>
      </c>
      <c r="H146">
        <v>4</v>
      </c>
      <c r="I146">
        <v>4.7249999999999996</v>
      </c>
      <c r="J146">
        <v>23</v>
      </c>
      <c r="K146">
        <v>0.1840646782325788</v>
      </c>
      <c r="L146">
        <v>10</v>
      </c>
      <c r="M146" t="s">
        <v>2353</v>
      </c>
      <c r="N146" t="b">
        <v>0</v>
      </c>
    </row>
    <row r="147" spans="1:14" x14ac:dyDescent="0.45">
      <c r="A147" t="s">
        <v>452</v>
      </c>
      <c r="B147" t="s">
        <v>1574</v>
      </c>
      <c r="C147" t="s">
        <v>557</v>
      </c>
      <c r="D147">
        <v>1</v>
      </c>
      <c r="E147">
        <v>5</v>
      </c>
      <c r="F147">
        <v>1</v>
      </c>
      <c r="G147">
        <v>4</v>
      </c>
      <c r="H147">
        <v>1</v>
      </c>
      <c r="I147">
        <v>2.4874999999999998</v>
      </c>
      <c r="J147">
        <v>12</v>
      </c>
      <c r="K147">
        <v>9.9695340212981806E-2</v>
      </c>
      <c r="L147">
        <v>15</v>
      </c>
      <c r="M147" t="s">
        <v>2354</v>
      </c>
      <c r="N147" t="b">
        <v>0</v>
      </c>
    </row>
    <row r="148" spans="1:14" x14ac:dyDescent="0.45">
      <c r="A148" t="s">
        <v>455</v>
      </c>
      <c r="B148" t="s">
        <v>1576</v>
      </c>
      <c r="C148" t="s">
        <v>557</v>
      </c>
      <c r="D148">
        <v>3</v>
      </c>
      <c r="E148">
        <v>4</v>
      </c>
      <c r="F148">
        <v>3</v>
      </c>
      <c r="G148">
        <v>4</v>
      </c>
      <c r="H148">
        <v>2</v>
      </c>
      <c r="I148">
        <v>3.3250000000000002</v>
      </c>
      <c r="J148">
        <v>16</v>
      </c>
      <c r="K148">
        <v>0.19565742108850381</v>
      </c>
      <c r="L148">
        <v>13</v>
      </c>
      <c r="M148" t="s">
        <v>2355</v>
      </c>
      <c r="N148" t="b">
        <v>0</v>
      </c>
    </row>
    <row r="149" spans="1:14" x14ac:dyDescent="0.45">
      <c r="A149" t="s">
        <v>458</v>
      </c>
      <c r="B149" t="s">
        <v>1578</v>
      </c>
      <c r="C149" t="s">
        <v>557</v>
      </c>
      <c r="D149">
        <v>5</v>
      </c>
      <c r="E149">
        <v>5</v>
      </c>
      <c r="F149">
        <v>4</v>
      </c>
      <c r="G149">
        <v>5</v>
      </c>
      <c r="H149">
        <v>4</v>
      </c>
      <c r="I149">
        <v>4.7249999999999996</v>
      </c>
      <c r="J149">
        <v>23</v>
      </c>
      <c r="K149">
        <v>0.17171344851021569</v>
      </c>
      <c r="L149">
        <v>11</v>
      </c>
      <c r="M149" t="s">
        <v>2356</v>
      </c>
      <c r="N149" t="b">
        <v>0</v>
      </c>
    </row>
    <row r="150" spans="1:14" x14ac:dyDescent="0.45">
      <c r="A150" t="s">
        <v>461</v>
      </c>
      <c r="B150" t="s">
        <v>1579</v>
      </c>
      <c r="C150" t="s">
        <v>557</v>
      </c>
      <c r="D150">
        <v>5</v>
      </c>
      <c r="E150">
        <v>5</v>
      </c>
      <c r="F150">
        <v>4</v>
      </c>
      <c r="G150">
        <v>5</v>
      </c>
      <c r="H150">
        <v>4</v>
      </c>
      <c r="I150">
        <v>4.7249999999999996</v>
      </c>
      <c r="J150">
        <v>23</v>
      </c>
      <c r="K150">
        <v>0.21840708830840411</v>
      </c>
      <c r="L150">
        <v>12</v>
      </c>
      <c r="M150" t="s">
        <v>2357</v>
      </c>
      <c r="N150" t="b">
        <v>0</v>
      </c>
    </row>
    <row r="151" spans="1:14" x14ac:dyDescent="0.45">
      <c r="A151" t="s">
        <v>464</v>
      </c>
      <c r="B151" t="s">
        <v>1581</v>
      </c>
      <c r="C151" t="s">
        <v>557</v>
      </c>
      <c r="D151">
        <v>4</v>
      </c>
      <c r="E151">
        <v>5</v>
      </c>
      <c r="F151">
        <v>4</v>
      </c>
      <c r="G151">
        <v>5</v>
      </c>
      <c r="H151">
        <v>3</v>
      </c>
      <c r="I151">
        <v>4.3249999999999993</v>
      </c>
      <c r="J151">
        <v>21</v>
      </c>
      <c r="K151">
        <v>0.12578553590921951</v>
      </c>
      <c r="L151">
        <v>13</v>
      </c>
      <c r="M151" t="s">
        <v>2358</v>
      </c>
      <c r="N151" t="b">
        <v>0</v>
      </c>
    </row>
    <row r="152" spans="1:14" x14ac:dyDescent="0.45">
      <c r="A152" t="s">
        <v>467</v>
      </c>
      <c r="B152" t="s">
        <v>698</v>
      </c>
      <c r="C152" t="s">
        <v>557</v>
      </c>
      <c r="D152">
        <v>1</v>
      </c>
      <c r="E152">
        <v>1</v>
      </c>
      <c r="F152">
        <v>1</v>
      </c>
      <c r="G152">
        <v>2</v>
      </c>
      <c r="H152">
        <v>1</v>
      </c>
      <c r="I152">
        <v>1.1625000000000001</v>
      </c>
      <c r="J152">
        <v>6</v>
      </c>
      <c r="K152">
        <v>5.7171893147502907E-2</v>
      </c>
      <c r="L152">
        <v>3</v>
      </c>
      <c r="M152" t="s">
        <v>2359</v>
      </c>
      <c r="N152" t="b">
        <v>0</v>
      </c>
    </row>
    <row r="153" spans="1:14" x14ac:dyDescent="0.45">
      <c r="A153" t="s">
        <v>470</v>
      </c>
      <c r="B153" t="s">
        <v>698</v>
      </c>
      <c r="C153" t="s">
        <v>557</v>
      </c>
      <c r="D153">
        <v>1</v>
      </c>
      <c r="E153">
        <v>1</v>
      </c>
      <c r="F153">
        <v>1</v>
      </c>
      <c r="G153">
        <v>2</v>
      </c>
      <c r="H153">
        <v>1</v>
      </c>
      <c r="I153">
        <v>1.1625000000000001</v>
      </c>
      <c r="J153">
        <v>6</v>
      </c>
      <c r="K153">
        <v>6.5557947677763351E-2</v>
      </c>
      <c r="L153">
        <v>7</v>
      </c>
      <c r="M153" t="s">
        <v>2360</v>
      </c>
      <c r="N153" t="b">
        <v>0</v>
      </c>
    </row>
    <row r="154" spans="1:14" x14ac:dyDescent="0.45">
      <c r="A154" t="s">
        <v>473</v>
      </c>
      <c r="B154" t="s">
        <v>698</v>
      </c>
      <c r="C154" t="s">
        <v>557</v>
      </c>
      <c r="D154">
        <v>1</v>
      </c>
      <c r="E154">
        <v>1</v>
      </c>
      <c r="F154">
        <v>1</v>
      </c>
      <c r="G154">
        <v>2</v>
      </c>
      <c r="H154">
        <v>1</v>
      </c>
      <c r="I154">
        <v>1.1625000000000001</v>
      </c>
      <c r="J154">
        <v>6</v>
      </c>
      <c r="K154">
        <v>7.2222167876758975E-2</v>
      </c>
      <c r="L154">
        <v>4</v>
      </c>
      <c r="M154" t="s">
        <v>2361</v>
      </c>
      <c r="N154" t="b">
        <v>0</v>
      </c>
    </row>
    <row r="155" spans="1:14" x14ac:dyDescent="0.45">
      <c r="A155" t="s">
        <v>476</v>
      </c>
      <c r="B155" t="s">
        <v>1586</v>
      </c>
      <c r="C155" t="s">
        <v>557</v>
      </c>
      <c r="D155">
        <v>3</v>
      </c>
      <c r="E155">
        <v>5</v>
      </c>
      <c r="F155">
        <v>3</v>
      </c>
      <c r="G155">
        <v>4</v>
      </c>
      <c r="H155">
        <v>2</v>
      </c>
      <c r="I155">
        <v>3.5750000000000002</v>
      </c>
      <c r="J155">
        <v>17</v>
      </c>
      <c r="K155">
        <v>5.7340660933962367E-2</v>
      </c>
      <c r="L155">
        <v>11</v>
      </c>
      <c r="M155" t="s">
        <v>2362</v>
      </c>
      <c r="N155" t="b">
        <v>0</v>
      </c>
    </row>
    <row r="156" spans="1:14" x14ac:dyDescent="0.45">
      <c r="A156" t="s">
        <v>479</v>
      </c>
      <c r="B156" t="s">
        <v>1107</v>
      </c>
      <c r="C156" t="s">
        <v>557</v>
      </c>
      <c r="D156">
        <v>5</v>
      </c>
      <c r="E156">
        <v>5</v>
      </c>
      <c r="F156">
        <v>5</v>
      </c>
      <c r="G156">
        <v>5</v>
      </c>
      <c r="H156">
        <v>5</v>
      </c>
      <c r="I156">
        <v>5</v>
      </c>
      <c r="J156">
        <v>25</v>
      </c>
      <c r="K156">
        <v>0.28923379495318691</v>
      </c>
      <c r="L156">
        <v>10</v>
      </c>
      <c r="M156" t="s">
        <v>2363</v>
      </c>
      <c r="N156" t="b">
        <v>0</v>
      </c>
    </row>
    <row r="157" spans="1:14" x14ac:dyDescent="0.45">
      <c r="A157" t="s">
        <v>93</v>
      </c>
      <c r="B157" t="s">
        <v>1109</v>
      </c>
      <c r="C157" t="s">
        <v>557</v>
      </c>
      <c r="D157">
        <v>5</v>
      </c>
      <c r="E157">
        <v>5</v>
      </c>
      <c r="F157">
        <v>4</v>
      </c>
      <c r="G157">
        <v>5</v>
      </c>
      <c r="H157">
        <v>4</v>
      </c>
      <c r="I157">
        <v>4.7249999999999996</v>
      </c>
      <c r="J157">
        <v>23</v>
      </c>
      <c r="K157">
        <v>0.16327621608581361</v>
      </c>
      <c r="L157">
        <v>7</v>
      </c>
      <c r="M157" t="s">
        <v>2103</v>
      </c>
      <c r="N157" t="b">
        <v>0</v>
      </c>
    </row>
    <row r="158" spans="1:14" x14ac:dyDescent="0.45">
      <c r="A158" t="s">
        <v>96</v>
      </c>
      <c r="B158" t="s">
        <v>1111</v>
      </c>
      <c r="C158" t="s">
        <v>557</v>
      </c>
      <c r="D158">
        <v>5</v>
      </c>
      <c r="E158">
        <v>5</v>
      </c>
      <c r="F158">
        <v>4</v>
      </c>
      <c r="G158">
        <v>5</v>
      </c>
      <c r="H158">
        <v>4</v>
      </c>
      <c r="I158">
        <v>4.7249999999999996</v>
      </c>
      <c r="J158">
        <v>23</v>
      </c>
      <c r="K158">
        <v>0.27388115840053873</v>
      </c>
      <c r="L158">
        <v>10</v>
      </c>
      <c r="M158" t="s">
        <v>2104</v>
      </c>
      <c r="N158" t="b">
        <v>0</v>
      </c>
    </row>
    <row r="159" spans="1:14" x14ac:dyDescent="0.45">
      <c r="A159" t="s">
        <v>99</v>
      </c>
      <c r="B159" t="s">
        <v>1113</v>
      </c>
      <c r="C159" t="s">
        <v>557</v>
      </c>
      <c r="D159">
        <v>5</v>
      </c>
      <c r="E159">
        <v>5</v>
      </c>
      <c r="F159">
        <v>4</v>
      </c>
      <c r="G159">
        <v>5</v>
      </c>
      <c r="H159">
        <v>4</v>
      </c>
      <c r="I159">
        <v>4.7249999999999996</v>
      </c>
      <c r="J159">
        <v>23</v>
      </c>
      <c r="K159">
        <v>0.29469140070388439</v>
      </c>
      <c r="L159">
        <v>10</v>
      </c>
      <c r="M159" t="s">
        <v>2105</v>
      </c>
      <c r="N159" t="b">
        <v>0</v>
      </c>
    </row>
    <row r="160" spans="1:14" x14ac:dyDescent="0.45">
      <c r="A160" t="s">
        <v>102</v>
      </c>
      <c r="B160" t="s">
        <v>1115</v>
      </c>
      <c r="C160" t="s">
        <v>557</v>
      </c>
      <c r="D160">
        <v>2</v>
      </c>
      <c r="E160">
        <v>3</v>
      </c>
      <c r="F160">
        <v>2</v>
      </c>
      <c r="G160">
        <v>4</v>
      </c>
      <c r="H160">
        <v>1</v>
      </c>
      <c r="I160">
        <v>2.4874999999999998</v>
      </c>
      <c r="J160">
        <v>12</v>
      </c>
      <c r="K160">
        <v>8.5344399212355149E-2</v>
      </c>
      <c r="L160">
        <v>12</v>
      </c>
      <c r="M160" t="s">
        <v>2106</v>
      </c>
      <c r="N160" t="b">
        <v>0</v>
      </c>
    </row>
    <row r="161" spans="1:14" x14ac:dyDescent="0.45">
      <c r="A161" t="s">
        <v>105</v>
      </c>
      <c r="B161" t="s">
        <v>1117</v>
      </c>
      <c r="C161" t="s">
        <v>557</v>
      </c>
      <c r="D161">
        <v>4</v>
      </c>
      <c r="E161">
        <v>5</v>
      </c>
      <c r="F161">
        <v>4</v>
      </c>
      <c r="G161">
        <v>5</v>
      </c>
      <c r="H161">
        <v>3</v>
      </c>
      <c r="I161">
        <v>4.3249999999999993</v>
      </c>
      <c r="J161">
        <v>21</v>
      </c>
      <c r="K161">
        <v>0.21164457431790759</v>
      </c>
      <c r="L161">
        <v>13</v>
      </c>
      <c r="M161" t="s">
        <v>2107</v>
      </c>
      <c r="N161" t="b">
        <v>0</v>
      </c>
    </row>
    <row r="162" spans="1:14" x14ac:dyDescent="0.45">
      <c r="A162" t="s">
        <v>108</v>
      </c>
      <c r="B162" t="s">
        <v>1119</v>
      </c>
      <c r="C162" t="s">
        <v>557</v>
      </c>
      <c r="D162">
        <v>4</v>
      </c>
      <c r="E162">
        <v>5</v>
      </c>
      <c r="F162">
        <v>4</v>
      </c>
      <c r="G162">
        <v>5</v>
      </c>
      <c r="H162">
        <v>3</v>
      </c>
      <c r="I162">
        <v>4.3249999999999993</v>
      </c>
      <c r="J162">
        <v>21</v>
      </c>
      <c r="K162">
        <v>0.28127742699029878</v>
      </c>
      <c r="L162">
        <v>8</v>
      </c>
      <c r="M162" t="s">
        <v>2108</v>
      </c>
      <c r="N162" t="b">
        <v>0</v>
      </c>
    </row>
    <row r="163" spans="1:14" x14ac:dyDescent="0.45">
      <c r="A163" t="s">
        <v>111</v>
      </c>
      <c r="B163" t="s">
        <v>1121</v>
      </c>
      <c r="C163" t="s">
        <v>557</v>
      </c>
      <c r="D163">
        <v>5</v>
      </c>
      <c r="E163">
        <v>5</v>
      </c>
      <c r="F163">
        <v>5</v>
      </c>
      <c r="G163">
        <v>5</v>
      </c>
      <c r="H163">
        <v>4</v>
      </c>
      <c r="I163">
        <v>4.9124999999999996</v>
      </c>
      <c r="J163">
        <v>24</v>
      </c>
      <c r="K163">
        <v>0.35264038309845491</v>
      </c>
      <c r="L163">
        <v>9</v>
      </c>
      <c r="M163" t="s">
        <v>2109</v>
      </c>
      <c r="N163" t="b">
        <v>0</v>
      </c>
    </row>
    <row r="164" spans="1:14" x14ac:dyDescent="0.45">
      <c r="A164" t="s">
        <v>114</v>
      </c>
      <c r="B164" t="s">
        <v>1123</v>
      </c>
      <c r="C164" t="s">
        <v>557</v>
      </c>
      <c r="D164">
        <v>5</v>
      </c>
      <c r="E164">
        <v>5</v>
      </c>
      <c r="F164">
        <v>4</v>
      </c>
      <c r="G164">
        <v>5</v>
      </c>
      <c r="H164">
        <v>4</v>
      </c>
      <c r="I164">
        <v>4.7249999999999996</v>
      </c>
      <c r="J164">
        <v>23</v>
      </c>
      <c r="K164">
        <v>0.2045897961281444</v>
      </c>
      <c r="L164">
        <v>11</v>
      </c>
      <c r="M164" t="s">
        <v>2110</v>
      </c>
      <c r="N164" t="b">
        <v>0</v>
      </c>
    </row>
    <row r="165" spans="1:14" x14ac:dyDescent="0.45">
      <c r="A165" t="s">
        <v>117</v>
      </c>
      <c r="B165" t="s">
        <v>1125</v>
      </c>
      <c r="C165" t="s">
        <v>557</v>
      </c>
      <c r="D165">
        <v>3</v>
      </c>
      <c r="E165">
        <v>4</v>
      </c>
      <c r="F165">
        <v>3</v>
      </c>
      <c r="G165">
        <v>4</v>
      </c>
      <c r="H165">
        <v>2</v>
      </c>
      <c r="I165">
        <v>3.3250000000000002</v>
      </c>
      <c r="J165">
        <v>16</v>
      </c>
      <c r="K165">
        <v>0.12558714386605629</v>
      </c>
      <c r="L165">
        <v>10</v>
      </c>
      <c r="M165" t="s">
        <v>2111</v>
      </c>
      <c r="N165" t="b">
        <v>0</v>
      </c>
    </row>
    <row r="166" spans="1:14" x14ac:dyDescent="0.45">
      <c r="A166" t="s">
        <v>120</v>
      </c>
      <c r="B166" t="s">
        <v>1127</v>
      </c>
      <c r="C166" t="s">
        <v>557</v>
      </c>
      <c r="D166">
        <v>3</v>
      </c>
      <c r="E166">
        <v>4</v>
      </c>
      <c r="F166">
        <v>2</v>
      </c>
      <c r="G166">
        <v>4</v>
      </c>
      <c r="H166">
        <v>2</v>
      </c>
      <c r="I166">
        <v>3.1375000000000002</v>
      </c>
      <c r="J166">
        <v>15</v>
      </c>
      <c r="K166">
        <v>0.1672567277032091</v>
      </c>
      <c r="L166">
        <v>9</v>
      </c>
      <c r="M166" t="s">
        <v>2112</v>
      </c>
      <c r="N166" t="b">
        <v>0</v>
      </c>
    </row>
    <row r="167" spans="1:14" x14ac:dyDescent="0.45">
      <c r="A167" t="s">
        <v>123</v>
      </c>
      <c r="B167" t="s">
        <v>1129</v>
      </c>
      <c r="C167" t="s">
        <v>557</v>
      </c>
      <c r="D167">
        <v>5</v>
      </c>
      <c r="E167">
        <v>5</v>
      </c>
      <c r="F167">
        <v>4</v>
      </c>
      <c r="G167">
        <v>5</v>
      </c>
      <c r="H167">
        <v>4</v>
      </c>
      <c r="I167">
        <v>4.7249999999999996</v>
      </c>
      <c r="J167">
        <v>23</v>
      </c>
      <c r="K167">
        <v>0.31898390070756688</v>
      </c>
      <c r="L167">
        <v>11</v>
      </c>
      <c r="M167" t="s">
        <v>2113</v>
      </c>
      <c r="N167" t="b">
        <v>0</v>
      </c>
    </row>
    <row r="168" spans="1:14" x14ac:dyDescent="0.45">
      <c r="A168" t="s">
        <v>126</v>
      </c>
      <c r="B168" t="s">
        <v>1131</v>
      </c>
      <c r="C168" t="s">
        <v>557</v>
      </c>
      <c r="D168">
        <v>5</v>
      </c>
      <c r="E168">
        <v>5</v>
      </c>
      <c r="F168">
        <v>4</v>
      </c>
      <c r="G168">
        <v>5</v>
      </c>
      <c r="H168">
        <v>4</v>
      </c>
      <c r="I168">
        <v>4.7249999999999996</v>
      </c>
      <c r="J168">
        <v>23</v>
      </c>
      <c r="K168">
        <v>0.42633306157155582</v>
      </c>
      <c r="L168">
        <v>12</v>
      </c>
      <c r="M168" t="s">
        <v>2114</v>
      </c>
      <c r="N168" t="b">
        <v>0</v>
      </c>
    </row>
    <row r="169" spans="1:14" x14ac:dyDescent="0.45">
      <c r="A169" t="s">
        <v>129</v>
      </c>
      <c r="B169" t="s">
        <v>2115</v>
      </c>
      <c r="C169" t="s">
        <v>557</v>
      </c>
      <c r="D169">
        <v>4</v>
      </c>
      <c r="E169">
        <v>5</v>
      </c>
      <c r="F169">
        <v>3</v>
      </c>
      <c r="G169">
        <v>4</v>
      </c>
      <c r="H169">
        <v>3</v>
      </c>
      <c r="I169">
        <v>3.9750000000000001</v>
      </c>
      <c r="J169">
        <v>19</v>
      </c>
      <c r="K169">
        <v>0.1942668907741904</v>
      </c>
      <c r="L169">
        <v>9</v>
      </c>
      <c r="M169" t="s">
        <v>2116</v>
      </c>
      <c r="N169" t="b">
        <v>0</v>
      </c>
    </row>
    <row r="170" spans="1:14" x14ac:dyDescent="0.45">
      <c r="A170" t="s">
        <v>132</v>
      </c>
      <c r="B170" t="s">
        <v>886</v>
      </c>
      <c r="C170" t="s">
        <v>557</v>
      </c>
      <c r="D170">
        <v>5</v>
      </c>
      <c r="E170">
        <v>5</v>
      </c>
      <c r="F170">
        <v>4</v>
      </c>
      <c r="G170">
        <v>5</v>
      </c>
      <c r="H170">
        <v>4</v>
      </c>
      <c r="I170">
        <v>4.7249999999999996</v>
      </c>
      <c r="J170">
        <v>23</v>
      </c>
      <c r="K170">
        <v>0.14649663387910741</v>
      </c>
      <c r="L170">
        <v>10</v>
      </c>
      <c r="M170" t="s">
        <v>2117</v>
      </c>
      <c r="N170" t="b">
        <v>0</v>
      </c>
    </row>
    <row r="171" spans="1:14" x14ac:dyDescent="0.45">
      <c r="A171" t="s">
        <v>135</v>
      </c>
      <c r="B171" t="s">
        <v>1134</v>
      </c>
      <c r="C171" t="s">
        <v>557</v>
      </c>
      <c r="D171">
        <v>5</v>
      </c>
      <c r="E171">
        <v>5</v>
      </c>
      <c r="F171">
        <v>4</v>
      </c>
      <c r="G171">
        <v>5</v>
      </c>
      <c r="H171">
        <v>4</v>
      </c>
      <c r="I171">
        <v>4.7249999999999996</v>
      </c>
      <c r="J171">
        <v>23</v>
      </c>
      <c r="K171">
        <v>0.38363096649364808</v>
      </c>
      <c r="L171">
        <v>11</v>
      </c>
      <c r="M171" t="s">
        <v>2118</v>
      </c>
      <c r="N171" t="b">
        <v>0</v>
      </c>
    </row>
    <row r="172" spans="1:14" x14ac:dyDescent="0.45">
      <c r="A172" t="s">
        <v>138</v>
      </c>
      <c r="B172" t="s">
        <v>698</v>
      </c>
      <c r="C172" t="s">
        <v>557</v>
      </c>
      <c r="D172">
        <v>1</v>
      </c>
      <c r="E172">
        <v>1</v>
      </c>
      <c r="F172">
        <v>1</v>
      </c>
      <c r="G172">
        <v>2</v>
      </c>
      <c r="H172">
        <v>1</v>
      </c>
      <c r="I172">
        <v>1.1625000000000001</v>
      </c>
      <c r="J172">
        <v>6</v>
      </c>
      <c r="K172">
        <v>4.0150389927235741E-2</v>
      </c>
      <c r="L172">
        <v>12</v>
      </c>
      <c r="M172" t="s">
        <v>2119</v>
      </c>
      <c r="N172" t="b">
        <v>0</v>
      </c>
    </row>
    <row r="173" spans="1:14" x14ac:dyDescent="0.45">
      <c r="A173" t="s">
        <v>141</v>
      </c>
      <c r="B173" t="s">
        <v>1137</v>
      </c>
      <c r="C173" t="s">
        <v>557</v>
      </c>
      <c r="D173">
        <v>3</v>
      </c>
      <c r="E173">
        <v>4</v>
      </c>
      <c r="F173">
        <v>3</v>
      </c>
      <c r="G173">
        <v>4</v>
      </c>
      <c r="H173">
        <v>2</v>
      </c>
      <c r="I173">
        <v>3.3250000000000002</v>
      </c>
      <c r="J173">
        <v>16</v>
      </c>
      <c r="K173">
        <v>0.21031047430731151</v>
      </c>
      <c r="L173">
        <v>10</v>
      </c>
      <c r="M173" t="s">
        <v>2120</v>
      </c>
      <c r="N173" t="b">
        <v>0</v>
      </c>
    </row>
    <row r="174" spans="1:14" x14ac:dyDescent="0.45">
      <c r="A174" t="s">
        <v>144</v>
      </c>
      <c r="B174" t="s">
        <v>1139</v>
      </c>
      <c r="C174" t="s">
        <v>557</v>
      </c>
      <c r="D174">
        <v>3</v>
      </c>
      <c r="E174">
        <v>4</v>
      </c>
      <c r="F174">
        <v>3</v>
      </c>
      <c r="G174">
        <v>4</v>
      </c>
      <c r="H174">
        <v>2</v>
      </c>
      <c r="I174">
        <v>3.3250000000000002</v>
      </c>
      <c r="J174">
        <v>16</v>
      </c>
      <c r="K174">
        <v>7.9076878904449283E-2</v>
      </c>
      <c r="L174">
        <v>10</v>
      </c>
      <c r="M174" t="s">
        <v>2121</v>
      </c>
      <c r="N174" t="b">
        <v>0</v>
      </c>
    </row>
    <row r="175" spans="1:14" x14ac:dyDescent="0.45">
      <c r="A175" t="s">
        <v>147</v>
      </c>
      <c r="B175" t="s">
        <v>1141</v>
      </c>
      <c r="C175" t="s">
        <v>557</v>
      </c>
      <c r="D175">
        <v>1</v>
      </c>
      <c r="E175">
        <v>2</v>
      </c>
      <c r="F175">
        <v>1</v>
      </c>
      <c r="G175">
        <v>4</v>
      </c>
      <c r="H175">
        <v>1</v>
      </c>
      <c r="I175">
        <v>1.7375</v>
      </c>
      <c r="J175">
        <v>9</v>
      </c>
      <c r="K175">
        <v>9.7902122209813036E-2</v>
      </c>
      <c r="L175">
        <v>10</v>
      </c>
      <c r="M175" t="s">
        <v>2122</v>
      </c>
      <c r="N175" t="b">
        <v>0</v>
      </c>
    </row>
    <row r="176" spans="1:14" x14ac:dyDescent="0.45">
      <c r="A176" t="s">
        <v>150</v>
      </c>
      <c r="B176" t="s">
        <v>1143</v>
      </c>
      <c r="C176" t="s">
        <v>557</v>
      </c>
      <c r="D176">
        <v>2</v>
      </c>
      <c r="E176">
        <v>3</v>
      </c>
      <c r="F176">
        <v>2</v>
      </c>
      <c r="G176">
        <v>4</v>
      </c>
      <c r="H176">
        <v>1</v>
      </c>
      <c r="I176">
        <v>2.4874999999999998</v>
      </c>
      <c r="J176">
        <v>12</v>
      </c>
      <c r="K176">
        <v>0.13126782251531369</v>
      </c>
      <c r="L176">
        <v>10</v>
      </c>
      <c r="M176" t="s">
        <v>2123</v>
      </c>
      <c r="N176" t="b">
        <v>0</v>
      </c>
    </row>
    <row r="177" spans="1:14" x14ac:dyDescent="0.45">
      <c r="A177" t="s">
        <v>153</v>
      </c>
      <c r="B177" t="s">
        <v>1145</v>
      </c>
      <c r="C177" t="s">
        <v>557</v>
      </c>
      <c r="D177">
        <v>4</v>
      </c>
      <c r="E177">
        <v>5</v>
      </c>
      <c r="F177">
        <v>3</v>
      </c>
      <c r="G177">
        <v>4</v>
      </c>
      <c r="H177">
        <v>2</v>
      </c>
      <c r="I177">
        <v>3.8875000000000002</v>
      </c>
      <c r="J177">
        <v>18</v>
      </c>
      <c r="K177">
        <v>6.7100983865205993E-2</v>
      </c>
      <c r="L177">
        <v>10</v>
      </c>
      <c r="M177" t="s">
        <v>2124</v>
      </c>
      <c r="N177" t="b">
        <v>0</v>
      </c>
    </row>
    <row r="178" spans="1:14" x14ac:dyDescent="0.45">
      <c r="A178" t="s">
        <v>156</v>
      </c>
      <c r="B178" t="s">
        <v>1147</v>
      </c>
      <c r="C178" t="s">
        <v>557</v>
      </c>
      <c r="D178">
        <v>5</v>
      </c>
      <c r="E178">
        <v>5</v>
      </c>
      <c r="F178">
        <v>4</v>
      </c>
      <c r="G178">
        <v>5</v>
      </c>
      <c r="H178">
        <v>4</v>
      </c>
      <c r="I178">
        <v>4.7249999999999996</v>
      </c>
      <c r="J178">
        <v>23</v>
      </c>
      <c r="K178">
        <v>0.24482544795560721</v>
      </c>
      <c r="L178">
        <v>5</v>
      </c>
      <c r="M178" t="s">
        <v>2125</v>
      </c>
      <c r="N178" t="b">
        <v>0</v>
      </c>
    </row>
    <row r="179" spans="1:14" x14ac:dyDescent="0.45">
      <c r="A179" t="s">
        <v>159</v>
      </c>
      <c r="B179" t="s">
        <v>1149</v>
      </c>
      <c r="C179" t="s">
        <v>557</v>
      </c>
      <c r="D179">
        <v>5</v>
      </c>
      <c r="E179">
        <v>5</v>
      </c>
      <c r="F179">
        <v>5</v>
      </c>
      <c r="G179">
        <v>5</v>
      </c>
      <c r="H179">
        <v>4</v>
      </c>
      <c r="I179">
        <v>4.9124999999999996</v>
      </c>
      <c r="J179">
        <v>24</v>
      </c>
      <c r="K179">
        <v>0.31290464467139112</v>
      </c>
      <c r="L179">
        <v>11</v>
      </c>
      <c r="M179" t="s">
        <v>2126</v>
      </c>
      <c r="N179" t="b">
        <v>0</v>
      </c>
    </row>
    <row r="180" spans="1:14" x14ac:dyDescent="0.45">
      <c r="A180" t="s">
        <v>162</v>
      </c>
      <c r="B180" t="s">
        <v>1151</v>
      </c>
      <c r="C180" t="s">
        <v>557</v>
      </c>
      <c r="D180">
        <v>4</v>
      </c>
      <c r="E180">
        <v>5</v>
      </c>
      <c r="F180">
        <v>3</v>
      </c>
      <c r="G180">
        <v>4</v>
      </c>
      <c r="H180">
        <v>3</v>
      </c>
      <c r="I180">
        <v>3.9750000000000001</v>
      </c>
      <c r="J180">
        <v>19</v>
      </c>
      <c r="K180">
        <v>0.19206423510735851</v>
      </c>
      <c r="L180">
        <v>9</v>
      </c>
      <c r="M180" t="s">
        <v>2127</v>
      </c>
      <c r="N180" t="b">
        <v>0</v>
      </c>
    </row>
    <row r="181" spans="1:14" x14ac:dyDescent="0.45">
      <c r="A181" t="s">
        <v>165</v>
      </c>
      <c r="B181" t="s">
        <v>1153</v>
      </c>
      <c r="C181" t="s">
        <v>557</v>
      </c>
      <c r="D181">
        <v>5</v>
      </c>
      <c r="E181">
        <v>5</v>
      </c>
      <c r="F181">
        <v>4</v>
      </c>
      <c r="G181">
        <v>5</v>
      </c>
      <c r="H181">
        <v>4</v>
      </c>
      <c r="I181">
        <v>4.7249999999999996</v>
      </c>
      <c r="J181">
        <v>23</v>
      </c>
      <c r="K181">
        <v>0.34026979086576142</v>
      </c>
      <c r="L181">
        <v>11</v>
      </c>
      <c r="M181" t="s">
        <v>2128</v>
      </c>
      <c r="N181" t="b">
        <v>0</v>
      </c>
    </row>
    <row r="182" spans="1:14" x14ac:dyDescent="0.45">
      <c r="A182" t="s">
        <v>168</v>
      </c>
      <c r="B182" t="s">
        <v>1155</v>
      </c>
      <c r="C182" t="s">
        <v>557</v>
      </c>
      <c r="D182">
        <v>4</v>
      </c>
      <c r="E182">
        <v>5</v>
      </c>
      <c r="F182">
        <v>4</v>
      </c>
      <c r="G182">
        <v>4</v>
      </c>
      <c r="H182">
        <v>3</v>
      </c>
      <c r="I182">
        <v>4.1624999999999996</v>
      </c>
      <c r="J182">
        <v>20</v>
      </c>
      <c r="K182">
        <v>0.1915376553776601</v>
      </c>
      <c r="L182">
        <v>12</v>
      </c>
      <c r="M182" t="s">
        <v>2129</v>
      </c>
      <c r="N182" t="b">
        <v>0</v>
      </c>
    </row>
    <row r="183" spans="1:14" x14ac:dyDescent="0.45">
      <c r="A183" t="s">
        <v>171</v>
      </c>
      <c r="B183" t="s">
        <v>1157</v>
      </c>
      <c r="C183" t="s">
        <v>557</v>
      </c>
      <c r="D183">
        <v>5</v>
      </c>
      <c r="E183">
        <v>5</v>
      </c>
      <c r="F183">
        <v>4</v>
      </c>
      <c r="G183">
        <v>5</v>
      </c>
      <c r="H183">
        <v>3</v>
      </c>
      <c r="I183">
        <v>4.6374999999999993</v>
      </c>
      <c r="J183">
        <v>22</v>
      </c>
      <c r="K183">
        <v>0.20220681310385111</v>
      </c>
      <c r="L183">
        <v>13</v>
      </c>
      <c r="M183" t="s">
        <v>2130</v>
      </c>
      <c r="N183" t="b">
        <v>0</v>
      </c>
    </row>
    <row r="184" spans="1:14" x14ac:dyDescent="0.45">
      <c r="A184" t="s">
        <v>174</v>
      </c>
      <c r="B184" t="s">
        <v>1159</v>
      </c>
      <c r="C184" t="s">
        <v>557</v>
      </c>
      <c r="D184">
        <v>5</v>
      </c>
      <c r="E184">
        <v>5</v>
      </c>
      <c r="F184">
        <v>4</v>
      </c>
      <c r="G184">
        <v>5</v>
      </c>
      <c r="H184">
        <v>4</v>
      </c>
      <c r="I184">
        <v>4.7249999999999996</v>
      </c>
      <c r="J184">
        <v>23</v>
      </c>
      <c r="K184">
        <v>0.29884333776155769</v>
      </c>
      <c r="L184">
        <v>13</v>
      </c>
      <c r="M184" t="s">
        <v>2131</v>
      </c>
      <c r="N184" t="b">
        <v>0</v>
      </c>
    </row>
    <row r="185" spans="1:14" x14ac:dyDescent="0.45">
      <c r="A185" t="s">
        <v>177</v>
      </c>
      <c r="B185" t="s">
        <v>1161</v>
      </c>
      <c r="C185" t="s">
        <v>557</v>
      </c>
      <c r="D185">
        <v>5</v>
      </c>
      <c r="E185">
        <v>5</v>
      </c>
      <c r="F185">
        <v>4</v>
      </c>
      <c r="G185">
        <v>5</v>
      </c>
      <c r="H185">
        <v>4</v>
      </c>
      <c r="I185">
        <v>4.7249999999999996</v>
      </c>
      <c r="J185">
        <v>23</v>
      </c>
      <c r="K185">
        <v>0.1538637898323186</v>
      </c>
      <c r="L185">
        <v>12</v>
      </c>
      <c r="M185" t="s">
        <v>2132</v>
      </c>
      <c r="N185" t="b">
        <v>0</v>
      </c>
    </row>
    <row r="186" spans="1:14" x14ac:dyDescent="0.45">
      <c r="A186" t="s">
        <v>180</v>
      </c>
      <c r="B186" t="s">
        <v>1163</v>
      </c>
      <c r="C186" t="s">
        <v>557</v>
      </c>
      <c r="D186">
        <v>4</v>
      </c>
      <c r="E186">
        <v>5</v>
      </c>
      <c r="F186">
        <v>4</v>
      </c>
      <c r="G186">
        <v>5</v>
      </c>
      <c r="H186">
        <v>3</v>
      </c>
      <c r="I186">
        <v>4.3249999999999993</v>
      </c>
      <c r="J186">
        <v>21</v>
      </c>
      <c r="K186">
        <v>0.32980189587323849</v>
      </c>
      <c r="L186">
        <v>9</v>
      </c>
      <c r="M186" t="s">
        <v>2133</v>
      </c>
      <c r="N186" t="b">
        <v>0</v>
      </c>
    </row>
    <row r="187" spans="1:14" x14ac:dyDescent="0.45">
      <c r="A187" t="s">
        <v>183</v>
      </c>
      <c r="B187" t="s">
        <v>1165</v>
      </c>
      <c r="C187" t="s">
        <v>557</v>
      </c>
      <c r="D187">
        <v>5</v>
      </c>
      <c r="E187">
        <v>5</v>
      </c>
      <c r="F187">
        <v>4</v>
      </c>
      <c r="G187">
        <v>5</v>
      </c>
      <c r="H187">
        <v>3</v>
      </c>
      <c r="I187">
        <v>4.6374999999999993</v>
      </c>
      <c r="J187">
        <v>22</v>
      </c>
      <c r="K187">
        <v>0.15434258627359981</v>
      </c>
      <c r="L187">
        <v>13</v>
      </c>
      <c r="M187" t="s">
        <v>2134</v>
      </c>
      <c r="N187" t="b">
        <v>0</v>
      </c>
    </row>
    <row r="188" spans="1:14" x14ac:dyDescent="0.45">
      <c r="A188" t="s">
        <v>186</v>
      </c>
      <c r="B188" t="s">
        <v>1167</v>
      </c>
      <c r="C188" t="s">
        <v>557</v>
      </c>
      <c r="D188">
        <v>5</v>
      </c>
      <c r="E188">
        <v>5</v>
      </c>
      <c r="F188">
        <v>5</v>
      </c>
      <c r="G188">
        <v>5</v>
      </c>
      <c r="H188">
        <v>4</v>
      </c>
      <c r="I188">
        <v>4.9124999999999996</v>
      </c>
      <c r="J188">
        <v>24</v>
      </c>
      <c r="K188">
        <v>0.1600827296202231</v>
      </c>
      <c r="L188">
        <v>11</v>
      </c>
      <c r="M188" t="s">
        <v>2135</v>
      </c>
      <c r="N188" t="b">
        <v>0</v>
      </c>
    </row>
    <row r="189" spans="1:14" x14ac:dyDescent="0.45">
      <c r="A189" t="s">
        <v>189</v>
      </c>
      <c r="B189" t="s">
        <v>1169</v>
      </c>
      <c r="C189" t="s">
        <v>557</v>
      </c>
      <c r="D189">
        <v>3</v>
      </c>
      <c r="E189">
        <v>4</v>
      </c>
      <c r="F189">
        <v>3</v>
      </c>
      <c r="G189">
        <v>4</v>
      </c>
      <c r="H189">
        <v>2</v>
      </c>
      <c r="I189">
        <v>3.3250000000000002</v>
      </c>
      <c r="J189">
        <v>16</v>
      </c>
      <c r="K189">
        <v>0.1532030389491458</v>
      </c>
      <c r="L189">
        <v>10</v>
      </c>
      <c r="M189" t="s">
        <v>2136</v>
      </c>
      <c r="N189" t="b">
        <v>0</v>
      </c>
    </row>
    <row r="190" spans="1:14" x14ac:dyDescent="0.45">
      <c r="A190" t="s">
        <v>192</v>
      </c>
      <c r="B190" t="s">
        <v>1171</v>
      </c>
      <c r="C190" t="s">
        <v>557</v>
      </c>
      <c r="D190">
        <v>4</v>
      </c>
      <c r="E190">
        <v>5</v>
      </c>
      <c r="F190">
        <v>4</v>
      </c>
      <c r="G190">
        <v>5</v>
      </c>
      <c r="H190">
        <v>3</v>
      </c>
      <c r="I190">
        <v>4.3249999999999993</v>
      </c>
      <c r="J190">
        <v>21</v>
      </c>
      <c r="K190">
        <v>0.30845203705115848</v>
      </c>
      <c r="L190">
        <v>11</v>
      </c>
      <c r="M190" t="s">
        <v>2137</v>
      </c>
      <c r="N190" t="b">
        <v>0</v>
      </c>
    </row>
    <row r="191" spans="1:14" x14ac:dyDescent="0.45">
      <c r="A191" t="s">
        <v>195</v>
      </c>
      <c r="B191" t="s">
        <v>1173</v>
      </c>
      <c r="C191" t="s">
        <v>557</v>
      </c>
      <c r="D191">
        <v>5</v>
      </c>
      <c r="E191">
        <v>5</v>
      </c>
      <c r="F191">
        <v>4</v>
      </c>
      <c r="G191">
        <v>5</v>
      </c>
      <c r="H191">
        <v>4</v>
      </c>
      <c r="I191">
        <v>4.7249999999999996</v>
      </c>
      <c r="J191">
        <v>23</v>
      </c>
      <c r="K191">
        <v>0.38958457766088</v>
      </c>
      <c r="L191">
        <v>12</v>
      </c>
      <c r="M191" t="s">
        <v>2138</v>
      </c>
      <c r="N191" t="b">
        <v>0</v>
      </c>
    </row>
    <row r="192" spans="1:14" x14ac:dyDescent="0.45">
      <c r="A192" t="s">
        <v>198</v>
      </c>
      <c r="B192" t="s">
        <v>1175</v>
      </c>
      <c r="C192" t="s">
        <v>557</v>
      </c>
      <c r="D192">
        <v>3</v>
      </c>
      <c r="E192">
        <v>4</v>
      </c>
      <c r="F192">
        <v>3</v>
      </c>
      <c r="G192">
        <v>4</v>
      </c>
      <c r="H192">
        <v>2</v>
      </c>
      <c r="I192">
        <v>3.3250000000000002</v>
      </c>
      <c r="J192">
        <v>16</v>
      </c>
      <c r="K192">
        <v>0.19705770952107851</v>
      </c>
      <c r="L192">
        <v>8</v>
      </c>
      <c r="M192" t="s">
        <v>2139</v>
      </c>
      <c r="N192" t="b">
        <v>0</v>
      </c>
    </row>
    <row r="193" spans="1:14" x14ac:dyDescent="0.45">
      <c r="A193" t="s">
        <v>201</v>
      </c>
      <c r="B193" t="s">
        <v>1177</v>
      </c>
      <c r="C193" t="s">
        <v>557</v>
      </c>
      <c r="D193">
        <v>4</v>
      </c>
      <c r="E193">
        <v>5</v>
      </c>
      <c r="F193">
        <v>4</v>
      </c>
      <c r="G193">
        <v>5</v>
      </c>
      <c r="H193">
        <v>3</v>
      </c>
      <c r="I193">
        <v>4.3249999999999993</v>
      </c>
      <c r="J193">
        <v>21</v>
      </c>
      <c r="K193">
        <v>0.1997893411818672</v>
      </c>
      <c r="L193">
        <v>11</v>
      </c>
      <c r="M193" t="s">
        <v>2140</v>
      </c>
      <c r="N193" t="b">
        <v>0</v>
      </c>
    </row>
    <row r="194" spans="1:14" x14ac:dyDescent="0.45">
      <c r="A194" t="s">
        <v>204</v>
      </c>
      <c r="B194" t="s">
        <v>1179</v>
      </c>
      <c r="C194" t="s">
        <v>557</v>
      </c>
      <c r="D194">
        <v>5</v>
      </c>
      <c r="E194">
        <v>5</v>
      </c>
      <c r="F194">
        <v>5</v>
      </c>
      <c r="G194">
        <v>5</v>
      </c>
      <c r="H194">
        <v>4</v>
      </c>
      <c r="I194">
        <v>4.9124999999999996</v>
      </c>
      <c r="J194">
        <v>24</v>
      </c>
      <c r="K194">
        <v>0.26822437266967192</v>
      </c>
      <c r="L194">
        <v>11</v>
      </c>
      <c r="M194" t="s">
        <v>2141</v>
      </c>
      <c r="N194" t="b">
        <v>0</v>
      </c>
    </row>
    <row r="195" spans="1:14" x14ac:dyDescent="0.45">
      <c r="A195" t="s">
        <v>207</v>
      </c>
      <c r="B195" t="s">
        <v>1181</v>
      </c>
      <c r="C195" t="s">
        <v>557</v>
      </c>
      <c r="D195">
        <v>4</v>
      </c>
      <c r="E195">
        <v>5</v>
      </c>
      <c r="F195">
        <v>4</v>
      </c>
      <c r="G195">
        <v>5</v>
      </c>
      <c r="H195">
        <v>3</v>
      </c>
      <c r="I195">
        <v>4.3249999999999993</v>
      </c>
      <c r="J195">
        <v>21</v>
      </c>
      <c r="K195">
        <v>0.40006415424844971</v>
      </c>
      <c r="L195">
        <v>13</v>
      </c>
      <c r="M195" t="s">
        <v>2142</v>
      </c>
      <c r="N195" t="b">
        <v>0</v>
      </c>
    </row>
    <row r="196" spans="1:14" x14ac:dyDescent="0.45">
      <c r="A196" t="s">
        <v>210</v>
      </c>
      <c r="B196" t="s">
        <v>1183</v>
      </c>
      <c r="C196" t="s">
        <v>557</v>
      </c>
      <c r="D196">
        <v>2</v>
      </c>
      <c r="E196">
        <v>3</v>
      </c>
      <c r="F196">
        <v>2</v>
      </c>
      <c r="G196">
        <v>3</v>
      </c>
      <c r="H196">
        <v>1</v>
      </c>
      <c r="I196">
        <v>2.3250000000000002</v>
      </c>
      <c r="J196">
        <v>11</v>
      </c>
      <c r="K196">
        <v>0.1223167939488812</v>
      </c>
      <c r="L196">
        <v>9</v>
      </c>
      <c r="M196" t="s">
        <v>2143</v>
      </c>
      <c r="N196" t="b">
        <v>0</v>
      </c>
    </row>
    <row r="197" spans="1:14" x14ac:dyDescent="0.45">
      <c r="A197" t="s">
        <v>213</v>
      </c>
      <c r="B197" t="s">
        <v>939</v>
      </c>
      <c r="C197" t="s">
        <v>557</v>
      </c>
      <c r="D197">
        <v>3</v>
      </c>
      <c r="E197">
        <v>4</v>
      </c>
      <c r="F197">
        <v>2</v>
      </c>
      <c r="G197">
        <v>4</v>
      </c>
      <c r="H197">
        <v>2</v>
      </c>
      <c r="I197">
        <v>3.1375000000000002</v>
      </c>
      <c r="J197">
        <v>15</v>
      </c>
      <c r="K197">
        <v>0.1419575918323662</v>
      </c>
      <c r="L197">
        <v>11</v>
      </c>
      <c r="M197" t="s">
        <v>2144</v>
      </c>
      <c r="N197" t="b">
        <v>0</v>
      </c>
    </row>
    <row r="198" spans="1:14" x14ac:dyDescent="0.45">
      <c r="A198" t="s">
        <v>216</v>
      </c>
      <c r="B198" t="s">
        <v>941</v>
      </c>
      <c r="C198" t="s">
        <v>557</v>
      </c>
      <c r="D198">
        <v>4</v>
      </c>
      <c r="E198">
        <v>5</v>
      </c>
      <c r="F198">
        <v>3</v>
      </c>
      <c r="G198">
        <v>4</v>
      </c>
      <c r="H198">
        <v>3</v>
      </c>
      <c r="I198">
        <v>3.9750000000000001</v>
      </c>
      <c r="J198">
        <v>19</v>
      </c>
      <c r="K198">
        <v>0.17893089036153231</v>
      </c>
      <c r="L198">
        <v>11</v>
      </c>
      <c r="M198" t="s">
        <v>2145</v>
      </c>
      <c r="N198" t="b">
        <v>0</v>
      </c>
    </row>
    <row r="199" spans="1:14" x14ac:dyDescent="0.45">
      <c r="A199" t="s">
        <v>219</v>
      </c>
      <c r="B199" t="s">
        <v>1187</v>
      </c>
      <c r="C199" t="s">
        <v>557</v>
      </c>
      <c r="D199">
        <v>5</v>
      </c>
      <c r="E199">
        <v>5</v>
      </c>
      <c r="F199">
        <v>4</v>
      </c>
      <c r="G199">
        <v>5</v>
      </c>
      <c r="H199">
        <v>3</v>
      </c>
      <c r="I199">
        <v>4.6374999999999993</v>
      </c>
      <c r="J199">
        <v>22</v>
      </c>
      <c r="K199">
        <v>8.6831221162940619E-2</v>
      </c>
      <c r="L199">
        <v>10</v>
      </c>
      <c r="M199" t="s">
        <v>2146</v>
      </c>
      <c r="N199" t="b">
        <v>0</v>
      </c>
    </row>
    <row r="200" spans="1:14" x14ac:dyDescent="0.45">
      <c r="A200" t="s">
        <v>222</v>
      </c>
      <c r="B200" t="s">
        <v>1189</v>
      </c>
      <c r="C200" t="s">
        <v>557</v>
      </c>
      <c r="D200">
        <v>5</v>
      </c>
      <c r="E200">
        <v>5</v>
      </c>
      <c r="F200">
        <v>4</v>
      </c>
      <c r="G200">
        <v>5</v>
      </c>
      <c r="H200">
        <v>3</v>
      </c>
      <c r="I200">
        <v>4.6374999999999993</v>
      </c>
      <c r="J200">
        <v>22</v>
      </c>
      <c r="K200">
        <v>0.3055343996302341</v>
      </c>
      <c r="L200">
        <v>11</v>
      </c>
      <c r="M200" t="s">
        <v>2147</v>
      </c>
      <c r="N200" t="b">
        <v>0</v>
      </c>
    </row>
    <row r="201" spans="1:14" x14ac:dyDescent="0.45">
      <c r="A201" t="s">
        <v>225</v>
      </c>
      <c r="B201" t="s">
        <v>1191</v>
      </c>
      <c r="C201" t="s">
        <v>557</v>
      </c>
      <c r="D201">
        <v>4</v>
      </c>
      <c r="E201">
        <v>5</v>
      </c>
      <c r="F201">
        <v>4</v>
      </c>
      <c r="G201">
        <v>5</v>
      </c>
      <c r="H201">
        <v>3</v>
      </c>
      <c r="I201">
        <v>4.3249999999999993</v>
      </c>
      <c r="J201">
        <v>21</v>
      </c>
      <c r="K201">
        <v>0.33598123994228818</v>
      </c>
      <c r="L201">
        <v>10</v>
      </c>
      <c r="M201" t="s">
        <v>2148</v>
      </c>
      <c r="N201" t="b">
        <v>0</v>
      </c>
    </row>
    <row r="202" spans="1:14" x14ac:dyDescent="0.45">
      <c r="A202" t="s">
        <v>228</v>
      </c>
      <c r="B202" t="s">
        <v>1193</v>
      </c>
      <c r="C202" t="s">
        <v>557</v>
      </c>
      <c r="D202">
        <v>5</v>
      </c>
      <c r="E202">
        <v>5</v>
      </c>
      <c r="F202">
        <v>5</v>
      </c>
      <c r="G202">
        <v>5</v>
      </c>
      <c r="H202">
        <v>4</v>
      </c>
      <c r="I202">
        <v>4.9124999999999996</v>
      </c>
      <c r="J202">
        <v>24</v>
      </c>
      <c r="K202">
        <v>0.25042105398507869</v>
      </c>
      <c r="L202">
        <v>10</v>
      </c>
      <c r="M202" t="s">
        <v>2149</v>
      </c>
      <c r="N202" t="b">
        <v>0</v>
      </c>
    </row>
    <row r="203" spans="1:14" x14ac:dyDescent="0.45">
      <c r="A203" t="s">
        <v>231</v>
      </c>
      <c r="B203" t="s">
        <v>1195</v>
      </c>
      <c r="C203" t="s">
        <v>557</v>
      </c>
      <c r="D203">
        <v>4</v>
      </c>
      <c r="E203">
        <v>5</v>
      </c>
      <c r="F203">
        <v>4</v>
      </c>
      <c r="G203">
        <v>4</v>
      </c>
      <c r="H203">
        <v>3</v>
      </c>
      <c r="I203">
        <v>4.1624999999999996</v>
      </c>
      <c r="J203">
        <v>20</v>
      </c>
      <c r="K203">
        <v>0.2346081264163456</v>
      </c>
      <c r="L203">
        <v>12</v>
      </c>
      <c r="M203" t="s">
        <v>2150</v>
      </c>
      <c r="N203" t="b">
        <v>0</v>
      </c>
    </row>
    <row r="204" spans="1:14" x14ac:dyDescent="0.45">
      <c r="A204" t="s">
        <v>234</v>
      </c>
      <c r="B204" t="s">
        <v>1197</v>
      </c>
      <c r="C204" t="s">
        <v>557</v>
      </c>
      <c r="D204">
        <v>5</v>
      </c>
      <c r="E204">
        <v>5</v>
      </c>
      <c r="F204">
        <v>4</v>
      </c>
      <c r="G204">
        <v>5</v>
      </c>
      <c r="H204">
        <v>4</v>
      </c>
      <c r="I204">
        <v>4.7249999999999996</v>
      </c>
      <c r="J204">
        <v>23</v>
      </c>
      <c r="K204">
        <v>0.24748027597038141</v>
      </c>
      <c r="L204">
        <v>11</v>
      </c>
      <c r="M204" t="s">
        <v>2151</v>
      </c>
      <c r="N204" t="b">
        <v>0</v>
      </c>
    </row>
    <row r="205" spans="1:14" x14ac:dyDescent="0.45">
      <c r="A205" t="s">
        <v>237</v>
      </c>
      <c r="B205" t="s">
        <v>1199</v>
      </c>
      <c r="C205" t="s">
        <v>557</v>
      </c>
      <c r="D205">
        <v>5</v>
      </c>
      <c r="E205">
        <v>5</v>
      </c>
      <c r="F205">
        <v>4</v>
      </c>
      <c r="G205">
        <v>5</v>
      </c>
      <c r="H205">
        <v>4</v>
      </c>
      <c r="I205">
        <v>4.7249999999999996</v>
      </c>
      <c r="J205">
        <v>23</v>
      </c>
      <c r="K205">
        <v>0.26258981842686779</v>
      </c>
      <c r="L205">
        <v>10</v>
      </c>
      <c r="M205" t="s">
        <v>2152</v>
      </c>
      <c r="N205" t="b">
        <v>0</v>
      </c>
    </row>
    <row r="206" spans="1:14" x14ac:dyDescent="0.45">
      <c r="A206" t="s">
        <v>240</v>
      </c>
      <c r="B206" t="s">
        <v>1201</v>
      </c>
      <c r="C206" t="s">
        <v>557</v>
      </c>
      <c r="D206">
        <v>4</v>
      </c>
      <c r="E206">
        <v>5</v>
      </c>
      <c r="F206">
        <v>4</v>
      </c>
      <c r="G206">
        <v>4</v>
      </c>
      <c r="H206">
        <v>4</v>
      </c>
      <c r="I206">
        <v>4.25</v>
      </c>
      <c r="J206">
        <v>21</v>
      </c>
      <c r="K206">
        <v>0.32960975357260319</v>
      </c>
      <c r="L206">
        <v>11</v>
      </c>
      <c r="M206" t="s">
        <v>2153</v>
      </c>
      <c r="N206" t="b">
        <v>0</v>
      </c>
    </row>
    <row r="207" spans="1:14" x14ac:dyDescent="0.45">
      <c r="A207" t="s">
        <v>243</v>
      </c>
      <c r="B207" t="s">
        <v>1203</v>
      </c>
      <c r="C207" t="s">
        <v>557</v>
      </c>
      <c r="D207">
        <v>5</v>
      </c>
      <c r="E207">
        <v>5</v>
      </c>
      <c r="F207">
        <v>4</v>
      </c>
      <c r="G207">
        <v>5</v>
      </c>
      <c r="H207">
        <v>4</v>
      </c>
      <c r="I207">
        <v>4.7249999999999996</v>
      </c>
      <c r="J207">
        <v>23</v>
      </c>
      <c r="K207">
        <v>0.21202638352638351</v>
      </c>
      <c r="L207">
        <v>5</v>
      </c>
      <c r="M207" t="s">
        <v>2154</v>
      </c>
      <c r="N207" t="b">
        <v>0</v>
      </c>
    </row>
    <row r="208" spans="1:14" x14ac:dyDescent="0.45">
      <c r="A208" t="s">
        <v>246</v>
      </c>
      <c r="B208" t="s">
        <v>1205</v>
      </c>
      <c r="C208" t="s">
        <v>557</v>
      </c>
      <c r="D208">
        <v>5</v>
      </c>
      <c r="E208">
        <v>5</v>
      </c>
      <c r="F208">
        <v>4</v>
      </c>
      <c r="G208">
        <v>5</v>
      </c>
      <c r="H208">
        <v>4</v>
      </c>
      <c r="I208">
        <v>4.7249999999999996</v>
      </c>
      <c r="J208">
        <v>23</v>
      </c>
      <c r="K208">
        <v>0.2394569357642363</v>
      </c>
      <c r="L208">
        <v>9</v>
      </c>
      <c r="M208" t="s">
        <v>2155</v>
      </c>
      <c r="N208" t="b">
        <v>0</v>
      </c>
    </row>
    <row r="209" spans="1:14" x14ac:dyDescent="0.45">
      <c r="A209" t="s">
        <v>249</v>
      </c>
      <c r="B209" t="s">
        <v>1207</v>
      </c>
      <c r="C209" t="s">
        <v>557</v>
      </c>
      <c r="D209">
        <v>4</v>
      </c>
      <c r="E209">
        <v>5</v>
      </c>
      <c r="F209">
        <v>4</v>
      </c>
      <c r="G209">
        <v>4</v>
      </c>
      <c r="H209">
        <v>3</v>
      </c>
      <c r="I209">
        <v>4.1624999999999996</v>
      </c>
      <c r="J209">
        <v>20</v>
      </c>
      <c r="K209">
        <v>0.26895410296204197</v>
      </c>
      <c r="L209">
        <v>11</v>
      </c>
      <c r="M209" t="s">
        <v>2156</v>
      </c>
      <c r="N209" t="b">
        <v>0</v>
      </c>
    </row>
    <row r="210" spans="1:14" x14ac:dyDescent="0.45">
      <c r="A210" t="s">
        <v>252</v>
      </c>
      <c r="B210" t="s">
        <v>1209</v>
      </c>
      <c r="C210" t="s">
        <v>557</v>
      </c>
      <c r="D210">
        <v>4</v>
      </c>
      <c r="E210">
        <v>5</v>
      </c>
      <c r="F210">
        <v>4</v>
      </c>
      <c r="G210">
        <v>4</v>
      </c>
      <c r="H210">
        <v>3</v>
      </c>
      <c r="I210">
        <v>4.1624999999999996</v>
      </c>
      <c r="J210">
        <v>20</v>
      </c>
      <c r="K210">
        <v>0.22087787167110479</v>
      </c>
      <c r="L210">
        <v>12</v>
      </c>
      <c r="M210" t="s">
        <v>2157</v>
      </c>
      <c r="N210" t="b">
        <v>0</v>
      </c>
    </row>
    <row r="211" spans="1:14" x14ac:dyDescent="0.45">
      <c r="A211" t="s">
        <v>255</v>
      </c>
      <c r="B211" t="s">
        <v>1211</v>
      </c>
      <c r="C211" t="s">
        <v>557</v>
      </c>
      <c r="D211">
        <v>5</v>
      </c>
      <c r="E211">
        <v>5</v>
      </c>
      <c r="F211">
        <v>4</v>
      </c>
      <c r="G211">
        <v>5</v>
      </c>
      <c r="H211">
        <v>4</v>
      </c>
      <c r="I211">
        <v>4.7249999999999996</v>
      </c>
      <c r="J211">
        <v>23</v>
      </c>
      <c r="K211">
        <v>0.46080798918581428</v>
      </c>
      <c r="L211">
        <v>10</v>
      </c>
      <c r="M211" t="s">
        <v>2158</v>
      </c>
      <c r="N211" t="b">
        <v>0</v>
      </c>
    </row>
    <row r="212" spans="1:14" x14ac:dyDescent="0.45">
      <c r="A212" t="s">
        <v>258</v>
      </c>
      <c r="B212" t="s">
        <v>1213</v>
      </c>
      <c r="C212" t="s">
        <v>557</v>
      </c>
      <c r="D212">
        <v>5</v>
      </c>
      <c r="E212">
        <v>5</v>
      </c>
      <c r="F212">
        <v>4</v>
      </c>
      <c r="G212">
        <v>5</v>
      </c>
      <c r="H212">
        <v>3</v>
      </c>
      <c r="I212">
        <v>4.6374999999999993</v>
      </c>
      <c r="J212">
        <v>22</v>
      </c>
      <c r="K212">
        <v>0.13029337042100869</v>
      </c>
      <c r="L212">
        <v>9</v>
      </c>
      <c r="M212" t="s">
        <v>2159</v>
      </c>
      <c r="N212" t="b">
        <v>0</v>
      </c>
    </row>
    <row r="213" spans="1:14" x14ac:dyDescent="0.45">
      <c r="A213" t="s">
        <v>261</v>
      </c>
      <c r="B213" t="s">
        <v>1215</v>
      </c>
      <c r="C213" t="s">
        <v>557</v>
      </c>
      <c r="D213">
        <v>5</v>
      </c>
      <c r="E213">
        <v>5</v>
      </c>
      <c r="F213">
        <v>5</v>
      </c>
      <c r="G213">
        <v>5</v>
      </c>
      <c r="H213">
        <v>4</v>
      </c>
      <c r="I213">
        <v>4.9124999999999996</v>
      </c>
      <c r="J213">
        <v>24</v>
      </c>
      <c r="K213">
        <v>0.44280075754858772</v>
      </c>
      <c r="L213">
        <v>10</v>
      </c>
      <c r="M213" t="s">
        <v>2160</v>
      </c>
      <c r="N213" t="b">
        <v>0</v>
      </c>
    </row>
    <row r="214" spans="1:14" x14ac:dyDescent="0.45">
      <c r="A214" t="s">
        <v>264</v>
      </c>
      <c r="B214" t="s">
        <v>1217</v>
      </c>
      <c r="C214" t="s">
        <v>557</v>
      </c>
      <c r="D214">
        <v>5</v>
      </c>
      <c r="E214">
        <v>5</v>
      </c>
      <c r="F214">
        <v>5</v>
      </c>
      <c r="G214">
        <v>5</v>
      </c>
      <c r="H214">
        <v>4</v>
      </c>
      <c r="I214">
        <v>4.9124999999999996</v>
      </c>
      <c r="J214">
        <v>24</v>
      </c>
      <c r="K214">
        <v>0.47013695469595962</v>
      </c>
      <c r="L214">
        <v>11</v>
      </c>
      <c r="M214" t="s">
        <v>2161</v>
      </c>
      <c r="N214" t="b">
        <v>0</v>
      </c>
    </row>
    <row r="215" spans="1:14" x14ac:dyDescent="0.45">
      <c r="A215" t="s">
        <v>267</v>
      </c>
      <c r="B215" t="s">
        <v>1219</v>
      </c>
      <c r="C215" t="s">
        <v>557</v>
      </c>
      <c r="D215">
        <v>4</v>
      </c>
      <c r="E215">
        <v>5</v>
      </c>
      <c r="F215">
        <v>4</v>
      </c>
      <c r="G215">
        <v>4</v>
      </c>
      <c r="H215">
        <v>3</v>
      </c>
      <c r="I215">
        <v>4.1624999999999996</v>
      </c>
      <c r="J215">
        <v>20</v>
      </c>
      <c r="K215">
        <v>0.28654969640710748</v>
      </c>
      <c r="L215">
        <v>10</v>
      </c>
      <c r="M215" t="s">
        <v>2162</v>
      </c>
      <c r="N215" t="b">
        <v>0</v>
      </c>
    </row>
    <row r="216" spans="1:14" x14ac:dyDescent="0.45">
      <c r="A216" t="s">
        <v>270</v>
      </c>
      <c r="B216" t="s">
        <v>1221</v>
      </c>
      <c r="C216" t="s">
        <v>557</v>
      </c>
      <c r="D216">
        <v>3</v>
      </c>
      <c r="E216">
        <v>4</v>
      </c>
      <c r="F216">
        <v>3</v>
      </c>
      <c r="G216">
        <v>4</v>
      </c>
      <c r="H216">
        <v>2</v>
      </c>
      <c r="I216">
        <v>3.3250000000000002</v>
      </c>
      <c r="J216">
        <v>16</v>
      </c>
      <c r="K216">
        <v>0.13581215887261661</v>
      </c>
      <c r="L216">
        <v>11</v>
      </c>
      <c r="M216" t="s">
        <v>2163</v>
      </c>
      <c r="N216" t="b">
        <v>0</v>
      </c>
    </row>
    <row r="217" spans="1:14" x14ac:dyDescent="0.45">
      <c r="A217" t="s">
        <v>273</v>
      </c>
      <c r="B217" t="s">
        <v>698</v>
      </c>
      <c r="C217" t="s">
        <v>557</v>
      </c>
      <c r="D217">
        <v>1</v>
      </c>
      <c r="E217">
        <v>1</v>
      </c>
      <c r="F217">
        <v>1</v>
      </c>
      <c r="G217">
        <v>1</v>
      </c>
      <c r="H217">
        <v>1</v>
      </c>
      <c r="I217">
        <v>1</v>
      </c>
      <c r="J217">
        <v>5</v>
      </c>
      <c r="K217">
        <v>4.2929532705432552E-2</v>
      </c>
      <c r="L217">
        <v>11</v>
      </c>
      <c r="M217" t="s">
        <v>2164</v>
      </c>
      <c r="N217" t="b">
        <v>0</v>
      </c>
    </row>
    <row r="218" spans="1:14" x14ac:dyDescent="0.45">
      <c r="A218" t="s">
        <v>276</v>
      </c>
      <c r="B218" t="s">
        <v>698</v>
      </c>
      <c r="C218" t="s">
        <v>557</v>
      </c>
      <c r="D218">
        <v>1</v>
      </c>
      <c r="E218">
        <v>1</v>
      </c>
      <c r="F218">
        <v>1</v>
      </c>
      <c r="G218">
        <v>2</v>
      </c>
      <c r="H218">
        <v>1</v>
      </c>
      <c r="I218">
        <v>1.1625000000000001</v>
      </c>
      <c r="J218">
        <v>6</v>
      </c>
      <c r="K218">
        <v>6.6687824164071069E-2</v>
      </c>
      <c r="L218">
        <v>10</v>
      </c>
      <c r="M218" t="s">
        <v>2165</v>
      </c>
      <c r="N218" t="b">
        <v>0</v>
      </c>
    </row>
    <row r="219" spans="1:14" x14ac:dyDescent="0.45">
      <c r="A219" t="s">
        <v>279</v>
      </c>
      <c r="B219" t="s">
        <v>1225</v>
      </c>
      <c r="C219" t="s">
        <v>557</v>
      </c>
      <c r="D219">
        <v>4</v>
      </c>
      <c r="E219">
        <v>5</v>
      </c>
      <c r="F219">
        <v>4</v>
      </c>
      <c r="G219">
        <v>5</v>
      </c>
      <c r="H219">
        <v>3</v>
      </c>
      <c r="I219">
        <v>4.3249999999999993</v>
      </c>
      <c r="J219">
        <v>21</v>
      </c>
      <c r="K219">
        <v>0.33132102676940778</v>
      </c>
      <c r="L219">
        <v>7</v>
      </c>
      <c r="M219" t="s">
        <v>2166</v>
      </c>
      <c r="N219" t="b">
        <v>0</v>
      </c>
    </row>
    <row r="220" spans="1:14" x14ac:dyDescent="0.45">
      <c r="A220" t="s">
        <v>282</v>
      </c>
      <c r="B220" t="s">
        <v>1227</v>
      </c>
      <c r="C220" t="s">
        <v>557</v>
      </c>
      <c r="D220">
        <v>2</v>
      </c>
      <c r="E220">
        <v>4</v>
      </c>
      <c r="F220">
        <v>2</v>
      </c>
      <c r="G220">
        <v>4</v>
      </c>
      <c r="H220">
        <v>1</v>
      </c>
      <c r="I220">
        <v>2.7374999999999998</v>
      </c>
      <c r="J220">
        <v>13</v>
      </c>
      <c r="K220">
        <v>8.1895251262504687E-2</v>
      </c>
      <c r="L220">
        <v>13</v>
      </c>
      <c r="M220" t="s">
        <v>2167</v>
      </c>
      <c r="N220" t="b">
        <v>0</v>
      </c>
    </row>
    <row r="221" spans="1:14" x14ac:dyDescent="0.45">
      <c r="A221" t="s">
        <v>285</v>
      </c>
      <c r="B221" t="s">
        <v>1229</v>
      </c>
      <c r="C221" t="s">
        <v>557</v>
      </c>
      <c r="D221">
        <v>4</v>
      </c>
      <c r="E221">
        <v>5</v>
      </c>
      <c r="F221">
        <v>4</v>
      </c>
      <c r="G221">
        <v>5</v>
      </c>
      <c r="H221">
        <v>3</v>
      </c>
      <c r="I221">
        <v>4.3249999999999993</v>
      </c>
      <c r="J221">
        <v>21</v>
      </c>
      <c r="K221">
        <v>0.37791296484633757</v>
      </c>
      <c r="L221">
        <v>9</v>
      </c>
      <c r="M221" t="s">
        <v>2168</v>
      </c>
      <c r="N221" t="b">
        <v>0</v>
      </c>
    </row>
    <row r="222" spans="1:14" x14ac:dyDescent="0.45">
      <c r="A222" t="s">
        <v>288</v>
      </c>
      <c r="B222" t="s">
        <v>1231</v>
      </c>
      <c r="C222" t="s">
        <v>557</v>
      </c>
      <c r="D222">
        <v>5</v>
      </c>
      <c r="E222">
        <v>5</v>
      </c>
      <c r="F222">
        <v>4</v>
      </c>
      <c r="G222">
        <v>5</v>
      </c>
      <c r="H222">
        <v>4</v>
      </c>
      <c r="I222">
        <v>4.7249999999999996</v>
      </c>
      <c r="J222">
        <v>23</v>
      </c>
      <c r="K222">
        <v>0.14456025129051439</v>
      </c>
      <c r="L222">
        <v>10</v>
      </c>
      <c r="M222" t="s">
        <v>2169</v>
      </c>
      <c r="N222" t="b">
        <v>0</v>
      </c>
    </row>
    <row r="223" spans="1:14" x14ac:dyDescent="0.45">
      <c r="A223" t="s">
        <v>291</v>
      </c>
      <c r="B223" t="s">
        <v>1233</v>
      </c>
      <c r="C223" t="s">
        <v>557</v>
      </c>
      <c r="D223">
        <v>3</v>
      </c>
      <c r="E223">
        <v>4</v>
      </c>
      <c r="F223">
        <v>3</v>
      </c>
      <c r="G223">
        <v>4</v>
      </c>
      <c r="H223">
        <v>2</v>
      </c>
      <c r="I223">
        <v>3.3250000000000002</v>
      </c>
      <c r="J223">
        <v>16</v>
      </c>
      <c r="K223">
        <v>0.146302152353398</v>
      </c>
      <c r="L223">
        <v>10</v>
      </c>
      <c r="M223" t="s">
        <v>2170</v>
      </c>
      <c r="N223" t="b">
        <v>0</v>
      </c>
    </row>
    <row r="224" spans="1:14" x14ac:dyDescent="0.45">
      <c r="A224" t="s">
        <v>294</v>
      </c>
      <c r="B224" t="s">
        <v>1235</v>
      </c>
      <c r="C224" t="s">
        <v>557</v>
      </c>
      <c r="D224">
        <v>5</v>
      </c>
      <c r="E224">
        <v>5</v>
      </c>
      <c r="F224">
        <v>5</v>
      </c>
      <c r="G224">
        <v>5</v>
      </c>
      <c r="H224">
        <v>4</v>
      </c>
      <c r="I224">
        <v>4.9124999999999996</v>
      </c>
      <c r="J224">
        <v>24</v>
      </c>
      <c r="K224">
        <v>0.24045328991626119</v>
      </c>
      <c r="L224">
        <v>11</v>
      </c>
      <c r="M224" t="s">
        <v>2171</v>
      </c>
      <c r="N224" t="b">
        <v>0</v>
      </c>
    </row>
    <row r="225" spans="1:14" x14ac:dyDescent="0.45">
      <c r="A225" t="s">
        <v>297</v>
      </c>
      <c r="B225" t="s">
        <v>1237</v>
      </c>
      <c r="C225" t="s">
        <v>557</v>
      </c>
      <c r="D225">
        <v>5</v>
      </c>
      <c r="E225">
        <v>5</v>
      </c>
      <c r="F225">
        <v>4</v>
      </c>
      <c r="G225">
        <v>5</v>
      </c>
      <c r="H225">
        <v>4</v>
      </c>
      <c r="I225">
        <v>4.7249999999999996</v>
      </c>
      <c r="J225">
        <v>23</v>
      </c>
      <c r="K225">
        <v>0.1792061396424508</v>
      </c>
      <c r="L225">
        <v>10</v>
      </c>
      <c r="M225" t="s">
        <v>2172</v>
      </c>
      <c r="N225" t="b">
        <v>0</v>
      </c>
    </row>
    <row r="226" spans="1:14" x14ac:dyDescent="0.45">
      <c r="A226" t="s">
        <v>300</v>
      </c>
      <c r="B226" t="s">
        <v>1239</v>
      </c>
      <c r="C226" t="s">
        <v>557</v>
      </c>
      <c r="D226">
        <v>5</v>
      </c>
      <c r="E226">
        <v>5</v>
      </c>
      <c r="F226">
        <v>5</v>
      </c>
      <c r="G226">
        <v>5</v>
      </c>
      <c r="H226">
        <v>4</v>
      </c>
      <c r="I226">
        <v>4.9124999999999996</v>
      </c>
      <c r="J226">
        <v>24</v>
      </c>
      <c r="K226">
        <v>0.22832460684449549</v>
      </c>
      <c r="L226">
        <v>12</v>
      </c>
      <c r="M226" t="s">
        <v>2173</v>
      </c>
      <c r="N226" t="b">
        <v>0</v>
      </c>
    </row>
    <row r="227" spans="1:14" x14ac:dyDescent="0.45">
      <c r="A227" t="s">
        <v>303</v>
      </c>
      <c r="B227" t="s">
        <v>1241</v>
      </c>
      <c r="C227" t="s">
        <v>557</v>
      </c>
      <c r="D227">
        <v>5</v>
      </c>
      <c r="E227">
        <v>5</v>
      </c>
      <c r="F227">
        <v>5</v>
      </c>
      <c r="G227">
        <v>5</v>
      </c>
      <c r="H227">
        <v>4</v>
      </c>
      <c r="I227">
        <v>4.9124999999999996</v>
      </c>
      <c r="J227">
        <v>24</v>
      </c>
      <c r="K227">
        <v>0.29078375030460002</v>
      </c>
      <c r="L227">
        <v>10</v>
      </c>
      <c r="M227" t="s">
        <v>2174</v>
      </c>
      <c r="N227" t="b">
        <v>0</v>
      </c>
    </row>
    <row r="228" spans="1:14" x14ac:dyDescent="0.45">
      <c r="A228" t="s">
        <v>306</v>
      </c>
      <c r="B228" t="s">
        <v>1243</v>
      </c>
      <c r="C228" t="s">
        <v>557</v>
      </c>
      <c r="D228">
        <v>5</v>
      </c>
      <c r="E228">
        <v>5</v>
      </c>
      <c r="F228">
        <v>4</v>
      </c>
      <c r="G228">
        <v>5</v>
      </c>
      <c r="H228">
        <v>4</v>
      </c>
      <c r="I228">
        <v>4.7249999999999996</v>
      </c>
      <c r="J228">
        <v>23</v>
      </c>
      <c r="K228">
        <v>0.28784717986995861</v>
      </c>
      <c r="L228">
        <v>10</v>
      </c>
      <c r="M228" t="s">
        <v>2175</v>
      </c>
      <c r="N228" t="b">
        <v>0</v>
      </c>
    </row>
    <row r="229" spans="1:14" x14ac:dyDescent="0.45">
      <c r="A229" t="s">
        <v>309</v>
      </c>
      <c r="B229" t="s">
        <v>1245</v>
      </c>
      <c r="C229" t="s">
        <v>557</v>
      </c>
      <c r="D229">
        <v>5</v>
      </c>
      <c r="E229">
        <v>5</v>
      </c>
      <c r="F229">
        <v>4</v>
      </c>
      <c r="G229">
        <v>5</v>
      </c>
      <c r="H229">
        <v>4</v>
      </c>
      <c r="I229">
        <v>4.7249999999999996</v>
      </c>
      <c r="J229">
        <v>23</v>
      </c>
      <c r="K229">
        <v>0.32392005552639042</v>
      </c>
      <c r="L229">
        <v>13</v>
      </c>
      <c r="M229" t="s">
        <v>2176</v>
      </c>
      <c r="N229" t="b">
        <v>0</v>
      </c>
    </row>
    <row r="230" spans="1:14" x14ac:dyDescent="0.45">
      <c r="A230" t="s">
        <v>312</v>
      </c>
      <c r="B230" t="s">
        <v>1247</v>
      </c>
      <c r="C230" t="s">
        <v>557</v>
      </c>
      <c r="D230">
        <v>4</v>
      </c>
      <c r="E230">
        <v>5</v>
      </c>
      <c r="F230">
        <v>4</v>
      </c>
      <c r="G230">
        <v>5</v>
      </c>
      <c r="H230">
        <v>3</v>
      </c>
      <c r="I230">
        <v>4.3249999999999993</v>
      </c>
      <c r="J230">
        <v>21</v>
      </c>
      <c r="K230">
        <v>0.24641267008432369</v>
      </c>
      <c r="L230">
        <v>15</v>
      </c>
      <c r="M230" t="s">
        <v>2177</v>
      </c>
      <c r="N230" t="b">
        <v>0</v>
      </c>
    </row>
    <row r="231" spans="1:14" x14ac:dyDescent="0.45">
      <c r="A231" t="s">
        <v>315</v>
      </c>
      <c r="B231" t="s">
        <v>1249</v>
      </c>
      <c r="C231" t="s">
        <v>557</v>
      </c>
      <c r="D231">
        <v>4</v>
      </c>
      <c r="E231">
        <v>5</v>
      </c>
      <c r="F231">
        <v>4</v>
      </c>
      <c r="G231">
        <v>4</v>
      </c>
      <c r="H231">
        <v>3</v>
      </c>
      <c r="I231">
        <v>4.1624999999999996</v>
      </c>
      <c r="J231">
        <v>20</v>
      </c>
      <c r="K231">
        <v>0.39207594304352328</v>
      </c>
      <c r="L231">
        <v>14</v>
      </c>
      <c r="M231" t="s">
        <v>2178</v>
      </c>
      <c r="N231" t="b">
        <v>0</v>
      </c>
    </row>
    <row r="232" spans="1:14" x14ac:dyDescent="0.45">
      <c r="A232" t="s">
        <v>318</v>
      </c>
      <c r="B232" t="s">
        <v>1251</v>
      </c>
      <c r="C232" t="s">
        <v>557</v>
      </c>
      <c r="D232">
        <v>4</v>
      </c>
      <c r="E232">
        <v>5</v>
      </c>
      <c r="F232">
        <v>3</v>
      </c>
      <c r="G232">
        <v>4</v>
      </c>
      <c r="H232">
        <v>3</v>
      </c>
      <c r="I232">
        <v>3.9750000000000001</v>
      </c>
      <c r="J232">
        <v>19</v>
      </c>
      <c r="K232">
        <v>0.3894433462736766</v>
      </c>
      <c r="L232">
        <v>12</v>
      </c>
      <c r="M232" t="s">
        <v>2179</v>
      </c>
      <c r="N232" t="b">
        <v>0</v>
      </c>
    </row>
    <row r="233" spans="1:14" x14ac:dyDescent="0.45">
      <c r="A233" t="s">
        <v>321</v>
      </c>
      <c r="B233" t="s">
        <v>1253</v>
      </c>
      <c r="C233" t="s">
        <v>557</v>
      </c>
      <c r="D233">
        <v>5</v>
      </c>
      <c r="E233">
        <v>5</v>
      </c>
      <c r="F233">
        <v>4</v>
      </c>
      <c r="G233">
        <v>4</v>
      </c>
      <c r="H233">
        <v>4</v>
      </c>
      <c r="I233">
        <v>4.5625</v>
      </c>
      <c r="J233">
        <v>22</v>
      </c>
      <c r="K233">
        <v>0.2284949672768665</v>
      </c>
      <c r="L233">
        <v>11</v>
      </c>
      <c r="M233" t="s">
        <v>2180</v>
      </c>
      <c r="N233" t="b">
        <v>0</v>
      </c>
    </row>
    <row r="234" spans="1:14" x14ac:dyDescent="0.45">
      <c r="A234" t="s">
        <v>324</v>
      </c>
      <c r="B234" t="s">
        <v>1255</v>
      </c>
      <c r="C234" t="s">
        <v>557</v>
      </c>
      <c r="D234">
        <v>5</v>
      </c>
      <c r="E234">
        <v>5</v>
      </c>
      <c r="F234">
        <v>4</v>
      </c>
      <c r="G234">
        <v>5</v>
      </c>
      <c r="H234">
        <v>3</v>
      </c>
      <c r="I234">
        <v>4.6374999999999993</v>
      </c>
      <c r="J234">
        <v>22</v>
      </c>
      <c r="K234">
        <v>0.1071351714565318</v>
      </c>
      <c r="L234">
        <v>10</v>
      </c>
      <c r="M234" t="s">
        <v>2181</v>
      </c>
      <c r="N234" t="b">
        <v>0</v>
      </c>
    </row>
    <row r="235" spans="1:14" x14ac:dyDescent="0.45">
      <c r="A235" t="s">
        <v>327</v>
      </c>
      <c r="B235" t="s">
        <v>1257</v>
      </c>
      <c r="C235" t="s">
        <v>557</v>
      </c>
      <c r="D235">
        <v>4</v>
      </c>
      <c r="E235">
        <v>5</v>
      </c>
      <c r="F235">
        <v>4</v>
      </c>
      <c r="G235">
        <v>5</v>
      </c>
      <c r="H235">
        <v>3</v>
      </c>
      <c r="I235">
        <v>4.3249999999999993</v>
      </c>
      <c r="J235">
        <v>21</v>
      </c>
      <c r="K235">
        <v>0.19601433795068621</v>
      </c>
      <c r="L235">
        <v>11</v>
      </c>
      <c r="M235" t="s">
        <v>2182</v>
      </c>
      <c r="N235" t="b">
        <v>0</v>
      </c>
    </row>
    <row r="236" spans="1:14" x14ac:dyDescent="0.45">
      <c r="A236" t="s">
        <v>330</v>
      </c>
      <c r="B236" t="s">
        <v>1259</v>
      </c>
      <c r="C236" t="s">
        <v>557</v>
      </c>
      <c r="D236">
        <v>3</v>
      </c>
      <c r="E236">
        <v>4</v>
      </c>
      <c r="F236">
        <v>3</v>
      </c>
      <c r="G236">
        <v>4</v>
      </c>
      <c r="H236">
        <v>2</v>
      </c>
      <c r="I236">
        <v>3.3250000000000002</v>
      </c>
      <c r="J236">
        <v>16</v>
      </c>
      <c r="K236">
        <v>0.10200474898236089</v>
      </c>
      <c r="L236">
        <v>2</v>
      </c>
      <c r="M236" t="s">
        <v>2183</v>
      </c>
      <c r="N236" t="b">
        <v>0</v>
      </c>
    </row>
    <row r="237" spans="1:14" x14ac:dyDescent="0.45">
      <c r="A237" t="s">
        <v>333</v>
      </c>
      <c r="B237" t="s">
        <v>1261</v>
      </c>
      <c r="C237" t="s">
        <v>557</v>
      </c>
      <c r="D237">
        <v>5</v>
      </c>
      <c r="E237">
        <v>5</v>
      </c>
      <c r="F237">
        <v>4</v>
      </c>
      <c r="G237">
        <v>5</v>
      </c>
      <c r="H237">
        <v>4</v>
      </c>
      <c r="I237">
        <v>4.7249999999999996</v>
      </c>
      <c r="J237">
        <v>23</v>
      </c>
      <c r="K237">
        <v>0.15783556548926331</v>
      </c>
      <c r="L237">
        <v>12</v>
      </c>
      <c r="M237" t="s">
        <v>2184</v>
      </c>
      <c r="N237" t="b">
        <v>0</v>
      </c>
    </row>
    <row r="238" spans="1:14" x14ac:dyDescent="0.45">
      <c r="A238" t="s">
        <v>336</v>
      </c>
      <c r="B238" t="s">
        <v>1263</v>
      </c>
      <c r="C238" t="s">
        <v>557</v>
      </c>
      <c r="D238">
        <v>5</v>
      </c>
      <c r="E238">
        <v>5</v>
      </c>
      <c r="F238">
        <v>4</v>
      </c>
      <c r="G238">
        <v>5</v>
      </c>
      <c r="H238">
        <v>4</v>
      </c>
      <c r="I238">
        <v>4.7249999999999996</v>
      </c>
      <c r="J238">
        <v>23</v>
      </c>
      <c r="K238">
        <v>0.46905080975617353</v>
      </c>
      <c r="L238">
        <v>10</v>
      </c>
      <c r="M238" t="s">
        <v>2185</v>
      </c>
      <c r="N238" t="b">
        <v>0</v>
      </c>
    </row>
    <row r="239" spans="1:14" x14ac:dyDescent="0.45">
      <c r="A239" t="s">
        <v>339</v>
      </c>
      <c r="B239" t="s">
        <v>1265</v>
      </c>
      <c r="C239" t="s">
        <v>557</v>
      </c>
      <c r="D239">
        <v>5</v>
      </c>
      <c r="E239">
        <v>5</v>
      </c>
      <c r="F239">
        <v>4</v>
      </c>
      <c r="G239">
        <v>5</v>
      </c>
      <c r="H239">
        <v>4</v>
      </c>
      <c r="I239">
        <v>4.7249999999999996</v>
      </c>
      <c r="J239">
        <v>23</v>
      </c>
      <c r="K239">
        <v>0.3216580718015904</v>
      </c>
      <c r="L239">
        <v>11</v>
      </c>
      <c r="M239" t="s">
        <v>2186</v>
      </c>
      <c r="N239" t="b">
        <v>0</v>
      </c>
    </row>
    <row r="240" spans="1:14" x14ac:dyDescent="0.45">
      <c r="A240" t="s">
        <v>342</v>
      </c>
      <c r="B240" t="s">
        <v>1267</v>
      </c>
      <c r="C240" t="s">
        <v>557</v>
      </c>
      <c r="D240">
        <v>4</v>
      </c>
      <c r="E240">
        <v>5</v>
      </c>
      <c r="F240">
        <v>4</v>
      </c>
      <c r="G240">
        <v>5</v>
      </c>
      <c r="H240">
        <v>3</v>
      </c>
      <c r="I240">
        <v>4.3249999999999993</v>
      </c>
      <c r="J240">
        <v>21</v>
      </c>
      <c r="K240">
        <v>0.15230301975846661</v>
      </c>
      <c r="L240">
        <v>13</v>
      </c>
      <c r="M240" t="s">
        <v>2187</v>
      </c>
      <c r="N240" t="b">
        <v>0</v>
      </c>
    </row>
    <row r="241" spans="1:14" x14ac:dyDescent="0.45">
      <c r="A241" t="s">
        <v>345</v>
      </c>
      <c r="B241" t="s">
        <v>1269</v>
      </c>
      <c r="C241" t="s">
        <v>557</v>
      </c>
      <c r="D241">
        <v>5</v>
      </c>
      <c r="E241">
        <v>5</v>
      </c>
      <c r="F241">
        <v>4</v>
      </c>
      <c r="G241">
        <v>5</v>
      </c>
      <c r="H241">
        <v>4</v>
      </c>
      <c r="I241">
        <v>4.7249999999999996</v>
      </c>
      <c r="J241">
        <v>23</v>
      </c>
      <c r="K241">
        <v>0.39787795285363858</v>
      </c>
      <c r="L241">
        <v>11</v>
      </c>
      <c r="M241" t="s">
        <v>2188</v>
      </c>
      <c r="N241" t="b">
        <v>0</v>
      </c>
    </row>
    <row r="242" spans="1:14" x14ac:dyDescent="0.45">
      <c r="A242" t="s">
        <v>348</v>
      </c>
      <c r="B242" t="s">
        <v>1271</v>
      </c>
      <c r="C242" t="s">
        <v>557</v>
      </c>
      <c r="D242">
        <v>5</v>
      </c>
      <c r="E242">
        <v>5</v>
      </c>
      <c r="F242">
        <v>4</v>
      </c>
      <c r="G242">
        <v>5</v>
      </c>
      <c r="H242">
        <v>4</v>
      </c>
      <c r="I242">
        <v>4.7249999999999996</v>
      </c>
      <c r="J242">
        <v>23</v>
      </c>
      <c r="K242">
        <v>0.20426898754551559</v>
      </c>
      <c r="L242">
        <v>12</v>
      </c>
      <c r="M242" t="s">
        <v>2189</v>
      </c>
      <c r="N242" t="b">
        <v>0</v>
      </c>
    </row>
    <row r="243" spans="1:14" x14ac:dyDescent="0.45">
      <c r="A243" t="s">
        <v>351</v>
      </c>
      <c r="B243" t="s">
        <v>1273</v>
      </c>
      <c r="C243" t="s">
        <v>557</v>
      </c>
      <c r="D243">
        <v>4</v>
      </c>
      <c r="E243">
        <v>5</v>
      </c>
      <c r="F243">
        <v>4</v>
      </c>
      <c r="G243">
        <v>5</v>
      </c>
      <c r="H243">
        <v>3</v>
      </c>
      <c r="I243">
        <v>4.3249999999999993</v>
      </c>
      <c r="J243">
        <v>21</v>
      </c>
      <c r="K243">
        <v>0.2253900993889314</v>
      </c>
      <c r="L243">
        <v>15</v>
      </c>
      <c r="M243" t="s">
        <v>2190</v>
      </c>
      <c r="N243" t="b">
        <v>0</v>
      </c>
    </row>
    <row r="244" spans="1:14" x14ac:dyDescent="0.45">
      <c r="A244" t="s">
        <v>354</v>
      </c>
      <c r="B244" t="s">
        <v>1275</v>
      </c>
      <c r="C244" t="s">
        <v>557</v>
      </c>
      <c r="D244">
        <v>5</v>
      </c>
      <c r="E244">
        <v>5</v>
      </c>
      <c r="F244">
        <v>5</v>
      </c>
      <c r="G244">
        <v>5</v>
      </c>
      <c r="H244">
        <v>5</v>
      </c>
      <c r="I244">
        <v>5</v>
      </c>
      <c r="J244">
        <v>25</v>
      </c>
      <c r="K244">
        <v>0.15758624802283311</v>
      </c>
      <c r="L244">
        <v>10</v>
      </c>
      <c r="M244" t="s">
        <v>2191</v>
      </c>
      <c r="N244" t="b">
        <v>0</v>
      </c>
    </row>
    <row r="245" spans="1:14" x14ac:dyDescent="0.45">
      <c r="A245" t="s">
        <v>357</v>
      </c>
      <c r="B245" t="s">
        <v>1276</v>
      </c>
      <c r="C245" t="s">
        <v>557</v>
      </c>
      <c r="D245">
        <v>4</v>
      </c>
      <c r="E245">
        <v>5</v>
      </c>
      <c r="F245">
        <v>4</v>
      </c>
      <c r="G245">
        <v>5</v>
      </c>
      <c r="H245">
        <v>3</v>
      </c>
      <c r="I245">
        <v>4.3249999999999993</v>
      </c>
      <c r="J245">
        <v>21</v>
      </c>
      <c r="K245">
        <v>0.2220575981943555</v>
      </c>
      <c r="L245">
        <v>12</v>
      </c>
      <c r="M245" t="s">
        <v>2192</v>
      </c>
      <c r="N245" t="b">
        <v>0</v>
      </c>
    </row>
    <row r="246" spans="1:14" x14ac:dyDescent="0.45">
      <c r="A246" t="s">
        <v>360</v>
      </c>
      <c r="B246" t="s">
        <v>1278</v>
      </c>
      <c r="C246" t="s">
        <v>557</v>
      </c>
      <c r="D246">
        <v>5</v>
      </c>
      <c r="E246">
        <v>5</v>
      </c>
      <c r="F246">
        <v>3</v>
      </c>
      <c r="G246">
        <v>5</v>
      </c>
      <c r="H246">
        <v>2</v>
      </c>
      <c r="I246">
        <v>4.3624999999999998</v>
      </c>
      <c r="J246">
        <v>20</v>
      </c>
      <c r="K246">
        <v>0</v>
      </c>
      <c r="L246">
        <v>1</v>
      </c>
      <c r="M246" t="s">
        <v>2193</v>
      </c>
      <c r="N246" t="b">
        <v>0</v>
      </c>
    </row>
    <row r="247" spans="1:14" x14ac:dyDescent="0.45">
      <c r="A247" t="s">
        <v>363</v>
      </c>
      <c r="B247" t="s">
        <v>1280</v>
      </c>
      <c r="C247" t="s">
        <v>557</v>
      </c>
      <c r="D247">
        <v>5</v>
      </c>
      <c r="E247">
        <v>5</v>
      </c>
      <c r="F247">
        <v>5</v>
      </c>
      <c r="G247">
        <v>5</v>
      </c>
      <c r="H247">
        <v>4</v>
      </c>
      <c r="I247">
        <v>4.9124999999999996</v>
      </c>
      <c r="J247">
        <v>24</v>
      </c>
      <c r="K247">
        <v>0.35458591449248561</v>
      </c>
      <c r="L247">
        <v>14</v>
      </c>
      <c r="M247" t="s">
        <v>2194</v>
      </c>
      <c r="N247" t="b">
        <v>0</v>
      </c>
    </row>
    <row r="248" spans="1:14" x14ac:dyDescent="0.45">
      <c r="A248" t="s">
        <v>366</v>
      </c>
      <c r="B248" t="s">
        <v>1282</v>
      </c>
      <c r="C248" t="s">
        <v>557</v>
      </c>
      <c r="D248">
        <v>5</v>
      </c>
      <c r="E248">
        <v>5</v>
      </c>
      <c r="F248">
        <v>4</v>
      </c>
      <c r="G248">
        <v>5</v>
      </c>
      <c r="H248">
        <v>4</v>
      </c>
      <c r="I248">
        <v>4.7249999999999996</v>
      </c>
      <c r="J248">
        <v>23</v>
      </c>
      <c r="K248">
        <v>0.15469906388095481</v>
      </c>
      <c r="L248">
        <v>9</v>
      </c>
      <c r="M248" t="s">
        <v>2195</v>
      </c>
      <c r="N248" t="b">
        <v>0</v>
      </c>
    </row>
    <row r="249" spans="1:14" x14ac:dyDescent="0.45">
      <c r="A249" t="s">
        <v>369</v>
      </c>
      <c r="B249" t="s">
        <v>1284</v>
      </c>
      <c r="C249" t="s">
        <v>557</v>
      </c>
      <c r="D249">
        <v>4</v>
      </c>
      <c r="E249">
        <v>5</v>
      </c>
      <c r="F249">
        <v>4</v>
      </c>
      <c r="G249">
        <v>5</v>
      </c>
      <c r="H249">
        <v>3</v>
      </c>
      <c r="I249">
        <v>4.3249999999999993</v>
      </c>
      <c r="J249">
        <v>21</v>
      </c>
      <c r="K249">
        <v>0.39021501408929671</v>
      </c>
      <c r="L249">
        <v>12</v>
      </c>
      <c r="M249" t="s">
        <v>2196</v>
      </c>
      <c r="N249" t="b">
        <v>0</v>
      </c>
    </row>
    <row r="250" spans="1:14" x14ac:dyDescent="0.45">
      <c r="A250" t="s">
        <v>372</v>
      </c>
      <c r="B250" t="s">
        <v>1286</v>
      </c>
      <c r="C250" t="s">
        <v>557</v>
      </c>
      <c r="D250">
        <v>4</v>
      </c>
      <c r="E250">
        <v>5</v>
      </c>
      <c r="F250">
        <v>4</v>
      </c>
      <c r="G250">
        <v>5</v>
      </c>
      <c r="H250">
        <v>3</v>
      </c>
      <c r="I250">
        <v>4.3249999999999993</v>
      </c>
      <c r="J250">
        <v>21</v>
      </c>
      <c r="K250">
        <v>0.39835055440829609</v>
      </c>
      <c r="L250">
        <v>12</v>
      </c>
      <c r="M250" t="s">
        <v>2197</v>
      </c>
      <c r="N250" t="b">
        <v>0</v>
      </c>
    </row>
    <row r="251" spans="1:14" x14ac:dyDescent="0.45">
      <c r="A251" t="s">
        <v>375</v>
      </c>
      <c r="B251" t="s">
        <v>1288</v>
      </c>
      <c r="C251" t="s">
        <v>557</v>
      </c>
      <c r="D251">
        <v>4</v>
      </c>
      <c r="E251">
        <v>5</v>
      </c>
      <c r="F251">
        <v>4</v>
      </c>
      <c r="G251">
        <v>5</v>
      </c>
      <c r="H251">
        <v>3</v>
      </c>
      <c r="I251">
        <v>4.3249999999999993</v>
      </c>
      <c r="J251">
        <v>21</v>
      </c>
      <c r="K251">
        <v>0.2261252356913058</v>
      </c>
      <c r="L251">
        <v>8</v>
      </c>
      <c r="M251" t="s">
        <v>2198</v>
      </c>
      <c r="N251" t="b">
        <v>0</v>
      </c>
    </row>
    <row r="252" spans="1:14" x14ac:dyDescent="0.45">
      <c r="A252" t="s">
        <v>378</v>
      </c>
      <c r="B252" t="s">
        <v>1290</v>
      </c>
      <c r="C252" t="s">
        <v>557</v>
      </c>
      <c r="D252">
        <v>3</v>
      </c>
      <c r="E252">
        <v>4</v>
      </c>
      <c r="F252">
        <v>3</v>
      </c>
      <c r="G252">
        <v>4</v>
      </c>
      <c r="H252">
        <v>2</v>
      </c>
      <c r="I252">
        <v>3.3250000000000002</v>
      </c>
      <c r="J252">
        <v>16</v>
      </c>
      <c r="K252">
        <v>0.34915280728786519</v>
      </c>
      <c r="L252">
        <v>5</v>
      </c>
      <c r="M252" t="s">
        <v>2199</v>
      </c>
      <c r="N252" t="b">
        <v>0</v>
      </c>
    </row>
    <row r="253" spans="1:14" x14ac:dyDescent="0.45">
      <c r="A253" t="s">
        <v>381</v>
      </c>
      <c r="B253" t="s">
        <v>1292</v>
      </c>
      <c r="C253" t="s">
        <v>557</v>
      </c>
      <c r="D253">
        <v>5</v>
      </c>
      <c r="E253">
        <v>5</v>
      </c>
      <c r="F253">
        <v>4</v>
      </c>
      <c r="G253">
        <v>5</v>
      </c>
      <c r="H253">
        <v>5</v>
      </c>
      <c r="I253">
        <v>4.8125</v>
      </c>
      <c r="J253">
        <v>24</v>
      </c>
      <c r="K253">
        <v>0.29428306343797939</v>
      </c>
      <c r="L253">
        <v>12</v>
      </c>
      <c r="M253" t="s">
        <v>2200</v>
      </c>
      <c r="N253" t="b">
        <v>0</v>
      </c>
    </row>
    <row r="254" spans="1:14" x14ac:dyDescent="0.45">
      <c r="A254" t="s">
        <v>384</v>
      </c>
      <c r="B254" t="s">
        <v>1294</v>
      </c>
      <c r="C254" t="s">
        <v>557</v>
      </c>
      <c r="D254">
        <v>5</v>
      </c>
      <c r="E254">
        <v>5</v>
      </c>
      <c r="F254">
        <v>5</v>
      </c>
      <c r="G254">
        <v>5</v>
      </c>
      <c r="H254">
        <v>4</v>
      </c>
      <c r="I254">
        <v>4.9124999999999996</v>
      </c>
      <c r="J254">
        <v>24</v>
      </c>
      <c r="K254">
        <v>0.15701489086720899</v>
      </c>
      <c r="L254">
        <v>12</v>
      </c>
      <c r="M254" t="s">
        <v>2201</v>
      </c>
      <c r="N254" t="b">
        <v>0</v>
      </c>
    </row>
    <row r="255" spans="1:14" x14ac:dyDescent="0.45">
      <c r="A255" t="s">
        <v>387</v>
      </c>
      <c r="B255" t="s">
        <v>1296</v>
      </c>
      <c r="C255" t="s">
        <v>557</v>
      </c>
      <c r="D255">
        <v>5</v>
      </c>
      <c r="E255">
        <v>5</v>
      </c>
      <c r="F255">
        <v>5</v>
      </c>
      <c r="G255">
        <v>5</v>
      </c>
      <c r="H255">
        <v>4</v>
      </c>
      <c r="I255">
        <v>4.9124999999999996</v>
      </c>
      <c r="J255">
        <v>24</v>
      </c>
      <c r="K255">
        <v>0.39639379036298722</v>
      </c>
      <c r="L255">
        <v>8</v>
      </c>
      <c r="M255" t="s">
        <v>2202</v>
      </c>
      <c r="N255" t="b">
        <v>0</v>
      </c>
    </row>
    <row r="256" spans="1:14" x14ac:dyDescent="0.45">
      <c r="A256" t="s">
        <v>390</v>
      </c>
      <c r="B256" t="s">
        <v>1298</v>
      </c>
      <c r="C256" t="s">
        <v>557</v>
      </c>
      <c r="D256">
        <v>5</v>
      </c>
      <c r="E256">
        <v>5</v>
      </c>
      <c r="F256">
        <v>5</v>
      </c>
      <c r="G256">
        <v>5</v>
      </c>
      <c r="H256">
        <v>4</v>
      </c>
      <c r="I256">
        <v>4.9124999999999996</v>
      </c>
      <c r="J256">
        <v>24</v>
      </c>
      <c r="K256">
        <v>0.37542970739115589</v>
      </c>
      <c r="L256">
        <v>11</v>
      </c>
      <c r="M256" t="s">
        <v>2203</v>
      </c>
      <c r="N256" t="b">
        <v>0</v>
      </c>
    </row>
    <row r="257" spans="1:14" x14ac:dyDescent="0.45">
      <c r="A257" t="s">
        <v>393</v>
      </c>
      <c r="B257" t="s">
        <v>1300</v>
      </c>
      <c r="C257" t="s">
        <v>557</v>
      </c>
      <c r="D257">
        <v>5</v>
      </c>
      <c r="E257">
        <v>5</v>
      </c>
      <c r="F257">
        <v>4</v>
      </c>
      <c r="G257">
        <v>5</v>
      </c>
      <c r="H257">
        <v>4</v>
      </c>
      <c r="I257">
        <v>4.7249999999999996</v>
      </c>
      <c r="J257">
        <v>23</v>
      </c>
      <c r="K257">
        <v>0.19289649419805441</v>
      </c>
      <c r="L257">
        <v>8</v>
      </c>
      <c r="M257" t="s">
        <v>2204</v>
      </c>
      <c r="N257" t="b">
        <v>0</v>
      </c>
    </row>
    <row r="258" spans="1:14" x14ac:dyDescent="0.45">
      <c r="A258" t="s">
        <v>396</v>
      </c>
      <c r="B258" t="s">
        <v>1302</v>
      </c>
      <c r="C258" t="s">
        <v>557</v>
      </c>
      <c r="D258">
        <v>5</v>
      </c>
      <c r="E258">
        <v>5</v>
      </c>
      <c r="F258">
        <v>4</v>
      </c>
      <c r="G258">
        <v>4</v>
      </c>
      <c r="H258">
        <v>4</v>
      </c>
      <c r="I258">
        <v>4.5625</v>
      </c>
      <c r="J258">
        <v>22</v>
      </c>
      <c r="K258">
        <v>0.22476244593513919</v>
      </c>
      <c r="L258">
        <v>11</v>
      </c>
      <c r="M258" t="s">
        <v>2205</v>
      </c>
      <c r="N258" t="b">
        <v>0</v>
      </c>
    </row>
    <row r="259" spans="1:14" x14ac:dyDescent="0.45">
      <c r="A259" t="s">
        <v>399</v>
      </c>
      <c r="B259" t="s">
        <v>1304</v>
      </c>
      <c r="C259" t="s">
        <v>557</v>
      </c>
      <c r="D259">
        <v>5</v>
      </c>
      <c r="E259">
        <v>5</v>
      </c>
      <c r="F259">
        <v>5</v>
      </c>
      <c r="G259">
        <v>5</v>
      </c>
      <c r="H259">
        <v>4</v>
      </c>
      <c r="I259">
        <v>4.9124999999999996</v>
      </c>
      <c r="J259">
        <v>24</v>
      </c>
      <c r="K259">
        <v>0.34857558022566038</v>
      </c>
      <c r="L259">
        <v>10</v>
      </c>
      <c r="M259" t="s">
        <v>2206</v>
      </c>
      <c r="N259" t="b">
        <v>0</v>
      </c>
    </row>
    <row r="260" spans="1:14" x14ac:dyDescent="0.45">
      <c r="A260" t="s">
        <v>402</v>
      </c>
      <c r="B260" t="s">
        <v>1306</v>
      </c>
      <c r="C260" t="s">
        <v>557</v>
      </c>
      <c r="D260">
        <v>4</v>
      </c>
      <c r="E260">
        <v>5</v>
      </c>
      <c r="F260">
        <v>4</v>
      </c>
      <c r="G260">
        <v>4</v>
      </c>
      <c r="H260">
        <v>3</v>
      </c>
      <c r="I260">
        <v>4.1624999999999996</v>
      </c>
      <c r="J260">
        <v>20</v>
      </c>
      <c r="K260">
        <v>0.17245508733882581</v>
      </c>
      <c r="L260">
        <v>12</v>
      </c>
      <c r="M260" t="s">
        <v>2207</v>
      </c>
      <c r="N260" t="b">
        <v>0</v>
      </c>
    </row>
    <row r="261" spans="1:14" x14ac:dyDescent="0.45">
      <c r="A261" t="s">
        <v>405</v>
      </c>
      <c r="B261" t="s">
        <v>1308</v>
      </c>
      <c r="C261" t="s">
        <v>557</v>
      </c>
      <c r="D261">
        <v>5</v>
      </c>
      <c r="E261">
        <v>5</v>
      </c>
      <c r="F261">
        <v>4</v>
      </c>
      <c r="G261">
        <v>5</v>
      </c>
      <c r="H261">
        <v>4</v>
      </c>
      <c r="I261">
        <v>4.7249999999999996</v>
      </c>
      <c r="J261">
        <v>23</v>
      </c>
      <c r="K261">
        <v>0.26078424952270712</v>
      </c>
      <c r="L261">
        <v>12</v>
      </c>
      <c r="M261" t="s">
        <v>2208</v>
      </c>
      <c r="N261" t="b">
        <v>0</v>
      </c>
    </row>
    <row r="262" spans="1:14" x14ac:dyDescent="0.45">
      <c r="A262" t="s">
        <v>408</v>
      </c>
      <c r="B262" t="s">
        <v>1310</v>
      </c>
      <c r="C262" t="s">
        <v>557</v>
      </c>
      <c r="D262">
        <v>3</v>
      </c>
      <c r="E262">
        <v>4</v>
      </c>
      <c r="F262">
        <v>3</v>
      </c>
      <c r="G262">
        <v>4</v>
      </c>
      <c r="H262">
        <v>2</v>
      </c>
      <c r="I262">
        <v>3.3250000000000002</v>
      </c>
      <c r="J262">
        <v>16</v>
      </c>
      <c r="K262">
        <v>0.11569903062427531</v>
      </c>
      <c r="L262">
        <v>10</v>
      </c>
      <c r="M262" t="s">
        <v>2209</v>
      </c>
      <c r="N262" t="b">
        <v>0</v>
      </c>
    </row>
    <row r="263" spans="1:14" x14ac:dyDescent="0.45">
      <c r="A263" t="s">
        <v>411</v>
      </c>
      <c r="B263" t="s">
        <v>1312</v>
      </c>
      <c r="C263" t="s">
        <v>557</v>
      </c>
      <c r="D263">
        <v>5</v>
      </c>
      <c r="E263">
        <v>5</v>
      </c>
      <c r="F263">
        <v>4</v>
      </c>
      <c r="G263">
        <v>5</v>
      </c>
      <c r="H263">
        <v>4</v>
      </c>
      <c r="I263">
        <v>4.7249999999999996</v>
      </c>
      <c r="J263">
        <v>23</v>
      </c>
      <c r="K263">
        <v>0.30219911834318269</v>
      </c>
      <c r="L263">
        <v>10</v>
      </c>
      <c r="M263" t="s">
        <v>2210</v>
      </c>
      <c r="N263" t="b">
        <v>0</v>
      </c>
    </row>
    <row r="264" spans="1:14" x14ac:dyDescent="0.45">
      <c r="A264" t="s">
        <v>414</v>
      </c>
      <c r="B264" t="s">
        <v>1314</v>
      </c>
      <c r="C264" t="s">
        <v>557</v>
      </c>
      <c r="D264">
        <v>5</v>
      </c>
      <c r="E264">
        <v>5</v>
      </c>
      <c r="F264">
        <v>4</v>
      </c>
      <c r="G264">
        <v>5</v>
      </c>
      <c r="H264">
        <v>4</v>
      </c>
      <c r="I264">
        <v>4.7249999999999996</v>
      </c>
      <c r="J264">
        <v>23</v>
      </c>
      <c r="K264">
        <v>0.2368669255001247</v>
      </c>
      <c r="L264">
        <v>12</v>
      </c>
      <c r="M264" t="s">
        <v>2211</v>
      </c>
      <c r="N264" t="b">
        <v>0</v>
      </c>
    </row>
    <row r="265" spans="1:14" x14ac:dyDescent="0.45">
      <c r="A265" t="s">
        <v>417</v>
      </c>
      <c r="B265" t="s">
        <v>1316</v>
      </c>
      <c r="C265" t="s">
        <v>557</v>
      </c>
      <c r="D265">
        <v>4</v>
      </c>
      <c r="E265">
        <v>5</v>
      </c>
      <c r="F265">
        <v>4</v>
      </c>
      <c r="G265">
        <v>4</v>
      </c>
      <c r="H265">
        <v>3</v>
      </c>
      <c r="I265">
        <v>4.1624999999999996</v>
      </c>
      <c r="J265">
        <v>20</v>
      </c>
      <c r="K265">
        <v>0.1113923903345425</v>
      </c>
      <c r="L265">
        <v>16</v>
      </c>
      <c r="M265" t="s">
        <v>2212</v>
      </c>
      <c r="N265" t="b">
        <v>0</v>
      </c>
    </row>
    <row r="266" spans="1:14" x14ac:dyDescent="0.45">
      <c r="A266" t="s">
        <v>420</v>
      </c>
      <c r="B266" t="s">
        <v>1318</v>
      </c>
      <c r="C266" t="s">
        <v>557</v>
      </c>
      <c r="D266">
        <v>4</v>
      </c>
      <c r="E266">
        <v>5</v>
      </c>
      <c r="F266">
        <v>4</v>
      </c>
      <c r="G266">
        <v>4</v>
      </c>
      <c r="H266">
        <v>3</v>
      </c>
      <c r="I266">
        <v>4.1624999999999996</v>
      </c>
      <c r="J266">
        <v>20</v>
      </c>
      <c r="K266">
        <v>0.37028000760078789</v>
      </c>
      <c r="L266">
        <v>9</v>
      </c>
      <c r="M266" t="s">
        <v>2213</v>
      </c>
      <c r="N266" t="b">
        <v>0</v>
      </c>
    </row>
    <row r="267" spans="1:14" x14ac:dyDescent="0.45">
      <c r="A267" t="s">
        <v>423</v>
      </c>
      <c r="B267" t="s">
        <v>1072</v>
      </c>
      <c r="C267" t="s">
        <v>557</v>
      </c>
      <c r="D267">
        <v>5</v>
      </c>
      <c r="E267">
        <v>5</v>
      </c>
      <c r="F267">
        <v>4</v>
      </c>
      <c r="G267">
        <v>5</v>
      </c>
      <c r="H267">
        <v>4</v>
      </c>
      <c r="I267">
        <v>4.7249999999999996</v>
      </c>
      <c r="J267">
        <v>23</v>
      </c>
      <c r="K267">
        <v>0.13822105713162261</v>
      </c>
      <c r="L267">
        <v>13</v>
      </c>
      <c r="M267" t="s">
        <v>2214</v>
      </c>
      <c r="N267" t="b">
        <v>0</v>
      </c>
    </row>
    <row r="268" spans="1:14" x14ac:dyDescent="0.45">
      <c r="A268" t="s">
        <v>426</v>
      </c>
      <c r="B268" t="s">
        <v>1320</v>
      </c>
      <c r="C268" t="s">
        <v>557</v>
      </c>
      <c r="D268">
        <v>4</v>
      </c>
      <c r="E268">
        <v>5</v>
      </c>
      <c r="F268">
        <v>4</v>
      </c>
      <c r="G268">
        <v>5</v>
      </c>
      <c r="H268">
        <v>3</v>
      </c>
      <c r="I268">
        <v>4.3249999999999993</v>
      </c>
      <c r="J268">
        <v>21</v>
      </c>
      <c r="K268">
        <v>0.2234859152980839</v>
      </c>
      <c r="L268">
        <v>11</v>
      </c>
      <c r="M268" t="s">
        <v>2215</v>
      </c>
      <c r="N268" t="b">
        <v>0</v>
      </c>
    </row>
    <row r="269" spans="1:14" x14ac:dyDescent="0.45">
      <c r="A269" t="s">
        <v>429</v>
      </c>
      <c r="B269" t="s">
        <v>1076</v>
      </c>
      <c r="C269" t="s">
        <v>557</v>
      </c>
      <c r="D269">
        <v>5</v>
      </c>
      <c r="E269">
        <v>5</v>
      </c>
      <c r="F269">
        <v>4</v>
      </c>
      <c r="G269">
        <v>5</v>
      </c>
      <c r="H269">
        <v>3</v>
      </c>
      <c r="I269">
        <v>4.6374999999999993</v>
      </c>
      <c r="J269">
        <v>22</v>
      </c>
      <c r="K269">
        <v>0.1815819995657805</v>
      </c>
      <c r="L269">
        <v>10</v>
      </c>
      <c r="M269" t="s">
        <v>2216</v>
      </c>
      <c r="N269" t="b">
        <v>0</v>
      </c>
    </row>
    <row r="270" spans="1:14" x14ac:dyDescent="0.45">
      <c r="A270" t="s">
        <v>432</v>
      </c>
      <c r="B270" t="s">
        <v>1323</v>
      </c>
      <c r="C270" t="s">
        <v>557</v>
      </c>
      <c r="D270">
        <v>5</v>
      </c>
      <c r="E270">
        <v>5</v>
      </c>
      <c r="F270">
        <v>4</v>
      </c>
      <c r="G270">
        <v>5</v>
      </c>
      <c r="H270">
        <v>4</v>
      </c>
      <c r="I270">
        <v>4.7249999999999996</v>
      </c>
      <c r="J270">
        <v>23</v>
      </c>
      <c r="K270">
        <v>0.27790730677750303</v>
      </c>
      <c r="L270">
        <v>12</v>
      </c>
      <c r="M270" t="s">
        <v>2217</v>
      </c>
      <c r="N270" t="b">
        <v>0</v>
      </c>
    </row>
    <row r="271" spans="1:14" x14ac:dyDescent="0.45">
      <c r="A271" t="s">
        <v>435</v>
      </c>
      <c r="B271" t="s">
        <v>1325</v>
      </c>
      <c r="C271" t="s">
        <v>557</v>
      </c>
      <c r="D271">
        <v>3</v>
      </c>
      <c r="E271">
        <v>4</v>
      </c>
      <c r="F271">
        <v>3</v>
      </c>
      <c r="G271">
        <v>4</v>
      </c>
      <c r="H271">
        <v>2</v>
      </c>
      <c r="I271">
        <v>3.3250000000000002</v>
      </c>
      <c r="J271">
        <v>16</v>
      </c>
      <c r="K271">
        <v>7.6208640244893433E-2</v>
      </c>
      <c r="L271">
        <v>5</v>
      </c>
      <c r="M271" t="s">
        <v>2218</v>
      </c>
      <c r="N271" t="b">
        <v>0</v>
      </c>
    </row>
    <row r="272" spans="1:14" x14ac:dyDescent="0.45">
      <c r="A272" t="s">
        <v>438</v>
      </c>
      <c r="B272" t="s">
        <v>1327</v>
      </c>
      <c r="C272" t="s">
        <v>557</v>
      </c>
      <c r="D272">
        <v>3</v>
      </c>
      <c r="E272">
        <v>4</v>
      </c>
      <c r="F272">
        <v>2</v>
      </c>
      <c r="G272">
        <v>4</v>
      </c>
      <c r="H272">
        <v>2</v>
      </c>
      <c r="I272">
        <v>3.1375000000000002</v>
      </c>
      <c r="J272">
        <v>15</v>
      </c>
      <c r="K272">
        <v>0.20344181497040531</v>
      </c>
      <c r="L272">
        <v>10</v>
      </c>
      <c r="M272" t="s">
        <v>2219</v>
      </c>
      <c r="N272" t="b">
        <v>0</v>
      </c>
    </row>
    <row r="273" spans="1:14" x14ac:dyDescent="0.45">
      <c r="A273" t="s">
        <v>441</v>
      </c>
      <c r="B273" t="s">
        <v>1329</v>
      </c>
      <c r="C273" t="s">
        <v>557</v>
      </c>
      <c r="D273">
        <v>5</v>
      </c>
      <c r="E273">
        <v>5</v>
      </c>
      <c r="F273">
        <v>4</v>
      </c>
      <c r="G273">
        <v>5</v>
      </c>
      <c r="H273">
        <v>3</v>
      </c>
      <c r="I273">
        <v>4.6374999999999993</v>
      </c>
      <c r="J273">
        <v>22</v>
      </c>
      <c r="K273">
        <v>0.13967991127654991</v>
      </c>
      <c r="L273">
        <v>7</v>
      </c>
      <c r="M273" t="s">
        <v>2220</v>
      </c>
      <c r="N273" t="b">
        <v>0</v>
      </c>
    </row>
    <row r="274" spans="1:14" x14ac:dyDescent="0.45">
      <c r="A274" t="s">
        <v>444</v>
      </c>
      <c r="B274" t="s">
        <v>1331</v>
      </c>
      <c r="C274" t="s">
        <v>557</v>
      </c>
      <c r="D274">
        <v>4</v>
      </c>
      <c r="E274">
        <v>5</v>
      </c>
      <c r="F274">
        <v>4</v>
      </c>
      <c r="G274">
        <v>5</v>
      </c>
      <c r="H274">
        <v>3</v>
      </c>
      <c r="I274">
        <v>4.3249999999999993</v>
      </c>
      <c r="J274">
        <v>21</v>
      </c>
      <c r="K274">
        <v>0.2202858791809357</v>
      </c>
      <c r="L274">
        <v>12</v>
      </c>
      <c r="M274" t="s">
        <v>2221</v>
      </c>
      <c r="N274" t="b">
        <v>0</v>
      </c>
    </row>
    <row r="275" spans="1:14" x14ac:dyDescent="0.45">
      <c r="A275" t="s">
        <v>435</v>
      </c>
      <c r="B275" t="s">
        <v>1333</v>
      </c>
      <c r="C275" t="s">
        <v>557</v>
      </c>
      <c r="D275">
        <v>3</v>
      </c>
      <c r="E275">
        <v>4</v>
      </c>
      <c r="F275">
        <v>3</v>
      </c>
      <c r="G275">
        <v>4</v>
      </c>
      <c r="H275">
        <v>2</v>
      </c>
      <c r="I275">
        <v>3.3250000000000002</v>
      </c>
      <c r="J275">
        <v>16</v>
      </c>
      <c r="K275">
        <v>9.3948788727752142E-2</v>
      </c>
      <c r="L275">
        <v>5</v>
      </c>
      <c r="M275" t="s">
        <v>2222</v>
      </c>
      <c r="N275" t="b">
        <v>0</v>
      </c>
    </row>
    <row r="276" spans="1:14" x14ac:dyDescent="0.45">
      <c r="A276" t="s">
        <v>449</v>
      </c>
      <c r="B276" t="s">
        <v>1335</v>
      </c>
      <c r="C276" t="s">
        <v>557</v>
      </c>
      <c r="D276">
        <v>5</v>
      </c>
      <c r="E276">
        <v>5</v>
      </c>
      <c r="F276">
        <v>4</v>
      </c>
      <c r="G276">
        <v>5</v>
      </c>
      <c r="H276">
        <v>4</v>
      </c>
      <c r="I276">
        <v>4.7249999999999996</v>
      </c>
      <c r="J276">
        <v>23</v>
      </c>
      <c r="K276">
        <v>0.2061587800743033</v>
      </c>
      <c r="L276">
        <v>10</v>
      </c>
      <c r="M276" t="s">
        <v>2223</v>
      </c>
      <c r="N276" t="b">
        <v>0</v>
      </c>
    </row>
    <row r="277" spans="1:14" x14ac:dyDescent="0.45">
      <c r="A277" t="s">
        <v>452</v>
      </c>
      <c r="B277" t="s">
        <v>1337</v>
      </c>
      <c r="C277" t="s">
        <v>557</v>
      </c>
      <c r="D277">
        <v>3</v>
      </c>
      <c r="E277">
        <v>4</v>
      </c>
      <c r="F277">
        <v>3</v>
      </c>
      <c r="G277">
        <v>4</v>
      </c>
      <c r="H277">
        <v>2</v>
      </c>
      <c r="I277">
        <v>3.3250000000000002</v>
      </c>
      <c r="J277">
        <v>16</v>
      </c>
      <c r="K277">
        <v>0.14839272236331061</v>
      </c>
      <c r="L277">
        <v>10</v>
      </c>
      <c r="M277" t="s">
        <v>2224</v>
      </c>
      <c r="N277" t="b">
        <v>0</v>
      </c>
    </row>
    <row r="278" spans="1:14" x14ac:dyDescent="0.45">
      <c r="A278" t="s">
        <v>455</v>
      </c>
      <c r="B278" t="s">
        <v>1339</v>
      </c>
      <c r="C278" t="s">
        <v>557</v>
      </c>
      <c r="D278">
        <v>5</v>
      </c>
      <c r="E278">
        <v>5</v>
      </c>
      <c r="F278">
        <v>4</v>
      </c>
      <c r="G278">
        <v>5</v>
      </c>
      <c r="H278">
        <v>4</v>
      </c>
      <c r="I278">
        <v>4.7249999999999996</v>
      </c>
      <c r="J278">
        <v>23</v>
      </c>
      <c r="K278">
        <v>0.256761557778724</v>
      </c>
      <c r="L278">
        <v>12</v>
      </c>
      <c r="M278" t="s">
        <v>2225</v>
      </c>
      <c r="N278" t="b">
        <v>0</v>
      </c>
    </row>
    <row r="279" spans="1:14" x14ac:dyDescent="0.45">
      <c r="A279" t="s">
        <v>458</v>
      </c>
      <c r="B279" t="s">
        <v>1094</v>
      </c>
      <c r="C279" t="s">
        <v>557</v>
      </c>
      <c r="D279">
        <v>5</v>
      </c>
      <c r="E279">
        <v>5</v>
      </c>
      <c r="F279">
        <v>4</v>
      </c>
      <c r="G279">
        <v>5</v>
      </c>
      <c r="H279">
        <v>4</v>
      </c>
      <c r="I279">
        <v>4.7249999999999996</v>
      </c>
      <c r="J279">
        <v>23</v>
      </c>
      <c r="K279">
        <v>0.1882278276559701</v>
      </c>
      <c r="L279">
        <v>10</v>
      </c>
      <c r="M279" t="s">
        <v>2226</v>
      </c>
      <c r="N279" t="b">
        <v>0</v>
      </c>
    </row>
    <row r="280" spans="1:14" x14ac:dyDescent="0.45">
      <c r="A280" t="s">
        <v>461</v>
      </c>
      <c r="B280" t="s">
        <v>1342</v>
      </c>
      <c r="C280" t="s">
        <v>557</v>
      </c>
      <c r="D280">
        <v>5</v>
      </c>
      <c r="E280">
        <v>5</v>
      </c>
      <c r="F280">
        <v>4</v>
      </c>
      <c r="G280">
        <v>5</v>
      </c>
      <c r="H280">
        <v>4</v>
      </c>
      <c r="I280">
        <v>4.7249999999999996</v>
      </c>
      <c r="J280">
        <v>23</v>
      </c>
      <c r="K280">
        <v>0.17396680851837651</v>
      </c>
      <c r="L280">
        <v>10</v>
      </c>
      <c r="M280" t="s">
        <v>2227</v>
      </c>
      <c r="N280" t="b">
        <v>0</v>
      </c>
    </row>
    <row r="281" spans="1:14" x14ac:dyDescent="0.45">
      <c r="A281" t="s">
        <v>464</v>
      </c>
      <c r="B281" t="s">
        <v>1344</v>
      </c>
      <c r="C281" t="s">
        <v>557</v>
      </c>
      <c r="D281">
        <v>5</v>
      </c>
      <c r="E281">
        <v>5</v>
      </c>
      <c r="F281">
        <v>4</v>
      </c>
      <c r="G281">
        <v>5</v>
      </c>
      <c r="H281">
        <v>4</v>
      </c>
      <c r="I281">
        <v>4.7249999999999996</v>
      </c>
      <c r="J281">
        <v>23</v>
      </c>
      <c r="K281">
        <v>0.40674245796713909</v>
      </c>
      <c r="L281">
        <v>9</v>
      </c>
      <c r="M281" t="s">
        <v>2228</v>
      </c>
      <c r="N281" t="b">
        <v>0</v>
      </c>
    </row>
    <row r="282" spans="1:14" x14ac:dyDescent="0.45">
      <c r="A282" t="s">
        <v>467</v>
      </c>
      <c r="B282" t="s">
        <v>1346</v>
      </c>
      <c r="C282" t="s">
        <v>557</v>
      </c>
      <c r="D282">
        <v>5</v>
      </c>
      <c r="E282">
        <v>5</v>
      </c>
      <c r="F282">
        <v>4</v>
      </c>
      <c r="G282">
        <v>5</v>
      </c>
      <c r="H282">
        <v>3</v>
      </c>
      <c r="I282">
        <v>4.6374999999999993</v>
      </c>
      <c r="J282">
        <v>22</v>
      </c>
      <c r="K282">
        <v>0.14925578922908819</v>
      </c>
      <c r="L282">
        <v>7</v>
      </c>
      <c r="M282" t="s">
        <v>2229</v>
      </c>
      <c r="N282" t="b">
        <v>0</v>
      </c>
    </row>
    <row r="283" spans="1:14" x14ac:dyDescent="0.45">
      <c r="A283" t="s">
        <v>470</v>
      </c>
      <c r="B283" t="s">
        <v>1348</v>
      </c>
      <c r="C283" t="s">
        <v>557</v>
      </c>
      <c r="D283">
        <v>5</v>
      </c>
      <c r="E283">
        <v>5</v>
      </c>
      <c r="F283">
        <v>5</v>
      </c>
      <c r="G283">
        <v>5</v>
      </c>
      <c r="H283">
        <v>4</v>
      </c>
      <c r="I283">
        <v>4.9124999999999996</v>
      </c>
      <c r="J283">
        <v>24</v>
      </c>
      <c r="K283">
        <v>0.30817434431412027</v>
      </c>
      <c r="L283">
        <v>8</v>
      </c>
      <c r="M283" t="s">
        <v>2230</v>
      </c>
      <c r="N283" t="b">
        <v>0</v>
      </c>
    </row>
    <row r="284" spans="1:14" x14ac:dyDescent="0.45">
      <c r="A284" t="s">
        <v>473</v>
      </c>
      <c r="B284" t="s">
        <v>1350</v>
      </c>
      <c r="C284" t="s">
        <v>557</v>
      </c>
      <c r="D284">
        <v>5</v>
      </c>
      <c r="E284">
        <v>5</v>
      </c>
      <c r="F284">
        <v>4</v>
      </c>
      <c r="G284">
        <v>5</v>
      </c>
      <c r="H284">
        <v>3</v>
      </c>
      <c r="I284">
        <v>4.6374999999999993</v>
      </c>
      <c r="J284">
        <v>22</v>
      </c>
      <c r="K284">
        <v>9.1212724547531598E-2</v>
      </c>
      <c r="L284">
        <v>11</v>
      </c>
      <c r="M284" t="s">
        <v>2231</v>
      </c>
      <c r="N284" t="b">
        <v>0</v>
      </c>
    </row>
    <row r="285" spans="1:14" x14ac:dyDescent="0.45">
      <c r="A285" t="s">
        <v>476</v>
      </c>
      <c r="B285" t="s">
        <v>1352</v>
      </c>
      <c r="C285" t="s">
        <v>557</v>
      </c>
      <c r="D285">
        <v>5</v>
      </c>
      <c r="E285">
        <v>5</v>
      </c>
      <c r="F285">
        <v>4</v>
      </c>
      <c r="G285">
        <v>5</v>
      </c>
      <c r="H285">
        <v>4</v>
      </c>
      <c r="I285">
        <v>4.7249999999999996</v>
      </c>
      <c r="J285">
        <v>23</v>
      </c>
      <c r="K285">
        <v>0.1456352337588655</v>
      </c>
      <c r="L285">
        <v>8</v>
      </c>
      <c r="M285" t="s">
        <v>2232</v>
      </c>
      <c r="N285" t="b">
        <v>0</v>
      </c>
    </row>
    <row r="286" spans="1:14" x14ac:dyDescent="0.45">
      <c r="A286" t="s">
        <v>479</v>
      </c>
      <c r="B286" t="s">
        <v>1107</v>
      </c>
      <c r="C286" t="s">
        <v>557</v>
      </c>
      <c r="D286">
        <v>5</v>
      </c>
      <c r="E286">
        <v>5</v>
      </c>
      <c r="F286">
        <v>5</v>
      </c>
      <c r="G286">
        <v>5</v>
      </c>
      <c r="H286">
        <v>4</v>
      </c>
      <c r="I286">
        <v>4.9124999999999996</v>
      </c>
      <c r="J286">
        <v>24</v>
      </c>
      <c r="K286">
        <v>0.25122302405982633</v>
      </c>
      <c r="L286">
        <v>11</v>
      </c>
      <c r="M286" t="s">
        <v>2233</v>
      </c>
      <c r="N286" t="b">
        <v>0</v>
      </c>
    </row>
    <row r="287" spans="1:14" x14ac:dyDescent="0.45">
      <c r="A287" t="s">
        <v>93</v>
      </c>
      <c r="B287" t="s">
        <v>860</v>
      </c>
      <c r="C287" t="s">
        <v>557</v>
      </c>
      <c r="D287">
        <v>5</v>
      </c>
      <c r="E287">
        <v>5</v>
      </c>
      <c r="F287">
        <v>4</v>
      </c>
      <c r="G287">
        <v>5</v>
      </c>
      <c r="H287">
        <v>4</v>
      </c>
      <c r="I287">
        <v>4.7249999999999996</v>
      </c>
      <c r="J287">
        <v>23</v>
      </c>
      <c r="K287">
        <v>0.24821616287354581</v>
      </c>
      <c r="L287">
        <v>8</v>
      </c>
      <c r="M287" t="s">
        <v>1974</v>
      </c>
      <c r="N287" t="b">
        <v>0</v>
      </c>
    </row>
    <row r="288" spans="1:14" x14ac:dyDescent="0.45">
      <c r="A288" t="s">
        <v>96</v>
      </c>
      <c r="B288" t="s">
        <v>862</v>
      </c>
      <c r="C288" t="s">
        <v>557</v>
      </c>
      <c r="D288">
        <v>5</v>
      </c>
      <c r="E288">
        <v>5</v>
      </c>
      <c r="F288">
        <v>5</v>
      </c>
      <c r="G288">
        <v>5</v>
      </c>
      <c r="H288">
        <v>5</v>
      </c>
      <c r="I288">
        <v>5</v>
      </c>
      <c r="J288">
        <v>25</v>
      </c>
      <c r="K288">
        <v>0.22433297285461409</v>
      </c>
      <c r="L288">
        <v>11</v>
      </c>
      <c r="M288" t="s">
        <v>1975</v>
      </c>
      <c r="N288" t="b">
        <v>0</v>
      </c>
    </row>
    <row r="289" spans="1:14" x14ac:dyDescent="0.45">
      <c r="A289" t="s">
        <v>99</v>
      </c>
      <c r="B289" t="s">
        <v>864</v>
      </c>
      <c r="C289" t="s">
        <v>557</v>
      </c>
      <c r="D289">
        <v>5</v>
      </c>
      <c r="E289">
        <v>5</v>
      </c>
      <c r="F289">
        <v>4</v>
      </c>
      <c r="G289">
        <v>5</v>
      </c>
      <c r="H289">
        <v>4</v>
      </c>
      <c r="I289">
        <v>4.7249999999999996</v>
      </c>
      <c r="J289">
        <v>23</v>
      </c>
      <c r="K289">
        <v>0.46095319916553112</v>
      </c>
      <c r="L289">
        <v>10</v>
      </c>
      <c r="M289" t="s">
        <v>1976</v>
      </c>
      <c r="N289" t="b">
        <v>0</v>
      </c>
    </row>
    <row r="290" spans="1:14" x14ac:dyDescent="0.45">
      <c r="A290" t="s">
        <v>102</v>
      </c>
      <c r="B290" t="s">
        <v>866</v>
      </c>
      <c r="C290" t="s">
        <v>557</v>
      </c>
      <c r="D290">
        <v>3</v>
      </c>
      <c r="E290">
        <v>4</v>
      </c>
      <c r="F290">
        <v>3</v>
      </c>
      <c r="G290">
        <v>4</v>
      </c>
      <c r="H290">
        <v>2</v>
      </c>
      <c r="I290">
        <v>3.3250000000000002</v>
      </c>
      <c r="J290">
        <v>16</v>
      </c>
      <c r="K290">
        <v>0.24041393626272189</v>
      </c>
      <c r="L290">
        <v>12</v>
      </c>
      <c r="M290" t="s">
        <v>1977</v>
      </c>
      <c r="N290" t="b">
        <v>0</v>
      </c>
    </row>
    <row r="291" spans="1:14" x14ac:dyDescent="0.45">
      <c r="A291" t="s">
        <v>105</v>
      </c>
      <c r="B291" t="s">
        <v>868</v>
      </c>
      <c r="C291" t="s">
        <v>557</v>
      </c>
      <c r="D291">
        <v>5</v>
      </c>
      <c r="E291">
        <v>5</v>
      </c>
      <c r="F291">
        <v>4</v>
      </c>
      <c r="G291">
        <v>5</v>
      </c>
      <c r="H291">
        <v>3</v>
      </c>
      <c r="I291">
        <v>4.6374999999999993</v>
      </c>
      <c r="J291">
        <v>22</v>
      </c>
      <c r="K291">
        <v>0.27096904789754928</v>
      </c>
      <c r="L291">
        <v>11</v>
      </c>
      <c r="M291" t="s">
        <v>1978</v>
      </c>
      <c r="N291" t="b">
        <v>0</v>
      </c>
    </row>
    <row r="292" spans="1:14" x14ac:dyDescent="0.45">
      <c r="A292" t="s">
        <v>108</v>
      </c>
      <c r="B292" t="s">
        <v>870</v>
      </c>
      <c r="C292" t="s">
        <v>557</v>
      </c>
      <c r="D292">
        <v>4</v>
      </c>
      <c r="E292">
        <v>5</v>
      </c>
      <c r="F292">
        <v>4</v>
      </c>
      <c r="G292">
        <v>5</v>
      </c>
      <c r="H292">
        <v>3</v>
      </c>
      <c r="I292">
        <v>4.3249999999999993</v>
      </c>
      <c r="J292">
        <v>21</v>
      </c>
      <c r="K292">
        <v>0.41901880624323667</v>
      </c>
      <c r="L292">
        <v>11</v>
      </c>
      <c r="M292" t="s">
        <v>1979</v>
      </c>
      <c r="N292" t="b">
        <v>0</v>
      </c>
    </row>
    <row r="293" spans="1:14" x14ac:dyDescent="0.45">
      <c r="A293" t="s">
        <v>111</v>
      </c>
      <c r="B293" t="s">
        <v>872</v>
      </c>
      <c r="C293" t="s">
        <v>557</v>
      </c>
      <c r="D293">
        <v>5</v>
      </c>
      <c r="E293">
        <v>5</v>
      </c>
      <c r="F293">
        <v>5</v>
      </c>
      <c r="G293">
        <v>5</v>
      </c>
      <c r="H293">
        <v>4</v>
      </c>
      <c r="I293">
        <v>4.9124999999999996</v>
      </c>
      <c r="J293">
        <v>24</v>
      </c>
      <c r="K293">
        <v>0.39462343448340442</v>
      </c>
      <c r="L293">
        <v>10</v>
      </c>
      <c r="M293" t="s">
        <v>1980</v>
      </c>
      <c r="N293" t="b">
        <v>0</v>
      </c>
    </row>
    <row r="294" spans="1:14" x14ac:dyDescent="0.45">
      <c r="A294" t="s">
        <v>114</v>
      </c>
      <c r="B294" t="s">
        <v>874</v>
      </c>
      <c r="C294" t="s">
        <v>557</v>
      </c>
      <c r="D294">
        <v>5</v>
      </c>
      <c r="E294">
        <v>5</v>
      </c>
      <c r="F294">
        <v>4</v>
      </c>
      <c r="G294">
        <v>5</v>
      </c>
      <c r="H294">
        <v>4</v>
      </c>
      <c r="I294">
        <v>4.7249999999999996</v>
      </c>
      <c r="J294">
        <v>23</v>
      </c>
      <c r="K294">
        <v>0.19432961213312391</v>
      </c>
      <c r="L294">
        <v>13</v>
      </c>
      <c r="M294" t="s">
        <v>1981</v>
      </c>
      <c r="N294" t="b">
        <v>0</v>
      </c>
    </row>
    <row r="295" spans="1:14" x14ac:dyDescent="0.45">
      <c r="A295" t="s">
        <v>117</v>
      </c>
      <c r="B295" t="s">
        <v>876</v>
      </c>
      <c r="C295" t="s">
        <v>557</v>
      </c>
      <c r="D295">
        <v>5</v>
      </c>
      <c r="E295">
        <v>5</v>
      </c>
      <c r="F295">
        <v>4</v>
      </c>
      <c r="G295">
        <v>5</v>
      </c>
      <c r="H295">
        <v>4</v>
      </c>
      <c r="I295">
        <v>4.7249999999999996</v>
      </c>
      <c r="J295">
        <v>23</v>
      </c>
      <c r="K295">
        <v>0.2428971171239695</v>
      </c>
      <c r="L295">
        <v>11</v>
      </c>
      <c r="M295" t="s">
        <v>1982</v>
      </c>
      <c r="N295" t="b">
        <v>0</v>
      </c>
    </row>
    <row r="296" spans="1:14" x14ac:dyDescent="0.45">
      <c r="A296" t="s">
        <v>120</v>
      </c>
      <c r="B296" t="s">
        <v>878</v>
      </c>
      <c r="C296" t="s">
        <v>557</v>
      </c>
      <c r="D296">
        <v>5</v>
      </c>
      <c r="E296">
        <v>5</v>
      </c>
      <c r="F296">
        <v>4</v>
      </c>
      <c r="G296">
        <v>5</v>
      </c>
      <c r="H296">
        <v>4</v>
      </c>
      <c r="I296">
        <v>4.7249999999999996</v>
      </c>
      <c r="J296">
        <v>23</v>
      </c>
      <c r="K296">
        <v>0.26581052103420522</v>
      </c>
      <c r="L296">
        <v>10</v>
      </c>
      <c r="M296" t="s">
        <v>1983</v>
      </c>
      <c r="N296" t="b">
        <v>0</v>
      </c>
    </row>
    <row r="297" spans="1:14" x14ac:dyDescent="0.45">
      <c r="A297" t="s">
        <v>123</v>
      </c>
      <c r="B297" t="s">
        <v>880</v>
      </c>
      <c r="C297" t="s">
        <v>557</v>
      </c>
      <c r="D297">
        <v>5</v>
      </c>
      <c r="E297">
        <v>5</v>
      </c>
      <c r="F297">
        <v>4</v>
      </c>
      <c r="G297">
        <v>5</v>
      </c>
      <c r="H297">
        <v>4</v>
      </c>
      <c r="I297">
        <v>4.7249999999999996</v>
      </c>
      <c r="J297">
        <v>23</v>
      </c>
      <c r="K297">
        <v>0.33264327511560482</v>
      </c>
      <c r="L297">
        <v>10</v>
      </c>
      <c r="M297" t="s">
        <v>1984</v>
      </c>
      <c r="N297" t="b">
        <v>0</v>
      </c>
    </row>
    <row r="298" spans="1:14" x14ac:dyDescent="0.45">
      <c r="A298" t="s">
        <v>126</v>
      </c>
      <c r="B298" t="s">
        <v>882</v>
      </c>
      <c r="C298" t="s">
        <v>557</v>
      </c>
      <c r="D298">
        <v>5</v>
      </c>
      <c r="E298">
        <v>5</v>
      </c>
      <c r="F298">
        <v>4</v>
      </c>
      <c r="G298">
        <v>5</v>
      </c>
      <c r="H298">
        <v>4</v>
      </c>
      <c r="I298">
        <v>4.7249999999999996</v>
      </c>
      <c r="J298">
        <v>23</v>
      </c>
      <c r="K298">
        <v>0.30153351729804428</v>
      </c>
      <c r="L298">
        <v>14</v>
      </c>
      <c r="M298" t="s">
        <v>1985</v>
      </c>
      <c r="N298" t="b">
        <v>0</v>
      </c>
    </row>
    <row r="299" spans="1:14" x14ac:dyDescent="0.45">
      <c r="A299" t="s">
        <v>129</v>
      </c>
      <c r="B299" t="s">
        <v>884</v>
      </c>
      <c r="C299" t="s">
        <v>557</v>
      </c>
      <c r="D299">
        <v>4</v>
      </c>
      <c r="E299">
        <v>5</v>
      </c>
      <c r="F299">
        <v>3</v>
      </c>
      <c r="G299">
        <v>4</v>
      </c>
      <c r="H299">
        <v>2</v>
      </c>
      <c r="I299">
        <v>3.8875000000000002</v>
      </c>
      <c r="J299">
        <v>18</v>
      </c>
      <c r="K299">
        <v>6.7013011176841622E-2</v>
      </c>
      <c r="L299">
        <v>8</v>
      </c>
      <c r="M299" t="s">
        <v>1986</v>
      </c>
      <c r="N299" t="b">
        <v>0</v>
      </c>
    </row>
    <row r="300" spans="1:14" x14ac:dyDescent="0.45">
      <c r="A300" t="s">
        <v>132</v>
      </c>
      <c r="B300" t="s">
        <v>886</v>
      </c>
      <c r="C300" t="s">
        <v>557</v>
      </c>
      <c r="D300">
        <v>5</v>
      </c>
      <c r="E300">
        <v>5</v>
      </c>
      <c r="F300">
        <v>4</v>
      </c>
      <c r="G300">
        <v>5</v>
      </c>
      <c r="H300">
        <v>4</v>
      </c>
      <c r="I300">
        <v>4.7249999999999996</v>
      </c>
      <c r="J300">
        <v>23</v>
      </c>
      <c r="K300">
        <v>0.1400556110556111</v>
      </c>
      <c r="L300">
        <v>10</v>
      </c>
      <c r="M300" t="s">
        <v>1987</v>
      </c>
      <c r="N300" t="b">
        <v>0</v>
      </c>
    </row>
    <row r="301" spans="1:14" x14ac:dyDescent="0.45">
      <c r="A301" t="s">
        <v>135</v>
      </c>
      <c r="B301" t="s">
        <v>888</v>
      </c>
      <c r="C301" t="s">
        <v>557</v>
      </c>
      <c r="D301">
        <v>4</v>
      </c>
      <c r="E301">
        <v>5</v>
      </c>
      <c r="F301">
        <v>4</v>
      </c>
      <c r="G301">
        <v>4</v>
      </c>
      <c r="H301">
        <v>3</v>
      </c>
      <c r="I301">
        <v>4.1624999999999996</v>
      </c>
      <c r="J301">
        <v>20</v>
      </c>
      <c r="K301">
        <v>0.22811809233202829</v>
      </c>
      <c r="L301">
        <v>11</v>
      </c>
      <c r="M301" t="s">
        <v>1988</v>
      </c>
      <c r="N301" t="b">
        <v>0</v>
      </c>
    </row>
    <row r="302" spans="1:14" x14ac:dyDescent="0.45">
      <c r="A302" t="s">
        <v>138</v>
      </c>
      <c r="B302" t="s">
        <v>698</v>
      </c>
      <c r="C302" t="s">
        <v>557</v>
      </c>
      <c r="D302">
        <v>1</v>
      </c>
      <c r="E302">
        <v>1</v>
      </c>
      <c r="F302">
        <v>1</v>
      </c>
      <c r="G302">
        <v>2</v>
      </c>
      <c r="H302">
        <v>1</v>
      </c>
      <c r="I302">
        <v>1.1625000000000001</v>
      </c>
      <c r="J302">
        <v>6</v>
      </c>
      <c r="K302">
        <v>9.3001199026142886E-2</v>
      </c>
      <c r="L302">
        <v>12</v>
      </c>
      <c r="M302" t="s">
        <v>1989</v>
      </c>
      <c r="N302" t="b">
        <v>0</v>
      </c>
    </row>
    <row r="303" spans="1:14" x14ac:dyDescent="0.45">
      <c r="A303" t="s">
        <v>141</v>
      </c>
      <c r="B303" t="s">
        <v>891</v>
      </c>
      <c r="C303" t="s">
        <v>557</v>
      </c>
      <c r="D303">
        <v>2</v>
      </c>
      <c r="E303">
        <v>3</v>
      </c>
      <c r="F303">
        <v>2</v>
      </c>
      <c r="G303">
        <v>4</v>
      </c>
      <c r="H303">
        <v>1</v>
      </c>
      <c r="I303">
        <v>2.4874999999999998</v>
      </c>
      <c r="J303">
        <v>12</v>
      </c>
      <c r="K303">
        <v>0.141707719702166</v>
      </c>
      <c r="L303">
        <v>11</v>
      </c>
      <c r="M303" t="s">
        <v>1990</v>
      </c>
      <c r="N303" t="b">
        <v>0</v>
      </c>
    </row>
    <row r="304" spans="1:14" x14ac:dyDescent="0.45">
      <c r="A304" t="s">
        <v>144</v>
      </c>
      <c r="B304" t="s">
        <v>893</v>
      </c>
      <c r="C304" t="s">
        <v>557</v>
      </c>
      <c r="D304">
        <v>3</v>
      </c>
      <c r="E304">
        <v>4</v>
      </c>
      <c r="F304">
        <v>3</v>
      </c>
      <c r="G304">
        <v>4</v>
      </c>
      <c r="H304">
        <v>2</v>
      </c>
      <c r="I304">
        <v>3.3250000000000002</v>
      </c>
      <c r="J304">
        <v>16</v>
      </c>
      <c r="K304">
        <v>0.14860110424644729</v>
      </c>
      <c r="L304">
        <v>10</v>
      </c>
      <c r="M304" t="s">
        <v>1991</v>
      </c>
      <c r="N304" t="b">
        <v>0</v>
      </c>
    </row>
    <row r="305" spans="1:14" x14ac:dyDescent="0.45">
      <c r="A305" t="s">
        <v>147</v>
      </c>
      <c r="B305" t="s">
        <v>895</v>
      </c>
      <c r="C305" t="s">
        <v>557</v>
      </c>
      <c r="D305">
        <v>3</v>
      </c>
      <c r="E305">
        <v>4</v>
      </c>
      <c r="F305">
        <v>2</v>
      </c>
      <c r="G305">
        <v>4</v>
      </c>
      <c r="H305">
        <v>2</v>
      </c>
      <c r="I305">
        <v>3.1375000000000002</v>
      </c>
      <c r="J305">
        <v>15</v>
      </c>
      <c r="K305">
        <v>0.27164313229286069</v>
      </c>
      <c r="L305">
        <v>11</v>
      </c>
      <c r="M305" t="s">
        <v>1992</v>
      </c>
      <c r="N305" t="b">
        <v>0</v>
      </c>
    </row>
    <row r="306" spans="1:14" x14ac:dyDescent="0.45">
      <c r="A306" t="s">
        <v>150</v>
      </c>
      <c r="B306" t="s">
        <v>897</v>
      </c>
      <c r="C306" t="s">
        <v>557</v>
      </c>
      <c r="D306">
        <v>2</v>
      </c>
      <c r="E306">
        <v>3</v>
      </c>
      <c r="F306">
        <v>2</v>
      </c>
      <c r="G306">
        <v>4</v>
      </c>
      <c r="H306">
        <v>1</v>
      </c>
      <c r="I306">
        <v>2.4874999999999998</v>
      </c>
      <c r="J306">
        <v>12</v>
      </c>
      <c r="K306">
        <v>0.11532188559167431</v>
      </c>
      <c r="L306">
        <v>12</v>
      </c>
      <c r="M306" t="s">
        <v>1993</v>
      </c>
      <c r="N306" t="b">
        <v>0</v>
      </c>
    </row>
    <row r="307" spans="1:14" x14ac:dyDescent="0.45">
      <c r="A307" t="s">
        <v>153</v>
      </c>
      <c r="B307" t="s">
        <v>899</v>
      </c>
      <c r="C307" t="s">
        <v>557</v>
      </c>
      <c r="D307">
        <v>3</v>
      </c>
      <c r="E307">
        <v>4</v>
      </c>
      <c r="F307">
        <v>3</v>
      </c>
      <c r="G307">
        <v>4</v>
      </c>
      <c r="H307">
        <v>2</v>
      </c>
      <c r="I307">
        <v>3.3250000000000002</v>
      </c>
      <c r="J307">
        <v>16</v>
      </c>
      <c r="K307">
        <v>4.6527088113029212E-2</v>
      </c>
      <c r="L307">
        <v>9</v>
      </c>
      <c r="M307" t="s">
        <v>1994</v>
      </c>
      <c r="N307" t="b">
        <v>0</v>
      </c>
    </row>
    <row r="308" spans="1:14" x14ac:dyDescent="0.45">
      <c r="A308" t="s">
        <v>156</v>
      </c>
      <c r="B308" t="s">
        <v>901</v>
      </c>
      <c r="C308" t="s">
        <v>557</v>
      </c>
      <c r="D308">
        <v>5</v>
      </c>
      <c r="E308">
        <v>5</v>
      </c>
      <c r="F308">
        <v>5</v>
      </c>
      <c r="G308">
        <v>5</v>
      </c>
      <c r="H308">
        <v>4</v>
      </c>
      <c r="I308">
        <v>4.9124999999999996</v>
      </c>
      <c r="J308">
        <v>24</v>
      </c>
      <c r="K308">
        <v>0.40080139809887688</v>
      </c>
      <c r="L308">
        <v>7</v>
      </c>
      <c r="M308" t="s">
        <v>1995</v>
      </c>
      <c r="N308" t="b">
        <v>0</v>
      </c>
    </row>
    <row r="309" spans="1:14" x14ac:dyDescent="0.45">
      <c r="A309" t="s">
        <v>159</v>
      </c>
      <c r="B309" t="s">
        <v>903</v>
      </c>
      <c r="C309" t="s">
        <v>557</v>
      </c>
      <c r="D309">
        <v>5</v>
      </c>
      <c r="E309">
        <v>5</v>
      </c>
      <c r="F309">
        <v>5</v>
      </c>
      <c r="G309">
        <v>5</v>
      </c>
      <c r="H309">
        <v>4</v>
      </c>
      <c r="I309">
        <v>4.9124999999999996</v>
      </c>
      <c r="J309">
        <v>24</v>
      </c>
      <c r="K309">
        <v>0.41580118009224443</v>
      </c>
      <c r="L309">
        <v>10</v>
      </c>
      <c r="M309" t="s">
        <v>1996</v>
      </c>
      <c r="N309" t="b">
        <v>0</v>
      </c>
    </row>
    <row r="310" spans="1:14" x14ac:dyDescent="0.45">
      <c r="A310" t="s">
        <v>162</v>
      </c>
      <c r="B310" t="s">
        <v>905</v>
      </c>
      <c r="C310" t="s">
        <v>557</v>
      </c>
      <c r="D310">
        <v>4</v>
      </c>
      <c r="E310">
        <v>5</v>
      </c>
      <c r="F310">
        <v>4</v>
      </c>
      <c r="G310">
        <v>4</v>
      </c>
      <c r="H310">
        <v>3</v>
      </c>
      <c r="I310">
        <v>4.1624999999999996</v>
      </c>
      <c r="J310">
        <v>20</v>
      </c>
      <c r="K310">
        <v>0.17501950495989291</v>
      </c>
      <c r="L310">
        <v>10</v>
      </c>
      <c r="M310" t="s">
        <v>1997</v>
      </c>
      <c r="N310" t="b">
        <v>0</v>
      </c>
    </row>
    <row r="311" spans="1:14" x14ac:dyDescent="0.45">
      <c r="A311" t="s">
        <v>165</v>
      </c>
      <c r="B311" t="s">
        <v>907</v>
      </c>
      <c r="C311" t="s">
        <v>557</v>
      </c>
      <c r="D311">
        <v>5</v>
      </c>
      <c r="E311">
        <v>5</v>
      </c>
      <c r="F311">
        <v>4</v>
      </c>
      <c r="G311">
        <v>5</v>
      </c>
      <c r="H311">
        <v>4</v>
      </c>
      <c r="I311">
        <v>4.7249999999999996</v>
      </c>
      <c r="J311">
        <v>23</v>
      </c>
      <c r="K311">
        <v>0.36888864975288649</v>
      </c>
      <c r="L311">
        <v>11</v>
      </c>
      <c r="M311" t="s">
        <v>1998</v>
      </c>
      <c r="N311" t="b">
        <v>0</v>
      </c>
    </row>
    <row r="312" spans="1:14" x14ac:dyDescent="0.45">
      <c r="A312" t="s">
        <v>168</v>
      </c>
      <c r="B312" t="s">
        <v>909</v>
      </c>
      <c r="C312" t="s">
        <v>557</v>
      </c>
      <c r="D312">
        <v>4</v>
      </c>
      <c r="E312">
        <v>5</v>
      </c>
      <c r="F312">
        <v>4</v>
      </c>
      <c r="G312">
        <v>4</v>
      </c>
      <c r="H312">
        <v>3</v>
      </c>
      <c r="I312">
        <v>4.1624999999999996</v>
      </c>
      <c r="J312">
        <v>20</v>
      </c>
      <c r="K312">
        <v>0.36230812754496972</v>
      </c>
      <c r="L312">
        <v>12</v>
      </c>
      <c r="M312" t="s">
        <v>1999</v>
      </c>
      <c r="N312" t="b">
        <v>0</v>
      </c>
    </row>
    <row r="313" spans="1:14" x14ac:dyDescent="0.45">
      <c r="A313" t="s">
        <v>171</v>
      </c>
      <c r="B313" t="s">
        <v>911</v>
      </c>
      <c r="C313" t="s">
        <v>557</v>
      </c>
      <c r="D313">
        <v>4</v>
      </c>
      <c r="E313">
        <v>5</v>
      </c>
      <c r="F313">
        <v>4</v>
      </c>
      <c r="G313">
        <v>5</v>
      </c>
      <c r="H313">
        <v>3</v>
      </c>
      <c r="I313">
        <v>4.3249999999999993</v>
      </c>
      <c r="J313">
        <v>21</v>
      </c>
      <c r="K313">
        <v>0.21913789834918429</v>
      </c>
      <c r="L313">
        <v>15</v>
      </c>
      <c r="M313" t="s">
        <v>2000</v>
      </c>
      <c r="N313" t="b">
        <v>0</v>
      </c>
    </row>
    <row r="314" spans="1:14" x14ac:dyDescent="0.45">
      <c r="A314" t="s">
        <v>174</v>
      </c>
      <c r="B314" t="s">
        <v>913</v>
      </c>
      <c r="C314" t="s">
        <v>557</v>
      </c>
      <c r="D314">
        <v>5</v>
      </c>
      <c r="E314">
        <v>5</v>
      </c>
      <c r="F314">
        <v>4</v>
      </c>
      <c r="G314">
        <v>5</v>
      </c>
      <c r="H314">
        <v>4</v>
      </c>
      <c r="I314">
        <v>4.7249999999999996</v>
      </c>
      <c r="J314">
        <v>23</v>
      </c>
      <c r="K314">
        <v>0.46198278250595692</v>
      </c>
      <c r="L314">
        <v>13</v>
      </c>
      <c r="M314" t="s">
        <v>2001</v>
      </c>
      <c r="N314" t="b">
        <v>0</v>
      </c>
    </row>
    <row r="315" spans="1:14" x14ac:dyDescent="0.45">
      <c r="A315" t="s">
        <v>177</v>
      </c>
      <c r="B315" t="s">
        <v>915</v>
      </c>
      <c r="C315" t="s">
        <v>557</v>
      </c>
      <c r="D315">
        <v>5</v>
      </c>
      <c r="E315">
        <v>5</v>
      </c>
      <c r="F315">
        <v>5</v>
      </c>
      <c r="G315">
        <v>5</v>
      </c>
      <c r="H315">
        <v>4</v>
      </c>
      <c r="I315">
        <v>4.9124999999999996</v>
      </c>
      <c r="J315">
        <v>24</v>
      </c>
      <c r="K315">
        <v>0.51099137031946995</v>
      </c>
      <c r="L315">
        <v>14</v>
      </c>
      <c r="M315" t="s">
        <v>2002</v>
      </c>
      <c r="N315" t="b">
        <v>0</v>
      </c>
    </row>
    <row r="316" spans="1:14" x14ac:dyDescent="0.45">
      <c r="A316" t="s">
        <v>180</v>
      </c>
      <c r="B316" t="s">
        <v>917</v>
      </c>
      <c r="C316" t="s">
        <v>557</v>
      </c>
      <c r="D316">
        <v>5</v>
      </c>
      <c r="E316">
        <v>5</v>
      </c>
      <c r="F316">
        <v>4</v>
      </c>
      <c r="G316">
        <v>5</v>
      </c>
      <c r="H316">
        <v>4</v>
      </c>
      <c r="I316">
        <v>4.7249999999999996</v>
      </c>
      <c r="J316">
        <v>23</v>
      </c>
      <c r="K316">
        <v>0.41122486636424221</v>
      </c>
      <c r="L316">
        <v>10</v>
      </c>
      <c r="M316" t="s">
        <v>2003</v>
      </c>
      <c r="N316" t="b">
        <v>0</v>
      </c>
    </row>
    <row r="317" spans="1:14" x14ac:dyDescent="0.45">
      <c r="A317" t="s">
        <v>183</v>
      </c>
      <c r="B317" t="s">
        <v>919</v>
      </c>
      <c r="C317" t="s">
        <v>557</v>
      </c>
      <c r="D317">
        <v>4</v>
      </c>
      <c r="E317">
        <v>5</v>
      </c>
      <c r="F317">
        <v>3</v>
      </c>
      <c r="G317">
        <v>4</v>
      </c>
      <c r="H317">
        <v>3</v>
      </c>
      <c r="I317">
        <v>3.9750000000000001</v>
      </c>
      <c r="J317">
        <v>19</v>
      </c>
      <c r="K317">
        <v>0.15147673002276679</v>
      </c>
      <c r="L317">
        <v>12</v>
      </c>
      <c r="M317" t="s">
        <v>2004</v>
      </c>
      <c r="N317" t="b">
        <v>0</v>
      </c>
    </row>
    <row r="318" spans="1:14" x14ac:dyDescent="0.45">
      <c r="A318" t="s">
        <v>186</v>
      </c>
      <c r="B318" t="s">
        <v>921</v>
      </c>
      <c r="C318" t="s">
        <v>557</v>
      </c>
      <c r="D318">
        <v>4</v>
      </c>
      <c r="E318">
        <v>5</v>
      </c>
      <c r="F318">
        <v>4</v>
      </c>
      <c r="G318">
        <v>5</v>
      </c>
      <c r="H318">
        <v>3</v>
      </c>
      <c r="I318">
        <v>4.3249999999999993</v>
      </c>
      <c r="J318">
        <v>21</v>
      </c>
      <c r="K318">
        <v>0.29208820403914021</v>
      </c>
      <c r="L318">
        <v>11</v>
      </c>
      <c r="M318" t="s">
        <v>2005</v>
      </c>
      <c r="N318" t="b">
        <v>0</v>
      </c>
    </row>
    <row r="319" spans="1:14" x14ac:dyDescent="0.45">
      <c r="A319" t="s">
        <v>189</v>
      </c>
      <c r="B319" t="s">
        <v>923</v>
      </c>
      <c r="C319" t="s">
        <v>557</v>
      </c>
      <c r="D319">
        <v>4</v>
      </c>
      <c r="E319">
        <v>5</v>
      </c>
      <c r="F319">
        <v>4</v>
      </c>
      <c r="G319">
        <v>5</v>
      </c>
      <c r="H319">
        <v>3</v>
      </c>
      <c r="I319">
        <v>4.3249999999999993</v>
      </c>
      <c r="J319">
        <v>21</v>
      </c>
      <c r="K319">
        <v>0.10310738436567039</v>
      </c>
      <c r="L319">
        <v>10</v>
      </c>
      <c r="M319" t="s">
        <v>2006</v>
      </c>
      <c r="N319" t="b">
        <v>0</v>
      </c>
    </row>
    <row r="320" spans="1:14" x14ac:dyDescent="0.45">
      <c r="A320" t="s">
        <v>192</v>
      </c>
      <c r="B320" t="s">
        <v>925</v>
      </c>
      <c r="C320" t="s">
        <v>557</v>
      </c>
      <c r="D320">
        <v>5</v>
      </c>
      <c r="E320">
        <v>5</v>
      </c>
      <c r="F320">
        <v>5</v>
      </c>
      <c r="G320">
        <v>5</v>
      </c>
      <c r="H320">
        <v>4</v>
      </c>
      <c r="I320">
        <v>4.9124999999999996</v>
      </c>
      <c r="J320">
        <v>24</v>
      </c>
      <c r="K320">
        <v>0.2261661859843678</v>
      </c>
      <c r="L320">
        <v>11</v>
      </c>
      <c r="M320" t="s">
        <v>2007</v>
      </c>
      <c r="N320" t="b">
        <v>0</v>
      </c>
    </row>
    <row r="321" spans="1:14" x14ac:dyDescent="0.45">
      <c r="A321" t="s">
        <v>195</v>
      </c>
      <c r="B321" t="s">
        <v>927</v>
      </c>
      <c r="C321" t="s">
        <v>557</v>
      </c>
      <c r="D321">
        <v>5</v>
      </c>
      <c r="E321">
        <v>5</v>
      </c>
      <c r="F321">
        <v>5</v>
      </c>
      <c r="G321">
        <v>5</v>
      </c>
      <c r="H321">
        <v>4</v>
      </c>
      <c r="I321">
        <v>4.9124999999999996</v>
      </c>
      <c r="J321">
        <v>24</v>
      </c>
      <c r="K321">
        <v>0.29774671159110022</v>
      </c>
      <c r="L321">
        <v>11</v>
      </c>
      <c r="M321" t="s">
        <v>2008</v>
      </c>
      <c r="N321" t="b">
        <v>0</v>
      </c>
    </row>
    <row r="322" spans="1:14" x14ac:dyDescent="0.45">
      <c r="A322" t="s">
        <v>198</v>
      </c>
      <c r="B322" t="s">
        <v>929</v>
      </c>
      <c r="C322" t="s">
        <v>557</v>
      </c>
      <c r="D322">
        <v>4</v>
      </c>
      <c r="E322">
        <v>5</v>
      </c>
      <c r="F322">
        <v>4</v>
      </c>
      <c r="G322">
        <v>5</v>
      </c>
      <c r="H322">
        <v>3</v>
      </c>
      <c r="I322">
        <v>4.3249999999999993</v>
      </c>
      <c r="J322">
        <v>21</v>
      </c>
      <c r="K322">
        <v>0.31504555787675881</v>
      </c>
      <c r="L322">
        <v>10</v>
      </c>
      <c r="M322" t="s">
        <v>2009</v>
      </c>
      <c r="N322" t="b">
        <v>0</v>
      </c>
    </row>
    <row r="323" spans="1:14" x14ac:dyDescent="0.45">
      <c r="A323" t="s">
        <v>201</v>
      </c>
      <c r="B323" t="s">
        <v>931</v>
      </c>
      <c r="C323" t="s">
        <v>557</v>
      </c>
      <c r="D323">
        <v>5</v>
      </c>
      <c r="E323">
        <v>5</v>
      </c>
      <c r="F323">
        <v>4</v>
      </c>
      <c r="G323">
        <v>5</v>
      </c>
      <c r="H323">
        <v>4</v>
      </c>
      <c r="I323">
        <v>4.7249999999999996</v>
      </c>
      <c r="J323">
        <v>23</v>
      </c>
      <c r="K323">
        <v>0.25965797923180262</v>
      </c>
      <c r="L323">
        <v>10</v>
      </c>
      <c r="M323" t="s">
        <v>2010</v>
      </c>
      <c r="N323" t="b">
        <v>0</v>
      </c>
    </row>
    <row r="324" spans="1:14" x14ac:dyDescent="0.45">
      <c r="A324" t="s">
        <v>204</v>
      </c>
      <c r="B324" t="s">
        <v>933</v>
      </c>
      <c r="C324" t="s">
        <v>557</v>
      </c>
      <c r="D324">
        <v>5</v>
      </c>
      <c r="E324">
        <v>5</v>
      </c>
      <c r="F324">
        <v>4</v>
      </c>
      <c r="G324">
        <v>5</v>
      </c>
      <c r="H324">
        <v>4</v>
      </c>
      <c r="I324">
        <v>4.7249999999999996</v>
      </c>
      <c r="J324">
        <v>23</v>
      </c>
      <c r="K324">
        <v>0.14481351223375599</v>
      </c>
      <c r="L324">
        <v>13</v>
      </c>
      <c r="M324" t="s">
        <v>2011</v>
      </c>
      <c r="N324" t="b">
        <v>0</v>
      </c>
    </row>
    <row r="325" spans="1:14" x14ac:dyDescent="0.45">
      <c r="A325" t="s">
        <v>207</v>
      </c>
      <c r="B325" t="s">
        <v>935</v>
      </c>
      <c r="C325" t="s">
        <v>557</v>
      </c>
      <c r="D325">
        <v>4</v>
      </c>
      <c r="E325">
        <v>5</v>
      </c>
      <c r="F325">
        <v>4</v>
      </c>
      <c r="G325">
        <v>5</v>
      </c>
      <c r="H325">
        <v>3</v>
      </c>
      <c r="I325">
        <v>4.3249999999999993</v>
      </c>
      <c r="J325">
        <v>21</v>
      </c>
      <c r="K325">
        <v>0.16365576835149201</v>
      </c>
      <c r="L325">
        <v>10</v>
      </c>
      <c r="M325" t="s">
        <v>2012</v>
      </c>
      <c r="N325" t="b">
        <v>0</v>
      </c>
    </row>
    <row r="326" spans="1:14" x14ac:dyDescent="0.45">
      <c r="A326" t="s">
        <v>210</v>
      </c>
      <c r="B326" t="s">
        <v>937</v>
      </c>
      <c r="C326" t="s">
        <v>557</v>
      </c>
      <c r="D326">
        <v>4</v>
      </c>
      <c r="E326">
        <v>5</v>
      </c>
      <c r="F326">
        <v>4</v>
      </c>
      <c r="G326">
        <v>4</v>
      </c>
      <c r="H326">
        <v>3</v>
      </c>
      <c r="I326">
        <v>4.1624999999999996</v>
      </c>
      <c r="J326">
        <v>20</v>
      </c>
      <c r="K326">
        <v>0.15997020198235221</v>
      </c>
      <c r="L326">
        <v>9</v>
      </c>
      <c r="M326" t="s">
        <v>2013</v>
      </c>
      <c r="N326" t="b">
        <v>0</v>
      </c>
    </row>
    <row r="327" spans="1:14" x14ac:dyDescent="0.45">
      <c r="A327" t="s">
        <v>213</v>
      </c>
      <c r="B327" t="s">
        <v>939</v>
      </c>
      <c r="C327" t="s">
        <v>557</v>
      </c>
      <c r="D327">
        <v>3</v>
      </c>
      <c r="E327">
        <v>4</v>
      </c>
      <c r="F327">
        <v>3</v>
      </c>
      <c r="G327">
        <v>4</v>
      </c>
      <c r="H327">
        <v>2</v>
      </c>
      <c r="I327">
        <v>3.3250000000000002</v>
      </c>
      <c r="J327">
        <v>16</v>
      </c>
      <c r="K327">
        <v>0.17006043509361421</v>
      </c>
      <c r="L327">
        <v>10</v>
      </c>
      <c r="M327" t="s">
        <v>2014</v>
      </c>
      <c r="N327" t="b">
        <v>0</v>
      </c>
    </row>
    <row r="328" spans="1:14" x14ac:dyDescent="0.45">
      <c r="A328" t="s">
        <v>216</v>
      </c>
      <c r="B328" t="s">
        <v>941</v>
      </c>
      <c r="C328" t="s">
        <v>557</v>
      </c>
      <c r="D328">
        <v>4</v>
      </c>
      <c r="E328">
        <v>5</v>
      </c>
      <c r="F328">
        <v>3</v>
      </c>
      <c r="G328">
        <v>4</v>
      </c>
      <c r="H328">
        <v>3</v>
      </c>
      <c r="I328">
        <v>3.9750000000000001</v>
      </c>
      <c r="J328">
        <v>19</v>
      </c>
      <c r="K328">
        <v>0.14964680051659601</v>
      </c>
      <c r="L328">
        <v>10</v>
      </c>
      <c r="M328" t="s">
        <v>2015</v>
      </c>
      <c r="N328" t="b">
        <v>0</v>
      </c>
    </row>
    <row r="329" spans="1:14" x14ac:dyDescent="0.45">
      <c r="A329" t="s">
        <v>219</v>
      </c>
      <c r="B329" t="s">
        <v>943</v>
      </c>
      <c r="C329" t="s">
        <v>557</v>
      </c>
      <c r="D329">
        <v>5</v>
      </c>
      <c r="E329">
        <v>5</v>
      </c>
      <c r="F329">
        <v>4</v>
      </c>
      <c r="G329">
        <v>5</v>
      </c>
      <c r="H329">
        <v>4</v>
      </c>
      <c r="I329">
        <v>4.7249999999999996</v>
      </c>
      <c r="J329">
        <v>23</v>
      </c>
      <c r="K329">
        <v>0.13892410439818231</v>
      </c>
      <c r="L329">
        <v>10</v>
      </c>
      <c r="M329" t="s">
        <v>2016</v>
      </c>
      <c r="N329" t="b">
        <v>0</v>
      </c>
    </row>
    <row r="330" spans="1:14" x14ac:dyDescent="0.45">
      <c r="A330" t="s">
        <v>222</v>
      </c>
      <c r="B330" t="s">
        <v>945</v>
      </c>
      <c r="C330" t="s">
        <v>557</v>
      </c>
      <c r="D330">
        <v>4</v>
      </c>
      <c r="E330">
        <v>5</v>
      </c>
      <c r="F330">
        <v>4</v>
      </c>
      <c r="G330">
        <v>4</v>
      </c>
      <c r="H330">
        <v>3</v>
      </c>
      <c r="I330">
        <v>4.1624999999999996</v>
      </c>
      <c r="J330">
        <v>20</v>
      </c>
      <c r="K330">
        <v>0.3247862102766409</v>
      </c>
      <c r="L330">
        <v>11</v>
      </c>
      <c r="M330" t="s">
        <v>2017</v>
      </c>
      <c r="N330" t="b">
        <v>0</v>
      </c>
    </row>
    <row r="331" spans="1:14" x14ac:dyDescent="0.45">
      <c r="A331" t="s">
        <v>225</v>
      </c>
      <c r="B331" t="s">
        <v>947</v>
      </c>
      <c r="C331" t="s">
        <v>557</v>
      </c>
      <c r="D331">
        <v>4</v>
      </c>
      <c r="E331">
        <v>5</v>
      </c>
      <c r="F331">
        <v>4</v>
      </c>
      <c r="G331">
        <v>5</v>
      </c>
      <c r="H331">
        <v>3</v>
      </c>
      <c r="I331">
        <v>4.3249999999999993</v>
      </c>
      <c r="J331">
        <v>21</v>
      </c>
      <c r="K331">
        <v>0.29185141645971979</v>
      </c>
      <c r="L331">
        <v>10</v>
      </c>
      <c r="M331" t="s">
        <v>2018</v>
      </c>
      <c r="N331" t="b">
        <v>0</v>
      </c>
    </row>
    <row r="332" spans="1:14" x14ac:dyDescent="0.45">
      <c r="A332" t="s">
        <v>228</v>
      </c>
      <c r="B332" t="s">
        <v>949</v>
      </c>
      <c r="C332" t="s">
        <v>557</v>
      </c>
      <c r="D332">
        <v>5</v>
      </c>
      <c r="E332">
        <v>5</v>
      </c>
      <c r="F332">
        <v>4</v>
      </c>
      <c r="G332">
        <v>5</v>
      </c>
      <c r="H332">
        <v>4</v>
      </c>
      <c r="I332">
        <v>4.7249999999999996</v>
      </c>
      <c r="J332">
        <v>23</v>
      </c>
      <c r="K332">
        <v>0.37622558571336773</v>
      </c>
      <c r="L332">
        <v>12</v>
      </c>
      <c r="M332" t="s">
        <v>2019</v>
      </c>
      <c r="N332" t="b">
        <v>0</v>
      </c>
    </row>
    <row r="333" spans="1:14" x14ac:dyDescent="0.45">
      <c r="A333" t="s">
        <v>231</v>
      </c>
      <c r="B333" t="s">
        <v>951</v>
      </c>
      <c r="C333" t="s">
        <v>557</v>
      </c>
      <c r="D333">
        <v>4</v>
      </c>
      <c r="E333">
        <v>5</v>
      </c>
      <c r="F333">
        <v>4</v>
      </c>
      <c r="G333">
        <v>4</v>
      </c>
      <c r="H333">
        <v>3</v>
      </c>
      <c r="I333">
        <v>4.1624999999999996</v>
      </c>
      <c r="J333">
        <v>20</v>
      </c>
      <c r="K333">
        <v>0.22538729451620371</v>
      </c>
      <c r="L333">
        <v>10</v>
      </c>
      <c r="M333" t="s">
        <v>2020</v>
      </c>
      <c r="N333" t="b">
        <v>0</v>
      </c>
    </row>
    <row r="334" spans="1:14" x14ac:dyDescent="0.45">
      <c r="A334" t="s">
        <v>234</v>
      </c>
      <c r="B334" t="s">
        <v>953</v>
      </c>
      <c r="C334" t="s">
        <v>557</v>
      </c>
      <c r="D334">
        <v>5</v>
      </c>
      <c r="E334">
        <v>5</v>
      </c>
      <c r="F334">
        <v>4</v>
      </c>
      <c r="G334">
        <v>5</v>
      </c>
      <c r="H334">
        <v>4</v>
      </c>
      <c r="I334">
        <v>4.7249999999999996</v>
      </c>
      <c r="J334">
        <v>23</v>
      </c>
      <c r="K334">
        <v>0.37967651113132872</v>
      </c>
      <c r="L334">
        <v>10</v>
      </c>
      <c r="M334" t="s">
        <v>2021</v>
      </c>
      <c r="N334" t="b">
        <v>0</v>
      </c>
    </row>
    <row r="335" spans="1:14" x14ac:dyDescent="0.45">
      <c r="A335" t="s">
        <v>237</v>
      </c>
      <c r="B335" t="s">
        <v>955</v>
      </c>
      <c r="C335" t="s">
        <v>557</v>
      </c>
      <c r="D335">
        <v>5</v>
      </c>
      <c r="E335">
        <v>5</v>
      </c>
      <c r="F335">
        <v>4</v>
      </c>
      <c r="G335">
        <v>5</v>
      </c>
      <c r="H335">
        <v>3</v>
      </c>
      <c r="I335">
        <v>4.6374999999999993</v>
      </c>
      <c r="J335">
        <v>22</v>
      </c>
      <c r="K335">
        <v>0.21729306286167699</v>
      </c>
      <c r="L335">
        <v>11</v>
      </c>
      <c r="M335" t="s">
        <v>2022</v>
      </c>
      <c r="N335" t="b">
        <v>0</v>
      </c>
    </row>
    <row r="336" spans="1:14" x14ac:dyDescent="0.45">
      <c r="A336" t="s">
        <v>240</v>
      </c>
      <c r="B336" t="s">
        <v>957</v>
      </c>
      <c r="C336" t="s">
        <v>557</v>
      </c>
      <c r="D336">
        <v>5</v>
      </c>
      <c r="E336">
        <v>5</v>
      </c>
      <c r="F336">
        <v>4</v>
      </c>
      <c r="G336">
        <v>5</v>
      </c>
      <c r="H336">
        <v>5</v>
      </c>
      <c r="I336">
        <v>4.8125</v>
      </c>
      <c r="J336">
        <v>24</v>
      </c>
      <c r="K336">
        <v>0.41646831127947309</v>
      </c>
      <c r="L336">
        <v>16</v>
      </c>
      <c r="M336" t="s">
        <v>2023</v>
      </c>
      <c r="N336" t="b">
        <v>0</v>
      </c>
    </row>
    <row r="337" spans="1:14" x14ac:dyDescent="0.45">
      <c r="A337" t="s">
        <v>243</v>
      </c>
      <c r="B337" t="s">
        <v>959</v>
      </c>
      <c r="C337" t="s">
        <v>557</v>
      </c>
      <c r="D337">
        <v>5</v>
      </c>
      <c r="E337">
        <v>5</v>
      </c>
      <c r="F337">
        <v>4</v>
      </c>
      <c r="G337">
        <v>5</v>
      </c>
      <c r="H337">
        <v>4</v>
      </c>
      <c r="I337">
        <v>4.7249999999999996</v>
      </c>
      <c r="J337">
        <v>23</v>
      </c>
      <c r="K337">
        <v>0.22357829038196039</v>
      </c>
      <c r="L337">
        <v>4</v>
      </c>
      <c r="M337" t="s">
        <v>2024</v>
      </c>
      <c r="N337" t="b">
        <v>0</v>
      </c>
    </row>
    <row r="338" spans="1:14" x14ac:dyDescent="0.45">
      <c r="A338" t="s">
        <v>246</v>
      </c>
      <c r="B338" t="s">
        <v>960</v>
      </c>
      <c r="C338" t="s">
        <v>557</v>
      </c>
      <c r="D338">
        <v>4</v>
      </c>
      <c r="E338">
        <v>5</v>
      </c>
      <c r="F338">
        <v>4</v>
      </c>
      <c r="G338">
        <v>5</v>
      </c>
      <c r="H338">
        <v>3</v>
      </c>
      <c r="I338">
        <v>4.3249999999999993</v>
      </c>
      <c r="J338">
        <v>21</v>
      </c>
      <c r="K338">
        <v>0.34648702196542619</v>
      </c>
      <c r="L338">
        <v>11</v>
      </c>
      <c r="M338" t="s">
        <v>2025</v>
      </c>
      <c r="N338" t="b">
        <v>0</v>
      </c>
    </row>
    <row r="339" spans="1:14" x14ac:dyDescent="0.45">
      <c r="A339" t="s">
        <v>249</v>
      </c>
      <c r="B339" t="s">
        <v>962</v>
      </c>
      <c r="C339" t="s">
        <v>557</v>
      </c>
      <c r="D339">
        <v>4</v>
      </c>
      <c r="E339">
        <v>5</v>
      </c>
      <c r="F339">
        <v>4</v>
      </c>
      <c r="G339">
        <v>4</v>
      </c>
      <c r="H339">
        <v>3</v>
      </c>
      <c r="I339">
        <v>4.1624999999999996</v>
      </c>
      <c r="J339">
        <v>20</v>
      </c>
      <c r="K339">
        <v>0.30595847327770059</v>
      </c>
      <c r="L339">
        <v>10</v>
      </c>
      <c r="M339" t="s">
        <v>2026</v>
      </c>
      <c r="N339" t="b">
        <v>0</v>
      </c>
    </row>
    <row r="340" spans="1:14" x14ac:dyDescent="0.45">
      <c r="A340" t="s">
        <v>252</v>
      </c>
      <c r="B340" t="s">
        <v>964</v>
      </c>
      <c r="C340" t="s">
        <v>557</v>
      </c>
      <c r="D340">
        <v>5</v>
      </c>
      <c r="E340">
        <v>5</v>
      </c>
      <c r="F340">
        <v>4</v>
      </c>
      <c r="G340">
        <v>4</v>
      </c>
      <c r="H340">
        <v>4</v>
      </c>
      <c r="I340">
        <v>4.5625</v>
      </c>
      <c r="J340">
        <v>22</v>
      </c>
      <c r="K340">
        <v>0.28551784143510428</v>
      </c>
      <c r="L340">
        <v>11</v>
      </c>
      <c r="M340" t="s">
        <v>2027</v>
      </c>
      <c r="N340" t="b">
        <v>0</v>
      </c>
    </row>
    <row r="341" spans="1:14" x14ac:dyDescent="0.45">
      <c r="A341" t="s">
        <v>255</v>
      </c>
      <c r="B341" t="s">
        <v>966</v>
      </c>
      <c r="C341" t="s">
        <v>557</v>
      </c>
      <c r="D341">
        <v>5</v>
      </c>
      <c r="E341">
        <v>5</v>
      </c>
      <c r="F341">
        <v>5</v>
      </c>
      <c r="G341">
        <v>5</v>
      </c>
      <c r="H341">
        <v>4</v>
      </c>
      <c r="I341">
        <v>4.9124999999999996</v>
      </c>
      <c r="J341">
        <v>24</v>
      </c>
      <c r="K341">
        <v>0.45719959099193819</v>
      </c>
      <c r="L341">
        <v>11</v>
      </c>
      <c r="M341" t="s">
        <v>2028</v>
      </c>
      <c r="N341" t="b">
        <v>0</v>
      </c>
    </row>
    <row r="342" spans="1:14" x14ac:dyDescent="0.45">
      <c r="A342" t="s">
        <v>258</v>
      </c>
      <c r="B342" t="s">
        <v>968</v>
      </c>
      <c r="C342" t="s">
        <v>557</v>
      </c>
      <c r="D342">
        <v>4</v>
      </c>
      <c r="E342">
        <v>5</v>
      </c>
      <c r="F342">
        <v>3</v>
      </c>
      <c r="G342">
        <v>4</v>
      </c>
      <c r="H342">
        <v>4</v>
      </c>
      <c r="I342">
        <v>4.0625</v>
      </c>
      <c r="J342">
        <v>20</v>
      </c>
      <c r="K342">
        <v>0.31610456951698601</v>
      </c>
      <c r="L342">
        <v>10</v>
      </c>
      <c r="M342" t="s">
        <v>2029</v>
      </c>
      <c r="N342" t="b">
        <v>0</v>
      </c>
    </row>
    <row r="343" spans="1:14" x14ac:dyDescent="0.45">
      <c r="A343" t="s">
        <v>261</v>
      </c>
      <c r="B343" t="s">
        <v>970</v>
      </c>
      <c r="C343" t="s">
        <v>557</v>
      </c>
      <c r="D343">
        <v>5</v>
      </c>
      <c r="E343">
        <v>5</v>
      </c>
      <c r="F343">
        <v>5</v>
      </c>
      <c r="G343">
        <v>5</v>
      </c>
      <c r="H343">
        <v>4</v>
      </c>
      <c r="I343">
        <v>4.9124999999999996</v>
      </c>
      <c r="J343">
        <v>24</v>
      </c>
      <c r="K343">
        <v>0.37515138307924589</v>
      </c>
      <c r="L343">
        <v>10</v>
      </c>
      <c r="M343" t="s">
        <v>2030</v>
      </c>
      <c r="N343" t="b">
        <v>0</v>
      </c>
    </row>
    <row r="344" spans="1:14" x14ac:dyDescent="0.45">
      <c r="A344" t="s">
        <v>264</v>
      </c>
      <c r="B344" t="s">
        <v>972</v>
      </c>
      <c r="C344" t="s">
        <v>557</v>
      </c>
      <c r="D344">
        <v>5</v>
      </c>
      <c r="E344">
        <v>5</v>
      </c>
      <c r="F344">
        <v>4</v>
      </c>
      <c r="G344">
        <v>5</v>
      </c>
      <c r="H344">
        <v>4</v>
      </c>
      <c r="I344">
        <v>4.7249999999999996</v>
      </c>
      <c r="J344">
        <v>23</v>
      </c>
      <c r="K344">
        <v>0.36923025686443689</v>
      </c>
      <c r="L344">
        <v>11</v>
      </c>
      <c r="M344" t="s">
        <v>2031</v>
      </c>
      <c r="N344" t="b">
        <v>0</v>
      </c>
    </row>
    <row r="345" spans="1:14" x14ac:dyDescent="0.45">
      <c r="A345" t="s">
        <v>267</v>
      </c>
      <c r="B345" t="s">
        <v>974</v>
      </c>
      <c r="C345" t="s">
        <v>557</v>
      </c>
      <c r="D345">
        <v>3</v>
      </c>
      <c r="E345">
        <v>4</v>
      </c>
      <c r="F345">
        <v>3</v>
      </c>
      <c r="G345">
        <v>4</v>
      </c>
      <c r="H345">
        <v>2</v>
      </c>
      <c r="I345">
        <v>3.3250000000000002</v>
      </c>
      <c r="J345">
        <v>16</v>
      </c>
      <c r="K345">
        <v>0.33731404020966538</v>
      </c>
      <c r="L345">
        <v>10</v>
      </c>
      <c r="M345" t="s">
        <v>2032</v>
      </c>
      <c r="N345" t="b">
        <v>0</v>
      </c>
    </row>
    <row r="346" spans="1:14" x14ac:dyDescent="0.45">
      <c r="A346" t="s">
        <v>270</v>
      </c>
      <c r="B346" t="s">
        <v>976</v>
      </c>
      <c r="C346" t="s">
        <v>557</v>
      </c>
      <c r="D346">
        <v>2</v>
      </c>
      <c r="E346">
        <v>3</v>
      </c>
      <c r="F346">
        <v>2</v>
      </c>
      <c r="G346">
        <v>4</v>
      </c>
      <c r="H346">
        <v>1</v>
      </c>
      <c r="I346">
        <v>2.4874999999999998</v>
      </c>
      <c r="J346">
        <v>12</v>
      </c>
      <c r="K346">
        <v>8.4884248128680145E-2</v>
      </c>
      <c r="L346">
        <v>11</v>
      </c>
      <c r="M346" t="s">
        <v>2033</v>
      </c>
      <c r="N346" t="b">
        <v>0</v>
      </c>
    </row>
    <row r="347" spans="1:14" x14ac:dyDescent="0.45">
      <c r="A347" t="s">
        <v>273</v>
      </c>
      <c r="B347" t="s">
        <v>698</v>
      </c>
      <c r="C347" t="s">
        <v>557</v>
      </c>
      <c r="D347">
        <v>1</v>
      </c>
      <c r="E347">
        <v>1</v>
      </c>
      <c r="F347">
        <v>1</v>
      </c>
      <c r="G347">
        <v>2</v>
      </c>
      <c r="H347">
        <v>1</v>
      </c>
      <c r="I347">
        <v>1.1625000000000001</v>
      </c>
      <c r="J347">
        <v>6</v>
      </c>
      <c r="K347">
        <v>5.0209109640927833E-2</v>
      </c>
      <c r="L347">
        <v>11</v>
      </c>
      <c r="M347" t="s">
        <v>2034</v>
      </c>
      <c r="N347" t="b">
        <v>0</v>
      </c>
    </row>
    <row r="348" spans="1:14" x14ac:dyDescent="0.45">
      <c r="A348" t="s">
        <v>276</v>
      </c>
      <c r="B348" t="s">
        <v>698</v>
      </c>
      <c r="C348" t="s">
        <v>557</v>
      </c>
      <c r="D348">
        <v>1</v>
      </c>
      <c r="E348">
        <v>1</v>
      </c>
      <c r="F348">
        <v>1</v>
      </c>
      <c r="G348">
        <v>2</v>
      </c>
      <c r="H348">
        <v>1</v>
      </c>
      <c r="I348">
        <v>1.1625000000000001</v>
      </c>
      <c r="J348">
        <v>6</v>
      </c>
      <c r="K348">
        <v>6.7521312117924476E-2</v>
      </c>
      <c r="L348">
        <v>10</v>
      </c>
      <c r="M348" t="s">
        <v>2035</v>
      </c>
      <c r="N348" t="b">
        <v>0</v>
      </c>
    </row>
    <row r="349" spans="1:14" x14ac:dyDescent="0.45">
      <c r="A349" t="s">
        <v>279</v>
      </c>
      <c r="B349" t="s">
        <v>698</v>
      </c>
      <c r="C349" t="s">
        <v>557</v>
      </c>
      <c r="D349">
        <v>1</v>
      </c>
      <c r="E349">
        <v>1</v>
      </c>
      <c r="F349">
        <v>1</v>
      </c>
      <c r="G349">
        <v>2</v>
      </c>
      <c r="H349">
        <v>1</v>
      </c>
      <c r="I349">
        <v>1.1625000000000001</v>
      </c>
      <c r="J349">
        <v>6</v>
      </c>
      <c r="K349">
        <v>5.4752018429402777E-2</v>
      </c>
      <c r="L349">
        <v>8</v>
      </c>
      <c r="M349" t="s">
        <v>2036</v>
      </c>
      <c r="N349" t="b">
        <v>0</v>
      </c>
    </row>
    <row r="350" spans="1:14" x14ac:dyDescent="0.45">
      <c r="A350" t="s">
        <v>282</v>
      </c>
      <c r="B350" t="s">
        <v>981</v>
      </c>
      <c r="C350" t="s">
        <v>557</v>
      </c>
      <c r="D350">
        <v>3</v>
      </c>
      <c r="E350">
        <v>4</v>
      </c>
      <c r="F350">
        <v>3</v>
      </c>
      <c r="G350">
        <v>4</v>
      </c>
      <c r="H350">
        <v>2</v>
      </c>
      <c r="I350">
        <v>3.3250000000000002</v>
      </c>
      <c r="J350">
        <v>16</v>
      </c>
      <c r="K350">
        <v>0.1792001566438442</v>
      </c>
      <c r="L350">
        <v>11</v>
      </c>
      <c r="M350" t="s">
        <v>2037</v>
      </c>
      <c r="N350" t="b">
        <v>0</v>
      </c>
    </row>
    <row r="351" spans="1:14" x14ac:dyDescent="0.45">
      <c r="A351" t="s">
        <v>285</v>
      </c>
      <c r="B351" t="s">
        <v>983</v>
      </c>
      <c r="C351" t="s">
        <v>557</v>
      </c>
      <c r="D351">
        <v>4</v>
      </c>
      <c r="E351">
        <v>5</v>
      </c>
      <c r="F351">
        <v>3</v>
      </c>
      <c r="G351">
        <v>4</v>
      </c>
      <c r="H351">
        <v>2</v>
      </c>
      <c r="I351">
        <v>3.8875000000000002</v>
      </c>
      <c r="J351">
        <v>18</v>
      </c>
      <c r="K351">
        <v>0.17951977711927181</v>
      </c>
      <c r="L351">
        <v>11</v>
      </c>
      <c r="M351" t="s">
        <v>2038</v>
      </c>
      <c r="N351" t="b">
        <v>0</v>
      </c>
    </row>
    <row r="352" spans="1:14" x14ac:dyDescent="0.45">
      <c r="A352" t="s">
        <v>288</v>
      </c>
      <c r="B352" t="s">
        <v>985</v>
      </c>
      <c r="C352" t="s">
        <v>557</v>
      </c>
      <c r="D352">
        <v>4</v>
      </c>
      <c r="E352">
        <v>5</v>
      </c>
      <c r="F352">
        <v>3</v>
      </c>
      <c r="G352">
        <v>4</v>
      </c>
      <c r="H352">
        <v>3</v>
      </c>
      <c r="I352">
        <v>3.9750000000000001</v>
      </c>
      <c r="J352">
        <v>19</v>
      </c>
      <c r="K352">
        <v>0.1348635379274897</v>
      </c>
      <c r="L352">
        <v>10</v>
      </c>
      <c r="M352" t="s">
        <v>2039</v>
      </c>
      <c r="N352" t="b">
        <v>0</v>
      </c>
    </row>
    <row r="353" spans="1:14" x14ac:dyDescent="0.45">
      <c r="A353" t="s">
        <v>291</v>
      </c>
      <c r="B353" t="s">
        <v>987</v>
      </c>
      <c r="C353" t="s">
        <v>557</v>
      </c>
      <c r="D353">
        <v>4</v>
      </c>
      <c r="E353">
        <v>5</v>
      </c>
      <c r="F353">
        <v>4</v>
      </c>
      <c r="G353">
        <v>4</v>
      </c>
      <c r="H353">
        <v>3</v>
      </c>
      <c r="I353">
        <v>4.1624999999999996</v>
      </c>
      <c r="J353">
        <v>20</v>
      </c>
      <c r="K353">
        <v>0.14603447362193281</v>
      </c>
      <c r="L353">
        <v>9</v>
      </c>
      <c r="M353" t="s">
        <v>2040</v>
      </c>
      <c r="N353" t="b">
        <v>0</v>
      </c>
    </row>
    <row r="354" spans="1:14" x14ac:dyDescent="0.45">
      <c r="A354" t="s">
        <v>294</v>
      </c>
      <c r="B354" t="s">
        <v>989</v>
      </c>
      <c r="C354" t="s">
        <v>557</v>
      </c>
      <c r="D354">
        <v>5</v>
      </c>
      <c r="E354">
        <v>5</v>
      </c>
      <c r="F354">
        <v>5</v>
      </c>
      <c r="G354">
        <v>5</v>
      </c>
      <c r="H354">
        <v>4</v>
      </c>
      <c r="I354">
        <v>4.9124999999999996</v>
      </c>
      <c r="J354">
        <v>24</v>
      </c>
      <c r="K354">
        <v>0.41401454365411589</v>
      </c>
      <c r="L354">
        <v>11</v>
      </c>
      <c r="M354" t="s">
        <v>2041</v>
      </c>
      <c r="N354" t="b">
        <v>0</v>
      </c>
    </row>
    <row r="355" spans="1:14" x14ac:dyDescent="0.45">
      <c r="A355" t="s">
        <v>297</v>
      </c>
      <c r="B355" t="s">
        <v>991</v>
      </c>
      <c r="C355" t="s">
        <v>557</v>
      </c>
      <c r="D355">
        <v>5</v>
      </c>
      <c r="E355">
        <v>5</v>
      </c>
      <c r="F355">
        <v>4</v>
      </c>
      <c r="G355">
        <v>5</v>
      </c>
      <c r="H355">
        <v>4</v>
      </c>
      <c r="I355">
        <v>4.7249999999999996</v>
      </c>
      <c r="J355">
        <v>23</v>
      </c>
      <c r="K355">
        <v>0.1854544792755165</v>
      </c>
      <c r="L355">
        <v>10</v>
      </c>
      <c r="M355" t="s">
        <v>2042</v>
      </c>
      <c r="N355" t="b">
        <v>0</v>
      </c>
    </row>
    <row r="356" spans="1:14" x14ac:dyDescent="0.45">
      <c r="A356" t="s">
        <v>300</v>
      </c>
      <c r="B356" t="s">
        <v>993</v>
      </c>
      <c r="C356" t="s">
        <v>557</v>
      </c>
      <c r="D356">
        <v>5</v>
      </c>
      <c r="E356">
        <v>5</v>
      </c>
      <c r="F356">
        <v>4</v>
      </c>
      <c r="G356">
        <v>5</v>
      </c>
      <c r="H356">
        <v>4</v>
      </c>
      <c r="I356">
        <v>4.7249999999999996</v>
      </c>
      <c r="J356">
        <v>23</v>
      </c>
      <c r="K356">
        <v>0.17336332515602251</v>
      </c>
      <c r="L356">
        <v>11</v>
      </c>
      <c r="M356" t="s">
        <v>2043</v>
      </c>
      <c r="N356" t="b">
        <v>0</v>
      </c>
    </row>
    <row r="357" spans="1:14" x14ac:dyDescent="0.45">
      <c r="A357" t="s">
        <v>303</v>
      </c>
      <c r="B357" t="s">
        <v>995</v>
      </c>
      <c r="C357" t="s">
        <v>557</v>
      </c>
      <c r="D357">
        <v>4</v>
      </c>
      <c r="E357">
        <v>5</v>
      </c>
      <c r="F357">
        <v>4</v>
      </c>
      <c r="G357">
        <v>5</v>
      </c>
      <c r="H357">
        <v>3</v>
      </c>
      <c r="I357">
        <v>4.3249999999999993</v>
      </c>
      <c r="J357">
        <v>21</v>
      </c>
      <c r="K357">
        <v>0.23950537495718219</v>
      </c>
      <c r="L357">
        <v>12</v>
      </c>
      <c r="M357" t="s">
        <v>2044</v>
      </c>
      <c r="N357" t="b">
        <v>0</v>
      </c>
    </row>
    <row r="358" spans="1:14" x14ac:dyDescent="0.45">
      <c r="A358" t="s">
        <v>306</v>
      </c>
      <c r="B358" t="s">
        <v>997</v>
      </c>
      <c r="C358" t="s">
        <v>557</v>
      </c>
      <c r="D358">
        <v>5</v>
      </c>
      <c r="E358">
        <v>5</v>
      </c>
      <c r="F358">
        <v>5</v>
      </c>
      <c r="G358">
        <v>5</v>
      </c>
      <c r="H358">
        <v>5</v>
      </c>
      <c r="I358">
        <v>5</v>
      </c>
      <c r="J358">
        <v>25</v>
      </c>
      <c r="K358">
        <v>0.27531005970052969</v>
      </c>
      <c r="L358">
        <v>10</v>
      </c>
      <c r="M358" t="s">
        <v>2045</v>
      </c>
      <c r="N358" t="b">
        <v>0</v>
      </c>
    </row>
    <row r="359" spans="1:14" x14ac:dyDescent="0.45">
      <c r="A359" t="s">
        <v>309</v>
      </c>
      <c r="B359" t="s">
        <v>999</v>
      </c>
      <c r="C359" t="s">
        <v>557</v>
      </c>
      <c r="D359">
        <v>5</v>
      </c>
      <c r="E359">
        <v>5</v>
      </c>
      <c r="F359">
        <v>4</v>
      </c>
      <c r="G359">
        <v>5</v>
      </c>
      <c r="H359">
        <v>5</v>
      </c>
      <c r="I359">
        <v>4.8125</v>
      </c>
      <c r="J359">
        <v>24</v>
      </c>
      <c r="K359">
        <v>0.43711041373199822</v>
      </c>
      <c r="L359">
        <v>14</v>
      </c>
      <c r="M359" t="s">
        <v>2046</v>
      </c>
      <c r="N359" t="b">
        <v>0</v>
      </c>
    </row>
    <row r="360" spans="1:14" x14ac:dyDescent="0.45">
      <c r="A360" t="s">
        <v>312</v>
      </c>
      <c r="B360" t="s">
        <v>1001</v>
      </c>
      <c r="C360" t="s">
        <v>557</v>
      </c>
      <c r="D360">
        <v>5</v>
      </c>
      <c r="E360">
        <v>5</v>
      </c>
      <c r="F360">
        <v>4</v>
      </c>
      <c r="G360">
        <v>5</v>
      </c>
      <c r="H360">
        <v>3</v>
      </c>
      <c r="I360">
        <v>4.6374999999999993</v>
      </c>
      <c r="J360">
        <v>22</v>
      </c>
      <c r="K360">
        <v>0.1822652039394016</v>
      </c>
      <c r="L360">
        <v>17</v>
      </c>
      <c r="M360" t="s">
        <v>2047</v>
      </c>
      <c r="N360" t="b">
        <v>0</v>
      </c>
    </row>
    <row r="361" spans="1:14" x14ac:dyDescent="0.45">
      <c r="A361" t="s">
        <v>315</v>
      </c>
      <c r="B361" t="s">
        <v>1003</v>
      </c>
      <c r="C361" t="s">
        <v>557</v>
      </c>
      <c r="D361">
        <v>4</v>
      </c>
      <c r="E361">
        <v>5</v>
      </c>
      <c r="F361">
        <v>4</v>
      </c>
      <c r="G361">
        <v>4</v>
      </c>
      <c r="H361">
        <v>3</v>
      </c>
      <c r="I361">
        <v>4.1624999999999996</v>
      </c>
      <c r="J361">
        <v>20</v>
      </c>
      <c r="K361">
        <v>0.28596382926666419</v>
      </c>
      <c r="L361">
        <v>14</v>
      </c>
      <c r="M361" t="s">
        <v>2048</v>
      </c>
      <c r="N361" t="b">
        <v>0</v>
      </c>
    </row>
    <row r="362" spans="1:14" x14ac:dyDescent="0.45">
      <c r="A362" t="s">
        <v>318</v>
      </c>
      <c r="B362" t="s">
        <v>698</v>
      </c>
      <c r="C362" t="s">
        <v>557</v>
      </c>
      <c r="D362">
        <v>1</v>
      </c>
      <c r="E362">
        <v>1</v>
      </c>
      <c r="F362">
        <v>1</v>
      </c>
      <c r="G362">
        <v>2</v>
      </c>
      <c r="H362">
        <v>1</v>
      </c>
      <c r="I362">
        <v>1.1625000000000001</v>
      </c>
      <c r="J362">
        <v>6</v>
      </c>
      <c r="K362">
        <v>6.6548794467527358E-2</v>
      </c>
      <c r="L362">
        <v>11</v>
      </c>
      <c r="M362" t="s">
        <v>2049</v>
      </c>
      <c r="N362" t="b">
        <v>0</v>
      </c>
    </row>
    <row r="363" spans="1:14" x14ac:dyDescent="0.45">
      <c r="A363" t="s">
        <v>321</v>
      </c>
      <c r="B363" t="s">
        <v>1006</v>
      </c>
      <c r="C363" t="s">
        <v>557</v>
      </c>
      <c r="D363">
        <v>5</v>
      </c>
      <c r="E363">
        <v>5</v>
      </c>
      <c r="F363">
        <v>4</v>
      </c>
      <c r="G363">
        <v>5</v>
      </c>
      <c r="H363">
        <v>4</v>
      </c>
      <c r="I363">
        <v>4.7249999999999996</v>
      </c>
      <c r="J363">
        <v>23</v>
      </c>
      <c r="K363">
        <v>0.27877467495120672</v>
      </c>
      <c r="L363">
        <v>11</v>
      </c>
      <c r="M363" t="s">
        <v>2050</v>
      </c>
      <c r="N363" t="b">
        <v>0</v>
      </c>
    </row>
    <row r="364" spans="1:14" x14ac:dyDescent="0.45">
      <c r="A364" t="s">
        <v>324</v>
      </c>
      <c r="B364" t="s">
        <v>1008</v>
      </c>
      <c r="C364" t="s">
        <v>557</v>
      </c>
      <c r="D364">
        <v>5</v>
      </c>
      <c r="E364">
        <v>5</v>
      </c>
      <c r="F364">
        <v>4</v>
      </c>
      <c r="G364">
        <v>5</v>
      </c>
      <c r="H364">
        <v>3</v>
      </c>
      <c r="I364">
        <v>4.6374999999999993</v>
      </c>
      <c r="J364">
        <v>22</v>
      </c>
      <c r="K364">
        <v>8.2800754801101231E-2</v>
      </c>
      <c r="L364">
        <v>10</v>
      </c>
      <c r="M364" t="s">
        <v>2051</v>
      </c>
      <c r="N364" t="b">
        <v>0</v>
      </c>
    </row>
    <row r="365" spans="1:14" x14ac:dyDescent="0.45">
      <c r="A365" t="s">
        <v>327</v>
      </c>
      <c r="B365" t="s">
        <v>1010</v>
      </c>
      <c r="C365" t="s">
        <v>557</v>
      </c>
      <c r="D365">
        <v>4</v>
      </c>
      <c r="E365">
        <v>5</v>
      </c>
      <c r="F365">
        <v>4</v>
      </c>
      <c r="G365">
        <v>5</v>
      </c>
      <c r="H365">
        <v>3</v>
      </c>
      <c r="I365">
        <v>4.3249999999999993</v>
      </c>
      <c r="J365">
        <v>21</v>
      </c>
      <c r="K365">
        <v>0.35911904815293799</v>
      </c>
      <c r="L365">
        <v>14</v>
      </c>
      <c r="M365" t="s">
        <v>2052</v>
      </c>
      <c r="N365" t="b">
        <v>0</v>
      </c>
    </row>
    <row r="366" spans="1:14" x14ac:dyDescent="0.45">
      <c r="A366" t="s">
        <v>330</v>
      </c>
      <c r="B366" t="s">
        <v>1012</v>
      </c>
      <c r="C366" t="s">
        <v>557</v>
      </c>
      <c r="D366">
        <v>4</v>
      </c>
      <c r="E366">
        <v>5</v>
      </c>
      <c r="F366">
        <v>3</v>
      </c>
      <c r="G366">
        <v>4</v>
      </c>
      <c r="H366">
        <v>2</v>
      </c>
      <c r="I366">
        <v>3.8875000000000002</v>
      </c>
      <c r="J366">
        <v>18</v>
      </c>
      <c r="K366">
        <v>4.3241542904290428E-2</v>
      </c>
      <c r="L366">
        <v>3</v>
      </c>
      <c r="M366" t="s">
        <v>2053</v>
      </c>
      <c r="N366" t="b">
        <v>0</v>
      </c>
    </row>
    <row r="367" spans="1:14" x14ac:dyDescent="0.45">
      <c r="A367" t="s">
        <v>333</v>
      </c>
      <c r="B367" t="s">
        <v>1014</v>
      </c>
      <c r="C367" t="s">
        <v>557</v>
      </c>
      <c r="D367">
        <v>4</v>
      </c>
      <c r="E367">
        <v>5</v>
      </c>
      <c r="F367">
        <v>3</v>
      </c>
      <c r="G367">
        <v>4</v>
      </c>
      <c r="H367">
        <v>3</v>
      </c>
      <c r="I367">
        <v>3.9750000000000001</v>
      </c>
      <c r="J367">
        <v>19</v>
      </c>
      <c r="K367">
        <v>0.41053569778695181</v>
      </c>
      <c r="L367">
        <v>16</v>
      </c>
      <c r="M367" t="s">
        <v>2054</v>
      </c>
      <c r="N367" t="b">
        <v>0</v>
      </c>
    </row>
    <row r="368" spans="1:14" x14ac:dyDescent="0.45">
      <c r="A368" t="s">
        <v>336</v>
      </c>
      <c r="B368" t="s">
        <v>1016</v>
      </c>
      <c r="C368" t="s">
        <v>557</v>
      </c>
      <c r="D368">
        <v>3</v>
      </c>
      <c r="E368">
        <v>4</v>
      </c>
      <c r="F368">
        <v>3</v>
      </c>
      <c r="G368">
        <v>4</v>
      </c>
      <c r="H368">
        <v>2</v>
      </c>
      <c r="I368">
        <v>3.3250000000000002</v>
      </c>
      <c r="J368">
        <v>16</v>
      </c>
      <c r="K368">
        <v>0.14301662670887039</v>
      </c>
      <c r="L368">
        <v>10</v>
      </c>
      <c r="M368" t="s">
        <v>2055</v>
      </c>
      <c r="N368" t="b">
        <v>0</v>
      </c>
    </row>
    <row r="369" spans="1:14" x14ac:dyDescent="0.45">
      <c r="A369" t="s">
        <v>339</v>
      </c>
      <c r="B369" t="s">
        <v>1018</v>
      </c>
      <c r="C369" t="s">
        <v>557</v>
      </c>
      <c r="D369">
        <v>4</v>
      </c>
      <c r="E369">
        <v>5</v>
      </c>
      <c r="F369">
        <v>4</v>
      </c>
      <c r="G369">
        <v>5</v>
      </c>
      <c r="H369">
        <v>3</v>
      </c>
      <c r="I369">
        <v>4.3249999999999993</v>
      </c>
      <c r="J369">
        <v>21</v>
      </c>
      <c r="K369">
        <v>0.2337686371582047</v>
      </c>
      <c r="L369">
        <v>10</v>
      </c>
      <c r="M369" t="s">
        <v>2056</v>
      </c>
      <c r="N369" t="b">
        <v>0</v>
      </c>
    </row>
    <row r="370" spans="1:14" x14ac:dyDescent="0.45">
      <c r="A370" t="s">
        <v>342</v>
      </c>
      <c r="B370" t="s">
        <v>1020</v>
      </c>
      <c r="C370" t="s">
        <v>557</v>
      </c>
      <c r="D370">
        <v>4</v>
      </c>
      <c r="E370">
        <v>5</v>
      </c>
      <c r="F370">
        <v>3</v>
      </c>
      <c r="G370">
        <v>4</v>
      </c>
      <c r="H370">
        <v>2</v>
      </c>
      <c r="I370">
        <v>3.8875000000000002</v>
      </c>
      <c r="J370">
        <v>18</v>
      </c>
      <c r="K370">
        <v>6.4670240782295108E-2</v>
      </c>
      <c r="L370">
        <v>15</v>
      </c>
      <c r="M370" t="s">
        <v>2057</v>
      </c>
      <c r="N370" t="b">
        <v>0</v>
      </c>
    </row>
    <row r="371" spans="1:14" x14ac:dyDescent="0.45">
      <c r="A371" t="s">
        <v>345</v>
      </c>
      <c r="B371" t="s">
        <v>1022</v>
      </c>
      <c r="C371" t="s">
        <v>557</v>
      </c>
      <c r="D371">
        <v>5</v>
      </c>
      <c r="E371">
        <v>5</v>
      </c>
      <c r="F371">
        <v>5</v>
      </c>
      <c r="G371">
        <v>5</v>
      </c>
      <c r="H371">
        <v>4</v>
      </c>
      <c r="I371">
        <v>4.9124999999999996</v>
      </c>
      <c r="J371">
        <v>24</v>
      </c>
      <c r="K371">
        <v>0.41832115016634269</v>
      </c>
      <c r="L371">
        <v>12</v>
      </c>
      <c r="M371" t="s">
        <v>2058</v>
      </c>
      <c r="N371" t="b">
        <v>0</v>
      </c>
    </row>
    <row r="372" spans="1:14" x14ac:dyDescent="0.45">
      <c r="A372" t="s">
        <v>348</v>
      </c>
      <c r="B372" t="s">
        <v>1024</v>
      </c>
      <c r="C372" t="s">
        <v>557</v>
      </c>
      <c r="D372">
        <v>5</v>
      </c>
      <c r="E372">
        <v>5</v>
      </c>
      <c r="F372">
        <v>4</v>
      </c>
      <c r="G372">
        <v>5</v>
      </c>
      <c r="H372">
        <v>4</v>
      </c>
      <c r="I372">
        <v>4.7249999999999996</v>
      </c>
      <c r="J372">
        <v>23</v>
      </c>
      <c r="K372">
        <v>0.24762341081808911</v>
      </c>
      <c r="L372">
        <v>14</v>
      </c>
      <c r="M372" t="s">
        <v>2059</v>
      </c>
      <c r="N372" t="b">
        <v>0</v>
      </c>
    </row>
    <row r="373" spans="1:14" x14ac:dyDescent="0.45">
      <c r="A373" t="s">
        <v>351</v>
      </c>
      <c r="B373" t="s">
        <v>1026</v>
      </c>
      <c r="C373" t="s">
        <v>557</v>
      </c>
      <c r="D373">
        <v>3</v>
      </c>
      <c r="E373">
        <v>4</v>
      </c>
      <c r="F373">
        <v>3</v>
      </c>
      <c r="G373">
        <v>4</v>
      </c>
      <c r="H373">
        <v>2</v>
      </c>
      <c r="I373">
        <v>3.3250000000000002</v>
      </c>
      <c r="J373">
        <v>16</v>
      </c>
      <c r="K373">
        <v>0.18028722623287169</v>
      </c>
      <c r="L373">
        <v>17</v>
      </c>
      <c r="M373" t="s">
        <v>2060</v>
      </c>
      <c r="N373" t="b">
        <v>0</v>
      </c>
    </row>
    <row r="374" spans="1:14" x14ac:dyDescent="0.45">
      <c r="A374" t="s">
        <v>354</v>
      </c>
      <c r="B374" t="s">
        <v>777</v>
      </c>
      <c r="C374" t="s">
        <v>557</v>
      </c>
      <c r="D374">
        <v>5</v>
      </c>
      <c r="E374">
        <v>5</v>
      </c>
      <c r="F374">
        <v>5</v>
      </c>
      <c r="G374">
        <v>5</v>
      </c>
      <c r="H374">
        <v>5</v>
      </c>
      <c r="I374">
        <v>5</v>
      </c>
      <c r="J374">
        <v>25</v>
      </c>
      <c r="K374">
        <v>0.12441224806390749</v>
      </c>
      <c r="L374">
        <v>9</v>
      </c>
      <c r="M374" t="s">
        <v>2061</v>
      </c>
      <c r="N374" t="b">
        <v>0</v>
      </c>
    </row>
    <row r="375" spans="1:14" x14ac:dyDescent="0.45">
      <c r="A375" t="s">
        <v>357</v>
      </c>
      <c r="B375" t="s">
        <v>1029</v>
      </c>
      <c r="C375" t="s">
        <v>557</v>
      </c>
      <c r="D375">
        <v>5</v>
      </c>
      <c r="E375">
        <v>5</v>
      </c>
      <c r="F375">
        <v>4</v>
      </c>
      <c r="G375">
        <v>5</v>
      </c>
      <c r="H375">
        <v>4</v>
      </c>
      <c r="I375">
        <v>4.7249999999999996</v>
      </c>
      <c r="J375">
        <v>23</v>
      </c>
      <c r="K375">
        <v>0.31242603069266012</v>
      </c>
      <c r="L375">
        <v>13</v>
      </c>
      <c r="M375" t="s">
        <v>2062</v>
      </c>
      <c r="N375" t="b">
        <v>0</v>
      </c>
    </row>
    <row r="376" spans="1:14" x14ac:dyDescent="0.45">
      <c r="A376" t="s">
        <v>360</v>
      </c>
      <c r="B376" t="s">
        <v>1031</v>
      </c>
      <c r="C376" t="s">
        <v>557</v>
      </c>
      <c r="D376">
        <v>3</v>
      </c>
      <c r="E376">
        <v>4</v>
      </c>
      <c r="F376">
        <v>3</v>
      </c>
      <c r="G376">
        <v>4</v>
      </c>
      <c r="H376">
        <v>2</v>
      </c>
      <c r="I376">
        <v>3.3250000000000002</v>
      </c>
      <c r="J376">
        <v>16</v>
      </c>
      <c r="K376">
        <v>5.1599821746880568E-2</v>
      </c>
      <c r="L376">
        <v>2</v>
      </c>
      <c r="M376" t="s">
        <v>2063</v>
      </c>
      <c r="N376" t="b">
        <v>0</v>
      </c>
    </row>
    <row r="377" spans="1:14" x14ac:dyDescent="0.45">
      <c r="A377" t="s">
        <v>363</v>
      </c>
      <c r="B377" t="s">
        <v>1033</v>
      </c>
      <c r="C377" t="s">
        <v>557</v>
      </c>
      <c r="D377">
        <v>5</v>
      </c>
      <c r="E377">
        <v>5</v>
      </c>
      <c r="F377">
        <v>5</v>
      </c>
      <c r="G377">
        <v>5</v>
      </c>
      <c r="H377">
        <v>4</v>
      </c>
      <c r="I377">
        <v>4.9124999999999996</v>
      </c>
      <c r="J377">
        <v>24</v>
      </c>
      <c r="K377">
        <v>0.34262762699502669</v>
      </c>
      <c r="L377">
        <v>14</v>
      </c>
      <c r="M377" t="s">
        <v>2064</v>
      </c>
      <c r="N377" t="b">
        <v>0</v>
      </c>
    </row>
    <row r="378" spans="1:14" x14ac:dyDescent="0.45">
      <c r="A378" t="s">
        <v>366</v>
      </c>
      <c r="B378" t="s">
        <v>1035</v>
      </c>
      <c r="C378" t="s">
        <v>557</v>
      </c>
      <c r="D378">
        <v>4</v>
      </c>
      <c r="E378">
        <v>5</v>
      </c>
      <c r="F378">
        <v>3</v>
      </c>
      <c r="G378">
        <v>4</v>
      </c>
      <c r="H378">
        <v>3</v>
      </c>
      <c r="I378">
        <v>3.9750000000000001</v>
      </c>
      <c r="J378">
        <v>19</v>
      </c>
      <c r="K378">
        <v>0.1165080461116384</v>
      </c>
      <c r="L378">
        <v>9</v>
      </c>
      <c r="M378" t="s">
        <v>2065</v>
      </c>
      <c r="N378" t="b">
        <v>0</v>
      </c>
    </row>
    <row r="379" spans="1:14" x14ac:dyDescent="0.45">
      <c r="A379" t="s">
        <v>369</v>
      </c>
      <c r="B379" t="s">
        <v>1037</v>
      </c>
      <c r="C379" t="s">
        <v>557</v>
      </c>
      <c r="D379">
        <v>5</v>
      </c>
      <c r="E379">
        <v>5</v>
      </c>
      <c r="F379">
        <v>5</v>
      </c>
      <c r="G379">
        <v>5</v>
      </c>
      <c r="H379">
        <v>4</v>
      </c>
      <c r="I379">
        <v>4.9124999999999996</v>
      </c>
      <c r="J379">
        <v>24</v>
      </c>
      <c r="K379">
        <v>0.46094547196758262</v>
      </c>
      <c r="L379">
        <v>14</v>
      </c>
      <c r="M379" t="s">
        <v>2066</v>
      </c>
      <c r="N379" t="b">
        <v>0</v>
      </c>
    </row>
    <row r="380" spans="1:14" x14ac:dyDescent="0.45">
      <c r="A380" t="s">
        <v>372</v>
      </c>
      <c r="B380" t="s">
        <v>1039</v>
      </c>
      <c r="C380" t="s">
        <v>557</v>
      </c>
      <c r="D380">
        <v>4</v>
      </c>
      <c r="E380">
        <v>5</v>
      </c>
      <c r="F380">
        <v>4</v>
      </c>
      <c r="G380">
        <v>5</v>
      </c>
      <c r="H380">
        <v>3</v>
      </c>
      <c r="I380">
        <v>4.3249999999999993</v>
      </c>
      <c r="J380">
        <v>21</v>
      </c>
      <c r="K380">
        <v>0.12990741384092161</v>
      </c>
      <c r="L380">
        <v>14</v>
      </c>
      <c r="M380" t="s">
        <v>2067</v>
      </c>
      <c r="N380" t="b">
        <v>0</v>
      </c>
    </row>
    <row r="381" spans="1:14" x14ac:dyDescent="0.45">
      <c r="A381" t="s">
        <v>375</v>
      </c>
      <c r="B381" t="s">
        <v>1041</v>
      </c>
      <c r="C381" t="s">
        <v>557</v>
      </c>
      <c r="D381">
        <v>4</v>
      </c>
      <c r="E381">
        <v>5</v>
      </c>
      <c r="F381">
        <v>4</v>
      </c>
      <c r="G381">
        <v>5</v>
      </c>
      <c r="H381">
        <v>3</v>
      </c>
      <c r="I381">
        <v>4.3249999999999993</v>
      </c>
      <c r="J381">
        <v>21</v>
      </c>
      <c r="K381">
        <v>0.14343330887782679</v>
      </c>
      <c r="L381">
        <v>11</v>
      </c>
      <c r="M381" t="s">
        <v>2068</v>
      </c>
      <c r="N381" t="b">
        <v>0</v>
      </c>
    </row>
    <row r="382" spans="1:14" x14ac:dyDescent="0.45">
      <c r="A382" t="s">
        <v>378</v>
      </c>
      <c r="B382" t="s">
        <v>1043</v>
      </c>
      <c r="C382" t="s">
        <v>557</v>
      </c>
      <c r="D382">
        <v>3</v>
      </c>
      <c r="E382">
        <v>4</v>
      </c>
      <c r="F382">
        <v>3</v>
      </c>
      <c r="G382">
        <v>4</v>
      </c>
      <c r="H382">
        <v>2</v>
      </c>
      <c r="I382">
        <v>3.3250000000000002</v>
      </c>
      <c r="J382">
        <v>16</v>
      </c>
      <c r="K382">
        <v>0.1495356037151703</v>
      </c>
      <c r="L382">
        <v>3</v>
      </c>
      <c r="M382" t="s">
        <v>2069</v>
      </c>
      <c r="N382" t="b">
        <v>0</v>
      </c>
    </row>
    <row r="383" spans="1:14" x14ac:dyDescent="0.45">
      <c r="A383" t="s">
        <v>381</v>
      </c>
      <c r="B383" t="s">
        <v>1045</v>
      </c>
      <c r="C383" t="s">
        <v>557</v>
      </c>
      <c r="D383">
        <v>5</v>
      </c>
      <c r="E383">
        <v>5</v>
      </c>
      <c r="F383">
        <v>4</v>
      </c>
      <c r="G383">
        <v>5</v>
      </c>
      <c r="H383">
        <v>5</v>
      </c>
      <c r="I383">
        <v>4.8125</v>
      </c>
      <c r="J383">
        <v>24</v>
      </c>
      <c r="K383">
        <v>0.38518554565969709</v>
      </c>
      <c r="L383">
        <v>20</v>
      </c>
      <c r="M383" t="s">
        <v>2070</v>
      </c>
      <c r="N383" t="b">
        <v>0</v>
      </c>
    </row>
    <row r="384" spans="1:14" x14ac:dyDescent="0.45">
      <c r="A384" t="s">
        <v>384</v>
      </c>
      <c r="B384" t="s">
        <v>1047</v>
      </c>
      <c r="C384" t="s">
        <v>557</v>
      </c>
      <c r="D384">
        <v>5</v>
      </c>
      <c r="E384">
        <v>5</v>
      </c>
      <c r="F384">
        <v>5</v>
      </c>
      <c r="G384">
        <v>5</v>
      </c>
      <c r="H384">
        <v>4</v>
      </c>
      <c r="I384">
        <v>4.9124999999999996</v>
      </c>
      <c r="J384">
        <v>24</v>
      </c>
      <c r="K384">
        <v>0.31332925820590701</v>
      </c>
      <c r="L384">
        <v>10</v>
      </c>
      <c r="M384" t="s">
        <v>2071</v>
      </c>
      <c r="N384" t="b">
        <v>0</v>
      </c>
    </row>
    <row r="385" spans="1:14" x14ac:dyDescent="0.45">
      <c r="A385" t="s">
        <v>387</v>
      </c>
      <c r="B385" t="s">
        <v>1049</v>
      </c>
      <c r="C385" t="s">
        <v>557</v>
      </c>
      <c r="D385">
        <v>5</v>
      </c>
      <c r="E385">
        <v>5</v>
      </c>
      <c r="F385">
        <v>5</v>
      </c>
      <c r="G385">
        <v>5</v>
      </c>
      <c r="H385">
        <v>4</v>
      </c>
      <c r="I385">
        <v>4.9124999999999996</v>
      </c>
      <c r="J385">
        <v>24</v>
      </c>
      <c r="K385">
        <v>0.28335415879848752</v>
      </c>
      <c r="L385">
        <v>8</v>
      </c>
      <c r="M385" t="s">
        <v>2072</v>
      </c>
      <c r="N385" t="b">
        <v>0</v>
      </c>
    </row>
    <row r="386" spans="1:14" x14ac:dyDescent="0.45">
      <c r="A386" t="s">
        <v>390</v>
      </c>
      <c r="B386" t="s">
        <v>1051</v>
      </c>
      <c r="C386" t="s">
        <v>557</v>
      </c>
      <c r="D386">
        <v>5</v>
      </c>
      <c r="E386">
        <v>5</v>
      </c>
      <c r="F386">
        <v>5</v>
      </c>
      <c r="G386">
        <v>5</v>
      </c>
      <c r="H386">
        <v>4</v>
      </c>
      <c r="I386">
        <v>4.9124999999999996</v>
      </c>
      <c r="J386">
        <v>24</v>
      </c>
      <c r="K386">
        <v>0.37504852309604292</v>
      </c>
      <c r="L386">
        <v>12</v>
      </c>
      <c r="M386" t="s">
        <v>2073</v>
      </c>
      <c r="N386" t="b">
        <v>0</v>
      </c>
    </row>
    <row r="387" spans="1:14" x14ac:dyDescent="0.45">
      <c r="A387" t="s">
        <v>393</v>
      </c>
      <c r="B387" t="s">
        <v>1053</v>
      </c>
      <c r="C387" t="s">
        <v>557</v>
      </c>
      <c r="D387">
        <v>5</v>
      </c>
      <c r="E387">
        <v>5</v>
      </c>
      <c r="F387">
        <v>4</v>
      </c>
      <c r="G387">
        <v>5</v>
      </c>
      <c r="H387">
        <v>4</v>
      </c>
      <c r="I387">
        <v>4.7249999999999996</v>
      </c>
      <c r="J387">
        <v>23</v>
      </c>
      <c r="K387">
        <v>0.2713234960492481</v>
      </c>
      <c r="L387">
        <v>16</v>
      </c>
      <c r="M387" t="s">
        <v>2074</v>
      </c>
      <c r="N387" t="b">
        <v>0</v>
      </c>
    </row>
    <row r="388" spans="1:14" x14ac:dyDescent="0.45">
      <c r="A388" t="s">
        <v>396</v>
      </c>
      <c r="B388" t="s">
        <v>1055</v>
      </c>
      <c r="C388" t="s">
        <v>557</v>
      </c>
      <c r="D388">
        <v>5</v>
      </c>
      <c r="E388">
        <v>5</v>
      </c>
      <c r="F388">
        <v>4</v>
      </c>
      <c r="G388">
        <v>5</v>
      </c>
      <c r="H388">
        <v>4</v>
      </c>
      <c r="I388">
        <v>4.7249999999999996</v>
      </c>
      <c r="J388">
        <v>23</v>
      </c>
      <c r="K388">
        <v>0.2040137574350937</v>
      </c>
      <c r="L388">
        <v>12</v>
      </c>
      <c r="M388" t="s">
        <v>2075</v>
      </c>
      <c r="N388" t="b">
        <v>0</v>
      </c>
    </row>
    <row r="389" spans="1:14" x14ac:dyDescent="0.45">
      <c r="A389" t="s">
        <v>399</v>
      </c>
      <c r="B389" t="s">
        <v>1057</v>
      </c>
      <c r="C389" t="s">
        <v>557</v>
      </c>
      <c r="D389">
        <v>4</v>
      </c>
      <c r="E389">
        <v>5</v>
      </c>
      <c r="F389">
        <v>4</v>
      </c>
      <c r="G389">
        <v>4</v>
      </c>
      <c r="H389">
        <v>3</v>
      </c>
      <c r="I389">
        <v>4.1624999999999996</v>
      </c>
      <c r="J389">
        <v>20</v>
      </c>
      <c r="K389">
        <v>0.54891879125512899</v>
      </c>
      <c r="L389">
        <v>12</v>
      </c>
      <c r="M389" t="s">
        <v>2076</v>
      </c>
      <c r="N389" t="b">
        <v>0</v>
      </c>
    </row>
    <row r="390" spans="1:14" x14ac:dyDescent="0.45">
      <c r="A390" t="s">
        <v>402</v>
      </c>
      <c r="B390" t="s">
        <v>1059</v>
      </c>
      <c r="C390" t="s">
        <v>557</v>
      </c>
      <c r="D390">
        <v>4</v>
      </c>
      <c r="E390">
        <v>5</v>
      </c>
      <c r="F390">
        <v>4</v>
      </c>
      <c r="G390">
        <v>5</v>
      </c>
      <c r="H390">
        <v>2</v>
      </c>
      <c r="I390">
        <v>4.2374999999999998</v>
      </c>
      <c r="J390">
        <v>20</v>
      </c>
      <c r="K390">
        <v>0.33934837617736058</v>
      </c>
      <c r="L390">
        <v>12</v>
      </c>
      <c r="M390" t="s">
        <v>2077</v>
      </c>
      <c r="N390" t="b">
        <v>0</v>
      </c>
    </row>
    <row r="391" spans="1:14" x14ac:dyDescent="0.45">
      <c r="A391" t="s">
        <v>405</v>
      </c>
      <c r="B391" t="s">
        <v>1061</v>
      </c>
      <c r="C391" t="s">
        <v>557</v>
      </c>
      <c r="D391">
        <v>5</v>
      </c>
      <c r="E391">
        <v>5</v>
      </c>
      <c r="F391">
        <v>4</v>
      </c>
      <c r="G391">
        <v>5</v>
      </c>
      <c r="H391">
        <v>4</v>
      </c>
      <c r="I391">
        <v>4.7249999999999996</v>
      </c>
      <c r="J391">
        <v>23</v>
      </c>
      <c r="K391">
        <v>0.40304557916639722</v>
      </c>
      <c r="L391">
        <v>13</v>
      </c>
      <c r="M391" t="s">
        <v>2078</v>
      </c>
      <c r="N391" t="b">
        <v>0</v>
      </c>
    </row>
    <row r="392" spans="1:14" x14ac:dyDescent="0.45">
      <c r="A392" t="s">
        <v>408</v>
      </c>
      <c r="B392" t="s">
        <v>1063</v>
      </c>
      <c r="C392" t="s">
        <v>557</v>
      </c>
      <c r="D392">
        <v>4</v>
      </c>
      <c r="E392">
        <v>5</v>
      </c>
      <c r="F392">
        <v>4</v>
      </c>
      <c r="G392">
        <v>5</v>
      </c>
      <c r="H392">
        <v>3</v>
      </c>
      <c r="I392">
        <v>4.3249999999999993</v>
      </c>
      <c r="J392">
        <v>21</v>
      </c>
      <c r="K392">
        <v>0.27608701087915383</v>
      </c>
      <c r="L392">
        <v>14</v>
      </c>
      <c r="M392" t="s">
        <v>2079</v>
      </c>
      <c r="N392" t="b">
        <v>0</v>
      </c>
    </row>
    <row r="393" spans="1:14" x14ac:dyDescent="0.45">
      <c r="A393" t="s">
        <v>411</v>
      </c>
      <c r="B393" t="s">
        <v>698</v>
      </c>
      <c r="C393" t="s">
        <v>557</v>
      </c>
      <c r="D393">
        <v>1</v>
      </c>
      <c r="E393">
        <v>1</v>
      </c>
      <c r="F393">
        <v>1</v>
      </c>
      <c r="G393">
        <v>2</v>
      </c>
      <c r="H393">
        <v>1</v>
      </c>
      <c r="I393">
        <v>1.1625000000000001</v>
      </c>
      <c r="J393">
        <v>6</v>
      </c>
      <c r="K393">
        <v>4.4435508451697733E-2</v>
      </c>
      <c r="L393">
        <v>11</v>
      </c>
      <c r="M393" t="s">
        <v>2080</v>
      </c>
      <c r="N393" t="b">
        <v>0</v>
      </c>
    </row>
    <row r="394" spans="1:14" x14ac:dyDescent="0.45">
      <c r="A394" t="s">
        <v>414</v>
      </c>
      <c r="B394" t="s">
        <v>1066</v>
      </c>
      <c r="C394" t="s">
        <v>557</v>
      </c>
      <c r="D394">
        <v>5</v>
      </c>
      <c r="E394">
        <v>5</v>
      </c>
      <c r="F394">
        <v>5</v>
      </c>
      <c r="G394">
        <v>5</v>
      </c>
      <c r="H394">
        <v>5</v>
      </c>
      <c r="I394">
        <v>5</v>
      </c>
      <c r="J394">
        <v>25</v>
      </c>
      <c r="K394">
        <v>0.27354157480015612</v>
      </c>
      <c r="L394">
        <v>10</v>
      </c>
      <c r="M394" t="s">
        <v>2081</v>
      </c>
      <c r="N394" t="b">
        <v>0</v>
      </c>
    </row>
    <row r="395" spans="1:14" x14ac:dyDescent="0.45">
      <c r="A395" t="s">
        <v>417</v>
      </c>
      <c r="B395" t="s">
        <v>1068</v>
      </c>
      <c r="C395" t="s">
        <v>557</v>
      </c>
      <c r="D395">
        <v>5</v>
      </c>
      <c r="E395">
        <v>5</v>
      </c>
      <c r="F395">
        <v>5</v>
      </c>
      <c r="G395">
        <v>5</v>
      </c>
      <c r="H395">
        <v>5</v>
      </c>
      <c r="I395">
        <v>5</v>
      </c>
      <c r="J395">
        <v>25</v>
      </c>
      <c r="K395">
        <v>0.35764969425639209</v>
      </c>
      <c r="L395">
        <v>11</v>
      </c>
      <c r="M395" t="s">
        <v>1970</v>
      </c>
      <c r="N395" t="b">
        <v>0</v>
      </c>
    </row>
    <row r="396" spans="1:14" x14ac:dyDescent="0.45">
      <c r="A396" t="s">
        <v>420</v>
      </c>
      <c r="B396" t="s">
        <v>1070</v>
      </c>
      <c r="C396" t="s">
        <v>557</v>
      </c>
      <c r="D396">
        <v>5</v>
      </c>
      <c r="E396">
        <v>5</v>
      </c>
      <c r="F396">
        <v>5</v>
      </c>
      <c r="G396">
        <v>5</v>
      </c>
      <c r="H396">
        <v>5</v>
      </c>
      <c r="I396">
        <v>5</v>
      </c>
      <c r="J396">
        <v>25</v>
      </c>
      <c r="K396">
        <v>0.4829146938810091</v>
      </c>
      <c r="L396">
        <v>18</v>
      </c>
      <c r="M396" t="s">
        <v>2082</v>
      </c>
      <c r="N396" t="b">
        <v>0</v>
      </c>
    </row>
    <row r="397" spans="1:14" x14ac:dyDescent="0.45">
      <c r="A397" t="s">
        <v>423</v>
      </c>
      <c r="B397" t="s">
        <v>1072</v>
      </c>
      <c r="C397" t="s">
        <v>557</v>
      </c>
      <c r="D397">
        <v>5</v>
      </c>
      <c r="E397">
        <v>5</v>
      </c>
      <c r="F397">
        <v>4</v>
      </c>
      <c r="G397">
        <v>5</v>
      </c>
      <c r="H397">
        <v>4</v>
      </c>
      <c r="I397">
        <v>4.7249999999999996</v>
      </c>
      <c r="J397">
        <v>23</v>
      </c>
      <c r="K397">
        <v>7.2707028271867841E-2</v>
      </c>
      <c r="L397">
        <v>11</v>
      </c>
      <c r="M397" t="s">
        <v>2083</v>
      </c>
      <c r="N397" t="b">
        <v>0</v>
      </c>
    </row>
    <row r="398" spans="1:14" x14ac:dyDescent="0.45">
      <c r="A398" t="s">
        <v>426</v>
      </c>
      <c r="B398" t="s">
        <v>1074</v>
      </c>
      <c r="C398" t="s">
        <v>557</v>
      </c>
      <c r="D398">
        <v>4</v>
      </c>
      <c r="E398">
        <v>5</v>
      </c>
      <c r="F398">
        <v>4</v>
      </c>
      <c r="G398">
        <v>5</v>
      </c>
      <c r="H398">
        <v>3</v>
      </c>
      <c r="I398">
        <v>4.3249999999999993</v>
      </c>
      <c r="J398">
        <v>21</v>
      </c>
      <c r="K398">
        <v>0.42096474140330398</v>
      </c>
      <c r="L398">
        <v>13</v>
      </c>
      <c r="M398" t="s">
        <v>2084</v>
      </c>
      <c r="N398" t="b">
        <v>0</v>
      </c>
    </row>
    <row r="399" spans="1:14" x14ac:dyDescent="0.45">
      <c r="A399" t="s">
        <v>429</v>
      </c>
      <c r="B399" t="s">
        <v>1076</v>
      </c>
      <c r="C399" t="s">
        <v>557</v>
      </c>
      <c r="D399">
        <v>3</v>
      </c>
      <c r="E399">
        <v>4</v>
      </c>
      <c r="F399">
        <v>3</v>
      </c>
      <c r="G399">
        <v>4</v>
      </c>
      <c r="H399">
        <v>2</v>
      </c>
      <c r="I399">
        <v>3.3250000000000002</v>
      </c>
      <c r="J399">
        <v>16</v>
      </c>
      <c r="K399">
        <v>0.20858752896829769</v>
      </c>
      <c r="L399">
        <v>10</v>
      </c>
      <c r="M399" t="s">
        <v>2085</v>
      </c>
      <c r="N399" t="b">
        <v>0</v>
      </c>
    </row>
    <row r="400" spans="1:14" x14ac:dyDescent="0.45">
      <c r="A400" t="s">
        <v>432</v>
      </c>
      <c r="B400" t="s">
        <v>1078</v>
      </c>
      <c r="C400" t="s">
        <v>557</v>
      </c>
      <c r="D400">
        <v>5</v>
      </c>
      <c r="E400">
        <v>5</v>
      </c>
      <c r="F400">
        <v>5</v>
      </c>
      <c r="G400">
        <v>5</v>
      </c>
      <c r="H400">
        <v>4</v>
      </c>
      <c r="I400">
        <v>4.9124999999999996</v>
      </c>
      <c r="J400">
        <v>24</v>
      </c>
      <c r="K400">
        <v>0.25817609472793568</v>
      </c>
      <c r="L400">
        <v>12</v>
      </c>
      <c r="M400" t="s">
        <v>2086</v>
      </c>
      <c r="N400" t="b">
        <v>0</v>
      </c>
    </row>
    <row r="401" spans="1:14" x14ac:dyDescent="0.45">
      <c r="A401" t="s">
        <v>435</v>
      </c>
      <c r="B401" t="s">
        <v>1080</v>
      </c>
      <c r="C401" t="s">
        <v>557</v>
      </c>
      <c r="D401">
        <v>3</v>
      </c>
      <c r="E401">
        <v>4</v>
      </c>
      <c r="F401">
        <v>2</v>
      </c>
      <c r="G401">
        <v>4</v>
      </c>
      <c r="H401">
        <v>2</v>
      </c>
      <c r="I401">
        <v>3.1375000000000002</v>
      </c>
      <c r="J401">
        <v>15</v>
      </c>
      <c r="K401">
        <v>3.5476502226372553E-2</v>
      </c>
      <c r="L401">
        <v>6</v>
      </c>
      <c r="M401" t="s">
        <v>2087</v>
      </c>
      <c r="N401" t="b">
        <v>0</v>
      </c>
    </row>
    <row r="402" spans="1:14" x14ac:dyDescent="0.45">
      <c r="A402" t="s">
        <v>438</v>
      </c>
      <c r="B402" t="s">
        <v>1082</v>
      </c>
      <c r="C402" t="s">
        <v>557</v>
      </c>
      <c r="D402">
        <v>3</v>
      </c>
      <c r="E402">
        <v>4</v>
      </c>
      <c r="F402">
        <v>2</v>
      </c>
      <c r="G402">
        <v>4</v>
      </c>
      <c r="H402">
        <v>2</v>
      </c>
      <c r="I402">
        <v>3.1375000000000002</v>
      </c>
      <c r="J402">
        <v>15</v>
      </c>
      <c r="K402">
        <v>0.18941384494755589</v>
      </c>
      <c r="L402">
        <v>11</v>
      </c>
      <c r="M402" t="s">
        <v>2088</v>
      </c>
      <c r="N402" t="b">
        <v>0</v>
      </c>
    </row>
    <row r="403" spans="1:14" x14ac:dyDescent="0.45">
      <c r="A403" t="s">
        <v>441</v>
      </c>
      <c r="B403" t="s">
        <v>1084</v>
      </c>
      <c r="C403" t="s">
        <v>557</v>
      </c>
      <c r="D403">
        <v>5</v>
      </c>
      <c r="E403">
        <v>5</v>
      </c>
      <c r="F403">
        <v>4</v>
      </c>
      <c r="G403">
        <v>5</v>
      </c>
      <c r="H403">
        <v>3</v>
      </c>
      <c r="I403">
        <v>4.6374999999999993</v>
      </c>
      <c r="J403">
        <v>22</v>
      </c>
      <c r="K403">
        <v>8.8633526188958575E-2</v>
      </c>
      <c r="L403">
        <v>9</v>
      </c>
      <c r="M403" t="s">
        <v>2089</v>
      </c>
      <c r="N403" t="b">
        <v>0</v>
      </c>
    </row>
    <row r="404" spans="1:14" x14ac:dyDescent="0.45">
      <c r="A404" t="s">
        <v>444</v>
      </c>
      <c r="B404" t="s">
        <v>1086</v>
      </c>
      <c r="C404" t="s">
        <v>557</v>
      </c>
      <c r="D404">
        <v>4</v>
      </c>
      <c r="E404">
        <v>5</v>
      </c>
      <c r="F404">
        <v>4</v>
      </c>
      <c r="G404">
        <v>5</v>
      </c>
      <c r="H404">
        <v>3</v>
      </c>
      <c r="I404">
        <v>4.3249999999999993</v>
      </c>
      <c r="J404">
        <v>21</v>
      </c>
      <c r="K404">
        <v>0.23765374926618121</v>
      </c>
      <c r="L404">
        <v>12</v>
      </c>
      <c r="M404" t="s">
        <v>2090</v>
      </c>
      <c r="N404" t="b">
        <v>0</v>
      </c>
    </row>
    <row r="405" spans="1:14" x14ac:dyDescent="0.45">
      <c r="A405" t="s">
        <v>435</v>
      </c>
      <c r="B405" t="s">
        <v>1080</v>
      </c>
      <c r="C405" t="s">
        <v>557</v>
      </c>
      <c r="D405">
        <v>3</v>
      </c>
      <c r="E405">
        <v>4</v>
      </c>
      <c r="F405">
        <v>2</v>
      </c>
      <c r="G405">
        <v>4</v>
      </c>
      <c r="H405">
        <v>3</v>
      </c>
      <c r="I405">
        <v>3.2250000000000001</v>
      </c>
      <c r="J405">
        <v>16</v>
      </c>
      <c r="K405">
        <v>3.5476502226372553E-2</v>
      </c>
      <c r="L405">
        <v>6</v>
      </c>
      <c r="M405" t="s">
        <v>2091</v>
      </c>
      <c r="N405" t="b">
        <v>0</v>
      </c>
    </row>
    <row r="406" spans="1:14" x14ac:dyDescent="0.45">
      <c r="A406" t="s">
        <v>449</v>
      </c>
      <c r="B406" t="s">
        <v>1088</v>
      </c>
      <c r="C406" t="s">
        <v>557</v>
      </c>
      <c r="D406">
        <v>5</v>
      </c>
      <c r="E406">
        <v>5</v>
      </c>
      <c r="F406">
        <v>4</v>
      </c>
      <c r="G406">
        <v>5</v>
      </c>
      <c r="H406">
        <v>4</v>
      </c>
      <c r="I406">
        <v>4.7249999999999996</v>
      </c>
      <c r="J406">
        <v>23</v>
      </c>
      <c r="K406">
        <v>0.22308022421008561</v>
      </c>
      <c r="L406">
        <v>10</v>
      </c>
      <c r="M406" t="s">
        <v>2092</v>
      </c>
      <c r="N406" t="b">
        <v>0</v>
      </c>
    </row>
    <row r="407" spans="1:14" x14ac:dyDescent="0.45">
      <c r="A407" t="s">
        <v>452</v>
      </c>
      <c r="B407" t="s">
        <v>1090</v>
      </c>
      <c r="C407" t="s">
        <v>557</v>
      </c>
      <c r="D407">
        <v>3</v>
      </c>
      <c r="E407">
        <v>4</v>
      </c>
      <c r="F407">
        <v>3</v>
      </c>
      <c r="G407">
        <v>4</v>
      </c>
      <c r="H407">
        <v>2</v>
      </c>
      <c r="I407">
        <v>3.3250000000000002</v>
      </c>
      <c r="J407">
        <v>16</v>
      </c>
      <c r="K407">
        <v>0.16197931697667531</v>
      </c>
      <c r="L407">
        <v>10</v>
      </c>
      <c r="M407" t="s">
        <v>2093</v>
      </c>
      <c r="N407" t="b">
        <v>0</v>
      </c>
    </row>
    <row r="408" spans="1:14" x14ac:dyDescent="0.45">
      <c r="A408" t="s">
        <v>455</v>
      </c>
      <c r="B408" t="s">
        <v>1092</v>
      </c>
      <c r="C408" t="s">
        <v>557</v>
      </c>
      <c r="D408">
        <v>4</v>
      </c>
      <c r="E408">
        <v>5</v>
      </c>
      <c r="F408">
        <v>4</v>
      </c>
      <c r="G408">
        <v>4</v>
      </c>
      <c r="H408">
        <v>3</v>
      </c>
      <c r="I408">
        <v>4.1624999999999996</v>
      </c>
      <c r="J408">
        <v>20</v>
      </c>
      <c r="K408">
        <v>0.14474267956923459</v>
      </c>
      <c r="L408">
        <v>11</v>
      </c>
      <c r="M408" t="s">
        <v>2094</v>
      </c>
      <c r="N408" t="b">
        <v>0</v>
      </c>
    </row>
    <row r="409" spans="1:14" x14ac:dyDescent="0.45">
      <c r="A409" t="s">
        <v>458</v>
      </c>
      <c r="B409" t="s">
        <v>1094</v>
      </c>
      <c r="C409" t="s">
        <v>557</v>
      </c>
      <c r="D409">
        <v>5</v>
      </c>
      <c r="E409">
        <v>5</v>
      </c>
      <c r="F409">
        <v>4</v>
      </c>
      <c r="G409">
        <v>5</v>
      </c>
      <c r="H409">
        <v>4</v>
      </c>
      <c r="I409">
        <v>4.7249999999999996</v>
      </c>
      <c r="J409">
        <v>23</v>
      </c>
      <c r="K409">
        <v>0.1899324710681613</v>
      </c>
      <c r="L409">
        <v>10</v>
      </c>
      <c r="M409" t="s">
        <v>2095</v>
      </c>
      <c r="N409" t="b">
        <v>0</v>
      </c>
    </row>
    <row r="410" spans="1:14" x14ac:dyDescent="0.45">
      <c r="A410" t="s">
        <v>461</v>
      </c>
      <c r="B410" t="s">
        <v>1096</v>
      </c>
      <c r="C410" t="s">
        <v>557</v>
      </c>
      <c r="D410">
        <v>5</v>
      </c>
      <c r="E410">
        <v>5</v>
      </c>
      <c r="F410">
        <v>4</v>
      </c>
      <c r="G410">
        <v>5</v>
      </c>
      <c r="H410">
        <v>4</v>
      </c>
      <c r="I410">
        <v>4.7249999999999996</v>
      </c>
      <c r="J410">
        <v>23</v>
      </c>
      <c r="K410">
        <v>0.24826787440178461</v>
      </c>
      <c r="L410">
        <v>12</v>
      </c>
      <c r="M410" t="s">
        <v>2096</v>
      </c>
      <c r="N410" t="b">
        <v>0</v>
      </c>
    </row>
    <row r="411" spans="1:14" x14ac:dyDescent="0.45">
      <c r="A411" t="s">
        <v>464</v>
      </c>
      <c r="B411" t="s">
        <v>1098</v>
      </c>
      <c r="C411" t="s">
        <v>557</v>
      </c>
      <c r="D411">
        <v>5</v>
      </c>
      <c r="E411">
        <v>5</v>
      </c>
      <c r="F411">
        <v>5</v>
      </c>
      <c r="G411">
        <v>5</v>
      </c>
      <c r="H411">
        <v>4</v>
      </c>
      <c r="I411">
        <v>4.9124999999999996</v>
      </c>
      <c r="J411">
        <v>24</v>
      </c>
      <c r="K411">
        <v>0.43738084687057721</v>
      </c>
      <c r="L411">
        <v>10</v>
      </c>
      <c r="M411" t="s">
        <v>2097</v>
      </c>
      <c r="N411" t="b">
        <v>0</v>
      </c>
    </row>
    <row r="412" spans="1:14" x14ac:dyDescent="0.45">
      <c r="A412" t="s">
        <v>467</v>
      </c>
      <c r="B412" t="s">
        <v>1100</v>
      </c>
      <c r="C412" t="s">
        <v>557</v>
      </c>
      <c r="D412">
        <v>3</v>
      </c>
      <c r="E412">
        <v>4</v>
      </c>
      <c r="F412">
        <v>3</v>
      </c>
      <c r="G412">
        <v>4</v>
      </c>
      <c r="H412">
        <v>2</v>
      </c>
      <c r="I412">
        <v>3.3250000000000002</v>
      </c>
      <c r="J412">
        <v>16</v>
      </c>
      <c r="K412">
        <v>0.1635608745096411</v>
      </c>
      <c r="L412">
        <v>6</v>
      </c>
      <c r="M412" t="s">
        <v>2098</v>
      </c>
      <c r="N412" t="b">
        <v>0</v>
      </c>
    </row>
    <row r="413" spans="1:14" x14ac:dyDescent="0.45">
      <c r="A413" t="s">
        <v>470</v>
      </c>
      <c r="B413" t="s">
        <v>1102</v>
      </c>
      <c r="C413" t="s">
        <v>557</v>
      </c>
      <c r="D413">
        <v>5</v>
      </c>
      <c r="E413">
        <v>5</v>
      </c>
      <c r="F413">
        <v>5</v>
      </c>
      <c r="G413">
        <v>5</v>
      </c>
      <c r="H413">
        <v>4</v>
      </c>
      <c r="I413">
        <v>4.9124999999999996</v>
      </c>
      <c r="J413">
        <v>24</v>
      </c>
      <c r="K413">
        <v>0.24840181410173931</v>
      </c>
      <c r="L413">
        <v>12</v>
      </c>
      <c r="M413" t="s">
        <v>2099</v>
      </c>
      <c r="N413" t="b">
        <v>0</v>
      </c>
    </row>
    <row r="414" spans="1:14" x14ac:dyDescent="0.45">
      <c r="A414" t="s">
        <v>473</v>
      </c>
      <c r="B414" t="s">
        <v>698</v>
      </c>
      <c r="C414" t="s">
        <v>557</v>
      </c>
      <c r="D414">
        <v>1</v>
      </c>
      <c r="E414">
        <v>1</v>
      </c>
      <c r="F414">
        <v>1</v>
      </c>
      <c r="G414">
        <v>2</v>
      </c>
      <c r="H414">
        <v>1</v>
      </c>
      <c r="I414">
        <v>1.1625000000000001</v>
      </c>
      <c r="J414">
        <v>6</v>
      </c>
      <c r="K414">
        <v>7.4690626092877438E-2</v>
      </c>
      <c r="L414">
        <v>12</v>
      </c>
      <c r="M414" t="s">
        <v>2100</v>
      </c>
      <c r="N414" t="b">
        <v>0</v>
      </c>
    </row>
    <row r="415" spans="1:14" x14ac:dyDescent="0.45">
      <c r="A415" t="s">
        <v>476</v>
      </c>
      <c r="B415" t="s">
        <v>1105</v>
      </c>
      <c r="C415" t="s">
        <v>557</v>
      </c>
      <c r="D415">
        <v>2</v>
      </c>
      <c r="E415">
        <v>5</v>
      </c>
      <c r="F415">
        <v>2</v>
      </c>
      <c r="G415">
        <v>4</v>
      </c>
      <c r="H415">
        <v>1</v>
      </c>
      <c r="I415">
        <v>2.9874999999999998</v>
      </c>
      <c r="J415">
        <v>14</v>
      </c>
      <c r="K415">
        <v>0.17455343706825799</v>
      </c>
      <c r="L415">
        <v>7</v>
      </c>
      <c r="M415" t="s">
        <v>2101</v>
      </c>
      <c r="N415" t="b">
        <v>0</v>
      </c>
    </row>
    <row r="416" spans="1:14" x14ac:dyDescent="0.45">
      <c r="A416" t="s">
        <v>479</v>
      </c>
      <c r="B416" t="s">
        <v>1107</v>
      </c>
      <c r="C416" t="s">
        <v>557</v>
      </c>
      <c r="D416">
        <v>5</v>
      </c>
      <c r="E416">
        <v>5</v>
      </c>
      <c r="F416">
        <v>5</v>
      </c>
      <c r="G416">
        <v>5</v>
      </c>
      <c r="H416">
        <v>5</v>
      </c>
      <c r="I416">
        <v>5</v>
      </c>
      <c r="J416">
        <v>25</v>
      </c>
      <c r="K416">
        <v>0.27401766039834269</v>
      </c>
      <c r="L416">
        <v>11</v>
      </c>
      <c r="M416" t="s">
        <v>2102</v>
      </c>
      <c r="N416" t="b">
        <v>0</v>
      </c>
    </row>
    <row r="417" spans="1:14" x14ac:dyDescent="0.45">
      <c r="A417" t="s">
        <v>93</v>
      </c>
      <c r="B417" t="s">
        <v>607</v>
      </c>
      <c r="C417" t="s">
        <v>557</v>
      </c>
      <c r="D417">
        <v>5</v>
      </c>
      <c r="E417">
        <v>5</v>
      </c>
      <c r="F417">
        <v>5</v>
      </c>
      <c r="G417">
        <v>5</v>
      </c>
      <c r="H417">
        <v>4</v>
      </c>
      <c r="I417">
        <v>4.9124999999999996</v>
      </c>
      <c r="J417">
        <v>24</v>
      </c>
      <c r="K417">
        <v>0.35605077016698933</v>
      </c>
      <c r="L417">
        <v>9</v>
      </c>
      <c r="M417" t="s">
        <v>1844</v>
      </c>
      <c r="N417" t="b">
        <v>0</v>
      </c>
    </row>
    <row r="418" spans="1:14" x14ac:dyDescent="0.45">
      <c r="A418" t="s">
        <v>96</v>
      </c>
      <c r="B418" t="s">
        <v>609</v>
      </c>
      <c r="C418" t="s">
        <v>557</v>
      </c>
      <c r="D418">
        <v>5</v>
      </c>
      <c r="E418">
        <v>5</v>
      </c>
      <c r="F418">
        <v>5</v>
      </c>
      <c r="G418">
        <v>5</v>
      </c>
      <c r="H418">
        <v>4</v>
      </c>
      <c r="I418">
        <v>4.9124999999999996</v>
      </c>
      <c r="J418">
        <v>24</v>
      </c>
      <c r="K418">
        <v>0.35156852960781232</v>
      </c>
      <c r="L418">
        <v>11</v>
      </c>
      <c r="M418" t="s">
        <v>1845</v>
      </c>
      <c r="N418" t="b">
        <v>0</v>
      </c>
    </row>
    <row r="419" spans="1:14" x14ac:dyDescent="0.45">
      <c r="A419" t="s">
        <v>99</v>
      </c>
      <c r="B419" t="s">
        <v>611</v>
      </c>
      <c r="C419" t="s">
        <v>557</v>
      </c>
      <c r="D419">
        <v>5</v>
      </c>
      <c r="E419">
        <v>5</v>
      </c>
      <c r="F419">
        <v>4</v>
      </c>
      <c r="G419">
        <v>5</v>
      </c>
      <c r="H419">
        <v>4</v>
      </c>
      <c r="I419">
        <v>4.7249999999999996</v>
      </c>
      <c r="J419">
        <v>23</v>
      </c>
      <c r="K419">
        <v>0.16277483532359949</v>
      </c>
      <c r="L419">
        <v>10</v>
      </c>
      <c r="M419" t="s">
        <v>1846</v>
      </c>
      <c r="N419" t="b">
        <v>0</v>
      </c>
    </row>
    <row r="420" spans="1:14" x14ac:dyDescent="0.45">
      <c r="A420" t="s">
        <v>102</v>
      </c>
      <c r="B420" t="s">
        <v>613</v>
      </c>
      <c r="C420" t="s">
        <v>557</v>
      </c>
      <c r="D420">
        <v>5</v>
      </c>
      <c r="E420">
        <v>5</v>
      </c>
      <c r="F420">
        <v>4</v>
      </c>
      <c r="G420">
        <v>5</v>
      </c>
      <c r="H420">
        <v>4</v>
      </c>
      <c r="I420">
        <v>4.7249999999999996</v>
      </c>
      <c r="J420">
        <v>23</v>
      </c>
      <c r="K420">
        <v>0.26073906174528788</v>
      </c>
      <c r="L420">
        <v>12</v>
      </c>
      <c r="M420" t="s">
        <v>1847</v>
      </c>
      <c r="N420" t="b">
        <v>0</v>
      </c>
    </row>
    <row r="421" spans="1:14" x14ac:dyDescent="0.45">
      <c r="A421" t="s">
        <v>105</v>
      </c>
      <c r="B421" t="s">
        <v>615</v>
      </c>
      <c r="C421" t="s">
        <v>557</v>
      </c>
      <c r="D421">
        <v>5</v>
      </c>
      <c r="E421">
        <v>5</v>
      </c>
      <c r="F421">
        <v>5</v>
      </c>
      <c r="G421">
        <v>5</v>
      </c>
      <c r="H421">
        <v>5</v>
      </c>
      <c r="I421">
        <v>5</v>
      </c>
      <c r="J421">
        <v>25</v>
      </c>
      <c r="K421">
        <v>0.57730021770805084</v>
      </c>
      <c r="L421">
        <v>16</v>
      </c>
      <c r="M421" t="s">
        <v>1848</v>
      </c>
      <c r="N421" t="b">
        <v>0</v>
      </c>
    </row>
    <row r="422" spans="1:14" x14ac:dyDescent="0.45">
      <c r="A422" t="s">
        <v>108</v>
      </c>
      <c r="B422" t="s">
        <v>617</v>
      </c>
      <c r="C422" t="s">
        <v>557</v>
      </c>
      <c r="D422">
        <v>5</v>
      </c>
      <c r="E422">
        <v>5</v>
      </c>
      <c r="F422">
        <v>4</v>
      </c>
      <c r="G422">
        <v>5</v>
      </c>
      <c r="H422">
        <v>4</v>
      </c>
      <c r="I422">
        <v>4.7249999999999996</v>
      </c>
      <c r="J422">
        <v>23</v>
      </c>
      <c r="K422">
        <v>0.35792340968645531</v>
      </c>
      <c r="L422">
        <v>12</v>
      </c>
      <c r="M422" t="s">
        <v>1849</v>
      </c>
      <c r="N422" t="b">
        <v>0</v>
      </c>
    </row>
    <row r="423" spans="1:14" x14ac:dyDescent="0.45">
      <c r="A423" t="s">
        <v>111</v>
      </c>
      <c r="B423" t="s">
        <v>1850</v>
      </c>
      <c r="C423" t="s">
        <v>557</v>
      </c>
      <c r="D423">
        <v>5</v>
      </c>
      <c r="E423">
        <v>5</v>
      </c>
      <c r="F423">
        <v>4</v>
      </c>
      <c r="G423">
        <v>5</v>
      </c>
      <c r="H423">
        <v>4</v>
      </c>
      <c r="I423">
        <v>4.7249999999999996</v>
      </c>
      <c r="J423">
        <v>23</v>
      </c>
      <c r="K423">
        <v>0.41175243605825179</v>
      </c>
      <c r="L423">
        <v>9</v>
      </c>
      <c r="M423" t="s">
        <v>1851</v>
      </c>
      <c r="N423" t="b">
        <v>0</v>
      </c>
    </row>
    <row r="424" spans="1:14" x14ac:dyDescent="0.45">
      <c r="A424" t="s">
        <v>114</v>
      </c>
      <c r="B424" t="s">
        <v>619</v>
      </c>
      <c r="C424" t="s">
        <v>557</v>
      </c>
      <c r="D424">
        <v>5</v>
      </c>
      <c r="E424">
        <v>5</v>
      </c>
      <c r="F424">
        <v>4</v>
      </c>
      <c r="G424">
        <v>5</v>
      </c>
      <c r="H424">
        <v>4</v>
      </c>
      <c r="I424">
        <v>4.7249999999999996</v>
      </c>
      <c r="J424">
        <v>23</v>
      </c>
      <c r="K424">
        <v>0.35539265771226392</v>
      </c>
      <c r="L424">
        <v>11</v>
      </c>
      <c r="M424" t="s">
        <v>1852</v>
      </c>
      <c r="N424" t="b">
        <v>0</v>
      </c>
    </row>
    <row r="425" spans="1:14" x14ac:dyDescent="0.45">
      <c r="A425" t="s">
        <v>117</v>
      </c>
      <c r="B425" t="s">
        <v>621</v>
      </c>
      <c r="C425" t="s">
        <v>557</v>
      </c>
      <c r="D425">
        <v>5</v>
      </c>
      <c r="E425">
        <v>5</v>
      </c>
      <c r="F425">
        <v>4</v>
      </c>
      <c r="G425">
        <v>5</v>
      </c>
      <c r="H425">
        <v>5</v>
      </c>
      <c r="I425">
        <v>4.8125</v>
      </c>
      <c r="J425">
        <v>24</v>
      </c>
      <c r="K425">
        <v>0.38485942014022417</v>
      </c>
      <c r="L425">
        <v>10</v>
      </c>
      <c r="M425" t="s">
        <v>1853</v>
      </c>
      <c r="N425" t="b">
        <v>0</v>
      </c>
    </row>
    <row r="426" spans="1:14" x14ac:dyDescent="0.45">
      <c r="A426" t="s">
        <v>120</v>
      </c>
      <c r="B426" t="s">
        <v>623</v>
      </c>
      <c r="C426" t="s">
        <v>557</v>
      </c>
      <c r="D426">
        <v>5</v>
      </c>
      <c r="E426">
        <v>5</v>
      </c>
      <c r="F426">
        <v>5</v>
      </c>
      <c r="G426">
        <v>5</v>
      </c>
      <c r="H426">
        <v>5</v>
      </c>
      <c r="I426">
        <v>5</v>
      </c>
      <c r="J426">
        <v>25</v>
      </c>
      <c r="K426">
        <v>0.56816973763360445</v>
      </c>
      <c r="L426">
        <v>10</v>
      </c>
      <c r="M426" t="s">
        <v>1854</v>
      </c>
      <c r="N426" t="b">
        <v>0</v>
      </c>
    </row>
    <row r="427" spans="1:14" x14ac:dyDescent="0.45">
      <c r="A427" t="s">
        <v>123</v>
      </c>
      <c r="B427" t="s">
        <v>625</v>
      </c>
      <c r="C427" t="s">
        <v>557</v>
      </c>
      <c r="D427">
        <v>5</v>
      </c>
      <c r="E427">
        <v>5</v>
      </c>
      <c r="F427">
        <v>5</v>
      </c>
      <c r="G427">
        <v>5</v>
      </c>
      <c r="H427">
        <v>5</v>
      </c>
      <c r="I427">
        <v>5</v>
      </c>
      <c r="J427">
        <v>25</v>
      </c>
      <c r="K427">
        <v>0.26977863608536728</v>
      </c>
      <c r="L427">
        <v>11</v>
      </c>
      <c r="M427" t="s">
        <v>1855</v>
      </c>
      <c r="N427" t="b">
        <v>0</v>
      </c>
    </row>
    <row r="428" spans="1:14" x14ac:dyDescent="0.45">
      <c r="A428" t="s">
        <v>126</v>
      </c>
      <c r="B428" t="s">
        <v>627</v>
      </c>
      <c r="C428" t="s">
        <v>557</v>
      </c>
      <c r="D428">
        <v>5</v>
      </c>
      <c r="E428">
        <v>5</v>
      </c>
      <c r="F428">
        <v>5</v>
      </c>
      <c r="G428">
        <v>5</v>
      </c>
      <c r="H428">
        <v>5</v>
      </c>
      <c r="I428">
        <v>5</v>
      </c>
      <c r="J428">
        <v>25</v>
      </c>
      <c r="K428">
        <v>0.23901726391364431</v>
      </c>
      <c r="L428">
        <v>12</v>
      </c>
      <c r="M428" t="s">
        <v>1856</v>
      </c>
      <c r="N428" t="b">
        <v>0</v>
      </c>
    </row>
    <row r="429" spans="1:14" x14ac:dyDescent="0.45">
      <c r="A429" t="s">
        <v>129</v>
      </c>
      <c r="B429" t="s">
        <v>629</v>
      </c>
      <c r="C429" t="s">
        <v>557</v>
      </c>
      <c r="D429">
        <v>5</v>
      </c>
      <c r="E429">
        <v>5</v>
      </c>
      <c r="F429">
        <v>5</v>
      </c>
      <c r="G429">
        <v>5</v>
      </c>
      <c r="H429">
        <v>5</v>
      </c>
      <c r="I429">
        <v>5</v>
      </c>
      <c r="J429">
        <v>25</v>
      </c>
      <c r="K429">
        <v>0.1943784740120649</v>
      </c>
      <c r="L429">
        <v>9</v>
      </c>
      <c r="M429" t="s">
        <v>1857</v>
      </c>
      <c r="N429" t="b">
        <v>0</v>
      </c>
    </row>
    <row r="430" spans="1:14" x14ac:dyDescent="0.45">
      <c r="A430" t="s">
        <v>132</v>
      </c>
      <c r="B430" t="s">
        <v>631</v>
      </c>
      <c r="C430" t="s">
        <v>557</v>
      </c>
      <c r="D430">
        <v>5</v>
      </c>
      <c r="E430">
        <v>5</v>
      </c>
      <c r="F430">
        <v>4</v>
      </c>
      <c r="G430">
        <v>5</v>
      </c>
      <c r="H430">
        <v>4</v>
      </c>
      <c r="I430">
        <v>4.7249999999999996</v>
      </c>
      <c r="J430">
        <v>23</v>
      </c>
      <c r="K430">
        <v>0.1034138438494052</v>
      </c>
      <c r="L430">
        <v>10</v>
      </c>
      <c r="M430" t="s">
        <v>1858</v>
      </c>
      <c r="N430" t="b">
        <v>0</v>
      </c>
    </row>
    <row r="431" spans="1:14" x14ac:dyDescent="0.45">
      <c r="A431" t="s">
        <v>135</v>
      </c>
      <c r="B431" t="s">
        <v>633</v>
      </c>
      <c r="C431" t="s">
        <v>557</v>
      </c>
      <c r="D431">
        <v>5</v>
      </c>
      <c r="E431">
        <v>5</v>
      </c>
      <c r="F431">
        <v>4</v>
      </c>
      <c r="G431">
        <v>5</v>
      </c>
      <c r="H431">
        <v>4</v>
      </c>
      <c r="I431">
        <v>4.7249999999999996</v>
      </c>
      <c r="J431">
        <v>23</v>
      </c>
      <c r="K431">
        <v>0.5034885651259966</v>
      </c>
      <c r="L431">
        <v>11</v>
      </c>
      <c r="M431" t="s">
        <v>1859</v>
      </c>
      <c r="N431" t="b">
        <v>0</v>
      </c>
    </row>
    <row r="432" spans="1:14" x14ac:dyDescent="0.45">
      <c r="A432" t="s">
        <v>138</v>
      </c>
      <c r="B432" t="s">
        <v>635</v>
      </c>
      <c r="C432" t="s">
        <v>557</v>
      </c>
      <c r="D432">
        <v>5</v>
      </c>
      <c r="E432">
        <v>5</v>
      </c>
      <c r="F432">
        <v>4</v>
      </c>
      <c r="G432">
        <v>5</v>
      </c>
      <c r="H432">
        <v>4</v>
      </c>
      <c r="I432">
        <v>4.7249999999999996</v>
      </c>
      <c r="J432">
        <v>23</v>
      </c>
      <c r="K432">
        <v>0.1609527990622347</v>
      </c>
      <c r="L432">
        <v>11</v>
      </c>
      <c r="M432" t="s">
        <v>1860</v>
      </c>
      <c r="N432" t="b">
        <v>0</v>
      </c>
    </row>
    <row r="433" spans="1:14" x14ac:dyDescent="0.45">
      <c r="A433" t="s">
        <v>141</v>
      </c>
      <c r="B433" t="s">
        <v>637</v>
      </c>
      <c r="C433" t="s">
        <v>557</v>
      </c>
      <c r="D433">
        <v>4</v>
      </c>
      <c r="E433">
        <v>5</v>
      </c>
      <c r="F433">
        <v>3</v>
      </c>
      <c r="G433">
        <v>4</v>
      </c>
      <c r="H433">
        <v>3</v>
      </c>
      <c r="I433">
        <v>3.9750000000000001</v>
      </c>
      <c r="J433">
        <v>19</v>
      </c>
      <c r="K433">
        <v>0.19701398401709649</v>
      </c>
      <c r="L433">
        <v>12</v>
      </c>
      <c r="M433" t="s">
        <v>1861</v>
      </c>
      <c r="N433" t="b">
        <v>0</v>
      </c>
    </row>
    <row r="434" spans="1:14" x14ac:dyDescent="0.45">
      <c r="A434" t="s">
        <v>144</v>
      </c>
      <c r="B434" t="s">
        <v>639</v>
      </c>
      <c r="C434" t="s">
        <v>557</v>
      </c>
      <c r="D434">
        <v>5</v>
      </c>
      <c r="E434">
        <v>5</v>
      </c>
      <c r="F434">
        <v>4</v>
      </c>
      <c r="G434">
        <v>5</v>
      </c>
      <c r="H434">
        <v>4</v>
      </c>
      <c r="I434">
        <v>4.7249999999999996</v>
      </c>
      <c r="J434">
        <v>23</v>
      </c>
      <c r="K434">
        <v>0.27069791184413972</v>
      </c>
      <c r="L434">
        <v>10</v>
      </c>
      <c r="M434" t="s">
        <v>1862</v>
      </c>
      <c r="N434" t="b">
        <v>0</v>
      </c>
    </row>
    <row r="435" spans="1:14" x14ac:dyDescent="0.45">
      <c r="A435" t="s">
        <v>147</v>
      </c>
      <c r="B435" t="s">
        <v>641</v>
      </c>
      <c r="C435" t="s">
        <v>557</v>
      </c>
      <c r="D435">
        <v>5</v>
      </c>
      <c r="E435">
        <v>5</v>
      </c>
      <c r="F435">
        <v>5</v>
      </c>
      <c r="G435">
        <v>5</v>
      </c>
      <c r="H435">
        <v>5</v>
      </c>
      <c r="I435">
        <v>5</v>
      </c>
      <c r="J435">
        <v>25</v>
      </c>
      <c r="K435">
        <v>0.21161845095123899</v>
      </c>
      <c r="L435">
        <v>10</v>
      </c>
      <c r="M435" t="s">
        <v>1863</v>
      </c>
      <c r="N435" t="b">
        <v>0</v>
      </c>
    </row>
    <row r="436" spans="1:14" x14ac:dyDescent="0.45">
      <c r="A436" t="s">
        <v>150</v>
      </c>
      <c r="B436" t="s">
        <v>643</v>
      </c>
      <c r="C436" t="s">
        <v>557</v>
      </c>
      <c r="D436">
        <v>5</v>
      </c>
      <c r="E436">
        <v>5</v>
      </c>
      <c r="F436">
        <v>4</v>
      </c>
      <c r="G436">
        <v>5</v>
      </c>
      <c r="H436">
        <v>4</v>
      </c>
      <c r="I436">
        <v>4.7249999999999996</v>
      </c>
      <c r="J436">
        <v>23</v>
      </c>
      <c r="K436">
        <v>0.16315881458242729</v>
      </c>
      <c r="L436">
        <v>10</v>
      </c>
      <c r="M436" t="s">
        <v>1864</v>
      </c>
      <c r="N436" t="b">
        <v>0</v>
      </c>
    </row>
    <row r="437" spans="1:14" x14ac:dyDescent="0.45">
      <c r="A437" t="s">
        <v>153</v>
      </c>
      <c r="B437" t="s">
        <v>645</v>
      </c>
      <c r="C437" t="s">
        <v>557</v>
      </c>
      <c r="D437">
        <v>5</v>
      </c>
      <c r="E437">
        <v>5</v>
      </c>
      <c r="F437">
        <v>4</v>
      </c>
      <c r="G437">
        <v>5</v>
      </c>
      <c r="H437">
        <v>5</v>
      </c>
      <c r="I437">
        <v>4.8125</v>
      </c>
      <c r="J437">
        <v>24</v>
      </c>
      <c r="K437">
        <v>0.24598962082885331</v>
      </c>
      <c r="L437">
        <v>10</v>
      </c>
      <c r="M437" t="s">
        <v>1865</v>
      </c>
      <c r="N437" t="b">
        <v>0</v>
      </c>
    </row>
    <row r="438" spans="1:14" x14ac:dyDescent="0.45">
      <c r="A438" t="s">
        <v>156</v>
      </c>
      <c r="B438" t="s">
        <v>647</v>
      </c>
      <c r="C438" t="s">
        <v>557</v>
      </c>
      <c r="D438">
        <v>5</v>
      </c>
      <c r="E438">
        <v>5</v>
      </c>
      <c r="F438">
        <v>4</v>
      </c>
      <c r="G438">
        <v>4</v>
      </c>
      <c r="H438">
        <v>4</v>
      </c>
      <c r="I438">
        <v>4.5625</v>
      </c>
      <c r="J438">
        <v>22</v>
      </c>
      <c r="K438">
        <v>0.27998339575703401</v>
      </c>
      <c r="L438">
        <v>10</v>
      </c>
      <c r="M438" t="s">
        <v>1866</v>
      </c>
      <c r="N438" t="b">
        <v>0</v>
      </c>
    </row>
    <row r="439" spans="1:14" x14ac:dyDescent="0.45">
      <c r="A439" t="s">
        <v>159</v>
      </c>
      <c r="B439" t="s">
        <v>649</v>
      </c>
      <c r="C439" t="s">
        <v>557</v>
      </c>
      <c r="D439">
        <v>5</v>
      </c>
      <c r="E439">
        <v>5</v>
      </c>
      <c r="F439">
        <v>5</v>
      </c>
      <c r="G439">
        <v>5</v>
      </c>
      <c r="H439">
        <v>5</v>
      </c>
      <c r="I439">
        <v>5</v>
      </c>
      <c r="J439">
        <v>25</v>
      </c>
      <c r="K439">
        <v>0.22020840714902201</v>
      </c>
      <c r="L439">
        <v>10</v>
      </c>
      <c r="M439" t="s">
        <v>1867</v>
      </c>
      <c r="N439" t="b">
        <v>0</v>
      </c>
    </row>
    <row r="440" spans="1:14" x14ac:dyDescent="0.45">
      <c r="A440" t="s">
        <v>162</v>
      </c>
      <c r="B440" t="s">
        <v>651</v>
      </c>
      <c r="C440" t="s">
        <v>557</v>
      </c>
      <c r="D440">
        <v>5</v>
      </c>
      <c r="E440">
        <v>5</v>
      </c>
      <c r="F440">
        <v>5</v>
      </c>
      <c r="G440">
        <v>5</v>
      </c>
      <c r="H440">
        <v>5</v>
      </c>
      <c r="I440">
        <v>5</v>
      </c>
      <c r="J440">
        <v>25</v>
      </c>
      <c r="K440">
        <v>0.1564736292081518</v>
      </c>
      <c r="L440">
        <v>9</v>
      </c>
      <c r="M440" t="s">
        <v>1868</v>
      </c>
      <c r="N440" t="b">
        <v>0</v>
      </c>
    </row>
    <row r="441" spans="1:14" x14ac:dyDescent="0.45">
      <c r="A441" t="s">
        <v>165</v>
      </c>
      <c r="B441" t="s">
        <v>653</v>
      </c>
      <c r="C441" t="s">
        <v>557</v>
      </c>
      <c r="D441">
        <v>5</v>
      </c>
      <c r="E441">
        <v>5</v>
      </c>
      <c r="F441">
        <v>4</v>
      </c>
      <c r="G441">
        <v>5</v>
      </c>
      <c r="H441">
        <v>4</v>
      </c>
      <c r="I441">
        <v>4.7249999999999996</v>
      </c>
      <c r="J441">
        <v>23</v>
      </c>
      <c r="K441">
        <v>0.28439533836291042</v>
      </c>
      <c r="L441">
        <v>10</v>
      </c>
      <c r="M441" t="s">
        <v>1869</v>
      </c>
      <c r="N441" t="b">
        <v>0</v>
      </c>
    </row>
    <row r="442" spans="1:14" x14ac:dyDescent="0.45">
      <c r="A442" t="s">
        <v>168</v>
      </c>
      <c r="B442" t="s">
        <v>655</v>
      </c>
      <c r="C442" t="s">
        <v>557</v>
      </c>
      <c r="D442">
        <v>5</v>
      </c>
      <c r="E442">
        <v>5</v>
      </c>
      <c r="F442">
        <v>4</v>
      </c>
      <c r="G442">
        <v>5</v>
      </c>
      <c r="H442">
        <v>4</v>
      </c>
      <c r="I442">
        <v>4.7249999999999996</v>
      </c>
      <c r="J442">
        <v>23</v>
      </c>
      <c r="K442">
        <v>0.326185401774156</v>
      </c>
      <c r="L442">
        <v>10</v>
      </c>
      <c r="M442" t="s">
        <v>1870</v>
      </c>
      <c r="N442" t="b">
        <v>0</v>
      </c>
    </row>
    <row r="443" spans="1:14" x14ac:dyDescent="0.45">
      <c r="A443" t="s">
        <v>171</v>
      </c>
      <c r="B443" t="s">
        <v>657</v>
      </c>
      <c r="C443" t="s">
        <v>557</v>
      </c>
      <c r="D443">
        <v>5</v>
      </c>
      <c r="E443">
        <v>5</v>
      </c>
      <c r="F443">
        <v>4</v>
      </c>
      <c r="G443">
        <v>5</v>
      </c>
      <c r="H443">
        <v>4</v>
      </c>
      <c r="I443">
        <v>4.7249999999999996</v>
      </c>
      <c r="J443">
        <v>23</v>
      </c>
      <c r="K443">
        <v>0.2088314514152316</v>
      </c>
      <c r="L443">
        <v>14</v>
      </c>
      <c r="M443" t="s">
        <v>1871</v>
      </c>
      <c r="N443" t="b">
        <v>0</v>
      </c>
    </row>
    <row r="444" spans="1:14" x14ac:dyDescent="0.45">
      <c r="A444" t="s">
        <v>174</v>
      </c>
      <c r="B444" t="s">
        <v>659</v>
      </c>
      <c r="C444" t="s">
        <v>557</v>
      </c>
      <c r="D444">
        <v>5</v>
      </c>
      <c r="E444">
        <v>5</v>
      </c>
      <c r="F444">
        <v>4</v>
      </c>
      <c r="G444">
        <v>5</v>
      </c>
      <c r="H444">
        <v>5</v>
      </c>
      <c r="I444">
        <v>4.8125</v>
      </c>
      <c r="J444">
        <v>24</v>
      </c>
      <c r="K444">
        <v>0.1295658421738736</v>
      </c>
      <c r="L444">
        <v>12</v>
      </c>
      <c r="M444" t="s">
        <v>1872</v>
      </c>
      <c r="N444" t="b">
        <v>0</v>
      </c>
    </row>
    <row r="445" spans="1:14" x14ac:dyDescent="0.45">
      <c r="A445" t="s">
        <v>177</v>
      </c>
      <c r="B445" t="s">
        <v>661</v>
      </c>
      <c r="C445" t="s">
        <v>557</v>
      </c>
      <c r="D445">
        <v>5</v>
      </c>
      <c r="E445">
        <v>5</v>
      </c>
      <c r="F445">
        <v>4</v>
      </c>
      <c r="G445">
        <v>5</v>
      </c>
      <c r="H445">
        <v>4</v>
      </c>
      <c r="I445">
        <v>4.7249999999999996</v>
      </c>
      <c r="J445">
        <v>23</v>
      </c>
      <c r="K445">
        <v>0.41855042620667621</v>
      </c>
      <c r="L445">
        <v>12</v>
      </c>
      <c r="M445" t="s">
        <v>1873</v>
      </c>
      <c r="N445" t="b">
        <v>0</v>
      </c>
    </row>
    <row r="446" spans="1:14" x14ac:dyDescent="0.45">
      <c r="A446" t="s">
        <v>180</v>
      </c>
      <c r="B446" t="s">
        <v>663</v>
      </c>
      <c r="C446" t="s">
        <v>557</v>
      </c>
      <c r="D446">
        <v>5</v>
      </c>
      <c r="E446">
        <v>5</v>
      </c>
      <c r="F446">
        <v>4</v>
      </c>
      <c r="G446">
        <v>5</v>
      </c>
      <c r="H446">
        <v>5</v>
      </c>
      <c r="I446">
        <v>4.8125</v>
      </c>
      <c r="J446">
        <v>24</v>
      </c>
      <c r="K446">
        <v>0.2056482346401701</v>
      </c>
      <c r="L446">
        <v>9</v>
      </c>
      <c r="M446" t="s">
        <v>1874</v>
      </c>
      <c r="N446" t="b">
        <v>0</v>
      </c>
    </row>
    <row r="447" spans="1:14" x14ac:dyDescent="0.45">
      <c r="A447" t="s">
        <v>183</v>
      </c>
      <c r="B447" t="s">
        <v>665</v>
      </c>
      <c r="C447" t="s">
        <v>557</v>
      </c>
      <c r="D447">
        <v>3</v>
      </c>
      <c r="E447">
        <v>4</v>
      </c>
      <c r="F447">
        <v>3</v>
      </c>
      <c r="G447">
        <v>4</v>
      </c>
      <c r="H447">
        <v>2</v>
      </c>
      <c r="I447">
        <v>3.3250000000000002</v>
      </c>
      <c r="J447">
        <v>16</v>
      </c>
      <c r="K447">
        <v>0.17330858107436839</v>
      </c>
      <c r="L447">
        <v>10</v>
      </c>
      <c r="M447" t="s">
        <v>1875</v>
      </c>
      <c r="N447" t="b">
        <v>0</v>
      </c>
    </row>
    <row r="448" spans="1:14" x14ac:dyDescent="0.45">
      <c r="A448" t="s">
        <v>186</v>
      </c>
      <c r="B448" t="s">
        <v>667</v>
      </c>
      <c r="C448" t="s">
        <v>557</v>
      </c>
      <c r="D448">
        <v>5</v>
      </c>
      <c r="E448">
        <v>5</v>
      </c>
      <c r="F448">
        <v>4</v>
      </c>
      <c r="G448">
        <v>5</v>
      </c>
      <c r="H448">
        <v>4</v>
      </c>
      <c r="I448">
        <v>4.7249999999999996</v>
      </c>
      <c r="J448">
        <v>23</v>
      </c>
      <c r="K448">
        <v>0.34739200752690041</v>
      </c>
      <c r="L448">
        <v>12</v>
      </c>
      <c r="M448" t="s">
        <v>1876</v>
      </c>
      <c r="N448" t="b">
        <v>0</v>
      </c>
    </row>
    <row r="449" spans="1:14" x14ac:dyDescent="0.45">
      <c r="A449" t="s">
        <v>189</v>
      </c>
      <c r="B449" t="s">
        <v>669</v>
      </c>
      <c r="C449" t="s">
        <v>557</v>
      </c>
      <c r="D449">
        <v>4</v>
      </c>
      <c r="E449">
        <v>5</v>
      </c>
      <c r="F449">
        <v>4</v>
      </c>
      <c r="G449">
        <v>5</v>
      </c>
      <c r="H449">
        <v>3</v>
      </c>
      <c r="I449">
        <v>4.3249999999999993</v>
      </c>
      <c r="J449">
        <v>21</v>
      </c>
      <c r="K449">
        <v>0.16086772446687059</v>
      </c>
      <c r="L449">
        <v>10</v>
      </c>
      <c r="M449" t="s">
        <v>1877</v>
      </c>
      <c r="N449" t="b">
        <v>0</v>
      </c>
    </row>
    <row r="450" spans="1:14" x14ac:dyDescent="0.45">
      <c r="A450" t="s">
        <v>192</v>
      </c>
      <c r="B450" t="s">
        <v>671</v>
      </c>
      <c r="C450" t="s">
        <v>557</v>
      </c>
      <c r="D450">
        <v>4</v>
      </c>
      <c r="E450">
        <v>5</v>
      </c>
      <c r="F450">
        <v>4</v>
      </c>
      <c r="G450">
        <v>5</v>
      </c>
      <c r="H450">
        <v>3</v>
      </c>
      <c r="I450">
        <v>4.3249999999999993</v>
      </c>
      <c r="J450">
        <v>21</v>
      </c>
      <c r="K450">
        <v>0.2109945070509486</v>
      </c>
      <c r="L450">
        <v>9</v>
      </c>
      <c r="M450" t="s">
        <v>1878</v>
      </c>
      <c r="N450" t="b">
        <v>0</v>
      </c>
    </row>
    <row r="451" spans="1:14" x14ac:dyDescent="0.45">
      <c r="A451" t="s">
        <v>195</v>
      </c>
      <c r="B451" t="s">
        <v>673</v>
      </c>
      <c r="C451" t="s">
        <v>557</v>
      </c>
      <c r="D451">
        <v>5</v>
      </c>
      <c r="E451">
        <v>5</v>
      </c>
      <c r="F451">
        <v>5</v>
      </c>
      <c r="G451">
        <v>5</v>
      </c>
      <c r="H451">
        <v>4</v>
      </c>
      <c r="I451">
        <v>4.9124999999999996</v>
      </c>
      <c r="J451">
        <v>24</v>
      </c>
      <c r="K451">
        <v>0.28667429544041378</v>
      </c>
      <c r="L451">
        <v>11</v>
      </c>
      <c r="M451" t="s">
        <v>1879</v>
      </c>
      <c r="N451" t="b">
        <v>0</v>
      </c>
    </row>
    <row r="452" spans="1:14" x14ac:dyDescent="0.45">
      <c r="A452" t="s">
        <v>198</v>
      </c>
      <c r="B452" t="s">
        <v>675</v>
      </c>
      <c r="C452" t="s">
        <v>557</v>
      </c>
      <c r="D452">
        <v>5</v>
      </c>
      <c r="E452">
        <v>5</v>
      </c>
      <c r="F452">
        <v>5</v>
      </c>
      <c r="G452">
        <v>5</v>
      </c>
      <c r="H452">
        <v>5</v>
      </c>
      <c r="I452">
        <v>5</v>
      </c>
      <c r="J452">
        <v>25</v>
      </c>
      <c r="K452">
        <v>0.40012877680271008</v>
      </c>
      <c r="L452">
        <v>6</v>
      </c>
      <c r="M452" t="s">
        <v>1880</v>
      </c>
      <c r="N452" t="b">
        <v>0</v>
      </c>
    </row>
    <row r="453" spans="1:14" x14ac:dyDescent="0.45">
      <c r="A453" t="s">
        <v>201</v>
      </c>
      <c r="B453" t="s">
        <v>677</v>
      </c>
      <c r="C453" t="s">
        <v>557</v>
      </c>
      <c r="D453">
        <v>5</v>
      </c>
      <c r="E453">
        <v>5</v>
      </c>
      <c r="F453">
        <v>5</v>
      </c>
      <c r="G453">
        <v>5</v>
      </c>
      <c r="H453">
        <v>5</v>
      </c>
      <c r="I453">
        <v>5</v>
      </c>
      <c r="J453">
        <v>25</v>
      </c>
      <c r="K453">
        <v>0.3018276265491906</v>
      </c>
      <c r="L453">
        <v>12</v>
      </c>
      <c r="M453" t="s">
        <v>1881</v>
      </c>
      <c r="N453" t="b">
        <v>0</v>
      </c>
    </row>
    <row r="454" spans="1:14" x14ac:dyDescent="0.45">
      <c r="A454" t="s">
        <v>204</v>
      </c>
      <c r="B454" t="s">
        <v>679</v>
      </c>
      <c r="C454" t="s">
        <v>557</v>
      </c>
      <c r="D454">
        <v>5</v>
      </c>
      <c r="E454">
        <v>5</v>
      </c>
      <c r="F454">
        <v>4</v>
      </c>
      <c r="G454">
        <v>5</v>
      </c>
      <c r="H454">
        <v>3</v>
      </c>
      <c r="I454">
        <v>4.6374999999999993</v>
      </c>
      <c r="J454">
        <v>22</v>
      </c>
      <c r="K454">
        <v>0.25271385910456767</v>
      </c>
      <c r="L454">
        <v>10</v>
      </c>
      <c r="M454" t="s">
        <v>1882</v>
      </c>
      <c r="N454" t="b">
        <v>0</v>
      </c>
    </row>
    <row r="455" spans="1:14" x14ac:dyDescent="0.45">
      <c r="A455" t="s">
        <v>207</v>
      </c>
      <c r="B455" t="s">
        <v>681</v>
      </c>
      <c r="C455" t="s">
        <v>557</v>
      </c>
      <c r="D455">
        <v>5</v>
      </c>
      <c r="E455">
        <v>5</v>
      </c>
      <c r="F455">
        <v>4</v>
      </c>
      <c r="G455">
        <v>5</v>
      </c>
      <c r="H455">
        <v>4</v>
      </c>
      <c r="I455">
        <v>4.7249999999999996</v>
      </c>
      <c r="J455">
        <v>23</v>
      </c>
      <c r="K455">
        <v>0.27456612933656871</v>
      </c>
      <c r="L455">
        <v>10</v>
      </c>
      <c r="M455" t="s">
        <v>1883</v>
      </c>
      <c r="N455" t="b">
        <v>0</v>
      </c>
    </row>
    <row r="456" spans="1:14" x14ac:dyDescent="0.45">
      <c r="A456" t="s">
        <v>210</v>
      </c>
      <c r="B456" t="s">
        <v>683</v>
      </c>
      <c r="C456" t="s">
        <v>557</v>
      </c>
      <c r="D456">
        <v>5</v>
      </c>
      <c r="E456">
        <v>5</v>
      </c>
      <c r="F456">
        <v>4</v>
      </c>
      <c r="G456">
        <v>4</v>
      </c>
      <c r="H456">
        <v>4</v>
      </c>
      <c r="I456">
        <v>4.5625</v>
      </c>
      <c r="J456">
        <v>22</v>
      </c>
      <c r="K456">
        <v>0.27085340585945678</v>
      </c>
      <c r="L456">
        <v>10</v>
      </c>
      <c r="M456" t="s">
        <v>1884</v>
      </c>
      <c r="N456" t="b">
        <v>0</v>
      </c>
    </row>
    <row r="457" spans="1:14" x14ac:dyDescent="0.45">
      <c r="A457" t="s">
        <v>213</v>
      </c>
      <c r="B457" t="s">
        <v>685</v>
      </c>
      <c r="C457" t="s">
        <v>557</v>
      </c>
      <c r="D457">
        <v>4</v>
      </c>
      <c r="E457">
        <v>5</v>
      </c>
      <c r="F457">
        <v>3</v>
      </c>
      <c r="G457">
        <v>4</v>
      </c>
      <c r="H457">
        <v>3</v>
      </c>
      <c r="I457">
        <v>3.9750000000000001</v>
      </c>
      <c r="J457">
        <v>19</v>
      </c>
      <c r="K457">
        <v>0.33126249606667568</v>
      </c>
      <c r="L457">
        <v>10</v>
      </c>
      <c r="M457" t="s">
        <v>1885</v>
      </c>
      <c r="N457" t="b">
        <v>0</v>
      </c>
    </row>
    <row r="458" spans="1:14" x14ac:dyDescent="0.45">
      <c r="A458" t="s">
        <v>216</v>
      </c>
      <c r="B458" t="s">
        <v>687</v>
      </c>
      <c r="C458" t="s">
        <v>557</v>
      </c>
      <c r="D458">
        <v>5</v>
      </c>
      <c r="E458">
        <v>5</v>
      </c>
      <c r="F458">
        <v>4</v>
      </c>
      <c r="G458">
        <v>5</v>
      </c>
      <c r="H458">
        <v>4</v>
      </c>
      <c r="I458">
        <v>4.7249999999999996</v>
      </c>
      <c r="J458">
        <v>23</v>
      </c>
      <c r="K458">
        <v>0.30676769328001557</v>
      </c>
      <c r="L458">
        <v>10</v>
      </c>
      <c r="M458" t="s">
        <v>1886</v>
      </c>
      <c r="N458" t="b">
        <v>0</v>
      </c>
    </row>
    <row r="459" spans="1:14" x14ac:dyDescent="0.45">
      <c r="A459" t="s">
        <v>219</v>
      </c>
      <c r="B459" t="s">
        <v>688</v>
      </c>
      <c r="C459" t="s">
        <v>557</v>
      </c>
      <c r="D459">
        <v>5</v>
      </c>
      <c r="E459">
        <v>5</v>
      </c>
      <c r="F459">
        <v>4</v>
      </c>
      <c r="G459">
        <v>5</v>
      </c>
      <c r="H459">
        <v>4</v>
      </c>
      <c r="I459">
        <v>4.7249999999999996</v>
      </c>
      <c r="J459">
        <v>23</v>
      </c>
      <c r="K459">
        <v>0.1232652538902539</v>
      </c>
      <c r="L459">
        <v>10</v>
      </c>
      <c r="M459" t="s">
        <v>1887</v>
      </c>
      <c r="N459" t="b">
        <v>0</v>
      </c>
    </row>
    <row r="460" spans="1:14" x14ac:dyDescent="0.45">
      <c r="A460" t="s">
        <v>222</v>
      </c>
      <c r="B460" t="s">
        <v>690</v>
      </c>
      <c r="C460" t="s">
        <v>557</v>
      </c>
      <c r="D460">
        <v>4</v>
      </c>
      <c r="E460">
        <v>5</v>
      </c>
      <c r="F460">
        <v>4</v>
      </c>
      <c r="G460">
        <v>4</v>
      </c>
      <c r="H460">
        <v>3</v>
      </c>
      <c r="I460">
        <v>4.1624999999999996</v>
      </c>
      <c r="J460">
        <v>20</v>
      </c>
      <c r="K460">
        <v>0.43133670718380002</v>
      </c>
      <c r="L460">
        <v>10</v>
      </c>
      <c r="M460" t="s">
        <v>1888</v>
      </c>
      <c r="N460" t="b">
        <v>0</v>
      </c>
    </row>
    <row r="461" spans="1:14" x14ac:dyDescent="0.45">
      <c r="A461" t="s">
        <v>225</v>
      </c>
      <c r="B461" t="s">
        <v>692</v>
      </c>
      <c r="C461" t="s">
        <v>557</v>
      </c>
      <c r="D461">
        <v>5</v>
      </c>
      <c r="E461">
        <v>5</v>
      </c>
      <c r="F461">
        <v>4</v>
      </c>
      <c r="G461">
        <v>5</v>
      </c>
      <c r="H461">
        <v>4</v>
      </c>
      <c r="I461">
        <v>4.7249999999999996</v>
      </c>
      <c r="J461">
        <v>23</v>
      </c>
      <c r="K461">
        <v>0.2882381110994931</v>
      </c>
      <c r="L461">
        <v>10</v>
      </c>
      <c r="M461" t="s">
        <v>1889</v>
      </c>
      <c r="N461" t="b">
        <v>0</v>
      </c>
    </row>
    <row r="462" spans="1:14" x14ac:dyDescent="0.45">
      <c r="A462" t="s">
        <v>228</v>
      </c>
      <c r="B462" t="s">
        <v>694</v>
      </c>
      <c r="C462" t="s">
        <v>557</v>
      </c>
      <c r="D462">
        <v>5</v>
      </c>
      <c r="E462">
        <v>5</v>
      </c>
      <c r="F462">
        <v>5</v>
      </c>
      <c r="G462">
        <v>5</v>
      </c>
      <c r="H462">
        <v>4</v>
      </c>
      <c r="I462">
        <v>4.9124999999999996</v>
      </c>
      <c r="J462">
        <v>24</v>
      </c>
      <c r="K462">
        <v>0.30748280660432359</v>
      </c>
      <c r="L462">
        <v>11</v>
      </c>
      <c r="M462" t="s">
        <v>1890</v>
      </c>
      <c r="N462" t="b">
        <v>0</v>
      </c>
    </row>
    <row r="463" spans="1:14" x14ac:dyDescent="0.45">
      <c r="A463" t="s">
        <v>231</v>
      </c>
      <c r="B463" t="s">
        <v>696</v>
      </c>
      <c r="C463" t="s">
        <v>557</v>
      </c>
      <c r="D463">
        <v>5</v>
      </c>
      <c r="E463">
        <v>5</v>
      </c>
      <c r="F463">
        <v>4</v>
      </c>
      <c r="G463">
        <v>5</v>
      </c>
      <c r="H463">
        <v>4</v>
      </c>
      <c r="I463">
        <v>4.7249999999999996</v>
      </c>
      <c r="J463">
        <v>23</v>
      </c>
      <c r="K463">
        <v>0.32951832506619949</v>
      </c>
      <c r="L463">
        <v>8</v>
      </c>
      <c r="M463" t="s">
        <v>1891</v>
      </c>
      <c r="N463" t="b">
        <v>0</v>
      </c>
    </row>
    <row r="464" spans="1:14" x14ac:dyDescent="0.45">
      <c r="A464" t="s">
        <v>234</v>
      </c>
      <c r="B464" t="s">
        <v>698</v>
      </c>
      <c r="C464" t="s">
        <v>557</v>
      </c>
      <c r="D464">
        <v>1</v>
      </c>
      <c r="E464">
        <v>1</v>
      </c>
      <c r="F464">
        <v>1</v>
      </c>
      <c r="G464">
        <v>2</v>
      </c>
      <c r="H464">
        <v>1</v>
      </c>
      <c r="I464">
        <v>1.1625000000000001</v>
      </c>
      <c r="J464">
        <v>6</v>
      </c>
      <c r="K464">
        <v>4.1375536499872419E-2</v>
      </c>
      <c r="L464">
        <v>10</v>
      </c>
      <c r="M464" t="s">
        <v>1892</v>
      </c>
      <c r="N464" t="b">
        <v>0</v>
      </c>
    </row>
    <row r="465" spans="1:14" x14ac:dyDescent="0.45">
      <c r="A465" t="s">
        <v>237</v>
      </c>
      <c r="B465" t="s">
        <v>700</v>
      </c>
      <c r="C465" t="s">
        <v>557</v>
      </c>
      <c r="D465">
        <v>5</v>
      </c>
      <c r="E465">
        <v>5</v>
      </c>
      <c r="F465">
        <v>4</v>
      </c>
      <c r="G465">
        <v>5</v>
      </c>
      <c r="H465">
        <v>4</v>
      </c>
      <c r="I465">
        <v>4.7249999999999996</v>
      </c>
      <c r="J465">
        <v>23</v>
      </c>
      <c r="K465">
        <v>0.31120015756544511</v>
      </c>
      <c r="L465">
        <v>11</v>
      </c>
      <c r="M465" t="s">
        <v>1893</v>
      </c>
      <c r="N465" t="b">
        <v>0</v>
      </c>
    </row>
    <row r="466" spans="1:14" x14ac:dyDescent="0.45">
      <c r="A466" t="s">
        <v>240</v>
      </c>
      <c r="B466" t="s">
        <v>702</v>
      </c>
      <c r="C466" t="s">
        <v>557</v>
      </c>
      <c r="D466">
        <v>5</v>
      </c>
      <c r="E466">
        <v>5</v>
      </c>
      <c r="F466">
        <v>4</v>
      </c>
      <c r="G466">
        <v>5</v>
      </c>
      <c r="H466">
        <v>4</v>
      </c>
      <c r="I466">
        <v>4.7249999999999996</v>
      </c>
      <c r="J466">
        <v>23</v>
      </c>
      <c r="K466">
        <v>0.22429371178438801</v>
      </c>
      <c r="L466">
        <v>14</v>
      </c>
      <c r="M466" t="s">
        <v>1894</v>
      </c>
      <c r="N466" t="b">
        <v>0</v>
      </c>
    </row>
    <row r="467" spans="1:14" x14ac:dyDescent="0.45">
      <c r="A467" t="s">
        <v>243</v>
      </c>
      <c r="B467" t="s">
        <v>703</v>
      </c>
      <c r="C467" t="s">
        <v>557</v>
      </c>
      <c r="D467">
        <v>5</v>
      </c>
      <c r="E467">
        <v>5</v>
      </c>
      <c r="F467">
        <v>5</v>
      </c>
      <c r="G467">
        <v>5</v>
      </c>
      <c r="H467">
        <v>5</v>
      </c>
      <c r="I467">
        <v>5</v>
      </c>
      <c r="J467">
        <v>25</v>
      </c>
      <c r="K467">
        <v>0.26894000299335669</v>
      </c>
      <c r="L467">
        <v>8</v>
      </c>
      <c r="M467" t="s">
        <v>1895</v>
      </c>
      <c r="N467" t="b">
        <v>0</v>
      </c>
    </row>
    <row r="468" spans="1:14" x14ac:dyDescent="0.45">
      <c r="A468" t="s">
        <v>246</v>
      </c>
      <c r="B468" t="s">
        <v>705</v>
      </c>
      <c r="C468" t="s">
        <v>557</v>
      </c>
      <c r="D468">
        <v>5</v>
      </c>
      <c r="E468">
        <v>5</v>
      </c>
      <c r="F468">
        <v>5</v>
      </c>
      <c r="G468">
        <v>5</v>
      </c>
      <c r="H468">
        <v>5</v>
      </c>
      <c r="I468">
        <v>5</v>
      </c>
      <c r="J468">
        <v>25</v>
      </c>
      <c r="K468">
        <v>0.2778108663817932</v>
      </c>
      <c r="L468">
        <v>12</v>
      </c>
      <c r="M468" t="s">
        <v>1896</v>
      </c>
      <c r="N468" t="b">
        <v>0</v>
      </c>
    </row>
    <row r="469" spans="1:14" x14ac:dyDescent="0.45">
      <c r="A469" t="s">
        <v>249</v>
      </c>
      <c r="B469" t="s">
        <v>707</v>
      </c>
      <c r="C469" t="s">
        <v>557</v>
      </c>
      <c r="D469">
        <v>4</v>
      </c>
      <c r="E469">
        <v>5</v>
      </c>
      <c r="F469">
        <v>3</v>
      </c>
      <c r="G469">
        <v>4</v>
      </c>
      <c r="H469">
        <v>3</v>
      </c>
      <c r="I469">
        <v>3.9750000000000001</v>
      </c>
      <c r="J469">
        <v>19</v>
      </c>
      <c r="K469">
        <v>0.1610097750361747</v>
      </c>
      <c r="L469">
        <v>10</v>
      </c>
      <c r="M469" t="s">
        <v>1897</v>
      </c>
      <c r="N469" t="b">
        <v>0</v>
      </c>
    </row>
    <row r="470" spans="1:14" x14ac:dyDescent="0.45">
      <c r="A470" t="s">
        <v>252</v>
      </c>
      <c r="B470" t="s">
        <v>709</v>
      </c>
      <c r="C470" t="s">
        <v>557</v>
      </c>
      <c r="D470">
        <v>5</v>
      </c>
      <c r="E470">
        <v>5</v>
      </c>
      <c r="F470">
        <v>4</v>
      </c>
      <c r="G470">
        <v>5</v>
      </c>
      <c r="H470">
        <v>4</v>
      </c>
      <c r="I470">
        <v>4.7249999999999996</v>
      </c>
      <c r="J470">
        <v>23</v>
      </c>
      <c r="K470">
        <v>0.43851762303674502</v>
      </c>
      <c r="L470">
        <v>10</v>
      </c>
      <c r="M470" t="s">
        <v>1898</v>
      </c>
      <c r="N470" t="b">
        <v>0</v>
      </c>
    </row>
    <row r="471" spans="1:14" x14ac:dyDescent="0.45">
      <c r="A471" t="s">
        <v>255</v>
      </c>
      <c r="B471" t="s">
        <v>711</v>
      </c>
      <c r="C471" t="s">
        <v>557</v>
      </c>
      <c r="D471">
        <v>5</v>
      </c>
      <c r="E471">
        <v>5</v>
      </c>
      <c r="F471">
        <v>4</v>
      </c>
      <c r="G471">
        <v>5</v>
      </c>
      <c r="H471">
        <v>4</v>
      </c>
      <c r="I471">
        <v>4.7249999999999996</v>
      </c>
      <c r="J471">
        <v>23</v>
      </c>
      <c r="K471">
        <v>0.12144613243819841</v>
      </c>
      <c r="L471">
        <v>10</v>
      </c>
      <c r="M471" t="s">
        <v>1899</v>
      </c>
      <c r="N471" t="b">
        <v>0</v>
      </c>
    </row>
    <row r="472" spans="1:14" x14ac:dyDescent="0.45">
      <c r="A472" t="s">
        <v>258</v>
      </c>
      <c r="B472" t="s">
        <v>713</v>
      </c>
      <c r="C472" t="s">
        <v>557</v>
      </c>
      <c r="D472">
        <v>5</v>
      </c>
      <c r="E472">
        <v>5</v>
      </c>
      <c r="F472">
        <v>5</v>
      </c>
      <c r="G472">
        <v>5</v>
      </c>
      <c r="H472">
        <v>4</v>
      </c>
      <c r="I472">
        <v>4.9124999999999996</v>
      </c>
      <c r="J472">
        <v>24</v>
      </c>
      <c r="K472">
        <v>0.41156449211147622</v>
      </c>
      <c r="L472">
        <v>10</v>
      </c>
      <c r="M472" t="s">
        <v>1900</v>
      </c>
      <c r="N472" t="b">
        <v>0</v>
      </c>
    </row>
    <row r="473" spans="1:14" x14ac:dyDescent="0.45">
      <c r="A473" t="s">
        <v>261</v>
      </c>
      <c r="B473" t="s">
        <v>715</v>
      </c>
      <c r="C473" t="s">
        <v>557</v>
      </c>
      <c r="D473">
        <v>4</v>
      </c>
      <c r="E473">
        <v>5</v>
      </c>
      <c r="F473">
        <v>4</v>
      </c>
      <c r="G473">
        <v>5</v>
      </c>
      <c r="H473">
        <v>3</v>
      </c>
      <c r="I473">
        <v>4.3249999999999993</v>
      </c>
      <c r="J473">
        <v>21</v>
      </c>
      <c r="K473">
        <v>0.40587417055369379</v>
      </c>
      <c r="L473">
        <v>11</v>
      </c>
      <c r="M473" t="s">
        <v>1901</v>
      </c>
      <c r="N473" t="b">
        <v>0</v>
      </c>
    </row>
    <row r="474" spans="1:14" x14ac:dyDescent="0.45">
      <c r="A474" t="s">
        <v>264</v>
      </c>
      <c r="B474" t="s">
        <v>717</v>
      </c>
      <c r="C474" t="s">
        <v>557</v>
      </c>
      <c r="D474">
        <v>5</v>
      </c>
      <c r="E474">
        <v>5</v>
      </c>
      <c r="F474">
        <v>4</v>
      </c>
      <c r="G474">
        <v>5</v>
      </c>
      <c r="H474">
        <v>4</v>
      </c>
      <c r="I474">
        <v>4.7249999999999996</v>
      </c>
      <c r="J474">
        <v>23</v>
      </c>
      <c r="K474">
        <v>0.2570174569815718</v>
      </c>
      <c r="L474">
        <v>11</v>
      </c>
      <c r="M474" t="s">
        <v>1902</v>
      </c>
      <c r="N474" t="b">
        <v>0</v>
      </c>
    </row>
    <row r="475" spans="1:14" x14ac:dyDescent="0.45">
      <c r="A475" t="s">
        <v>267</v>
      </c>
      <c r="B475" t="s">
        <v>719</v>
      </c>
      <c r="C475" t="s">
        <v>557</v>
      </c>
      <c r="D475">
        <v>5</v>
      </c>
      <c r="E475">
        <v>5</v>
      </c>
      <c r="F475">
        <v>4</v>
      </c>
      <c r="G475">
        <v>5</v>
      </c>
      <c r="H475">
        <v>5</v>
      </c>
      <c r="I475">
        <v>4.8125</v>
      </c>
      <c r="J475">
        <v>24</v>
      </c>
      <c r="K475">
        <v>0.30112088017316579</v>
      </c>
      <c r="L475">
        <v>10</v>
      </c>
      <c r="M475" t="s">
        <v>1903</v>
      </c>
      <c r="N475" t="b">
        <v>0</v>
      </c>
    </row>
    <row r="476" spans="1:14" x14ac:dyDescent="0.45">
      <c r="A476" t="s">
        <v>270</v>
      </c>
      <c r="B476" t="s">
        <v>721</v>
      </c>
      <c r="C476" t="s">
        <v>557</v>
      </c>
      <c r="D476">
        <v>5</v>
      </c>
      <c r="E476">
        <v>5</v>
      </c>
      <c r="F476">
        <v>4</v>
      </c>
      <c r="G476">
        <v>5</v>
      </c>
      <c r="H476">
        <v>5</v>
      </c>
      <c r="I476">
        <v>4.8125</v>
      </c>
      <c r="J476">
        <v>24</v>
      </c>
      <c r="K476">
        <v>0.15872824946099001</v>
      </c>
      <c r="L476">
        <v>10</v>
      </c>
      <c r="M476" t="s">
        <v>1904</v>
      </c>
      <c r="N476" t="b">
        <v>0</v>
      </c>
    </row>
    <row r="477" spans="1:14" x14ac:dyDescent="0.45">
      <c r="A477" t="s">
        <v>273</v>
      </c>
      <c r="B477" t="s">
        <v>723</v>
      </c>
      <c r="C477" t="s">
        <v>557</v>
      </c>
      <c r="D477">
        <v>3</v>
      </c>
      <c r="E477">
        <v>4</v>
      </c>
      <c r="F477">
        <v>3</v>
      </c>
      <c r="G477">
        <v>4</v>
      </c>
      <c r="H477">
        <v>2</v>
      </c>
      <c r="I477">
        <v>3.3250000000000002</v>
      </c>
      <c r="J477">
        <v>16</v>
      </c>
      <c r="K477">
        <v>0.23361689277869441</v>
      </c>
      <c r="L477">
        <v>10</v>
      </c>
      <c r="M477" t="s">
        <v>1905</v>
      </c>
      <c r="N477" t="b">
        <v>0</v>
      </c>
    </row>
    <row r="478" spans="1:14" x14ac:dyDescent="0.45">
      <c r="A478" t="s">
        <v>276</v>
      </c>
      <c r="B478" t="s">
        <v>725</v>
      </c>
      <c r="C478" t="s">
        <v>557</v>
      </c>
      <c r="D478">
        <v>5</v>
      </c>
      <c r="E478">
        <v>5</v>
      </c>
      <c r="F478">
        <v>4</v>
      </c>
      <c r="G478">
        <v>5</v>
      </c>
      <c r="H478">
        <v>3</v>
      </c>
      <c r="I478">
        <v>4.6374999999999993</v>
      </c>
      <c r="J478">
        <v>22</v>
      </c>
      <c r="K478">
        <v>0.17513732502034879</v>
      </c>
      <c r="L478">
        <v>9</v>
      </c>
      <c r="M478" t="s">
        <v>1906</v>
      </c>
      <c r="N478" t="b">
        <v>0</v>
      </c>
    </row>
    <row r="479" spans="1:14" x14ac:dyDescent="0.45">
      <c r="A479" t="s">
        <v>279</v>
      </c>
      <c r="B479" t="s">
        <v>727</v>
      </c>
      <c r="C479" t="s">
        <v>557</v>
      </c>
      <c r="D479">
        <v>5</v>
      </c>
      <c r="E479">
        <v>5</v>
      </c>
      <c r="F479">
        <v>4</v>
      </c>
      <c r="G479">
        <v>4</v>
      </c>
      <c r="H479">
        <v>5</v>
      </c>
      <c r="I479">
        <v>4.6500000000000004</v>
      </c>
      <c r="J479">
        <v>23</v>
      </c>
      <c r="K479">
        <v>0.36630837300924618</v>
      </c>
      <c r="L479">
        <v>10</v>
      </c>
      <c r="M479" t="s">
        <v>1907</v>
      </c>
      <c r="N479" t="b">
        <v>0</v>
      </c>
    </row>
    <row r="480" spans="1:14" x14ac:dyDescent="0.45">
      <c r="A480" t="s">
        <v>282</v>
      </c>
      <c r="B480" t="s">
        <v>729</v>
      </c>
      <c r="C480" t="s">
        <v>557</v>
      </c>
      <c r="D480">
        <v>3</v>
      </c>
      <c r="E480">
        <v>4</v>
      </c>
      <c r="F480">
        <v>3</v>
      </c>
      <c r="G480">
        <v>4</v>
      </c>
      <c r="H480">
        <v>2</v>
      </c>
      <c r="I480">
        <v>3.3250000000000002</v>
      </c>
      <c r="J480">
        <v>16</v>
      </c>
      <c r="K480">
        <v>0.25506679331134219</v>
      </c>
      <c r="L480">
        <v>11</v>
      </c>
      <c r="M480" t="s">
        <v>1908</v>
      </c>
      <c r="N480" t="b">
        <v>0</v>
      </c>
    </row>
    <row r="481" spans="1:14" x14ac:dyDescent="0.45">
      <c r="A481" t="s">
        <v>285</v>
      </c>
      <c r="B481" t="s">
        <v>731</v>
      </c>
      <c r="C481" t="s">
        <v>557</v>
      </c>
      <c r="D481">
        <v>3</v>
      </c>
      <c r="E481">
        <v>4</v>
      </c>
      <c r="F481">
        <v>3</v>
      </c>
      <c r="G481">
        <v>4</v>
      </c>
      <c r="H481">
        <v>2</v>
      </c>
      <c r="I481">
        <v>3.3250000000000002</v>
      </c>
      <c r="J481">
        <v>16</v>
      </c>
      <c r="K481">
        <v>0.15908043405074249</v>
      </c>
      <c r="L481">
        <v>9</v>
      </c>
      <c r="M481" t="s">
        <v>1909</v>
      </c>
      <c r="N481" t="b">
        <v>0</v>
      </c>
    </row>
    <row r="482" spans="1:14" x14ac:dyDescent="0.45">
      <c r="A482" t="s">
        <v>288</v>
      </c>
      <c r="B482" t="s">
        <v>733</v>
      </c>
      <c r="C482" t="s">
        <v>557</v>
      </c>
      <c r="D482">
        <v>5</v>
      </c>
      <c r="E482">
        <v>5</v>
      </c>
      <c r="F482">
        <v>5</v>
      </c>
      <c r="G482">
        <v>5</v>
      </c>
      <c r="H482">
        <v>5</v>
      </c>
      <c r="I482">
        <v>5</v>
      </c>
      <c r="J482">
        <v>25</v>
      </c>
      <c r="K482">
        <v>0.34443461945963599</v>
      </c>
      <c r="L482">
        <v>10</v>
      </c>
      <c r="M482" t="s">
        <v>1910</v>
      </c>
      <c r="N482" t="b">
        <v>0</v>
      </c>
    </row>
    <row r="483" spans="1:14" x14ac:dyDescent="0.45">
      <c r="A483" t="s">
        <v>291</v>
      </c>
      <c r="B483" t="s">
        <v>735</v>
      </c>
      <c r="C483" t="s">
        <v>557</v>
      </c>
      <c r="D483">
        <v>5</v>
      </c>
      <c r="E483">
        <v>5</v>
      </c>
      <c r="F483">
        <v>4</v>
      </c>
      <c r="G483">
        <v>5</v>
      </c>
      <c r="H483">
        <v>5</v>
      </c>
      <c r="I483">
        <v>4.8125</v>
      </c>
      <c r="J483">
        <v>24</v>
      </c>
      <c r="K483">
        <v>0.17386577345278631</v>
      </c>
      <c r="L483">
        <v>10</v>
      </c>
      <c r="M483" t="s">
        <v>1911</v>
      </c>
      <c r="N483" t="b">
        <v>0</v>
      </c>
    </row>
    <row r="484" spans="1:14" x14ac:dyDescent="0.45">
      <c r="A484" t="s">
        <v>294</v>
      </c>
      <c r="B484" t="s">
        <v>737</v>
      </c>
      <c r="C484" t="s">
        <v>557</v>
      </c>
      <c r="D484">
        <v>5</v>
      </c>
      <c r="E484">
        <v>5</v>
      </c>
      <c r="F484">
        <v>4</v>
      </c>
      <c r="G484">
        <v>5</v>
      </c>
      <c r="H484">
        <v>4</v>
      </c>
      <c r="I484">
        <v>4.7249999999999996</v>
      </c>
      <c r="J484">
        <v>23</v>
      </c>
      <c r="K484">
        <v>0.27440668811712438</v>
      </c>
      <c r="L484">
        <v>10</v>
      </c>
      <c r="M484" t="s">
        <v>1912</v>
      </c>
      <c r="N484" t="b">
        <v>0</v>
      </c>
    </row>
    <row r="485" spans="1:14" x14ac:dyDescent="0.45">
      <c r="A485" t="s">
        <v>297</v>
      </c>
      <c r="B485" t="s">
        <v>739</v>
      </c>
      <c r="C485" t="s">
        <v>557</v>
      </c>
      <c r="D485">
        <v>5</v>
      </c>
      <c r="E485">
        <v>5</v>
      </c>
      <c r="F485">
        <v>4</v>
      </c>
      <c r="G485">
        <v>5</v>
      </c>
      <c r="H485">
        <v>4</v>
      </c>
      <c r="I485">
        <v>4.7249999999999996</v>
      </c>
      <c r="J485">
        <v>23</v>
      </c>
      <c r="K485">
        <v>0.15294083938269981</v>
      </c>
      <c r="L485">
        <v>10</v>
      </c>
      <c r="M485" t="s">
        <v>1913</v>
      </c>
      <c r="N485" t="b">
        <v>0</v>
      </c>
    </row>
    <row r="486" spans="1:14" x14ac:dyDescent="0.45">
      <c r="A486" t="s">
        <v>300</v>
      </c>
      <c r="B486" t="s">
        <v>741</v>
      </c>
      <c r="C486" t="s">
        <v>557</v>
      </c>
      <c r="D486">
        <v>5</v>
      </c>
      <c r="E486">
        <v>5</v>
      </c>
      <c r="F486">
        <v>5</v>
      </c>
      <c r="G486">
        <v>5</v>
      </c>
      <c r="H486">
        <v>5</v>
      </c>
      <c r="I486">
        <v>5</v>
      </c>
      <c r="J486">
        <v>25</v>
      </c>
      <c r="K486">
        <v>0.27209807006950482</v>
      </c>
      <c r="L486">
        <v>12</v>
      </c>
      <c r="M486" t="s">
        <v>1914</v>
      </c>
      <c r="N486" t="b">
        <v>0</v>
      </c>
    </row>
    <row r="487" spans="1:14" x14ac:dyDescent="0.45">
      <c r="A487" t="s">
        <v>303</v>
      </c>
      <c r="B487" t="s">
        <v>743</v>
      </c>
      <c r="C487" t="s">
        <v>557</v>
      </c>
      <c r="D487">
        <v>4</v>
      </c>
      <c r="E487">
        <v>5</v>
      </c>
      <c r="F487">
        <v>4</v>
      </c>
      <c r="G487">
        <v>5</v>
      </c>
      <c r="H487">
        <v>3</v>
      </c>
      <c r="I487">
        <v>4.3249999999999993</v>
      </c>
      <c r="J487">
        <v>21</v>
      </c>
      <c r="K487">
        <v>7.7197684114582027E-2</v>
      </c>
      <c r="L487">
        <v>13</v>
      </c>
      <c r="M487" t="s">
        <v>1915</v>
      </c>
      <c r="N487" t="b">
        <v>0</v>
      </c>
    </row>
    <row r="488" spans="1:14" x14ac:dyDescent="0.45">
      <c r="A488" t="s">
        <v>306</v>
      </c>
      <c r="B488" t="s">
        <v>745</v>
      </c>
      <c r="C488" t="s">
        <v>557</v>
      </c>
      <c r="D488">
        <v>5</v>
      </c>
      <c r="E488">
        <v>5</v>
      </c>
      <c r="F488">
        <v>5</v>
      </c>
      <c r="G488">
        <v>5</v>
      </c>
      <c r="H488">
        <v>5</v>
      </c>
      <c r="I488">
        <v>5</v>
      </c>
      <c r="J488">
        <v>25</v>
      </c>
      <c r="K488">
        <v>0.1012045532498714</v>
      </c>
      <c r="L488">
        <v>12</v>
      </c>
      <c r="M488" t="s">
        <v>1916</v>
      </c>
      <c r="N488" t="b">
        <v>0</v>
      </c>
    </row>
    <row r="489" spans="1:14" x14ac:dyDescent="0.45">
      <c r="A489" t="s">
        <v>309</v>
      </c>
      <c r="B489" t="s">
        <v>747</v>
      </c>
      <c r="C489" t="s">
        <v>557</v>
      </c>
      <c r="D489">
        <v>5</v>
      </c>
      <c r="E489">
        <v>5</v>
      </c>
      <c r="F489">
        <v>4</v>
      </c>
      <c r="G489">
        <v>5</v>
      </c>
      <c r="H489">
        <v>4</v>
      </c>
      <c r="I489">
        <v>4.7249999999999996</v>
      </c>
      <c r="J489">
        <v>23</v>
      </c>
      <c r="K489">
        <v>0.16320698528624811</v>
      </c>
      <c r="L489">
        <v>13</v>
      </c>
      <c r="M489" t="s">
        <v>1917</v>
      </c>
      <c r="N489" t="b">
        <v>0</v>
      </c>
    </row>
    <row r="490" spans="1:14" x14ac:dyDescent="0.45">
      <c r="A490" t="s">
        <v>312</v>
      </c>
      <c r="B490" t="s">
        <v>749</v>
      </c>
      <c r="C490" t="s">
        <v>557</v>
      </c>
      <c r="D490">
        <v>5</v>
      </c>
      <c r="E490">
        <v>5</v>
      </c>
      <c r="F490">
        <v>4</v>
      </c>
      <c r="G490">
        <v>5</v>
      </c>
      <c r="H490">
        <v>4</v>
      </c>
      <c r="I490">
        <v>4.7249999999999996</v>
      </c>
      <c r="J490">
        <v>23</v>
      </c>
      <c r="K490">
        <v>0.29732980580715229</v>
      </c>
      <c r="L490">
        <v>10</v>
      </c>
      <c r="M490" t="s">
        <v>1918</v>
      </c>
      <c r="N490" t="b">
        <v>0</v>
      </c>
    </row>
    <row r="491" spans="1:14" x14ac:dyDescent="0.45">
      <c r="A491" t="s">
        <v>315</v>
      </c>
      <c r="B491" t="s">
        <v>751</v>
      </c>
      <c r="C491" t="s">
        <v>557</v>
      </c>
      <c r="D491">
        <v>4</v>
      </c>
      <c r="E491">
        <v>5</v>
      </c>
      <c r="F491">
        <v>4</v>
      </c>
      <c r="G491">
        <v>5</v>
      </c>
      <c r="H491">
        <v>3</v>
      </c>
      <c r="I491">
        <v>4.3249999999999993</v>
      </c>
      <c r="J491">
        <v>21</v>
      </c>
      <c r="K491">
        <v>0.17139618020961411</v>
      </c>
      <c r="L491">
        <v>13</v>
      </c>
      <c r="M491" t="s">
        <v>1919</v>
      </c>
      <c r="N491" t="b">
        <v>0</v>
      </c>
    </row>
    <row r="492" spans="1:14" x14ac:dyDescent="0.45">
      <c r="A492" t="s">
        <v>318</v>
      </c>
      <c r="B492" t="s">
        <v>753</v>
      </c>
      <c r="C492" t="s">
        <v>557</v>
      </c>
      <c r="D492">
        <v>5</v>
      </c>
      <c r="E492">
        <v>5</v>
      </c>
      <c r="F492">
        <v>4</v>
      </c>
      <c r="G492">
        <v>5</v>
      </c>
      <c r="H492">
        <v>4</v>
      </c>
      <c r="I492">
        <v>4.7249999999999996</v>
      </c>
      <c r="J492">
        <v>23</v>
      </c>
      <c r="K492">
        <v>0.2024148993966072</v>
      </c>
      <c r="L492">
        <v>12</v>
      </c>
      <c r="M492" t="s">
        <v>1920</v>
      </c>
      <c r="N492" t="b">
        <v>0</v>
      </c>
    </row>
    <row r="493" spans="1:14" x14ac:dyDescent="0.45">
      <c r="A493" t="s">
        <v>321</v>
      </c>
      <c r="B493" t="s">
        <v>755</v>
      </c>
      <c r="C493" t="s">
        <v>557</v>
      </c>
      <c r="D493">
        <v>5</v>
      </c>
      <c r="E493">
        <v>5</v>
      </c>
      <c r="F493">
        <v>4</v>
      </c>
      <c r="G493">
        <v>5</v>
      </c>
      <c r="H493">
        <v>4</v>
      </c>
      <c r="I493">
        <v>4.7249999999999996</v>
      </c>
      <c r="J493">
        <v>23</v>
      </c>
      <c r="K493">
        <v>0.212436087030965</v>
      </c>
      <c r="L493">
        <v>10</v>
      </c>
      <c r="M493" t="s">
        <v>1921</v>
      </c>
      <c r="N493" t="b">
        <v>0</v>
      </c>
    </row>
    <row r="494" spans="1:14" x14ac:dyDescent="0.45">
      <c r="A494" t="s">
        <v>324</v>
      </c>
      <c r="B494" t="s">
        <v>757</v>
      </c>
      <c r="C494" t="s">
        <v>557</v>
      </c>
      <c r="D494">
        <v>5</v>
      </c>
      <c r="E494">
        <v>5</v>
      </c>
      <c r="F494">
        <v>5</v>
      </c>
      <c r="G494">
        <v>5</v>
      </c>
      <c r="H494">
        <v>5</v>
      </c>
      <c r="I494">
        <v>5</v>
      </c>
      <c r="J494">
        <v>25</v>
      </c>
      <c r="K494">
        <v>0.14028566498011141</v>
      </c>
      <c r="L494">
        <v>12</v>
      </c>
      <c r="M494" t="s">
        <v>1895</v>
      </c>
      <c r="N494" t="b">
        <v>0</v>
      </c>
    </row>
    <row r="495" spans="1:14" x14ac:dyDescent="0.45">
      <c r="A495" t="s">
        <v>327</v>
      </c>
      <c r="B495" t="s">
        <v>759</v>
      </c>
      <c r="C495" t="s">
        <v>557</v>
      </c>
      <c r="D495">
        <v>4</v>
      </c>
      <c r="E495">
        <v>5</v>
      </c>
      <c r="F495">
        <v>4</v>
      </c>
      <c r="G495">
        <v>5</v>
      </c>
      <c r="H495">
        <v>3</v>
      </c>
      <c r="I495">
        <v>4.3249999999999993</v>
      </c>
      <c r="J495">
        <v>21</v>
      </c>
      <c r="K495">
        <v>0.22585404290255681</v>
      </c>
      <c r="L495">
        <v>14</v>
      </c>
      <c r="M495" t="s">
        <v>1922</v>
      </c>
      <c r="N495" t="b">
        <v>0</v>
      </c>
    </row>
    <row r="496" spans="1:14" x14ac:dyDescent="0.45">
      <c r="A496" t="s">
        <v>330</v>
      </c>
      <c r="B496" t="s">
        <v>761</v>
      </c>
      <c r="C496" t="s">
        <v>557</v>
      </c>
      <c r="D496">
        <v>5</v>
      </c>
      <c r="E496">
        <v>5</v>
      </c>
      <c r="F496">
        <v>4</v>
      </c>
      <c r="G496">
        <v>5</v>
      </c>
      <c r="H496">
        <v>4</v>
      </c>
      <c r="I496">
        <v>4.7249999999999996</v>
      </c>
      <c r="J496">
        <v>23</v>
      </c>
      <c r="K496">
        <v>9.1329225352112658E-2</v>
      </c>
      <c r="L496">
        <v>2</v>
      </c>
      <c r="M496" t="s">
        <v>1923</v>
      </c>
      <c r="N496" t="b">
        <v>0</v>
      </c>
    </row>
    <row r="497" spans="1:14" x14ac:dyDescent="0.45">
      <c r="A497" t="s">
        <v>333</v>
      </c>
      <c r="B497" t="s">
        <v>763</v>
      </c>
      <c r="C497" t="s">
        <v>557</v>
      </c>
      <c r="D497">
        <v>5</v>
      </c>
      <c r="E497">
        <v>5</v>
      </c>
      <c r="F497">
        <v>4</v>
      </c>
      <c r="G497">
        <v>5</v>
      </c>
      <c r="H497">
        <v>4</v>
      </c>
      <c r="I497">
        <v>4.7249999999999996</v>
      </c>
      <c r="J497">
        <v>23</v>
      </c>
      <c r="K497">
        <v>0.2024937679101671</v>
      </c>
      <c r="L497">
        <v>12</v>
      </c>
      <c r="M497" t="s">
        <v>1924</v>
      </c>
      <c r="N497" t="b">
        <v>0</v>
      </c>
    </row>
    <row r="498" spans="1:14" x14ac:dyDescent="0.45">
      <c r="A498" t="s">
        <v>336</v>
      </c>
      <c r="B498" t="s">
        <v>765</v>
      </c>
      <c r="C498" t="s">
        <v>557</v>
      </c>
      <c r="D498">
        <v>3</v>
      </c>
      <c r="E498">
        <v>4</v>
      </c>
      <c r="F498">
        <v>3</v>
      </c>
      <c r="G498">
        <v>4</v>
      </c>
      <c r="H498">
        <v>2</v>
      </c>
      <c r="I498">
        <v>3.3250000000000002</v>
      </c>
      <c r="J498">
        <v>16</v>
      </c>
      <c r="K498">
        <v>0.17015606195695129</v>
      </c>
      <c r="L498">
        <v>11</v>
      </c>
      <c r="M498" t="s">
        <v>1925</v>
      </c>
      <c r="N498" t="b">
        <v>0</v>
      </c>
    </row>
    <row r="499" spans="1:14" x14ac:dyDescent="0.45">
      <c r="A499" t="s">
        <v>339</v>
      </c>
      <c r="B499" t="s">
        <v>767</v>
      </c>
      <c r="C499" t="s">
        <v>557</v>
      </c>
      <c r="D499">
        <v>5</v>
      </c>
      <c r="E499">
        <v>5</v>
      </c>
      <c r="F499">
        <v>4</v>
      </c>
      <c r="G499">
        <v>5</v>
      </c>
      <c r="H499">
        <v>5</v>
      </c>
      <c r="I499">
        <v>4.8125</v>
      </c>
      <c r="J499">
        <v>24</v>
      </c>
      <c r="K499">
        <v>0.30512707331687261</v>
      </c>
      <c r="L499">
        <v>13</v>
      </c>
      <c r="M499" t="s">
        <v>1926</v>
      </c>
      <c r="N499" t="b">
        <v>0</v>
      </c>
    </row>
    <row r="500" spans="1:14" x14ac:dyDescent="0.45">
      <c r="A500" t="s">
        <v>342</v>
      </c>
      <c r="B500" t="s">
        <v>769</v>
      </c>
      <c r="C500" t="s">
        <v>557</v>
      </c>
      <c r="D500">
        <v>5</v>
      </c>
      <c r="E500">
        <v>5</v>
      </c>
      <c r="F500">
        <v>4</v>
      </c>
      <c r="G500">
        <v>5</v>
      </c>
      <c r="H500">
        <v>3</v>
      </c>
      <c r="I500">
        <v>4.6374999999999993</v>
      </c>
      <c r="J500">
        <v>22</v>
      </c>
      <c r="K500">
        <v>0.26388509115410069</v>
      </c>
      <c r="L500">
        <v>11</v>
      </c>
      <c r="M500" t="s">
        <v>1927</v>
      </c>
      <c r="N500" t="b">
        <v>0</v>
      </c>
    </row>
    <row r="501" spans="1:14" x14ac:dyDescent="0.45">
      <c r="A501" t="s">
        <v>345</v>
      </c>
      <c r="B501" t="s">
        <v>771</v>
      </c>
      <c r="C501" t="s">
        <v>557</v>
      </c>
      <c r="D501">
        <v>5</v>
      </c>
      <c r="E501">
        <v>5</v>
      </c>
      <c r="F501">
        <v>5</v>
      </c>
      <c r="G501">
        <v>5</v>
      </c>
      <c r="H501">
        <v>4</v>
      </c>
      <c r="I501">
        <v>4.9124999999999996</v>
      </c>
      <c r="J501">
        <v>24</v>
      </c>
      <c r="K501">
        <v>0.37463977386446118</v>
      </c>
      <c r="L501">
        <v>11</v>
      </c>
      <c r="M501" t="s">
        <v>1928</v>
      </c>
      <c r="N501" t="b">
        <v>0</v>
      </c>
    </row>
    <row r="502" spans="1:14" x14ac:dyDescent="0.45">
      <c r="A502" t="s">
        <v>348</v>
      </c>
      <c r="B502" t="s">
        <v>773</v>
      </c>
      <c r="C502" t="s">
        <v>557</v>
      </c>
      <c r="D502">
        <v>5</v>
      </c>
      <c r="E502">
        <v>5</v>
      </c>
      <c r="F502">
        <v>4</v>
      </c>
      <c r="G502">
        <v>5</v>
      </c>
      <c r="H502">
        <v>4</v>
      </c>
      <c r="I502">
        <v>4.7249999999999996</v>
      </c>
      <c r="J502">
        <v>23</v>
      </c>
      <c r="K502">
        <v>0.21654493593880089</v>
      </c>
      <c r="L502">
        <v>12</v>
      </c>
      <c r="M502" t="s">
        <v>1929</v>
      </c>
      <c r="N502" t="b">
        <v>0</v>
      </c>
    </row>
    <row r="503" spans="1:14" x14ac:dyDescent="0.45">
      <c r="A503" t="s">
        <v>351</v>
      </c>
      <c r="B503" t="s">
        <v>775</v>
      </c>
      <c r="C503" t="s">
        <v>557</v>
      </c>
      <c r="D503">
        <v>5</v>
      </c>
      <c r="E503">
        <v>5</v>
      </c>
      <c r="F503">
        <v>4</v>
      </c>
      <c r="G503">
        <v>5</v>
      </c>
      <c r="H503">
        <v>4</v>
      </c>
      <c r="I503">
        <v>4.7249999999999996</v>
      </c>
      <c r="J503">
        <v>23</v>
      </c>
      <c r="K503">
        <v>0.21754637636393651</v>
      </c>
      <c r="L503">
        <v>13</v>
      </c>
      <c r="M503" t="s">
        <v>1930</v>
      </c>
      <c r="N503" t="b">
        <v>0</v>
      </c>
    </row>
    <row r="504" spans="1:14" x14ac:dyDescent="0.45">
      <c r="A504" t="s">
        <v>354</v>
      </c>
      <c r="B504" t="s">
        <v>777</v>
      </c>
      <c r="C504" t="s">
        <v>557</v>
      </c>
      <c r="D504">
        <v>5</v>
      </c>
      <c r="E504">
        <v>5</v>
      </c>
      <c r="F504">
        <v>5</v>
      </c>
      <c r="G504">
        <v>5</v>
      </c>
      <c r="H504">
        <v>5</v>
      </c>
      <c r="I504">
        <v>5</v>
      </c>
      <c r="J504">
        <v>25</v>
      </c>
      <c r="K504">
        <v>0.2294985887795957</v>
      </c>
      <c r="L504">
        <v>9</v>
      </c>
      <c r="M504" t="s">
        <v>1931</v>
      </c>
      <c r="N504" t="b">
        <v>0</v>
      </c>
    </row>
    <row r="505" spans="1:14" x14ac:dyDescent="0.45">
      <c r="A505" t="s">
        <v>357</v>
      </c>
      <c r="B505" t="s">
        <v>779</v>
      </c>
      <c r="C505" t="s">
        <v>557</v>
      </c>
      <c r="D505">
        <v>5</v>
      </c>
      <c r="E505">
        <v>5</v>
      </c>
      <c r="F505">
        <v>4</v>
      </c>
      <c r="G505">
        <v>5</v>
      </c>
      <c r="H505">
        <v>4</v>
      </c>
      <c r="I505">
        <v>4.7249999999999996</v>
      </c>
      <c r="J505">
        <v>23</v>
      </c>
      <c r="K505">
        <v>0.28591987506092242</v>
      </c>
      <c r="L505">
        <v>11</v>
      </c>
      <c r="M505" t="s">
        <v>1932</v>
      </c>
      <c r="N505" t="b">
        <v>0</v>
      </c>
    </row>
    <row r="506" spans="1:14" x14ac:dyDescent="0.45">
      <c r="A506" t="s">
        <v>360</v>
      </c>
      <c r="B506" t="s">
        <v>781</v>
      </c>
      <c r="C506" t="s">
        <v>557</v>
      </c>
      <c r="D506">
        <v>5</v>
      </c>
      <c r="E506">
        <v>5</v>
      </c>
      <c r="F506">
        <v>4</v>
      </c>
      <c r="G506">
        <v>5</v>
      </c>
      <c r="H506">
        <v>3</v>
      </c>
      <c r="I506">
        <v>4.6374999999999993</v>
      </c>
      <c r="J506">
        <v>22</v>
      </c>
      <c r="K506">
        <v>0.13394868585732159</v>
      </c>
      <c r="L506">
        <v>2</v>
      </c>
      <c r="M506" t="s">
        <v>1933</v>
      </c>
      <c r="N506" t="b">
        <v>0</v>
      </c>
    </row>
    <row r="507" spans="1:14" x14ac:dyDescent="0.45">
      <c r="A507" t="s">
        <v>363</v>
      </c>
      <c r="B507" t="s">
        <v>782</v>
      </c>
      <c r="C507" t="s">
        <v>557</v>
      </c>
      <c r="D507">
        <v>5</v>
      </c>
      <c r="E507">
        <v>5</v>
      </c>
      <c r="F507">
        <v>5</v>
      </c>
      <c r="G507">
        <v>5</v>
      </c>
      <c r="H507">
        <v>4</v>
      </c>
      <c r="I507">
        <v>4.9124999999999996</v>
      </c>
      <c r="J507">
        <v>24</v>
      </c>
      <c r="K507">
        <v>0.45454831355606812</v>
      </c>
      <c r="L507">
        <v>13</v>
      </c>
      <c r="M507" t="s">
        <v>1934</v>
      </c>
      <c r="N507" t="b">
        <v>0</v>
      </c>
    </row>
    <row r="508" spans="1:14" x14ac:dyDescent="0.45">
      <c r="A508" t="s">
        <v>366</v>
      </c>
      <c r="B508" t="s">
        <v>784</v>
      </c>
      <c r="C508" t="s">
        <v>557</v>
      </c>
      <c r="D508">
        <v>5</v>
      </c>
      <c r="E508">
        <v>5</v>
      </c>
      <c r="F508">
        <v>3</v>
      </c>
      <c r="G508">
        <v>5</v>
      </c>
      <c r="H508">
        <v>3</v>
      </c>
      <c r="I508">
        <v>4.45</v>
      </c>
      <c r="J508">
        <v>21</v>
      </c>
      <c r="K508">
        <v>0.1212222711210566</v>
      </c>
      <c r="L508">
        <v>9</v>
      </c>
      <c r="M508" t="s">
        <v>1935</v>
      </c>
      <c r="N508" t="b">
        <v>0</v>
      </c>
    </row>
    <row r="509" spans="1:14" x14ac:dyDescent="0.45">
      <c r="A509" t="s">
        <v>369</v>
      </c>
      <c r="B509" t="s">
        <v>786</v>
      </c>
      <c r="C509" t="s">
        <v>557</v>
      </c>
      <c r="D509">
        <v>5</v>
      </c>
      <c r="E509">
        <v>5</v>
      </c>
      <c r="F509">
        <v>4</v>
      </c>
      <c r="G509">
        <v>5</v>
      </c>
      <c r="H509">
        <v>4</v>
      </c>
      <c r="I509">
        <v>4.7249999999999996</v>
      </c>
      <c r="J509">
        <v>23</v>
      </c>
      <c r="K509">
        <v>0.39263607907785519</v>
      </c>
      <c r="L509">
        <v>13</v>
      </c>
      <c r="M509" t="s">
        <v>1936</v>
      </c>
      <c r="N509" t="b">
        <v>0</v>
      </c>
    </row>
    <row r="510" spans="1:14" x14ac:dyDescent="0.45">
      <c r="A510" t="s">
        <v>372</v>
      </c>
      <c r="B510" t="s">
        <v>788</v>
      </c>
      <c r="C510" t="s">
        <v>557</v>
      </c>
      <c r="D510">
        <v>4</v>
      </c>
      <c r="E510">
        <v>5</v>
      </c>
      <c r="F510">
        <v>4</v>
      </c>
      <c r="G510">
        <v>5</v>
      </c>
      <c r="H510">
        <v>3</v>
      </c>
      <c r="I510">
        <v>4.3249999999999993</v>
      </c>
      <c r="J510">
        <v>21</v>
      </c>
      <c r="K510">
        <v>0.40327012253854788</v>
      </c>
      <c r="L510">
        <v>15</v>
      </c>
      <c r="M510" t="s">
        <v>1937</v>
      </c>
      <c r="N510" t="b">
        <v>0</v>
      </c>
    </row>
    <row r="511" spans="1:14" x14ac:dyDescent="0.45">
      <c r="A511" t="s">
        <v>375</v>
      </c>
      <c r="B511" t="s">
        <v>790</v>
      </c>
      <c r="C511" t="s">
        <v>557</v>
      </c>
      <c r="D511">
        <v>5</v>
      </c>
      <c r="E511">
        <v>5</v>
      </c>
      <c r="F511">
        <v>4</v>
      </c>
      <c r="G511">
        <v>5</v>
      </c>
      <c r="H511">
        <v>4</v>
      </c>
      <c r="I511">
        <v>4.7249999999999996</v>
      </c>
      <c r="J511">
        <v>23</v>
      </c>
      <c r="K511">
        <v>0.28668223873047238</v>
      </c>
      <c r="L511">
        <v>8</v>
      </c>
      <c r="M511" t="s">
        <v>1938</v>
      </c>
      <c r="N511" t="b">
        <v>0</v>
      </c>
    </row>
    <row r="512" spans="1:14" x14ac:dyDescent="0.45">
      <c r="A512" t="s">
        <v>378</v>
      </c>
      <c r="B512" t="s">
        <v>792</v>
      </c>
      <c r="C512" t="s">
        <v>557</v>
      </c>
      <c r="D512">
        <v>4</v>
      </c>
      <c r="E512">
        <v>5</v>
      </c>
      <c r="F512">
        <v>3</v>
      </c>
      <c r="G512">
        <v>5</v>
      </c>
      <c r="H512">
        <v>3</v>
      </c>
      <c r="I512">
        <v>4.1375000000000002</v>
      </c>
      <c r="J512">
        <v>20</v>
      </c>
      <c r="K512">
        <v>0.22099898063200821</v>
      </c>
      <c r="L512">
        <v>3</v>
      </c>
      <c r="M512" t="s">
        <v>1939</v>
      </c>
      <c r="N512" t="b">
        <v>0</v>
      </c>
    </row>
    <row r="513" spans="1:14" x14ac:dyDescent="0.45">
      <c r="A513" t="s">
        <v>381</v>
      </c>
      <c r="B513" t="s">
        <v>794</v>
      </c>
      <c r="C513" t="s">
        <v>557</v>
      </c>
      <c r="D513">
        <v>4</v>
      </c>
      <c r="E513">
        <v>5</v>
      </c>
      <c r="F513">
        <v>3</v>
      </c>
      <c r="G513">
        <v>5</v>
      </c>
      <c r="H513">
        <v>2</v>
      </c>
      <c r="I513">
        <v>4.05</v>
      </c>
      <c r="J513">
        <v>19</v>
      </c>
      <c r="K513">
        <v>0.18277449192929571</v>
      </c>
      <c r="L513">
        <v>13</v>
      </c>
      <c r="M513" t="s">
        <v>1940</v>
      </c>
      <c r="N513" t="b">
        <v>0</v>
      </c>
    </row>
    <row r="514" spans="1:14" x14ac:dyDescent="0.45">
      <c r="A514" t="s">
        <v>384</v>
      </c>
      <c r="B514" t="s">
        <v>796</v>
      </c>
      <c r="C514" t="s">
        <v>557</v>
      </c>
      <c r="D514">
        <v>5</v>
      </c>
      <c r="E514">
        <v>5</v>
      </c>
      <c r="F514">
        <v>5</v>
      </c>
      <c r="G514">
        <v>5</v>
      </c>
      <c r="H514">
        <v>4</v>
      </c>
      <c r="I514">
        <v>4.9124999999999996</v>
      </c>
      <c r="J514">
        <v>24</v>
      </c>
      <c r="K514">
        <v>0.43473370280773083</v>
      </c>
      <c r="L514">
        <v>13</v>
      </c>
      <c r="M514" t="s">
        <v>1941</v>
      </c>
      <c r="N514" t="b">
        <v>0</v>
      </c>
    </row>
    <row r="515" spans="1:14" x14ac:dyDescent="0.45">
      <c r="A515" t="s">
        <v>387</v>
      </c>
      <c r="B515" t="s">
        <v>798</v>
      </c>
      <c r="C515" t="s">
        <v>557</v>
      </c>
      <c r="D515">
        <v>5</v>
      </c>
      <c r="E515">
        <v>5</v>
      </c>
      <c r="F515">
        <v>5</v>
      </c>
      <c r="G515">
        <v>5</v>
      </c>
      <c r="H515">
        <v>5</v>
      </c>
      <c r="I515">
        <v>5</v>
      </c>
      <c r="J515">
        <v>25</v>
      </c>
      <c r="K515">
        <v>0.16858080138848339</v>
      </c>
      <c r="L515">
        <v>8</v>
      </c>
      <c r="M515" t="s">
        <v>1942</v>
      </c>
      <c r="N515" t="b">
        <v>0</v>
      </c>
    </row>
    <row r="516" spans="1:14" x14ac:dyDescent="0.45">
      <c r="A516" t="s">
        <v>390</v>
      </c>
      <c r="B516" t="s">
        <v>800</v>
      </c>
      <c r="C516" t="s">
        <v>557</v>
      </c>
      <c r="D516">
        <v>5</v>
      </c>
      <c r="E516">
        <v>5</v>
      </c>
      <c r="F516">
        <v>4</v>
      </c>
      <c r="G516">
        <v>5</v>
      </c>
      <c r="H516">
        <v>4</v>
      </c>
      <c r="I516">
        <v>4.7249999999999996</v>
      </c>
      <c r="J516">
        <v>23</v>
      </c>
      <c r="K516">
        <v>0.22853656673090339</v>
      </c>
      <c r="L516">
        <v>12</v>
      </c>
      <c r="M516" t="s">
        <v>1943</v>
      </c>
      <c r="N516" t="b">
        <v>0</v>
      </c>
    </row>
    <row r="517" spans="1:14" x14ac:dyDescent="0.45">
      <c r="A517" t="s">
        <v>393</v>
      </c>
      <c r="B517" t="s">
        <v>802</v>
      </c>
      <c r="C517" t="s">
        <v>557</v>
      </c>
      <c r="D517">
        <v>5</v>
      </c>
      <c r="E517">
        <v>5</v>
      </c>
      <c r="F517">
        <v>5</v>
      </c>
      <c r="G517">
        <v>5</v>
      </c>
      <c r="H517">
        <v>5</v>
      </c>
      <c r="I517">
        <v>5</v>
      </c>
      <c r="J517">
        <v>25</v>
      </c>
      <c r="K517">
        <v>0.30164001768198329</v>
      </c>
      <c r="L517">
        <v>13</v>
      </c>
      <c r="M517" t="s">
        <v>1944</v>
      </c>
      <c r="N517" t="b">
        <v>0</v>
      </c>
    </row>
    <row r="518" spans="1:14" x14ac:dyDescent="0.45">
      <c r="A518" t="s">
        <v>396</v>
      </c>
      <c r="B518" t="s">
        <v>804</v>
      </c>
      <c r="C518" t="s">
        <v>557</v>
      </c>
      <c r="D518">
        <v>4</v>
      </c>
      <c r="E518">
        <v>5</v>
      </c>
      <c r="F518">
        <v>4</v>
      </c>
      <c r="G518">
        <v>5</v>
      </c>
      <c r="H518">
        <v>3</v>
      </c>
      <c r="I518">
        <v>4.3249999999999993</v>
      </c>
      <c r="J518">
        <v>21</v>
      </c>
      <c r="K518">
        <v>0.31527780899527591</v>
      </c>
      <c r="L518">
        <v>11</v>
      </c>
      <c r="M518" t="s">
        <v>1945</v>
      </c>
      <c r="N518" t="b">
        <v>0</v>
      </c>
    </row>
    <row r="519" spans="1:14" x14ac:dyDescent="0.45">
      <c r="A519" t="s">
        <v>399</v>
      </c>
      <c r="B519" t="s">
        <v>806</v>
      </c>
      <c r="C519" t="s">
        <v>557</v>
      </c>
      <c r="D519">
        <v>4</v>
      </c>
      <c r="E519">
        <v>5</v>
      </c>
      <c r="F519">
        <v>3</v>
      </c>
      <c r="G519">
        <v>4</v>
      </c>
      <c r="H519">
        <v>3</v>
      </c>
      <c r="I519">
        <v>3.9750000000000001</v>
      </c>
      <c r="J519">
        <v>19</v>
      </c>
      <c r="K519">
        <v>0.16935642454267841</v>
      </c>
      <c r="L519">
        <v>11</v>
      </c>
      <c r="M519" t="s">
        <v>1946</v>
      </c>
      <c r="N519" t="b">
        <v>0</v>
      </c>
    </row>
    <row r="520" spans="1:14" x14ac:dyDescent="0.45">
      <c r="A520" t="s">
        <v>402</v>
      </c>
      <c r="B520" t="s">
        <v>808</v>
      </c>
      <c r="C520" t="s">
        <v>557</v>
      </c>
      <c r="D520">
        <v>5</v>
      </c>
      <c r="E520">
        <v>5</v>
      </c>
      <c r="F520">
        <v>4</v>
      </c>
      <c r="G520">
        <v>5</v>
      </c>
      <c r="H520">
        <v>3</v>
      </c>
      <c r="I520">
        <v>4.6374999999999993</v>
      </c>
      <c r="J520">
        <v>22</v>
      </c>
      <c r="K520">
        <v>0.33597734014218289</v>
      </c>
      <c r="L520">
        <v>11</v>
      </c>
      <c r="M520" t="s">
        <v>1947</v>
      </c>
      <c r="N520" t="b">
        <v>0</v>
      </c>
    </row>
    <row r="521" spans="1:14" x14ac:dyDescent="0.45">
      <c r="A521" t="s">
        <v>405</v>
      </c>
      <c r="B521" t="s">
        <v>810</v>
      </c>
      <c r="C521" t="s">
        <v>557</v>
      </c>
      <c r="D521">
        <v>5</v>
      </c>
      <c r="E521">
        <v>5</v>
      </c>
      <c r="F521">
        <v>5</v>
      </c>
      <c r="G521">
        <v>5</v>
      </c>
      <c r="H521">
        <v>4</v>
      </c>
      <c r="I521">
        <v>4.9124999999999996</v>
      </c>
      <c r="J521">
        <v>24</v>
      </c>
      <c r="K521">
        <v>0.31254722618434178</v>
      </c>
      <c r="L521">
        <v>14</v>
      </c>
      <c r="M521" t="s">
        <v>1948</v>
      </c>
      <c r="N521" t="b">
        <v>0</v>
      </c>
    </row>
    <row r="522" spans="1:14" x14ac:dyDescent="0.45">
      <c r="A522" t="s">
        <v>408</v>
      </c>
      <c r="B522" t="s">
        <v>812</v>
      </c>
      <c r="C522" t="s">
        <v>557</v>
      </c>
      <c r="D522">
        <v>5</v>
      </c>
      <c r="E522">
        <v>5</v>
      </c>
      <c r="F522">
        <v>5</v>
      </c>
      <c r="G522">
        <v>5</v>
      </c>
      <c r="H522">
        <v>5</v>
      </c>
      <c r="I522">
        <v>5</v>
      </c>
      <c r="J522">
        <v>25</v>
      </c>
      <c r="K522">
        <v>0.2082102643594281</v>
      </c>
      <c r="L522">
        <v>11</v>
      </c>
      <c r="M522" t="s">
        <v>1949</v>
      </c>
      <c r="N522" t="b">
        <v>0</v>
      </c>
    </row>
    <row r="523" spans="1:14" x14ac:dyDescent="0.45">
      <c r="A523" t="s">
        <v>411</v>
      </c>
      <c r="B523" t="s">
        <v>814</v>
      </c>
      <c r="C523" t="s">
        <v>557</v>
      </c>
      <c r="D523">
        <v>5</v>
      </c>
      <c r="E523">
        <v>5</v>
      </c>
      <c r="F523">
        <v>4</v>
      </c>
      <c r="G523">
        <v>5</v>
      </c>
      <c r="H523">
        <v>4</v>
      </c>
      <c r="I523">
        <v>4.7249999999999996</v>
      </c>
      <c r="J523">
        <v>23</v>
      </c>
      <c r="K523">
        <v>0.33083025476111921</v>
      </c>
      <c r="L523">
        <v>10</v>
      </c>
      <c r="M523" t="s">
        <v>1950</v>
      </c>
      <c r="N523" t="b">
        <v>0</v>
      </c>
    </row>
    <row r="524" spans="1:14" x14ac:dyDescent="0.45">
      <c r="A524" t="s">
        <v>414</v>
      </c>
      <c r="B524" t="s">
        <v>816</v>
      </c>
      <c r="C524" t="s">
        <v>557</v>
      </c>
      <c r="D524">
        <v>5</v>
      </c>
      <c r="E524">
        <v>5</v>
      </c>
      <c r="F524">
        <v>5</v>
      </c>
      <c r="G524">
        <v>5</v>
      </c>
      <c r="H524">
        <v>5</v>
      </c>
      <c r="I524">
        <v>5</v>
      </c>
      <c r="J524">
        <v>25</v>
      </c>
      <c r="K524">
        <v>0.29618304966174552</v>
      </c>
      <c r="L524">
        <v>10</v>
      </c>
      <c r="M524" t="s">
        <v>1951</v>
      </c>
      <c r="N524" t="b">
        <v>0</v>
      </c>
    </row>
    <row r="525" spans="1:14" x14ac:dyDescent="0.45">
      <c r="A525" t="s">
        <v>417</v>
      </c>
      <c r="B525" t="s">
        <v>818</v>
      </c>
      <c r="C525" t="s">
        <v>557</v>
      </c>
      <c r="D525">
        <v>5</v>
      </c>
      <c r="E525">
        <v>5</v>
      </c>
      <c r="F525">
        <v>5</v>
      </c>
      <c r="G525">
        <v>5</v>
      </c>
      <c r="H525">
        <v>5</v>
      </c>
      <c r="I525">
        <v>5</v>
      </c>
      <c r="J525">
        <v>25</v>
      </c>
      <c r="K525">
        <v>0.19440607882829239</v>
      </c>
      <c r="L525">
        <v>10</v>
      </c>
      <c r="M525" t="s">
        <v>1952</v>
      </c>
      <c r="N525" t="b">
        <v>0</v>
      </c>
    </row>
    <row r="526" spans="1:14" x14ac:dyDescent="0.45">
      <c r="A526" t="s">
        <v>420</v>
      </c>
      <c r="B526" t="s">
        <v>820</v>
      </c>
      <c r="C526" t="s">
        <v>557</v>
      </c>
      <c r="D526">
        <v>5</v>
      </c>
      <c r="E526">
        <v>5</v>
      </c>
      <c r="F526">
        <v>4</v>
      </c>
      <c r="G526">
        <v>5</v>
      </c>
      <c r="H526">
        <v>4</v>
      </c>
      <c r="I526">
        <v>4.7249999999999996</v>
      </c>
      <c r="J526">
        <v>23</v>
      </c>
      <c r="K526">
        <v>0.37596080780006902</v>
      </c>
      <c r="L526">
        <v>14</v>
      </c>
      <c r="M526" t="s">
        <v>1953</v>
      </c>
      <c r="N526" t="b">
        <v>0</v>
      </c>
    </row>
    <row r="527" spans="1:14" x14ac:dyDescent="0.45">
      <c r="A527" t="s">
        <v>423</v>
      </c>
      <c r="B527" t="s">
        <v>822</v>
      </c>
      <c r="C527" t="s">
        <v>557</v>
      </c>
      <c r="D527">
        <v>5</v>
      </c>
      <c r="E527">
        <v>5</v>
      </c>
      <c r="F527">
        <v>5</v>
      </c>
      <c r="G527">
        <v>5</v>
      </c>
      <c r="H527">
        <v>5</v>
      </c>
      <c r="I527">
        <v>5</v>
      </c>
      <c r="J527">
        <v>25</v>
      </c>
      <c r="K527">
        <v>8.2041410354442387E-2</v>
      </c>
      <c r="L527">
        <v>11</v>
      </c>
      <c r="M527" t="s">
        <v>1954</v>
      </c>
      <c r="N527" t="b">
        <v>0</v>
      </c>
    </row>
    <row r="528" spans="1:14" x14ac:dyDescent="0.45">
      <c r="A528" t="s">
        <v>426</v>
      </c>
      <c r="B528" t="s">
        <v>824</v>
      </c>
      <c r="C528" t="s">
        <v>557</v>
      </c>
      <c r="D528">
        <v>5</v>
      </c>
      <c r="E528">
        <v>5</v>
      </c>
      <c r="F528">
        <v>4</v>
      </c>
      <c r="G528">
        <v>5</v>
      </c>
      <c r="H528">
        <v>4</v>
      </c>
      <c r="I528">
        <v>4.7249999999999996</v>
      </c>
      <c r="J528">
        <v>23</v>
      </c>
      <c r="K528">
        <v>0.147484380325834</v>
      </c>
      <c r="L528">
        <v>11</v>
      </c>
      <c r="M528" t="s">
        <v>1955</v>
      </c>
      <c r="N528" t="b">
        <v>0</v>
      </c>
    </row>
    <row r="529" spans="1:14" x14ac:dyDescent="0.45">
      <c r="A529" t="s">
        <v>429</v>
      </c>
      <c r="B529" t="s">
        <v>826</v>
      </c>
      <c r="C529" t="s">
        <v>557</v>
      </c>
      <c r="D529">
        <v>5</v>
      </c>
      <c r="E529">
        <v>5</v>
      </c>
      <c r="F529">
        <v>5</v>
      </c>
      <c r="G529">
        <v>5</v>
      </c>
      <c r="H529">
        <v>5</v>
      </c>
      <c r="I529">
        <v>5</v>
      </c>
      <c r="J529">
        <v>25</v>
      </c>
      <c r="K529">
        <v>0.4391632074280899</v>
      </c>
      <c r="L529">
        <v>12</v>
      </c>
      <c r="M529" t="s">
        <v>1956</v>
      </c>
      <c r="N529" t="b">
        <v>0</v>
      </c>
    </row>
    <row r="530" spans="1:14" x14ac:dyDescent="0.45">
      <c r="A530" t="s">
        <v>432</v>
      </c>
      <c r="B530" t="s">
        <v>828</v>
      </c>
      <c r="C530" t="s">
        <v>557</v>
      </c>
      <c r="D530">
        <v>5</v>
      </c>
      <c r="E530">
        <v>5</v>
      </c>
      <c r="F530">
        <v>5</v>
      </c>
      <c r="G530">
        <v>5</v>
      </c>
      <c r="H530">
        <v>4</v>
      </c>
      <c r="I530">
        <v>4.9124999999999996</v>
      </c>
      <c r="J530">
        <v>24</v>
      </c>
      <c r="K530">
        <v>0.36913640034819378</v>
      </c>
      <c r="L530">
        <v>11</v>
      </c>
      <c r="M530" t="s">
        <v>1957</v>
      </c>
      <c r="N530" t="b">
        <v>0</v>
      </c>
    </row>
    <row r="531" spans="1:14" x14ac:dyDescent="0.45">
      <c r="A531" t="s">
        <v>435</v>
      </c>
      <c r="B531" t="s">
        <v>830</v>
      </c>
      <c r="C531" t="s">
        <v>557</v>
      </c>
      <c r="D531">
        <v>5</v>
      </c>
      <c r="E531">
        <v>5</v>
      </c>
      <c r="F531">
        <v>4</v>
      </c>
      <c r="G531">
        <v>5</v>
      </c>
      <c r="H531">
        <v>4</v>
      </c>
      <c r="I531">
        <v>4.7249999999999996</v>
      </c>
      <c r="J531">
        <v>23</v>
      </c>
      <c r="K531">
        <v>0.29245293686040091</v>
      </c>
      <c r="L531">
        <v>8</v>
      </c>
      <c r="M531" t="s">
        <v>1958</v>
      </c>
      <c r="N531" t="b">
        <v>0</v>
      </c>
    </row>
    <row r="532" spans="1:14" x14ac:dyDescent="0.45">
      <c r="A532" t="s">
        <v>438</v>
      </c>
      <c r="B532" t="s">
        <v>832</v>
      </c>
      <c r="C532" t="s">
        <v>557</v>
      </c>
      <c r="D532">
        <v>5</v>
      </c>
      <c r="E532">
        <v>5</v>
      </c>
      <c r="F532">
        <v>3</v>
      </c>
      <c r="G532">
        <v>5</v>
      </c>
      <c r="H532">
        <v>2</v>
      </c>
      <c r="I532">
        <v>4.3624999999999998</v>
      </c>
      <c r="J532">
        <v>20</v>
      </c>
      <c r="K532">
        <v>0.2183809772528813</v>
      </c>
      <c r="L532">
        <v>11</v>
      </c>
      <c r="M532" t="s">
        <v>1959</v>
      </c>
      <c r="N532" t="b">
        <v>0</v>
      </c>
    </row>
    <row r="533" spans="1:14" x14ac:dyDescent="0.45">
      <c r="A533" t="s">
        <v>441</v>
      </c>
      <c r="B533" t="s">
        <v>834</v>
      </c>
      <c r="C533" t="s">
        <v>557</v>
      </c>
      <c r="D533">
        <v>5</v>
      </c>
      <c r="E533">
        <v>5</v>
      </c>
      <c r="F533">
        <v>4</v>
      </c>
      <c r="G533">
        <v>5</v>
      </c>
      <c r="H533">
        <v>5</v>
      </c>
      <c r="I533">
        <v>4.8125</v>
      </c>
      <c r="J533">
        <v>24</v>
      </c>
      <c r="K533">
        <v>0.2758327722370858</v>
      </c>
      <c r="L533">
        <v>10</v>
      </c>
      <c r="M533" t="s">
        <v>1960</v>
      </c>
      <c r="N533" t="b">
        <v>0</v>
      </c>
    </row>
    <row r="534" spans="1:14" x14ac:dyDescent="0.45">
      <c r="A534" t="s">
        <v>444</v>
      </c>
      <c r="B534" t="s">
        <v>698</v>
      </c>
      <c r="C534" t="s">
        <v>557</v>
      </c>
      <c r="D534">
        <v>1</v>
      </c>
      <c r="E534">
        <v>1</v>
      </c>
      <c r="F534">
        <v>1</v>
      </c>
      <c r="G534">
        <v>2</v>
      </c>
      <c r="H534">
        <v>1</v>
      </c>
      <c r="I534">
        <v>1.1625000000000001</v>
      </c>
      <c r="J534">
        <v>6</v>
      </c>
      <c r="K534">
        <v>3.3227328227328233E-2</v>
      </c>
      <c r="L534">
        <v>10</v>
      </c>
      <c r="M534" t="s">
        <v>1961</v>
      </c>
      <c r="N534" t="b">
        <v>0</v>
      </c>
    </row>
    <row r="535" spans="1:14" x14ac:dyDescent="0.45">
      <c r="A535" t="s">
        <v>435</v>
      </c>
      <c r="B535" t="s">
        <v>837</v>
      </c>
      <c r="C535" t="s">
        <v>557</v>
      </c>
      <c r="D535">
        <v>5</v>
      </c>
      <c r="E535">
        <v>5</v>
      </c>
      <c r="F535">
        <v>4</v>
      </c>
      <c r="G535">
        <v>4</v>
      </c>
      <c r="H535">
        <v>3</v>
      </c>
      <c r="I535">
        <v>4.4749999999999996</v>
      </c>
      <c r="J535">
        <v>21</v>
      </c>
      <c r="K535">
        <v>0.29140441501499609</v>
      </c>
      <c r="L535">
        <v>8</v>
      </c>
      <c r="M535" t="s">
        <v>1962</v>
      </c>
      <c r="N535" t="b">
        <v>0</v>
      </c>
    </row>
    <row r="536" spans="1:14" x14ac:dyDescent="0.45">
      <c r="A536" t="s">
        <v>449</v>
      </c>
      <c r="B536" t="s">
        <v>839</v>
      </c>
      <c r="C536" t="s">
        <v>557</v>
      </c>
      <c r="D536">
        <v>5</v>
      </c>
      <c r="E536">
        <v>5</v>
      </c>
      <c r="F536">
        <v>4</v>
      </c>
      <c r="G536">
        <v>5</v>
      </c>
      <c r="H536">
        <v>4</v>
      </c>
      <c r="I536">
        <v>4.7249999999999996</v>
      </c>
      <c r="J536">
        <v>23</v>
      </c>
      <c r="K536">
        <v>0.19677600300854309</v>
      </c>
      <c r="L536">
        <v>10</v>
      </c>
      <c r="M536" t="s">
        <v>1963</v>
      </c>
      <c r="N536" t="b">
        <v>0</v>
      </c>
    </row>
    <row r="537" spans="1:14" x14ac:dyDescent="0.45">
      <c r="A537" t="s">
        <v>452</v>
      </c>
      <c r="B537" t="s">
        <v>698</v>
      </c>
      <c r="C537" t="s">
        <v>557</v>
      </c>
      <c r="D537">
        <v>1</v>
      </c>
      <c r="E537">
        <v>1</v>
      </c>
      <c r="F537">
        <v>1</v>
      </c>
      <c r="G537">
        <v>2</v>
      </c>
      <c r="H537">
        <v>1</v>
      </c>
      <c r="I537">
        <v>1.1625000000000001</v>
      </c>
      <c r="J537">
        <v>6</v>
      </c>
      <c r="K537">
        <v>3.7791710080495922E-2</v>
      </c>
      <c r="L537">
        <v>13</v>
      </c>
      <c r="M537" t="s">
        <v>1964</v>
      </c>
      <c r="N537" t="b">
        <v>0</v>
      </c>
    </row>
    <row r="538" spans="1:14" x14ac:dyDescent="0.45">
      <c r="A538" t="s">
        <v>455</v>
      </c>
      <c r="B538" t="s">
        <v>842</v>
      </c>
      <c r="C538" t="s">
        <v>557</v>
      </c>
      <c r="D538">
        <v>3</v>
      </c>
      <c r="E538">
        <v>4</v>
      </c>
      <c r="F538">
        <v>3</v>
      </c>
      <c r="G538">
        <v>4</v>
      </c>
      <c r="H538">
        <v>2</v>
      </c>
      <c r="I538">
        <v>3.3250000000000002</v>
      </c>
      <c r="J538">
        <v>16</v>
      </c>
      <c r="K538">
        <v>0.14043155231303739</v>
      </c>
      <c r="L538">
        <v>10</v>
      </c>
      <c r="M538" t="s">
        <v>1965</v>
      </c>
      <c r="N538" t="b">
        <v>0</v>
      </c>
    </row>
    <row r="539" spans="1:14" x14ac:dyDescent="0.45">
      <c r="A539" t="s">
        <v>458</v>
      </c>
      <c r="B539" t="s">
        <v>844</v>
      </c>
      <c r="C539" t="s">
        <v>557</v>
      </c>
      <c r="D539">
        <v>5</v>
      </c>
      <c r="E539">
        <v>5</v>
      </c>
      <c r="F539">
        <v>5</v>
      </c>
      <c r="G539">
        <v>5</v>
      </c>
      <c r="H539">
        <v>5</v>
      </c>
      <c r="I539">
        <v>5</v>
      </c>
      <c r="J539">
        <v>25</v>
      </c>
      <c r="K539">
        <v>0.29649287482102987</v>
      </c>
      <c r="L539">
        <v>10</v>
      </c>
      <c r="M539" t="s">
        <v>1966</v>
      </c>
      <c r="N539" t="b">
        <v>0</v>
      </c>
    </row>
    <row r="540" spans="1:14" x14ac:dyDescent="0.45">
      <c r="A540" t="s">
        <v>461</v>
      </c>
      <c r="B540" t="s">
        <v>846</v>
      </c>
      <c r="C540" t="s">
        <v>557</v>
      </c>
      <c r="D540">
        <v>5</v>
      </c>
      <c r="E540">
        <v>5</v>
      </c>
      <c r="F540">
        <v>5</v>
      </c>
      <c r="G540">
        <v>5</v>
      </c>
      <c r="H540">
        <v>4</v>
      </c>
      <c r="I540">
        <v>4.9124999999999996</v>
      </c>
      <c r="J540">
        <v>24</v>
      </c>
      <c r="K540">
        <v>0.2306758236498147</v>
      </c>
      <c r="L540">
        <v>12</v>
      </c>
      <c r="M540" t="s">
        <v>1967</v>
      </c>
      <c r="N540" t="b">
        <v>0</v>
      </c>
    </row>
    <row r="541" spans="1:14" x14ac:dyDescent="0.45">
      <c r="A541" t="s">
        <v>464</v>
      </c>
      <c r="B541" t="s">
        <v>848</v>
      </c>
      <c r="C541" t="s">
        <v>557</v>
      </c>
      <c r="D541">
        <v>5</v>
      </c>
      <c r="E541">
        <v>5</v>
      </c>
      <c r="F541">
        <v>5</v>
      </c>
      <c r="G541">
        <v>5</v>
      </c>
      <c r="H541">
        <v>4</v>
      </c>
      <c r="I541">
        <v>4.9124999999999996</v>
      </c>
      <c r="J541">
        <v>24</v>
      </c>
      <c r="K541">
        <v>0.29930959105881699</v>
      </c>
      <c r="L541">
        <v>10</v>
      </c>
      <c r="M541" t="s">
        <v>1968</v>
      </c>
      <c r="N541" t="b">
        <v>0</v>
      </c>
    </row>
    <row r="542" spans="1:14" x14ac:dyDescent="0.45">
      <c r="A542" t="s">
        <v>467</v>
      </c>
      <c r="B542" t="s">
        <v>850</v>
      </c>
      <c r="C542" t="s">
        <v>557</v>
      </c>
      <c r="D542">
        <v>5</v>
      </c>
      <c r="E542">
        <v>5</v>
      </c>
      <c r="F542">
        <v>4</v>
      </c>
      <c r="G542">
        <v>5</v>
      </c>
      <c r="H542">
        <v>3</v>
      </c>
      <c r="I542">
        <v>4.6374999999999993</v>
      </c>
      <c r="J542">
        <v>22</v>
      </c>
      <c r="K542">
        <v>4.6531595379040711E-2</v>
      </c>
      <c r="L542">
        <v>9</v>
      </c>
      <c r="M542" t="s">
        <v>1969</v>
      </c>
      <c r="N542" t="b">
        <v>0</v>
      </c>
    </row>
    <row r="543" spans="1:14" x14ac:dyDescent="0.45">
      <c r="A543" t="s">
        <v>470</v>
      </c>
      <c r="B543" t="s">
        <v>852</v>
      </c>
      <c r="C543" t="s">
        <v>557</v>
      </c>
      <c r="D543">
        <v>5</v>
      </c>
      <c r="E543">
        <v>5</v>
      </c>
      <c r="F543">
        <v>5</v>
      </c>
      <c r="G543">
        <v>5</v>
      </c>
      <c r="H543">
        <v>5</v>
      </c>
      <c r="I543">
        <v>5</v>
      </c>
      <c r="J543">
        <v>25</v>
      </c>
      <c r="K543">
        <v>0.3796774145926658</v>
      </c>
      <c r="L543">
        <v>11</v>
      </c>
      <c r="M543" t="s">
        <v>1970</v>
      </c>
      <c r="N543" t="b">
        <v>0</v>
      </c>
    </row>
    <row r="544" spans="1:14" x14ac:dyDescent="0.45">
      <c r="A544" t="s">
        <v>473</v>
      </c>
      <c r="B544" t="s">
        <v>854</v>
      </c>
      <c r="C544" t="s">
        <v>557</v>
      </c>
      <c r="D544">
        <v>5</v>
      </c>
      <c r="E544">
        <v>5</v>
      </c>
      <c r="F544">
        <v>5</v>
      </c>
      <c r="G544">
        <v>5</v>
      </c>
      <c r="H544">
        <v>5</v>
      </c>
      <c r="I544">
        <v>5</v>
      </c>
      <c r="J544">
        <v>25</v>
      </c>
      <c r="K544">
        <v>0.32077863094891651</v>
      </c>
      <c r="L544">
        <v>11</v>
      </c>
      <c r="M544" t="s">
        <v>1971</v>
      </c>
      <c r="N544" t="b">
        <v>0</v>
      </c>
    </row>
    <row r="545" spans="1:14" x14ac:dyDescent="0.45">
      <c r="A545" t="s">
        <v>476</v>
      </c>
      <c r="B545" t="s">
        <v>856</v>
      </c>
      <c r="C545" t="s">
        <v>557</v>
      </c>
      <c r="D545">
        <v>5</v>
      </c>
      <c r="E545">
        <v>5</v>
      </c>
      <c r="F545">
        <v>4</v>
      </c>
      <c r="G545">
        <v>5</v>
      </c>
      <c r="H545">
        <v>3</v>
      </c>
      <c r="I545">
        <v>4.6374999999999993</v>
      </c>
      <c r="J545">
        <v>22</v>
      </c>
      <c r="K545">
        <v>0.1918432030407122</v>
      </c>
      <c r="L545">
        <v>8</v>
      </c>
      <c r="M545" t="s">
        <v>1972</v>
      </c>
      <c r="N545" t="b">
        <v>0</v>
      </c>
    </row>
    <row r="546" spans="1:14" x14ac:dyDescent="0.45">
      <c r="A546" t="s">
        <v>479</v>
      </c>
      <c r="B546" t="s">
        <v>858</v>
      </c>
      <c r="C546" t="s">
        <v>557</v>
      </c>
      <c r="D546">
        <v>5</v>
      </c>
      <c r="E546">
        <v>5</v>
      </c>
      <c r="F546">
        <v>5</v>
      </c>
      <c r="G546">
        <v>5</v>
      </c>
      <c r="H546">
        <v>5</v>
      </c>
      <c r="I546">
        <v>5</v>
      </c>
      <c r="J546">
        <v>25</v>
      </c>
      <c r="K546">
        <v>0.28930618660414448</v>
      </c>
      <c r="L546">
        <v>11</v>
      </c>
      <c r="M546" t="s">
        <v>1973</v>
      </c>
      <c r="N546" t="b">
        <v>0</v>
      </c>
    </row>
    <row r="547" spans="1:14" x14ac:dyDescent="0.45">
      <c r="A547" t="s">
        <v>17</v>
      </c>
      <c r="B547" t="s">
        <v>556</v>
      </c>
      <c r="C547" t="s">
        <v>557</v>
      </c>
      <c r="D547">
        <v>5</v>
      </c>
      <c r="E547">
        <v>5</v>
      </c>
      <c r="F547">
        <v>5</v>
      </c>
      <c r="G547">
        <v>4</v>
      </c>
      <c r="H547">
        <v>4</v>
      </c>
      <c r="I547">
        <v>4.7499999999999991</v>
      </c>
      <c r="J547">
        <v>23</v>
      </c>
      <c r="K547">
        <v>0.4495100402349067</v>
      </c>
      <c r="L547">
        <v>6</v>
      </c>
      <c r="M547" t="s">
        <v>1819</v>
      </c>
      <c r="N547" t="b">
        <v>0</v>
      </c>
    </row>
    <row r="548" spans="1:14" x14ac:dyDescent="0.45">
      <c r="A548" t="s">
        <v>21</v>
      </c>
      <c r="B548" t="s">
        <v>559</v>
      </c>
      <c r="C548" t="s">
        <v>557</v>
      </c>
      <c r="D548">
        <v>4</v>
      </c>
      <c r="E548">
        <v>5</v>
      </c>
      <c r="F548">
        <v>4</v>
      </c>
      <c r="G548">
        <v>4</v>
      </c>
      <c r="H548">
        <v>2</v>
      </c>
      <c r="I548">
        <v>4.0750000000000002</v>
      </c>
      <c r="J548">
        <v>19</v>
      </c>
      <c r="K548">
        <v>0.2327153069383133</v>
      </c>
      <c r="L548">
        <v>8</v>
      </c>
      <c r="M548" t="s">
        <v>1820</v>
      </c>
      <c r="N548" t="b">
        <v>0</v>
      </c>
    </row>
    <row r="549" spans="1:14" x14ac:dyDescent="0.45">
      <c r="A549" t="s">
        <v>24</v>
      </c>
      <c r="B549" t="s">
        <v>561</v>
      </c>
      <c r="C549" t="s">
        <v>557</v>
      </c>
      <c r="D549">
        <v>3</v>
      </c>
      <c r="E549">
        <v>3</v>
      </c>
      <c r="F549">
        <v>2</v>
      </c>
      <c r="G549">
        <v>4</v>
      </c>
      <c r="H549">
        <v>3</v>
      </c>
      <c r="I549">
        <v>2.9750000000000001</v>
      </c>
      <c r="J549">
        <v>15</v>
      </c>
      <c r="K549">
        <v>0.45840872762148338</v>
      </c>
      <c r="L549">
        <v>2</v>
      </c>
      <c r="M549" t="s">
        <v>1821</v>
      </c>
      <c r="N549" t="b">
        <v>0</v>
      </c>
    </row>
    <row r="550" spans="1:14" x14ac:dyDescent="0.45">
      <c r="A550" t="s">
        <v>27</v>
      </c>
      <c r="B550" t="s">
        <v>563</v>
      </c>
      <c r="C550" t="s">
        <v>557</v>
      </c>
      <c r="D550">
        <v>4</v>
      </c>
      <c r="E550">
        <v>5</v>
      </c>
      <c r="F550">
        <v>4</v>
      </c>
      <c r="G550">
        <v>5</v>
      </c>
      <c r="H550">
        <v>3</v>
      </c>
      <c r="I550">
        <v>4.3249999999999993</v>
      </c>
      <c r="J550">
        <v>21</v>
      </c>
      <c r="K550">
        <v>0.46343695644098087</v>
      </c>
      <c r="L550">
        <v>5</v>
      </c>
      <c r="M550" t="s">
        <v>1822</v>
      </c>
      <c r="N550" t="b">
        <v>0</v>
      </c>
    </row>
    <row r="551" spans="1:14" x14ac:dyDescent="0.45">
      <c r="A551" t="s">
        <v>30</v>
      </c>
      <c r="B551" t="s">
        <v>565</v>
      </c>
      <c r="C551" t="s">
        <v>557</v>
      </c>
      <c r="D551">
        <v>5</v>
      </c>
      <c r="E551">
        <v>5</v>
      </c>
      <c r="F551">
        <v>4</v>
      </c>
      <c r="G551">
        <v>4</v>
      </c>
      <c r="H551">
        <v>3</v>
      </c>
      <c r="I551">
        <v>4.4749999999999996</v>
      </c>
      <c r="J551">
        <v>21</v>
      </c>
      <c r="K551">
        <v>0.42910322050240779</v>
      </c>
      <c r="L551">
        <v>7</v>
      </c>
      <c r="M551" t="s">
        <v>1823</v>
      </c>
      <c r="N551" t="b">
        <v>0</v>
      </c>
    </row>
    <row r="552" spans="1:14" x14ac:dyDescent="0.45">
      <c r="A552" t="s">
        <v>33</v>
      </c>
      <c r="B552" t="s">
        <v>567</v>
      </c>
      <c r="C552" t="s">
        <v>557</v>
      </c>
      <c r="D552">
        <v>5</v>
      </c>
      <c r="E552">
        <v>5</v>
      </c>
      <c r="F552">
        <v>5</v>
      </c>
      <c r="G552">
        <v>5</v>
      </c>
      <c r="H552">
        <v>4</v>
      </c>
      <c r="I552">
        <v>4.9124999999999996</v>
      </c>
      <c r="J552">
        <v>24</v>
      </c>
      <c r="K552">
        <v>0.24898798228968999</v>
      </c>
      <c r="L552">
        <v>2</v>
      </c>
      <c r="M552" t="s">
        <v>1824</v>
      </c>
      <c r="N552" t="b">
        <v>0</v>
      </c>
    </row>
    <row r="553" spans="1:14" x14ac:dyDescent="0.45">
      <c r="A553" t="s">
        <v>36</v>
      </c>
      <c r="B553" t="s">
        <v>569</v>
      </c>
      <c r="C553" t="s">
        <v>557</v>
      </c>
      <c r="D553">
        <v>4</v>
      </c>
      <c r="E553">
        <v>5</v>
      </c>
      <c r="F553">
        <v>4</v>
      </c>
      <c r="G553">
        <v>4</v>
      </c>
      <c r="H553">
        <v>3</v>
      </c>
      <c r="I553">
        <v>4.1624999999999996</v>
      </c>
      <c r="J553">
        <v>20</v>
      </c>
      <c r="K553">
        <v>0.14441792114836341</v>
      </c>
      <c r="L553">
        <v>3</v>
      </c>
      <c r="M553" t="s">
        <v>1825</v>
      </c>
      <c r="N553" t="b">
        <v>0</v>
      </c>
    </row>
    <row r="554" spans="1:14" x14ac:dyDescent="0.45">
      <c r="A554" t="s">
        <v>39</v>
      </c>
      <c r="B554" t="s">
        <v>571</v>
      </c>
      <c r="C554" t="s">
        <v>557</v>
      </c>
      <c r="D554">
        <v>4</v>
      </c>
      <c r="E554">
        <v>5</v>
      </c>
      <c r="F554">
        <v>4</v>
      </c>
      <c r="G554">
        <v>4</v>
      </c>
      <c r="H554">
        <v>3</v>
      </c>
      <c r="I554">
        <v>4.1624999999999996</v>
      </c>
      <c r="J554">
        <v>20</v>
      </c>
      <c r="K554">
        <v>0.1503938669832271</v>
      </c>
      <c r="L554">
        <v>2</v>
      </c>
      <c r="M554" t="s">
        <v>1826</v>
      </c>
      <c r="N554" t="b">
        <v>0</v>
      </c>
    </row>
    <row r="555" spans="1:14" x14ac:dyDescent="0.45">
      <c r="A555" t="s">
        <v>42</v>
      </c>
      <c r="B555" t="s">
        <v>573</v>
      </c>
      <c r="C555" t="s">
        <v>557</v>
      </c>
      <c r="D555">
        <v>5</v>
      </c>
      <c r="E555">
        <v>5</v>
      </c>
      <c r="F555">
        <v>5</v>
      </c>
      <c r="G555">
        <v>5</v>
      </c>
      <c r="H555">
        <v>4</v>
      </c>
      <c r="I555">
        <v>4.9124999999999996</v>
      </c>
      <c r="J555">
        <v>24</v>
      </c>
      <c r="K555">
        <v>0.30176323470626831</v>
      </c>
      <c r="L555">
        <v>5</v>
      </c>
      <c r="M555" t="s">
        <v>1827</v>
      </c>
      <c r="N555" t="b">
        <v>0</v>
      </c>
    </row>
    <row r="556" spans="1:14" x14ac:dyDescent="0.45">
      <c r="A556" t="s">
        <v>45</v>
      </c>
      <c r="B556" t="s">
        <v>575</v>
      </c>
      <c r="C556" t="s">
        <v>557</v>
      </c>
      <c r="D556">
        <v>5</v>
      </c>
      <c r="E556">
        <v>5</v>
      </c>
      <c r="F556">
        <v>5</v>
      </c>
      <c r="G556">
        <v>4</v>
      </c>
      <c r="H556">
        <v>4</v>
      </c>
      <c r="I556">
        <v>4.7499999999999991</v>
      </c>
      <c r="J556">
        <v>23</v>
      </c>
      <c r="K556">
        <v>0.46851891420389868</v>
      </c>
      <c r="L556">
        <v>6</v>
      </c>
      <c r="M556" t="s">
        <v>1828</v>
      </c>
      <c r="N556" t="b">
        <v>0</v>
      </c>
    </row>
    <row r="557" spans="1:14" x14ac:dyDescent="0.45">
      <c r="A557" t="s">
        <v>48</v>
      </c>
      <c r="B557" t="s">
        <v>577</v>
      </c>
      <c r="C557" t="s">
        <v>557</v>
      </c>
      <c r="D557">
        <v>3</v>
      </c>
      <c r="E557">
        <v>4</v>
      </c>
      <c r="F557">
        <v>4</v>
      </c>
      <c r="G557">
        <v>4</v>
      </c>
      <c r="H557">
        <v>2</v>
      </c>
      <c r="I557">
        <v>3.5125000000000002</v>
      </c>
      <c r="J557">
        <v>17</v>
      </c>
      <c r="K557">
        <v>0.26266655663457988</v>
      </c>
      <c r="L557">
        <v>9</v>
      </c>
      <c r="M557" t="s">
        <v>1829</v>
      </c>
      <c r="N557" t="b">
        <v>0</v>
      </c>
    </row>
    <row r="558" spans="1:14" x14ac:dyDescent="0.45">
      <c r="A558" t="s">
        <v>51</v>
      </c>
      <c r="B558" t="s">
        <v>579</v>
      </c>
      <c r="C558" t="s">
        <v>557</v>
      </c>
      <c r="D558">
        <v>4</v>
      </c>
      <c r="E558">
        <v>5</v>
      </c>
      <c r="F558">
        <v>3</v>
      </c>
      <c r="G558">
        <v>4</v>
      </c>
      <c r="H558">
        <v>2</v>
      </c>
      <c r="I558">
        <v>3.8875000000000002</v>
      </c>
      <c r="J558">
        <v>18</v>
      </c>
      <c r="K558">
        <v>0.14469857679914069</v>
      </c>
      <c r="L558">
        <v>7</v>
      </c>
      <c r="M558" t="s">
        <v>1830</v>
      </c>
      <c r="N558" t="b">
        <v>0</v>
      </c>
    </row>
    <row r="559" spans="1:14" x14ac:dyDescent="0.45">
      <c r="A559" t="s">
        <v>54</v>
      </c>
      <c r="B559" t="s">
        <v>581</v>
      </c>
      <c r="C559" t="s">
        <v>557</v>
      </c>
      <c r="D559">
        <v>5</v>
      </c>
      <c r="E559">
        <v>5</v>
      </c>
      <c r="F559">
        <v>5</v>
      </c>
      <c r="G559">
        <v>5</v>
      </c>
      <c r="H559">
        <v>4</v>
      </c>
      <c r="I559">
        <v>4.9124999999999996</v>
      </c>
      <c r="J559">
        <v>24</v>
      </c>
      <c r="K559">
        <v>0.37659444739859171</v>
      </c>
      <c r="L559">
        <v>7</v>
      </c>
      <c r="M559" t="s">
        <v>1831</v>
      </c>
      <c r="N559" t="b">
        <v>0</v>
      </c>
    </row>
    <row r="560" spans="1:14" x14ac:dyDescent="0.45">
      <c r="A560" t="s">
        <v>57</v>
      </c>
      <c r="B560" t="s">
        <v>583</v>
      </c>
      <c r="C560" t="s">
        <v>557</v>
      </c>
      <c r="D560">
        <v>4</v>
      </c>
      <c r="E560">
        <v>5</v>
      </c>
      <c r="F560">
        <v>4</v>
      </c>
      <c r="G560">
        <v>5</v>
      </c>
      <c r="H560">
        <v>3</v>
      </c>
      <c r="I560">
        <v>4.3249999999999993</v>
      </c>
      <c r="J560">
        <v>21</v>
      </c>
      <c r="K560">
        <v>0.43470263357332323</v>
      </c>
      <c r="L560">
        <v>5</v>
      </c>
      <c r="M560" t="s">
        <v>1832</v>
      </c>
      <c r="N560" t="b">
        <v>0</v>
      </c>
    </row>
    <row r="561" spans="1:14" x14ac:dyDescent="0.45">
      <c r="A561" t="s">
        <v>60</v>
      </c>
      <c r="B561" t="s">
        <v>585</v>
      </c>
      <c r="C561" t="s">
        <v>557</v>
      </c>
      <c r="D561">
        <v>4</v>
      </c>
      <c r="E561">
        <v>5</v>
      </c>
      <c r="F561">
        <v>4</v>
      </c>
      <c r="G561">
        <v>4</v>
      </c>
      <c r="H561">
        <v>4</v>
      </c>
      <c r="I561">
        <v>4.25</v>
      </c>
      <c r="J561">
        <v>21</v>
      </c>
      <c r="K561">
        <v>0.38552838212552659</v>
      </c>
      <c r="L561">
        <v>5</v>
      </c>
      <c r="M561" t="s">
        <v>1833</v>
      </c>
      <c r="N561" t="b">
        <v>0</v>
      </c>
    </row>
    <row r="562" spans="1:14" x14ac:dyDescent="0.45">
      <c r="A562" t="s">
        <v>63</v>
      </c>
      <c r="B562" t="s">
        <v>587</v>
      </c>
      <c r="C562" t="s">
        <v>557</v>
      </c>
      <c r="D562">
        <v>4</v>
      </c>
      <c r="E562">
        <v>5</v>
      </c>
      <c r="F562">
        <v>4</v>
      </c>
      <c r="G562">
        <v>4</v>
      </c>
      <c r="H562">
        <v>3</v>
      </c>
      <c r="I562">
        <v>4.1624999999999996</v>
      </c>
      <c r="J562">
        <v>20</v>
      </c>
      <c r="K562">
        <v>0.2493992541712933</v>
      </c>
      <c r="L562">
        <v>6</v>
      </c>
      <c r="M562" t="s">
        <v>1834</v>
      </c>
      <c r="N562" t="b">
        <v>0</v>
      </c>
    </row>
    <row r="563" spans="1:14" x14ac:dyDescent="0.45">
      <c r="A563" t="s">
        <v>66</v>
      </c>
      <c r="B563" t="s">
        <v>589</v>
      </c>
      <c r="C563" t="s">
        <v>557</v>
      </c>
      <c r="D563">
        <v>4</v>
      </c>
      <c r="E563">
        <v>5</v>
      </c>
      <c r="F563">
        <v>4</v>
      </c>
      <c r="G563">
        <v>5</v>
      </c>
      <c r="H563">
        <v>3</v>
      </c>
      <c r="I563">
        <v>4.3249999999999993</v>
      </c>
      <c r="J563">
        <v>21</v>
      </c>
      <c r="K563">
        <v>0.42582965067340067</v>
      </c>
      <c r="L563">
        <v>6</v>
      </c>
      <c r="M563" t="s">
        <v>1835</v>
      </c>
      <c r="N563" t="b">
        <v>0</v>
      </c>
    </row>
    <row r="564" spans="1:14" x14ac:dyDescent="0.45">
      <c r="A564" t="s">
        <v>69</v>
      </c>
      <c r="B564" t="s">
        <v>591</v>
      </c>
      <c r="C564" t="s">
        <v>557</v>
      </c>
      <c r="D564">
        <v>4</v>
      </c>
      <c r="E564">
        <v>5</v>
      </c>
      <c r="F564">
        <v>4</v>
      </c>
      <c r="G564">
        <v>4</v>
      </c>
      <c r="H564">
        <v>3</v>
      </c>
      <c r="I564">
        <v>4.1624999999999996</v>
      </c>
      <c r="J564">
        <v>20</v>
      </c>
      <c r="K564">
        <v>0.28089392059553348</v>
      </c>
      <c r="L564">
        <v>5</v>
      </c>
      <c r="M564" t="s">
        <v>1836</v>
      </c>
      <c r="N564" t="b">
        <v>0</v>
      </c>
    </row>
    <row r="565" spans="1:14" x14ac:dyDescent="0.45">
      <c r="A565" t="s">
        <v>72</v>
      </c>
      <c r="B565" t="s">
        <v>593</v>
      </c>
      <c r="C565" t="s">
        <v>557</v>
      </c>
      <c r="D565">
        <v>4</v>
      </c>
      <c r="E565">
        <v>5</v>
      </c>
      <c r="F565">
        <v>4</v>
      </c>
      <c r="G565">
        <v>4</v>
      </c>
      <c r="H565">
        <v>3</v>
      </c>
      <c r="I565">
        <v>4.1624999999999996</v>
      </c>
      <c r="J565">
        <v>20</v>
      </c>
      <c r="K565">
        <v>0.35805196317774929</v>
      </c>
      <c r="L565">
        <v>9</v>
      </c>
      <c r="M565" t="s">
        <v>1837</v>
      </c>
      <c r="N565" t="b">
        <v>0</v>
      </c>
    </row>
    <row r="566" spans="1:14" x14ac:dyDescent="0.45">
      <c r="A566" t="s">
        <v>75</v>
      </c>
      <c r="B566" t="s">
        <v>595</v>
      </c>
      <c r="C566" t="s">
        <v>557</v>
      </c>
      <c r="D566">
        <v>5</v>
      </c>
      <c r="E566">
        <v>5</v>
      </c>
      <c r="F566">
        <v>4</v>
      </c>
      <c r="G566">
        <v>5</v>
      </c>
      <c r="H566">
        <v>3</v>
      </c>
      <c r="I566">
        <v>4.6374999999999993</v>
      </c>
      <c r="J566">
        <v>22</v>
      </c>
      <c r="K566">
        <v>0.37490040461231838</v>
      </c>
      <c r="L566">
        <v>7</v>
      </c>
      <c r="M566" t="s">
        <v>1838</v>
      </c>
      <c r="N566" t="b">
        <v>0</v>
      </c>
    </row>
    <row r="567" spans="1:14" x14ac:dyDescent="0.45">
      <c r="A567" t="s">
        <v>78</v>
      </c>
      <c r="B567" t="s">
        <v>597</v>
      </c>
      <c r="C567" t="s">
        <v>557</v>
      </c>
      <c r="D567">
        <v>5</v>
      </c>
      <c r="E567">
        <v>5</v>
      </c>
      <c r="F567">
        <v>5</v>
      </c>
      <c r="G567">
        <v>5</v>
      </c>
      <c r="H567">
        <v>4</v>
      </c>
      <c r="I567">
        <v>4.9124999999999996</v>
      </c>
      <c r="J567">
        <v>24</v>
      </c>
      <c r="K567">
        <v>0.36653674403518421</v>
      </c>
      <c r="L567">
        <v>11</v>
      </c>
      <c r="M567" t="s">
        <v>1839</v>
      </c>
      <c r="N567" t="b">
        <v>0</v>
      </c>
    </row>
    <row r="568" spans="1:14" x14ac:dyDescent="0.45">
      <c r="A568" t="s">
        <v>81</v>
      </c>
      <c r="B568" t="s">
        <v>599</v>
      </c>
      <c r="C568" t="s">
        <v>557</v>
      </c>
      <c r="D568">
        <v>4</v>
      </c>
      <c r="E568">
        <v>5</v>
      </c>
      <c r="F568">
        <v>4</v>
      </c>
      <c r="G568">
        <v>4</v>
      </c>
      <c r="H568">
        <v>3</v>
      </c>
      <c r="I568">
        <v>4.1624999999999996</v>
      </c>
      <c r="J568">
        <v>20</v>
      </c>
      <c r="K568">
        <v>0.29688225044793348</v>
      </c>
      <c r="L568">
        <v>4</v>
      </c>
      <c r="M568" t="s">
        <v>1840</v>
      </c>
      <c r="N568" t="b">
        <v>0</v>
      </c>
    </row>
    <row r="569" spans="1:14" x14ac:dyDescent="0.45">
      <c r="A569" t="s">
        <v>84</v>
      </c>
      <c r="B569" t="s">
        <v>601</v>
      </c>
      <c r="C569" t="s">
        <v>557</v>
      </c>
      <c r="D569">
        <v>4</v>
      </c>
      <c r="E569">
        <v>5</v>
      </c>
      <c r="F569">
        <v>4</v>
      </c>
      <c r="G569">
        <v>5</v>
      </c>
      <c r="H569">
        <v>3</v>
      </c>
      <c r="I569">
        <v>4.3249999999999993</v>
      </c>
      <c r="J569">
        <v>21</v>
      </c>
      <c r="K569">
        <v>0.42576423576423578</v>
      </c>
      <c r="L569">
        <v>8</v>
      </c>
      <c r="M569" t="s">
        <v>1841</v>
      </c>
      <c r="N569" t="b">
        <v>0</v>
      </c>
    </row>
    <row r="570" spans="1:14" x14ac:dyDescent="0.45">
      <c r="A570" t="s">
        <v>87</v>
      </c>
      <c r="B570" t="s">
        <v>603</v>
      </c>
      <c r="C570" t="s">
        <v>557</v>
      </c>
      <c r="D570">
        <v>4</v>
      </c>
      <c r="E570">
        <v>5</v>
      </c>
      <c r="F570">
        <v>4</v>
      </c>
      <c r="G570">
        <v>4</v>
      </c>
      <c r="H570">
        <v>3</v>
      </c>
      <c r="I570">
        <v>4.1624999999999996</v>
      </c>
      <c r="J570">
        <v>20</v>
      </c>
      <c r="K570">
        <v>0.2456204235822462</v>
      </c>
      <c r="L570">
        <v>7</v>
      </c>
      <c r="M570" t="s">
        <v>1842</v>
      </c>
      <c r="N570" t="b">
        <v>0</v>
      </c>
    </row>
    <row r="571" spans="1:14" x14ac:dyDescent="0.45">
      <c r="A571" t="s">
        <v>90</v>
      </c>
      <c r="B571" t="s">
        <v>605</v>
      </c>
      <c r="C571" t="s">
        <v>557</v>
      </c>
      <c r="D571">
        <v>5</v>
      </c>
      <c r="E571">
        <v>5</v>
      </c>
      <c r="F571">
        <v>4</v>
      </c>
      <c r="G571">
        <v>5</v>
      </c>
      <c r="H571">
        <v>4</v>
      </c>
      <c r="I571">
        <v>4.7249999999999996</v>
      </c>
      <c r="J571">
        <v>23</v>
      </c>
      <c r="K571">
        <v>0.36544149067769682</v>
      </c>
      <c r="L571">
        <v>5</v>
      </c>
      <c r="M571" t="s">
        <v>1843</v>
      </c>
      <c r="N571" t="b">
        <v>0</v>
      </c>
    </row>
    <row r="572" spans="1:14" x14ac:dyDescent="0.45">
      <c r="A572" t="s">
        <v>482</v>
      </c>
      <c r="B572" t="s">
        <v>483</v>
      </c>
      <c r="C572" t="s">
        <v>19</v>
      </c>
      <c r="D572">
        <v>4</v>
      </c>
      <c r="E572">
        <v>5</v>
      </c>
      <c r="F572">
        <v>4</v>
      </c>
      <c r="G572">
        <v>5</v>
      </c>
      <c r="H572">
        <v>2</v>
      </c>
      <c r="I572">
        <v>4.2374999999999998</v>
      </c>
      <c r="J572">
        <v>20</v>
      </c>
      <c r="K572">
        <v>0.27829787234042552</v>
      </c>
      <c r="L572">
        <v>1</v>
      </c>
      <c r="M572" t="s">
        <v>1794</v>
      </c>
      <c r="N572" t="b">
        <v>0</v>
      </c>
    </row>
    <row r="573" spans="1:14" x14ac:dyDescent="0.45">
      <c r="A573" t="s">
        <v>485</v>
      </c>
      <c r="B573" t="s">
        <v>486</v>
      </c>
      <c r="C573" t="s">
        <v>19</v>
      </c>
      <c r="D573">
        <v>4</v>
      </c>
      <c r="E573">
        <v>5</v>
      </c>
      <c r="F573">
        <v>4</v>
      </c>
      <c r="G573">
        <v>4</v>
      </c>
      <c r="H573">
        <v>2</v>
      </c>
      <c r="I573">
        <v>4.0750000000000002</v>
      </c>
      <c r="J573">
        <v>19</v>
      </c>
      <c r="K573">
        <v>0.27956043956043952</v>
      </c>
      <c r="L573">
        <v>1</v>
      </c>
      <c r="M573" t="s">
        <v>1795</v>
      </c>
      <c r="N573" t="b">
        <v>0</v>
      </c>
    </row>
    <row r="574" spans="1:14" x14ac:dyDescent="0.45">
      <c r="A574" t="s">
        <v>488</v>
      </c>
      <c r="B574" t="s">
        <v>489</v>
      </c>
      <c r="C574" t="s">
        <v>19</v>
      </c>
      <c r="D574">
        <v>4</v>
      </c>
      <c r="E574">
        <v>5</v>
      </c>
      <c r="F574">
        <v>4</v>
      </c>
      <c r="G574">
        <v>5</v>
      </c>
      <c r="H574">
        <v>3</v>
      </c>
      <c r="I574">
        <v>4.3249999999999993</v>
      </c>
      <c r="J574">
        <v>21</v>
      </c>
      <c r="K574">
        <v>0.26812499999999989</v>
      </c>
      <c r="L574">
        <v>1</v>
      </c>
      <c r="M574" t="s">
        <v>1796</v>
      </c>
      <c r="N574" t="b">
        <v>0</v>
      </c>
    </row>
    <row r="575" spans="1:14" x14ac:dyDescent="0.45">
      <c r="A575" t="s">
        <v>491</v>
      </c>
      <c r="B575" t="s">
        <v>492</v>
      </c>
      <c r="C575" t="s">
        <v>19</v>
      </c>
      <c r="D575">
        <v>2</v>
      </c>
      <c r="E575">
        <v>4</v>
      </c>
      <c r="F575">
        <v>2</v>
      </c>
      <c r="G575">
        <v>3</v>
      </c>
      <c r="H575">
        <v>2</v>
      </c>
      <c r="I575">
        <v>2.6625000000000001</v>
      </c>
      <c r="J575">
        <v>13</v>
      </c>
      <c r="K575">
        <v>0.27870967741935482</v>
      </c>
      <c r="L575">
        <v>1</v>
      </c>
      <c r="M575" t="s">
        <v>1797</v>
      </c>
      <c r="N575" t="b">
        <v>0</v>
      </c>
    </row>
    <row r="576" spans="1:14" x14ac:dyDescent="0.45">
      <c r="A576" t="s">
        <v>494</v>
      </c>
      <c r="B576" t="s">
        <v>495</v>
      </c>
      <c r="C576" t="s">
        <v>19</v>
      </c>
      <c r="D576">
        <v>4</v>
      </c>
      <c r="E576">
        <v>5</v>
      </c>
      <c r="F576">
        <v>3</v>
      </c>
      <c r="G576">
        <v>4</v>
      </c>
      <c r="H576">
        <v>2</v>
      </c>
      <c r="I576">
        <v>3.8875000000000002</v>
      </c>
      <c r="J576">
        <v>18</v>
      </c>
      <c r="K576">
        <v>0.28444444444444439</v>
      </c>
      <c r="L576">
        <v>1</v>
      </c>
      <c r="M576" t="s">
        <v>1798</v>
      </c>
      <c r="N576" t="b">
        <v>0</v>
      </c>
    </row>
    <row r="577" spans="1:17" x14ac:dyDescent="0.45">
      <c r="A577" t="s">
        <v>497</v>
      </c>
      <c r="B577" t="s">
        <v>498</v>
      </c>
      <c r="C577" t="s">
        <v>19</v>
      </c>
      <c r="D577">
        <v>4</v>
      </c>
      <c r="E577">
        <v>5</v>
      </c>
      <c r="F577">
        <v>4</v>
      </c>
      <c r="G577">
        <v>5</v>
      </c>
      <c r="H577">
        <v>3</v>
      </c>
      <c r="I577">
        <v>4.3249999999999993</v>
      </c>
      <c r="J577">
        <v>21</v>
      </c>
      <c r="K577">
        <v>0.27956043956043952</v>
      </c>
      <c r="L577">
        <v>1</v>
      </c>
      <c r="M577" t="s">
        <v>1799</v>
      </c>
      <c r="N577" t="b">
        <v>0</v>
      </c>
    </row>
    <row r="578" spans="1:17" x14ac:dyDescent="0.45">
      <c r="A578" t="s">
        <v>500</v>
      </c>
      <c r="B578" t="s">
        <v>501</v>
      </c>
      <c r="C578" t="s">
        <v>19</v>
      </c>
      <c r="D578">
        <v>4</v>
      </c>
      <c r="E578">
        <v>5</v>
      </c>
      <c r="F578">
        <v>4</v>
      </c>
      <c r="G578">
        <v>4</v>
      </c>
      <c r="H578">
        <v>2</v>
      </c>
      <c r="I578">
        <v>4.0750000000000002</v>
      </c>
      <c r="J578">
        <v>19</v>
      </c>
      <c r="K578">
        <v>0.26706766917293229</v>
      </c>
      <c r="L578">
        <v>1</v>
      </c>
      <c r="M578" t="s">
        <v>1800</v>
      </c>
      <c r="N578" t="b">
        <v>0</v>
      </c>
    </row>
    <row r="579" spans="1:17" x14ac:dyDescent="0.45">
      <c r="A579" t="s">
        <v>503</v>
      </c>
      <c r="B579" t="s">
        <v>504</v>
      </c>
      <c r="C579" t="s">
        <v>19</v>
      </c>
      <c r="D579">
        <v>4</v>
      </c>
      <c r="E579">
        <v>5</v>
      </c>
      <c r="F579">
        <v>4</v>
      </c>
      <c r="G579">
        <v>4</v>
      </c>
      <c r="H579">
        <v>3</v>
      </c>
      <c r="I579">
        <v>4.1624999999999996</v>
      </c>
      <c r="J579">
        <v>20</v>
      </c>
      <c r="K579">
        <v>0.26879999999999998</v>
      </c>
      <c r="L579">
        <v>1</v>
      </c>
      <c r="M579" t="s">
        <v>1801</v>
      </c>
      <c r="N579" t="b">
        <v>0</v>
      </c>
    </row>
    <row r="580" spans="1:17" x14ac:dyDescent="0.45">
      <c r="A580" t="s">
        <v>506</v>
      </c>
      <c r="B580" t="s">
        <v>507</v>
      </c>
      <c r="C580" t="s">
        <v>19</v>
      </c>
      <c r="D580">
        <v>4</v>
      </c>
      <c r="E580">
        <v>5</v>
      </c>
      <c r="F580">
        <v>3</v>
      </c>
      <c r="G580">
        <v>4</v>
      </c>
      <c r="H580">
        <v>2</v>
      </c>
      <c r="I580">
        <v>3.8875000000000002</v>
      </c>
      <c r="J580">
        <v>18</v>
      </c>
      <c r="K580">
        <v>0.28736842105263161</v>
      </c>
      <c r="L580">
        <v>1</v>
      </c>
      <c r="M580" t="s">
        <v>1802</v>
      </c>
      <c r="N580" t="b">
        <v>0</v>
      </c>
    </row>
    <row r="581" spans="1:17" x14ac:dyDescent="0.45">
      <c r="A581" t="s">
        <v>509</v>
      </c>
      <c r="B581" t="s">
        <v>510</v>
      </c>
      <c r="C581" t="s">
        <v>19</v>
      </c>
      <c r="D581">
        <v>3</v>
      </c>
      <c r="E581">
        <v>4</v>
      </c>
      <c r="F581">
        <v>3</v>
      </c>
      <c r="G581">
        <v>4</v>
      </c>
      <c r="H581">
        <v>2</v>
      </c>
      <c r="I581">
        <v>3.3250000000000002</v>
      </c>
      <c r="J581">
        <v>16</v>
      </c>
      <c r="K581">
        <v>0.26130177514792902</v>
      </c>
      <c r="L581">
        <v>1</v>
      </c>
      <c r="M581" t="s">
        <v>1803</v>
      </c>
      <c r="N581" t="b">
        <v>0</v>
      </c>
    </row>
    <row r="582" spans="1:17" x14ac:dyDescent="0.45">
      <c r="A582" t="s">
        <v>512</v>
      </c>
      <c r="B582" t="s">
        <v>513</v>
      </c>
      <c r="C582" t="s">
        <v>19</v>
      </c>
      <c r="D582">
        <v>4</v>
      </c>
      <c r="E582">
        <v>5</v>
      </c>
      <c r="F582">
        <v>4</v>
      </c>
      <c r="G582">
        <v>5</v>
      </c>
      <c r="H582">
        <v>3</v>
      </c>
      <c r="I582">
        <v>4.3249999999999993</v>
      </c>
      <c r="J582">
        <v>21</v>
      </c>
      <c r="K582">
        <v>0.25967213114754101</v>
      </c>
      <c r="L582">
        <v>1</v>
      </c>
      <c r="M582" t="s">
        <v>1804</v>
      </c>
      <c r="N582" t="b">
        <v>0</v>
      </c>
    </row>
    <row r="583" spans="1:17" x14ac:dyDescent="0.45">
      <c r="A583" t="s">
        <v>515</v>
      </c>
      <c r="B583" t="s">
        <v>516</v>
      </c>
      <c r="C583" t="s">
        <v>19</v>
      </c>
      <c r="D583">
        <v>4</v>
      </c>
      <c r="E583">
        <v>5</v>
      </c>
      <c r="F583">
        <v>3</v>
      </c>
      <c r="G583">
        <v>4</v>
      </c>
      <c r="H583">
        <v>2</v>
      </c>
      <c r="I583">
        <v>3.8875000000000002</v>
      </c>
      <c r="J583">
        <v>18</v>
      </c>
      <c r="K583">
        <v>0.27396226415094338</v>
      </c>
      <c r="L583">
        <v>1</v>
      </c>
      <c r="M583" t="s">
        <v>1805</v>
      </c>
      <c r="N583" t="b">
        <v>0</v>
      </c>
    </row>
    <row r="584" spans="1:17" x14ac:dyDescent="0.45">
      <c r="A584" t="s">
        <v>518</v>
      </c>
      <c r="B584" t="s">
        <v>519</v>
      </c>
      <c r="C584" t="s">
        <v>19</v>
      </c>
      <c r="D584">
        <v>3</v>
      </c>
      <c r="E584">
        <v>4</v>
      </c>
      <c r="F584">
        <v>3</v>
      </c>
      <c r="G584">
        <v>4</v>
      </c>
      <c r="H584">
        <v>2</v>
      </c>
      <c r="I584">
        <v>3.3250000000000002</v>
      </c>
      <c r="J584">
        <v>16</v>
      </c>
      <c r="K584">
        <v>0.27495145631067958</v>
      </c>
      <c r="L584">
        <v>1</v>
      </c>
      <c r="M584" t="s">
        <v>1806</v>
      </c>
      <c r="N584" t="b">
        <v>0</v>
      </c>
    </row>
    <row r="585" spans="1:17" x14ac:dyDescent="0.45">
      <c r="A585" t="s">
        <v>521</v>
      </c>
      <c r="B585" t="s">
        <v>522</v>
      </c>
      <c r="C585" t="s">
        <v>19</v>
      </c>
      <c r="D585">
        <v>3</v>
      </c>
      <c r="E585">
        <v>4</v>
      </c>
      <c r="F585">
        <v>3</v>
      </c>
      <c r="G585">
        <v>4</v>
      </c>
      <c r="H585">
        <v>2</v>
      </c>
      <c r="I585">
        <v>3.3250000000000002</v>
      </c>
      <c r="J585">
        <v>16</v>
      </c>
      <c r="K585">
        <v>0.27364485981308412</v>
      </c>
      <c r="L585">
        <v>1</v>
      </c>
      <c r="M585" t="s">
        <v>1807</v>
      </c>
      <c r="N585" t="b">
        <v>0</v>
      </c>
    </row>
    <row r="586" spans="1:17" x14ac:dyDescent="0.45">
      <c r="A586" t="s">
        <v>524</v>
      </c>
      <c r="B586" t="s">
        <v>525</v>
      </c>
      <c r="C586" t="s">
        <v>19</v>
      </c>
      <c r="D586">
        <v>4</v>
      </c>
      <c r="E586">
        <v>5</v>
      </c>
      <c r="F586">
        <v>3</v>
      </c>
      <c r="G586">
        <v>4</v>
      </c>
      <c r="H586">
        <v>3</v>
      </c>
      <c r="I586">
        <v>3.9750000000000001</v>
      </c>
      <c r="J586">
        <v>19</v>
      </c>
      <c r="K586">
        <v>0.21231015187849719</v>
      </c>
      <c r="L586">
        <v>1</v>
      </c>
      <c r="M586" t="s">
        <v>1808</v>
      </c>
      <c r="N586" t="b">
        <v>1</v>
      </c>
      <c r="O586" t="b">
        <v>1</v>
      </c>
      <c r="P586">
        <v>393</v>
      </c>
      <c r="Q586">
        <v>700</v>
      </c>
    </row>
    <row r="587" spans="1:17" x14ac:dyDescent="0.45">
      <c r="A587" t="s">
        <v>527</v>
      </c>
      <c r="B587" t="s">
        <v>528</v>
      </c>
      <c r="C587" t="s">
        <v>19</v>
      </c>
      <c r="D587">
        <v>5</v>
      </c>
      <c r="E587">
        <v>5</v>
      </c>
      <c r="F587">
        <v>4</v>
      </c>
      <c r="G587">
        <v>5</v>
      </c>
      <c r="H587">
        <v>3</v>
      </c>
      <c r="I587">
        <v>4.6374999999999993</v>
      </c>
      <c r="J587">
        <v>22</v>
      </c>
      <c r="K587">
        <v>0.28235294117647058</v>
      </c>
      <c r="L587">
        <v>1</v>
      </c>
      <c r="M587" t="s">
        <v>1809</v>
      </c>
      <c r="N587" t="b">
        <v>0</v>
      </c>
    </row>
    <row r="588" spans="1:17" x14ac:dyDescent="0.45">
      <c r="A588" t="s">
        <v>530</v>
      </c>
      <c r="B588" t="s">
        <v>531</v>
      </c>
      <c r="C588" t="s">
        <v>19</v>
      </c>
      <c r="D588">
        <v>4</v>
      </c>
      <c r="E588">
        <v>5</v>
      </c>
      <c r="F588">
        <v>4</v>
      </c>
      <c r="G588">
        <v>4</v>
      </c>
      <c r="H588">
        <v>3</v>
      </c>
      <c r="I588">
        <v>4.1624999999999996</v>
      </c>
      <c r="J588">
        <v>20</v>
      </c>
      <c r="K588">
        <v>0.26465753424657529</v>
      </c>
      <c r="L588">
        <v>1</v>
      </c>
      <c r="M588" t="s">
        <v>1810</v>
      </c>
      <c r="N588" t="b">
        <v>0</v>
      </c>
    </row>
    <row r="589" spans="1:17" x14ac:dyDescent="0.45">
      <c r="A589" t="s">
        <v>533</v>
      </c>
      <c r="B589" t="s">
        <v>534</v>
      </c>
      <c r="C589" t="s">
        <v>19</v>
      </c>
      <c r="D589">
        <v>3</v>
      </c>
      <c r="E589">
        <v>4</v>
      </c>
      <c r="F589">
        <v>3</v>
      </c>
      <c r="G589">
        <v>4</v>
      </c>
      <c r="H589">
        <v>2</v>
      </c>
      <c r="I589">
        <v>3.3250000000000002</v>
      </c>
      <c r="J589">
        <v>16</v>
      </c>
      <c r="K589">
        <v>0.2630769230769231</v>
      </c>
      <c r="L589">
        <v>1</v>
      </c>
      <c r="M589" t="s">
        <v>1811</v>
      </c>
      <c r="N589" t="b">
        <v>0</v>
      </c>
    </row>
    <row r="590" spans="1:17" x14ac:dyDescent="0.45">
      <c r="A590" t="s">
        <v>536</v>
      </c>
      <c r="B590" t="s">
        <v>537</v>
      </c>
      <c r="C590" t="s">
        <v>19</v>
      </c>
      <c r="D590">
        <v>3</v>
      </c>
      <c r="E590">
        <v>4</v>
      </c>
      <c r="F590">
        <v>3</v>
      </c>
      <c r="G590">
        <v>4</v>
      </c>
      <c r="H590">
        <v>2</v>
      </c>
      <c r="I590">
        <v>3.3250000000000002</v>
      </c>
      <c r="J590">
        <v>16</v>
      </c>
      <c r="K590">
        <v>0.26879999999999998</v>
      </c>
      <c r="L590">
        <v>1</v>
      </c>
      <c r="M590" t="s">
        <v>1812</v>
      </c>
      <c r="N590" t="b">
        <v>0</v>
      </c>
    </row>
    <row r="591" spans="1:17" x14ac:dyDescent="0.45">
      <c r="A591" t="s">
        <v>539</v>
      </c>
      <c r="B591" t="s">
        <v>540</v>
      </c>
      <c r="C591" t="s">
        <v>19</v>
      </c>
      <c r="D591">
        <v>4</v>
      </c>
      <c r="E591">
        <v>5</v>
      </c>
      <c r="F591">
        <v>4</v>
      </c>
      <c r="G591">
        <v>4</v>
      </c>
      <c r="H591">
        <v>3</v>
      </c>
      <c r="I591">
        <v>4.1624999999999996</v>
      </c>
      <c r="J591">
        <v>20</v>
      </c>
      <c r="K591">
        <v>0.19169082125603859</v>
      </c>
      <c r="L591">
        <v>1</v>
      </c>
      <c r="M591" t="s">
        <v>1813</v>
      </c>
      <c r="N591" t="b">
        <v>1</v>
      </c>
      <c r="O591" t="b">
        <v>1</v>
      </c>
      <c r="P591">
        <v>390</v>
      </c>
      <c r="Q591">
        <v>1921</v>
      </c>
    </row>
    <row r="592" spans="1:17" x14ac:dyDescent="0.45">
      <c r="A592" t="s">
        <v>542</v>
      </c>
      <c r="B592" t="s">
        <v>543</v>
      </c>
      <c r="C592" t="s">
        <v>19</v>
      </c>
      <c r="D592">
        <v>4</v>
      </c>
      <c r="E592">
        <v>5</v>
      </c>
      <c r="F592">
        <v>4</v>
      </c>
      <c r="G592">
        <v>4</v>
      </c>
      <c r="H592">
        <v>2</v>
      </c>
      <c r="I592">
        <v>4.0750000000000002</v>
      </c>
      <c r="J592">
        <v>19</v>
      </c>
      <c r="K592">
        <v>0.26465753424657529</v>
      </c>
      <c r="L592">
        <v>1</v>
      </c>
      <c r="M592" t="s">
        <v>1814</v>
      </c>
      <c r="N592" t="b">
        <v>0</v>
      </c>
    </row>
    <row r="593" spans="1:17" x14ac:dyDescent="0.45">
      <c r="A593" t="s">
        <v>545</v>
      </c>
      <c r="B593" t="s">
        <v>546</v>
      </c>
      <c r="C593" t="s">
        <v>19</v>
      </c>
      <c r="D593">
        <v>4</v>
      </c>
      <c r="E593">
        <v>5</v>
      </c>
      <c r="F593">
        <v>3</v>
      </c>
      <c r="G593">
        <v>4</v>
      </c>
      <c r="H593">
        <v>2</v>
      </c>
      <c r="I593">
        <v>3.8875000000000002</v>
      </c>
      <c r="J593">
        <v>18</v>
      </c>
      <c r="K593">
        <v>0.27272727272727271</v>
      </c>
      <c r="L593">
        <v>1</v>
      </c>
      <c r="M593" t="s">
        <v>1815</v>
      </c>
      <c r="N593" t="b">
        <v>0</v>
      </c>
    </row>
    <row r="594" spans="1:17" x14ac:dyDescent="0.45">
      <c r="A594" t="s">
        <v>548</v>
      </c>
      <c r="B594" t="s">
        <v>549</v>
      </c>
      <c r="C594" t="s">
        <v>19</v>
      </c>
      <c r="D594">
        <v>3</v>
      </c>
      <c r="E594">
        <v>4</v>
      </c>
      <c r="F594">
        <v>3</v>
      </c>
      <c r="G594">
        <v>3</v>
      </c>
      <c r="H594">
        <v>2</v>
      </c>
      <c r="I594">
        <v>3.1625000000000001</v>
      </c>
      <c r="J594">
        <v>15</v>
      </c>
      <c r="K594">
        <v>0.18777777777777779</v>
      </c>
      <c r="L594">
        <v>1</v>
      </c>
      <c r="M594" t="s">
        <v>1816</v>
      </c>
      <c r="N594" t="b">
        <v>1</v>
      </c>
      <c r="O594" t="b">
        <v>1</v>
      </c>
      <c r="P594">
        <v>412</v>
      </c>
      <c r="Q594">
        <v>2902</v>
      </c>
    </row>
    <row r="595" spans="1:17" x14ac:dyDescent="0.45">
      <c r="A595" t="s">
        <v>551</v>
      </c>
      <c r="B595" t="s">
        <v>552</v>
      </c>
      <c r="C595" t="s">
        <v>19</v>
      </c>
      <c r="D595">
        <v>3</v>
      </c>
      <c r="E595">
        <v>4</v>
      </c>
      <c r="F595">
        <v>3</v>
      </c>
      <c r="G595">
        <v>4</v>
      </c>
      <c r="H595">
        <v>2</v>
      </c>
      <c r="I595">
        <v>3.3250000000000002</v>
      </c>
      <c r="J595">
        <v>16</v>
      </c>
      <c r="K595">
        <v>0.28090909090909089</v>
      </c>
      <c r="L595">
        <v>1</v>
      </c>
      <c r="M595" t="s">
        <v>1817</v>
      </c>
      <c r="N595" t="b">
        <v>0</v>
      </c>
    </row>
    <row r="596" spans="1:17" x14ac:dyDescent="0.45">
      <c r="A596" t="s">
        <v>554</v>
      </c>
      <c r="B596" t="s">
        <v>79</v>
      </c>
      <c r="C596" t="s">
        <v>19</v>
      </c>
      <c r="D596">
        <v>1</v>
      </c>
      <c r="E596">
        <v>1</v>
      </c>
      <c r="F596">
        <v>1</v>
      </c>
      <c r="G596">
        <v>2</v>
      </c>
      <c r="H596">
        <v>1</v>
      </c>
      <c r="I596">
        <v>1.1625000000000001</v>
      </c>
      <c r="J596">
        <v>6</v>
      </c>
      <c r="K596">
        <v>0.29696969696969699</v>
      </c>
      <c r="L596">
        <v>1</v>
      </c>
      <c r="M596" t="s">
        <v>1818</v>
      </c>
      <c r="N596" t="b">
        <v>1</v>
      </c>
      <c r="O596" t="b">
        <v>1</v>
      </c>
      <c r="P596">
        <v>400</v>
      </c>
      <c r="Q596">
        <v>43</v>
      </c>
    </row>
    <row r="597" spans="1:17" x14ac:dyDescent="0.45">
      <c r="A597" t="s">
        <v>17</v>
      </c>
      <c r="B597" t="s">
        <v>18</v>
      </c>
      <c r="C597" t="s">
        <v>19</v>
      </c>
      <c r="D597">
        <v>3</v>
      </c>
      <c r="E597">
        <v>4</v>
      </c>
      <c r="F597">
        <v>4</v>
      </c>
      <c r="G597">
        <v>4</v>
      </c>
      <c r="H597">
        <v>2</v>
      </c>
      <c r="I597">
        <v>3.5125000000000002</v>
      </c>
      <c r="J597">
        <v>17</v>
      </c>
      <c r="K597">
        <v>0.1401904761904762</v>
      </c>
      <c r="L597">
        <v>1</v>
      </c>
      <c r="M597" t="s">
        <v>1769</v>
      </c>
      <c r="N597" t="b">
        <v>0</v>
      </c>
    </row>
    <row r="598" spans="1:17" x14ac:dyDescent="0.45">
      <c r="A598" t="s">
        <v>21</v>
      </c>
      <c r="B598" t="s">
        <v>22</v>
      </c>
      <c r="C598" t="s">
        <v>19</v>
      </c>
      <c r="D598">
        <v>4</v>
      </c>
      <c r="E598">
        <v>5</v>
      </c>
      <c r="F598">
        <v>4</v>
      </c>
      <c r="G598">
        <v>4</v>
      </c>
      <c r="H598">
        <v>2</v>
      </c>
      <c r="I598">
        <v>4.0750000000000002</v>
      </c>
      <c r="J598">
        <v>19</v>
      </c>
      <c r="K598">
        <v>0.14196642685851321</v>
      </c>
      <c r="L598">
        <v>1</v>
      </c>
      <c r="M598" t="s">
        <v>1770</v>
      </c>
      <c r="N598" t="b">
        <v>0</v>
      </c>
    </row>
    <row r="599" spans="1:17" x14ac:dyDescent="0.45">
      <c r="A599" t="s">
        <v>24</v>
      </c>
      <c r="B599" t="s">
        <v>25</v>
      </c>
      <c r="C599" t="s">
        <v>19</v>
      </c>
      <c r="D599">
        <v>3</v>
      </c>
      <c r="E599">
        <v>4</v>
      </c>
      <c r="F599">
        <v>3</v>
      </c>
      <c r="G599">
        <v>3</v>
      </c>
      <c r="H599">
        <v>2</v>
      </c>
      <c r="I599">
        <v>3.1625000000000001</v>
      </c>
      <c r="J599">
        <v>15</v>
      </c>
      <c r="K599">
        <v>0.1827138378862517</v>
      </c>
      <c r="L599">
        <v>1</v>
      </c>
      <c r="M599" t="s">
        <v>1771</v>
      </c>
      <c r="N599" t="b">
        <v>1</v>
      </c>
      <c r="O599" t="b">
        <v>1</v>
      </c>
      <c r="P599">
        <v>284</v>
      </c>
      <c r="Q599">
        <v>1511</v>
      </c>
    </row>
    <row r="600" spans="1:17" x14ac:dyDescent="0.45">
      <c r="A600" t="s">
        <v>27</v>
      </c>
      <c r="B600" t="s">
        <v>28</v>
      </c>
      <c r="C600" t="s">
        <v>19</v>
      </c>
      <c r="D600">
        <v>3</v>
      </c>
      <c r="E600">
        <v>4</v>
      </c>
      <c r="F600">
        <v>3</v>
      </c>
      <c r="G600">
        <v>4</v>
      </c>
      <c r="H600">
        <v>2</v>
      </c>
      <c r="I600">
        <v>3.3250000000000002</v>
      </c>
      <c r="J600">
        <v>16</v>
      </c>
      <c r="K600">
        <v>0.15238095238095239</v>
      </c>
      <c r="L600">
        <v>1</v>
      </c>
      <c r="M600" t="s">
        <v>1772</v>
      </c>
      <c r="N600" t="b">
        <v>0</v>
      </c>
    </row>
    <row r="601" spans="1:17" x14ac:dyDescent="0.45">
      <c r="A601" t="s">
        <v>30</v>
      </c>
      <c r="B601" t="s">
        <v>31</v>
      </c>
      <c r="C601" t="s">
        <v>19</v>
      </c>
      <c r="D601">
        <v>2</v>
      </c>
      <c r="E601">
        <v>4</v>
      </c>
      <c r="F601">
        <v>2</v>
      </c>
      <c r="G601">
        <v>4</v>
      </c>
      <c r="H601">
        <v>1</v>
      </c>
      <c r="I601">
        <v>2.7374999999999998</v>
      </c>
      <c r="J601">
        <v>13</v>
      </c>
      <c r="K601">
        <v>0.14833333333333329</v>
      </c>
      <c r="L601">
        <v>1</v>
      </c>
      <c r="M601" t="s">
        <v>1773</v>
      </c>
      <c r="N601" t="b">
        <v>0</v>
      </c>
    </row>
    <row r="602" spans="1:17" x14ac:dyDescent="0.45">
      <c r="A602" t="s">
        <v>33</v>
      </c>
      <c r="B602" t="s">
        <v>34</v>
      </c>
      <c r="C602" t="s">
        <v>19</v>
      </c>
      <c r="D602">
        <v>4</v>
      </c>
      <c r="E602">
        <v>5</v>
      </c>
      <c r="F602">
        <v>4</v>
      </c>
      <c r="G602">
        <v>5</v>
      </c>
      <c r="H602">
        <v>2</v>
      </c>
      <c r="I602">
        <v>4.2374999999999998</v>
      </c>
      <c r="J602">
        <v>20</v>
      </c>
      <c r="K602">
        <v>0.13846153846153841</v>
      </c>
      <c r="L602">
        <v>1</v>
      </c>
      <c r="M602" t="s">
        <v>1774</v>
      </c>
      <c r="N602" t="b">
        <v>0</v>
      </c>
    </row>
    <row r="603" spans="1:17" x14ac:dyDescent="0.45">
      <c r="A603" t="s">
        <v>36</v>
      </c>
      <c r="B603" t="s">
        <v>37</v>
      </c>
      <c r="C603" t="s">
        <v>19</v>
      </c>
      <c r="D603">
        <v>3</v>
      </c>
      <c r="E603">
        <v>4</v>
      </c>
      <c r="F603">
        <v>3</v>
      </c>
      <c r="G603">
        <v>4</v>
      </c>
      <c r="H603">
        <v>2</v>
      </c>
      <c r="I603">
        <v>3.3250000000000002</v>
      </c>
      <c r="J603">
        <v>16</v>
      </c>
      <c r="K603">
        <v>0.18397212543554009</v>
      </c>
      <c r="L603">
        <v>1</v>
      </c>
      <c r="M603" t="s">
        <v>1775</v>
      </c>
      <c r="N603" t="b">
        <v>1</v>
      </c>
      <c r="O603" t="b">
        <v>1</v>
      </c>
      <c r="P603">
        <v>353</v>
      </c>
      <c r="Q603">
        <v>1555</v>
      </c>
    </row>
    <row r="604" spans="1:17" x14ac:dyDescent="0.45">
      <c r="A604" t="s">
        <v>39</v>
      </c>
      <c r="B604" t="s">
        <v>40</v>
      </c>
      <c r="C604" t="s">
        <v>19</v>
      </c>
      <c r="D604">
        <v>3</v>
      </c>
      <c r="E604">
        <v>4</v>
      </c>
      <c r="F604">
        <v>3</v>
      </c>
      <c r="G604">
        <v>4</v>
      </c>
      <c r="H604">
        <v>2</v>
      </c>
      <c r="I604">
        <v>3.3250000000000002</v>
      </c>
      <c r="J604">
        <v>16</v>
      </c>
      <c r="K604">
        <v>0.1442424242424242</v>
      </c>
      <c r="L604">
        <v>1</v>
      </c>
      <c r="M604" t="s">
        <v>1776</v>
      </c>
      <c r="N604" t="b">
        <v>0</v>
      </c>
    </row>
    <row r="605" spans="1:17" x14ac:dyDescent="0.45">
      <c r="A605" t="s">
        <v>42</v>
      </c>
      <c r="B605" t="s">
        <v>43</v>
      </c>
      <c r="C605" t="s">
        <v>19</v>
      </c>
      <c r="D605">
        <v>4</v>
      </c>
      <c r="E605">
        <v>5</v>
      </c>
      <c r="F605">
        <v>4</v>
      </c>
      <c r="G605">
        <v>4</v>
      </c>
      <c r="H605">
        <v>3</v>
      </c>
      <c r="I605">
        <v>4.1624999999999996</v>
      </c>
      <c r="J605">
        <v>20</v>
      </c>
      <c r="K605">
        <v>0.14596491228070169</v>
      </c>
      <c r="L605">
        <v>1</v>
      </c>
      <c r="M605" t="s">
        <v>1777</v>
      </c>
      <c r="N605" t="b">
        <v>0</v>
      </c>
    </row>
    <row r="606" spans="1:17" x14ac:dyDescent="0.45">
      <c r="A606" t="s">
        <v>45</v>
      </c>
      <c r="B606" t="s">
        <v>46</v>
      </c>
      <c r="C606" t="s">
        <v>19</v>
      </c>
      <c r="D606">
        <v>3</v>
      </c>
      <c r="E606">
        <v>4</v>
      </c>
      <c r="F606">
        <v>3</v>
      </c>
      <c r="G606">
        <v>4</v>
      </c>
      <c r="H606">
        <v>2</v>
      </c>
      <c r="I606">
        <v>3.3250000000000002</v>
      </c>
      <c r="J606">
        <v>16</v>
      </c>
      <c r="K606">
        <v>0.25009609224855861</v>
      </c>
      <c r="L606">
        <v>1</v>
      </c>
      <c r="M606" t="s">
        <v>1778</v>
      </c>
      <c r="N606" t="b">
        <v>1</v>
      </c>
      <c r="O606" t="b">
        <v>1</v>
      </c>
      <c r="P606">
        <v>338</v>
      </c>
      <c r="Q606">
        <v>1305</v>
      </c>
    </row>
    <row r="607" spans="1:17" x14ac:dyDescent="0.45">
      <c r="A607" t="s">
        <v>48</v>
      </c>
      <c r="B607" t="s">
        <v>49</v>
      </c>
      <c r="C607" t="s">
        <v>19</v>
      </c>
      <c r="D607">
        <v>3</v>
      </c>
      <c r="E607">
        <v>4</v>
      </c>
      <c r="F607">
        <v>3</v>
      </c>
      <c r="G607">
        <v>4</v>
      </c>
      <c r="H607">
        <v>2</v>
      </c>
      <c r="I607">
        <v>3.3250000000000002</v>
      </c>
      <c r="J607">
        <v>16</v>
      </c>
      <c r="K607">
        <v>0.14728682170542631</v>
      </c>
      <c r="L607">
        <v>1</v>
      </c>
      <c r="M607" t="s">
        <v>1779</v>
      </c>
      <c r="N607" t="b">
        <v>0</v>
      </c>
    </row>
    <row r="608" spans="1:17" x14ac:dyDescent="0.45">
      <c r="A608" t="s">
        <v>51</v>
      </c>
      <c r="B608" t="s">
        <v>52</v>
      </c>
      <c r="C608" t="s">
        <v>19</v>
      </c>
      <c r="D608">
        <v>3</v>
      </c>
      <c r="E608">
        <v>4</v>
      </c>
      <c r="F608">
        <v>3</v>
      </c>
      <c r="G608">
        <v>4</v>
      </c>
      <c r="H608">
        <v>2</v>
      </c>
      <c r="I608">
        <v>3.3250000000000002</v>
      </c>
      <c r="J608">
        <v>16</v>
      </c>
      <c r="K608">
        <v>0.15098039215686271</v>
      </c>
      <c r="L608">
        <v>1</v>
      </c>
      <c r="M608" t="s">
        <v>1780</v>
      </c>
      <c r="N608" t="b">
        <v>0</v>
      </c>
    </row>
    <row r="609" spans="1:17" x14ac:dyDescent="0.45">
      <c r="A609" t="s">
        <v>54</v>
      </c>
      <c r="B609" t="s">
        <v>55</v>
      </c>
      <c r="C609" t="s">
        <v>19</v>
      </c>
      <c r="D609">
        <v>3</v>
      </c>
      <c r="E609">
        <v>4</v>
      </c>
      <c r="F609">
        <v>4</v>
      </c>
      <c r="G609">
        <v>4</v>
      </c>
      <c r="H609">
        <v>2</v>
      </c>
      <c r="I609">
        <v>3.5125000000000002</v>
      </c>
      <c r="J609">
        <v>17</v>
      </c>
      <c r="K609">
        <v>0.1376654632972322</v>
      </c>
      <c r="L609">
        <v>1</v>
      </c>
      <c r="M609" t="s">
        <v>1781</v>
      </c>
      <c r="N609" t="b">
        <v>0</v>
      </c>
    </row>
    <row r="610" spans="1:17" x14ac:dyDescent="0.45">
      <c r="A610" t="s">
        <v>57</v>
      </c>
      <c r="B610" t="s">
        <v>58</v>
      </c>
      <c r="C610" t="s">
        <v>19</v>
      </c>
      <c r="D610">
        <v>4</v>
      </c>
      <c r="E610">
        <v>5</v>
      </c>
      <c r="F610">
        <v>4</v>
      </c>
      <c r="G610">
        <v>5</v>
      </c>
      <c r="H610">
        <v>2</v>
      </c>
      <c r="I610">
        <v>4.2374999999999998</v>
      </c>
      <c r="J610">
        <v>20</v>
      </c>
      <c r="K610">
        <v>0.14078674948240161</v>
      </c>
      <c r="L610">
        <v>1</v>
      </c>
      <c r="M610" t="s">
        <v>1782</v>
      </c>
      <c r="N610" t="b">
        <v>0</v>
      </c>
    </row>
    <row r="611" spans="1:17" x14ac:dyDescent="0.45">
      <c r="A611" t="s">
        <v>60</v>
      </c>
      <c r="B611" t="s">
        <v>61</v>
      </c>
      <c r="C611" t="s">
        <v>19</v>
      </c>
      <c r="D611">
        <v>3</v>
      </c>
      <c r="E611">
        <v>4</v>
      </c>
      <c r="F611">
        <v>3</v>
      </c>
      <c r="G611">
        <v>3</v>
      </c>
      <c r="H611">
        <v>2</v>
      </c>
      <c r="I611">
        <v>3.1625000000000001</v>
      </c>
      <c r="J611">
        <v>15</v>
      </c>
      <c r="K611">
        <v>0.18925035360678921</v>
      </c>
      <c r="L611">
        <v>1</v>
      </c>
      <c r="M611" t="s">
        <v>1783</v>
      </c>
      <c r="N611" t="b">
        <v>1</v>
      </c>
      <c r="O611" t="b">
        <v>1</v>
      </c>
      <c r="P611">
        <v>279</v>
      </c>
      <c r="Q611">
        <v>1233</v>
      </c>
    </row>
    <row r="612" spans="1:17" x14ac:dyDescent="0.45">
      <c r="A612" t="s">
        <v>63</v>
      </c>
      <c r="B612" t="s">
        <v>64</v>
      </c>
      <c r="C612" t="s">
        <v>19</v>
      </c>
      <c r="D612">
        <v>3</v>
      </c>
      <c r="E612">
        <v>4</v>
      </c>
      <c r="F612">
        <v>3</v>
      </c>
      <c r="G612">
        <v>4</v>
      </c>
      <c r="H612">
        <v>2</v>
      </c>
      <c r="I612">
        <v>3.3250000000000002</v>
      </c>
      <c r="J612">
        <v>16</v>
      </c>
      <c r="K612">
        <v>0.14178403755868541</v>
      </c>
      <c r="L612">
        <v>1</v>
      </c>
      <c r="M612" t="s">
        <v>1784</v>
      </c>
      <c r="N612" t="b">
        <v>0</v>
      </c>
    </row>
    <row r="613" spans="1:17" x14ac:dyDescent="0.45">
      <c r="A613" t="s">
        <v>66</v>
      </c>
      <c r="B613" t="s">
        <v>67</v>
      </c>
      <c r="C613" t="s">
        <v>19</v>
      </c>
      <c r="D613">
        <v>3</v>
      </c>
      <c r="E613">
        <v>4</v>
      </c>
      <c r="F613">
        <v>4</v>
      </c>
      <c r="G613">
        <v>4</v>
      </c>
      <c r="H613">
        <v>2</v>
      </c>
      <c r="I613">
        <v>3.5125000000000002</v>
      </c>
      <c r="J613">
        <v>17</v>
      </c>
      <c r="K613">
        <v>0.13696969696969699</v>
      </c>
      <c r="L613">
        <v>1</v>
      </c>
      <c r="M613" t="s">
        <v>1785</v>
      </c>
      <c r="N613" t="b">
        <v>0</v>
      </c>
    </row>
    <row r="614" spans="1:17" x14ac:dyDescent="0.45">
      <c r="A614" t="s">
        <v>69</v>
      </c>
      <c r="B614" t="s">
        <v>70</v>
      </c>
      <c r="C614" t="s">
        <v>19</v>
      </c>
      <c r="D614">
        <v>3</v>
      </c>
      <c r="E614">
        <v>4</v>
      </c>
      <c r="F614">
        <v>3</v>
      </c>
      <c r="G614">
        <v>4</v>
      </c>
      <c r="H614">
        <v>2</v>
      </c>
      <c r="I614">
        <v>3.3250000000000002</v>
      </c>
      <c r="J614">
        <v>16</v>
      </c>
      <c r="K614">
        <v>0.13800259403372239</v>
      </c>
      <c r="L614">
        <v>1</v>
      </c>
      <c r="M614" t="s">
        <v>1786</v>
      </c>
      <c r="N614" t="b">
        <v>0</v>
      </c>
    </row>
    <row r="615" spans="1:17" x14ac:dyDescent="0.45">
      <c r="A615" t="s">
        <v>72</v>
      </c>
      <c r="B615" t="s">
        <v>73</v>
      </c>
      <c r="C615" t="s">
        <v>19</v>
      </c>
      <c r="D615">
        <v>4</v>
      </c>
      <c r="E615">
        <v>5</v>
      </c>
      <c r="F615">
        <v>4</v>
      </c>
      <c r="G615">
        <v>5</v>
      </c>
      <c r="H615">
        <v>2</v>
      </c>
      <c r="I615">
        <v>4.2374999999999998</v>
      </c>
      <c r="J615">
        <v>20</v>
      </c>
      <c r="K615">
        <v>0.13647469458987779</v>
      </c>
      <c r="L615">
        <v>1</v>
      </c>
      <c r="M615" t="s">
        <v>1787</v>
      </c>
      <c r="N615" t="b">
        <v>0</v>
      </c>
    </row>
    <row r="616" spans="1:17" x14ac:dyDescent="0.45">
      <c r="A616" t="s">
        <v>75</v>
      </c>
      <c r="B616" t="s">
        <v>76</v>
      </c>
      <c r="C616" t="s">
        <v>19</v>
      </c>
      <c r="D616">
        <v>2</v>
      </c>
      <c r="E616">
        <v>3</v>
      </c>
      <c r="F616">
        <v>2</v>
      </c>
      <c r="G616">
        <v>4</v>
      </c>
      <c r="H616">
        <v>1</v>
      </c>
      <c r="I616">
        <v>2.4874999999999998</v>
      </c>
      <c r="J616">
        <v>12</v>
      </c>
      <c r="K616">
        <v>0.1391304347826087</v>
      </c>
      <c r="L616">
        <v>1</v>
      </c>
      <c r="M616" t="s">
        <v>1788</v>
      </c>
      <c r="N616" t="b">
        <v>0</v>
      </c>
    </row>
    <row r="617" spans="1:17" x14ac:dyDescent="0.45">
      <c r="A617" t="s">
        <v>78</v>
      </c>
      <c r="B617" t="s">
        <v>79</v>
      </c>
      <c r="C617" t="s">
        <v>19</v>
      </c>
      <c r="D617">
        <v>1</v>
      </c>
      <c r="E617">
        <v>1</v>
      </c>
      <c r="F617">
        <v>1</v>
      </c>
      <c r="G617">
        <v>2</v>
      </c>
      <c r="H617">
        <v>1</v>
      </c>
      <c r="I617">
        <v>1.1625000000000001</v>
      </c>
      <c r="J617">
        <v>6</v>
      </c>
      <c r="K617">
        <v>0.35142857142857142</v>
      </c>
      <c r="L617">
        <v>1</v>
      </c>
      <c r="M617" t="s">
        <v>1789</v>
      </c>
      <c r="N617" t="b">
        <v>1</v>
      </c>
      <c r="O617" t="b">
        <v>1</v>
      </c>
      <c r="P617">
        <v>448</v>
      </c>
      <c r="Q617">
        <v>43</v>
      </c>
    </row>
    <row r="618" spans="1:17" x14ac:dyDescent="0.45">
      <c r="A618" t="s">
        <v>81</v>
      </c>
      <c r="B618" t="s">
        <v>82</v>
      </c>
      <c r="C618" t="s">
        <v>19</v>
      </c>
      <c r="D618">
        <v>3</v>
      </c>
      <c r="E618">
        <v>4</v>
      </c>
      <c r="F618">
        <v>3</v>
      </c>
      <c r="G618">
        <v>4</v>
      </c>
      <c r="H618">
        <v>2</v>
      </c>
      <c r="I618">
        <v>3.3250000000000002</v>
      </c>
      <c r="J618">
        <v>16</v>
      </c>
      <c r="K618">
        <v>0.1858285714285714</v>
      </c>
      <c r="L618">
        <v>1</v>
      </c>
      <c r="M618" t="s">
        <v>1790</v>
      </c>
      <c r="N618" t="b">
        <v>1</v>
      </c>
      <c r="O618" t="b">
        <v>1</v>
      </c>
      <c r="P618">
        <v>490</v>
      </c>
      <c r="Q618">
        <v>1172</v>
      </c>
    </row>
    <row r="619" spans="1:17" x14ac:dyDescent="0.45">
      <c r="A619" t="s">
        <v>84</v>
      </c>
      <c r="B619" t="s">
        <v>85</v>
      </c>
      <c r="C619" t="s">
        <v>19</v>
      </c>
      <c r="D619">
        <v>3</v>
      </c>
      <c r="E619">
        <v>4</v>
      </c>
      <c r="F619">
        <v>3</v>
      </c>
      <c r="G619">
        <v>4</v>
      </c>
      <c r="H619">
        <v>2</v>
      </c>
      <c r="I619">
        <v>3.3250000000000002</v>
      </c>
      <c r="J619">
        <v>16</v>
      </c>
      <c r="K619">
        <v>0.14465408805031449</v>
      </c>
      <c r="L619">
        <v>1</v>
      </c>
      <c r="M619" t="s">
        <v>1791</v>
      </c>
      <c r="N619" t="b">
        <v>0</v>
      </c>
    </row>
    <row r="620" spans="1:17" x14ac:dyDescent="0.45">
      <c r="A620" t="s">
        <v>87</v>
      </c>
      <c r="B620" t="s">
        <v>88</v>
      </c>
      <c r="C620" t="s">
        <v>19</v>
      </c>
      <c r="D620">
        <v>3</v>
      </c>
      <c r="E620">
        <v>4</v>
      </c>
      <c r="F620">
        <v>3</v>
      </c>
      <c r="G620">
        <v>4</v>
      </c>
      <c r="H620">
        <v>2</v>
      </c>
      <c r="I620">
        <v>3.3250000000000002</v>
      </c>
      <c r="J620">
        <v>16</v>
      </c>
      <c r="K620">
        <v>0.19591836734693879</v>
      </c>
      <c r="L620">
        <v>1</v>
      </c>
      <c r="M620" t="s">
        <v>1792</v>
      </c>
      <c r="N620" t="b">
        <v>1</v>
      </c>
      <c r="O620" t="b">
        <v>1</v>
      </c>
      <c r="P620">
        <v>402</v>
      </c>
      <c r="Q620">
        <v>704</v>
      </c>
    </row>
    <row r="621" spans="1:17" x14ac:dyDescent="0.45">
      <c r="A621" t="s">
        <v>90</v>
      </c>
      <c r="B621" t="s">
        <v>91</v>
      </c>
      <c r="C621" t="s">
        <v>19</v>
      </c>
      <c r="D621">
        <v>4</v>
      </c>
      <c r="E621">
        <v>5</v>
      </c>
      <c r="F621">
        <v>3</v>
      </c>
      <c r="G621">
        <v>4</v>
      </c>
      <c r="H621">
        <v>2</v>
      </c>
      <c r="I621">
        <v>3.8875000000000002</v>
      </c>
      <c r="J621">
        <v>18</v>
      </c>
      <c r="K621">
        <v>0.1912087912087912</v>
      </c>
      <c r="L621">
        <v>1</v>
      </c>
      <c r="M621" t="s">
        <v>1793</v>
      </c>
      <c r="N621" t="b">
        <v>1</v>
      </c>
      <c r="O621" t="b">
        <v>1</v>
      </c>
      <c r="P621">
        <v>507</v>
      </c>
      <c r="Q621">
        <v>1154</v>
      </c>
    </row>
    <row r="622" spans="1:17" x14ac:dyDescent="0.45">
      <c r="A622" t="s">
        <v>93</v>
      </c>
      <c r="B622" t="s">
        <v>94</v>
      </c>
      <c r="C622" t="s">
        <v>19</v>
      </c>
      <c r="D622">
        <v>1</v>
      </c>
      <c r="E622">
        <v>2</v>
      </c>
      <c r="F622">
        <v>1</v>
      </c>
      <c r="G622">
        <v>3</v>
      </c>
      <c r="H622">
        <v>1</v>
      </c>
      <c r="I622">
        <v>1.575</v>
      </c>
      <c r="J622">
        <v>8</v>
      </c>
      <c r="K622">
        <v>0.15300546448087429</v>
      </c>
      <c r="L622">
        <v>1</v>
      </c>
      <c r="M622" t="s">
        <v>1639</v>
      </c>
      <c r="N622" t="b">
        <v>0</v>
      </c>
    </row>
    <row r="623" spans="1:17" x14ac:dyDescent="0.45">
      <c r="A623" t="s">
        <v>96</v>
      </c>
      <c r="B623" t="s">
        <v>97</v>
      </c>
      <c r="C623" t="s">
        <v>19</v>
      </c>
      <c r="D623">
        <v>1</v>
      </c>
      <c r="E623">
        <v>2</v>
      </c>
      <c r="F623">
        <v>1</v>
      </c>
      <c r="G623">
        <v>3</v>
      </c>
      <c r="H623">
        <v>1</v>
      </c>
      <c r="I623">
        <v>1.575</v>
      </c>
      <c r="J623">
        <v>8</v>
      </c>
      <c r="K623">
        <v>0.25569007263922522</v>
      </c>
      <c r="L623">
        <v>1</v>
      </c>
      <c r="M623" t="s">
        <v>1640</v>
      </c>
      <c r="N623" t="b">
        <v>0</v>
      </c>
    </row>
    <row r="624" spans="1:17" x14ac:dyDescent="0.45">
      <c r="A624" t="s">
        <v>99</v>
      </c>
      <c r="B624" t="s">
        <v>100</v>
      </c>
      <c r="C624" t="s">
        <v>19</v>
      </c>
      <c r="D624">
        <v>4</v>
      </c>
      <c r="E624">
        <v>5</v>
      </c>
      <c r="F624">
        <v>3</v>
      </c>
      <c r="G624">
        <v>4</v>
      </c>
      <c r="H624">
        <v>2</v>
      </c>
      <c r="I624">
        <v>3.8875000000000002</v>
      </c>
      <c r="J624">
        <v>18</v>
      </c>
      <c r="K624">
        <v>0.14779116465863451</v>
      </c>
      <c r="L624">
        <v>1</v>
      </c>
      <c r="M624" t="s">
        <v>1641</v>
      </c>
      <c r="N624" t="b">
        <v>0</v>
      </c>
    </row>
    <row r="625" spans="1:14" x14ac:dyDescent="0.45">
      <c r="A625" t="s">
        <v>102</v>
      </c>
      <c r="B625" t="s">
        <v>103</v>
      </c>
      <c r="C625" t="s">
        <v>19</v>
      </c>
      <c r="D625">
        <v>3</v>
      </c>
      <c r="E625">
        <v>4</v>
      </c>
      <c r="F625">
        <v>2</v>
      </c>
      <c r="G625">
        <v>4</v>
      </c>
      <c r="H625">
        <v>2</v>
      </c>
      <c r="I625">
        <v>3.1375000000000002</v>
      </c>
      <c r="J625">
        <v>15</v>
      </c>
      <c r="K625">
        <v>0.15438596491228071</v>
      </c>
      <c r="L625">
        <v>1</v>
      </c>
      <c r="M625" t="s">
        <v>1642</v>
      </c>
      <c r="N625" t="b">
        <v>0</v>
      </c>
    </row>
    <row r="626" spans="1:14" x14ac:dyDescent="0.45">
      <c r="A626" t="s">
        <v>105</v>
      </c>
      <c r="B626" t="s">
        <v>106</v>
      </c>
      <c r="C626" t="s">
        <v>19</v>
      </c>
      <c r="D626">
        <v>3</v>
      </c>
      <c r="E626">
        <v>4</v>
      </c>
      <c r="F626">
        <v>3</v>
      </c>
      <c r="G626">
        <v>4</v>
      </c>
      <c r="H626">
        <v>2</v>
      </c>
      <c r="I626">
        <v>3.3250000000000002</v>
      </c>
      <c r="J626">
        <v>16</v>
      </c>
      <c r="K626">
        <v>0.15686274509803921</v>
      </c>
      <c r="L626">
        <v>1</v>
      </c>
      <c r="M626" t="s">
        <v>1643</v>
      </c>
      <c r="N626" t="b">
        <v>0</v>
      </c>
    </row>
    <row r="627" spans="1:14" x14ac:dyDescent="0.45">
      <c r="A627" t="s">
        <v>108</v>
      </c>
      <c r="B627" t="s">
        <v>109</v>
      </c>
      <c r="C627" t="s">
        <v>19</v>
      </c>
      <c r="D627">
        <v>4</v>
      </c>
      <c r="E627">
        <v>5</v>
      </c>
      <c r="F627">
        <v>4</v>
      </c>
      <c r="G627">
        <v>5</v>
      </c>
      <c r="H627">
        <v>3</v>
      </c>
      <c r="I627">
        <v>4.3249999999999993</v>
      </c>
      <c r="J627">
        <v>21</v>
      </c>
      <c r="K627">
        <v>0.15179487179487181</v>
      </c>
      <c r="L627">
        <v>1</v>
      </c>
      <c r="M627" t="s">
        <v>1644</v>
      </c>
      <c r="N627" t="b">
        <v>0</v>
      </c>
    </row>
    <row r="628" spans="1:14" x14ac:dyDescent="0.45">
      <c r="A628" t="s">
        <v>111</v>
      </c>
      <c r="B628" t="s">
        <v>112</v>
      </c>
      <c r="C628" t="s">
        <v>19</v>
      </c>
      <c r="D628">
        <v>2</v>
      </c>
      <c r="E628">
        <v>3</v>
      </c>
      <c r="F628">
        <v>2</v>
      </c>
      <c r="G628">
        <v>4</v>
      </c>
      <c r="H628">
        <v>1</v>
      </c>
      <c r="I628">
        <v>2.4874999999999998</v>
      </c>
      <c r="J628">
        <v>12</v>
      </c>
      <c r="K628">
        <v>0.14891774891774889</v>
      </c>
      <c r="L628">
        <v>1</v>
      </c>
      <c r="M628" t="s">
        <v>1645</v>
      </c>
      <c r="N628" t="b">
        <v>0</v>
      </c>
    </row>
    <row r="629" spans="1:14" x14ac:dyDescent="0.45">
      <c r="A629" t="s">
        <v>114</v>
      </c>
      <c r="B629" t="s">
        <v>115</v>
      </c>
      <c r="C629" t="s">
        <v>19</v>
      </c>
      <c r="D629">
        <v>4</v>
      </c>
      <c r="E629">
        <v>5</v>
      </c>
      <c r="F629">
        <v>4</v>
      </c>
      <c r="G629">
        <v>5</v>
      </c>
      <c r="H629">
        <v>3</v>
      </c>
      <c r="I629">
        <v>4.3249999999999993</v>
      </c>
      <c r="J629">
        <v>21</v>
      </c>
      <c r="K629">
        <v>0.15238095238095239</v>
      </c>
      <c r="L629">
        <v>1</v>
      </c>
      <c r="M629" t="s">
        <v>1646</v>
      </c>
      <c r="N629" t="b">
        <v>0</v>
      </c>
    </row>
    <row r="630" spans="1:14" x14ac:dyDescent="0.45">
      <c r="A630" t="s">
        <v>117</v>
      </c>
      <c r="B630" t="s">
        <v>118</v>
      </c>
      <c r="C630" t="s">
        <v>19</v>
      </c>
      <c r="D630">
        <v>1</v>
      </c>
      <c r="E630">
        <v>2</v>
      </c>
      <c r="F630">
        <v>1</v>
      </c>
      <c r="G630">
        <v>3</v>
      </c>
      <c r="H630">
        <v>1</v>
      </c>
      <c r="I630">
        <v>1.575</v>
      </c>
      <c r="J630">
        <v>8</v>
      </c>
      <c r="K630">
        <v>0.25876010781671149</v>
      </c>
      <c r="L630">
        <v>1</v>
      </c>
      <c r="M630" t="s">
        <v>1647</v>
      </c>
      <c r="N630" t="b">
        <v>0</v>
      </c>
    </row>
    <row r="631" spans="1:14" x14ac:dyDescent="0.45">
      <c r="A631" t="s">
        <v>120</v>
      </c>
      <c r="B631" t="s">
        <v>121</v>
      </c>
      <c r="C631" t="s">
        <v>19</v>
      </c>
      <c r="D631">
        <v>2</v>
      </c>
      <c r="E631">
        <v>3</v>
      </c>
      <c r="F631">
        <v>2</v>
      </c>
      <c r="G631">
        <v>3</v>
      </c>
      <c r="H631">
        <v>1</v>
      </c>
      <c r="I631">
        <v>2.3250000000000002</v>
      </c>
      <c r="J631">
        <v>11</v>
      </c>
      <c r="K631">
        <v>0.25257142857142861</v>
      </c>
      <c r="L631">
        <v>1</v>
      </c>
      <c r="M631" t="s">
        <v>1648</v>
      </c>
      <c r="N631" t="b">
        <v>0</v>
      </c>
    </row>
    <row r="632" spans="1:14" x14ac:dyDescent="0.45">
      <c r="A632" t="s">
        <v>123</v>
      </c>
      <c r="B632" t="s">
        <v>124</v>
      </c>
      <c r="C632" t="s">
        <v>19</v>
      </c>
      <c r="D632">
        <v>2</v>
      </c>
      <c r="E632">
        <v>4</v>
      </c>
      <c r="F632">
        <v>2</v>
      </c>
      <c r="G632">
        <v>4</v>
      </c>
      <c r="H632">
        <v>1</v>
      </c>
      <c r="I632">
        <v>2.7374999999999998</v>
      </c>
      <c r="J632">
        <v>13</v>
      </c>
      <c r="K632">
        <v>0.15023474178403751</v>
      </c>
      <c r="L632">
        <v>1</v>
      </c>
      <c r="M632" t="s">
        <v>1649</v>
      </c>
      <c r="N632" t="b">
        <v>0</v>
      </c>
    </row>
    <row r="633" spans="1:14" x14ac:dyDescent="0.45">
      <c r="A633" t="s">
        <v>126</v>
      </c>
      <c r="B633" t="s">
        <v>127</v>
      </c>
      <c r="C633" t="s">
        <v>19</v>
      </c>
      <c r="D633">
        <v>3</v>
      </c>
      <c r="E633">
        <v>4</v>
      </c>
      <c r="F633">
        <v>3</v>
      </c>
      <c r="G633">
        <v>4</v>
      </c>
      <c r="H633">
        <v>2</v>
      </c>
      <c r="I633">
        <v>3.3250000000000002</v>
      </c>
      <c r="J633">
        <v>16</v>
      </c>
      <c r="K633">
        <v>0.1536723163841808</v>
      </c>
      <c r="L633">
        <v>1</v>
      </c>
      <c r="M633" t="s">
        <v>1650</v>
      </c>
      <c r="N633" t="b">
        <v>0</v>
      </c>
    </row>
    <row r="634" spans="1:14" x14ac:dyDescent="0.45">
      <c r="A634" t="s">
        <v>129</v>
      </c>
      <c r="B634" t="s">
        <v>130</v>
      </c>
      <c r="C634" t="s">
        <v>19</v>
      </c>
      <c r="D634">
        <v>3</v>
      </c>
      <c r="E634">
        <v>4</v>
      </c>
      <c r="F634">
        <v>3</v>
      </c>
      <c r="G634">
        <v>4</v>
      </c>
      <c r="H634">
        <v>2</v>
      </c>
      <c r="I634">
        <v>3.3250000000000002</v>
      </c>
      <c r="J634">
        <v>16</v>
      </c>
      <c r="K634">
        <v>0.15686274509803921</v>
      </c>
      <c r="L634">
        <v>1</v>
      </c>
      <c r="M634" t="s">
        <v>1651</v>
      </c>
      <c r="N634" t="b">
        <v>0</v>
      </c>
    </row>
    <row r="635" spans="1:14" x14ac:dyDescent="0.45">
      <c r="A635" t="s">
        <v>132</v>
      </c>
      <c r="B635" t="s">
        <v>133</v>
      </c>
      <c r="C635" t="s">
        <v>19</v>
      </c>
      <c r="D635">
        <v>1</v>
      </c>
      <c r="E635">
        <v>2</v>
      </c>
      <c r="F635">
        <v>1</v>
      </c>
      <c r="G635">
        <v>2</v>
      </c>
      <c r="H635">
        <v>1</v>
      </c>
      <c r="I635">
        <v>1.4125000000000001</v>
      </c>
      <c r="J635">
        <v>7</v>
      </c>
      <c r="K635">
        <v>0.29010989010989008</v>
      </c>
      <c r="L635">
        <v>1</v>
      </c>
      <c r="M635" t="s">
        <v>1652</v>
      </c>
      <c r="N635" t="b">
        <v>0</v>
      </c>
    </row>
    <row r="636" spans="1:14" x14ac:dyDescent="0.45">
      <c r="A636" t="s">
        <v>135</v>
      </c>
      <c r="B636" t="s">
        <v>136</v>
      </c>
      <c r="C636" t="s">
        <v>19</v>
      </c>
      <c r="D636">
        <v>1</v>
      </c>
      <c r="E636">
        <v>2</v>
      </c>
      <c r="F636">
        <v>1</v>
      </c>
      <c r="G636">
        <v>2</v>
      </c>
      <c r="H636">
        <v>1</v>
      </c>
      <c r="I636">
        <v>1.4125000000000001</v>
      </c>
      <c r="J636">
        <v>7</v>
      </c>
      <c r="K636">
        <v>0.2417582417582417</v>
      </c>
      <c r="L636">
        <v>1</v>
      </c>
      <c r="M636" t="s">
        <v>1653</v>
      </c>
      <c r="N636" t="b">
        <v>0</v>
      </c>
    </row>
    <row r="637" spans="1:14" x14ac:dyDescent="0.45">
      <c r="A637" t="s">
        <v>138</v>
      </c>
      <c r="B637" t="s">
        <v>139</v>
      </c>
      <c r="C637" t="s">
        <v>19</v>
      </c>
      <c r="D637">
        <v>1</v>
      </c>
      <c r="E637">
        <v>2</v>
      </c>
      <c r="F637">
        <v>1</v>
      </c>
      <c r="G637">
        <v>2</v>
      </c>
      <c r="H637">
        <v>1</v>
      </c>
      <c r="I637">
        <v>1.4125000000000001</v>
      </c>
      <c r="J637">
        <v>7</v>
      </c>
      <c r="K637">
        <v>0.26386554621848729</v>
      </c>
      <c r="L637">
        <v>1</v>
      </c>
      <c r="M637" t="s">
        <v>1654</v>
      </c>
      <c r="N637" t="b">
        <v>0</v>
      </c>
    </row>
    <row r="638" spans="1:14" x14ac:dyDescent="0.45">
      <c r="A638" t="s">
        <v>141</v>
      </c>
      <c r="B638" t="s">
        <v>142</v>
      </c>
      <c r="C638" t="s">
        <v>19</v>
      </c>
      <c r="D638">
        <v>1</v>
      </c>
      <c r="E638">
        <v>1</v>
      </c>
      <c r="F638">
        <v>1</v>
      </c>
      <c r="G638">
        <v>2</v>
      </c>
      <c r="H638">
        <v>1</v>
      </c>
      <c r="I638">
        <v>1.1625000000000001</v>
      </c>
      <c r="J638">
        <v>6</v>
      </c>
      <c r="K638">
        <v>0.28250401284109139</v>
      </c>
      <c r="L638">
        <v>1</v>
      </c>
      <c r="M638" t="s">
        <v>1655</v>
      </c>
      <c r="N638" t="b">
        <v>0</v>
      </c>
    </row>
    <row r="639" spans="1:14" x14ac:dyDescent="0.45">
      <c r="A639" t="s">
        <v>144</v>
      </c>
      <c r="B639" t="s">
        <v>145</v>
      </c>
      <c r="C639" t="s">
        <v>19</v>
      </c>
      <c r="D639">
        <v>4</v>
      </c>
      <c r="E639">
        <v>5</v>
      </c>
      <c r="F639">
        <v>4</v>
      </c>
      <c r="G639">
        <v>4</v>
      </c>
      <c r="H639">
        <v>2</v>
      </c>
      <c r="I639">
        <v>4.0750000000000002</v>
      </c>
      <c r="J639">
        <v>19</v>
      </c>
      <c r="K639">
        <v>0.14871794871794869</v>
      </c>
      <c r="L639">
        <v>1</v>
      </c>
      <c r="M639" t="s">
        <v>1656</v>
      </c>
      <c r="N639" t="b">
        <v>0</v>
      </c>
    </row>
    <row r="640" spans="1:14" x14ac:dyDescent="0.45">
      <c r="A640" t="s">
        <v>147</v>
      </c>
      <c r="B640" t="s">
        <v>148</v>
      </c>
      <c r="C640" t="s">
        <v>19</v>
      </c>
      <c r="D640">
        <v>1</v>
      </c>
      <c r="E640">
        <v>2</v>
      </c>
      <c r="F640">
        <v>1</v>
      </c>
      <c r="G640">
        <v>3</v>
      </c>
      <c r="H640">
        <v>1</v>
      </c>
      <c r="I640">
        <v>1.575</v>
      </c>
      <c r="J640">
        <v>8</v>
      </c>
      <c r="K640">
        <v>0.1536723163841808</v>
      </c>
      <c r="L640">
        <v>1</v>
      </c>
      <c r="M640" t="s">
        <v>1657</v>
      </c>
      <c r="N640" t="b">
        <v>0</v>
      </c>
    </row>
    <row r="641" spans="1:14" x14ac:dyDescent="0.45">
      <c r="A641" t="s">
        <v>150</v>
      </c>
      <c r="B641" t="s">
        <v>151</v>
      </c>
      <c r="C641" t="s">
        <v>19</v>
      </c>
      <c r="D641">
        <v>1</v>
      </c>
      <c r="E641">
        <v>2</v>
      </c>
      <c r="F641">
        <v>1</v>
      </c>
      <c r="G641">
        <v>3</v>
      </c>
      <c r="H641">
        <v>1</v>
      </c>
      <c r="I641">
        <v>1.575</v>
      </c>
      <c r="J641">
        <v>8</v>
      </c>
      <c r="K641">
        <v>0.26890756302521007</v>
      </c>
      <c r="L641">
        <v>1</v>
      </c>
      <c r="M641" t="s">
        <v>1658</v>
      </c>
      <c r="N641" t="b">
        <v>0</v>
      </c>
    </row>
    <row r="642" spans="1:14" x14ac:dyDescent="0.45">
      <c r="A642" t="s">
        <v>153</v>
      </c>
      <c r="B642" t="s">
        <v>154</v>
      </c>
      <c r="C642" t="s">
        <v>19</v>
      </c>
      <c r="D642">
        <v>1</v>
      </c>
      <c r="E642">
        <v>1</v>
      </c>
      <c r="F642">
        <v>1</v>
      </c>
      <c r="G642">
        <v>2</v>
      </c>
      <c r="H642">
        <v>1</v>
      </c>
      <c r="I642">
        <v>1.1625000000000001</v>
      </c>
      <c r="J642">
        <v>6</v>
      </c>
      <c r="K642">
        <v>0.23351988217967601</v>
      </c>
      <c r="L642">
        <v>1</v>
      </c>
      <c r="M642" t="s">
        <v>1659</v>
      </c>
      <c r="N642" t="b">
        <v>0</v>
      </c>
    </row>
    <row r="643" spans="1:14" x14ac:dyDescent="0.45">
      <c r="A643" t="s">
        <v>156</v>
      </c>
      <c r="B643" t="s">
        <v>157</v>
      </c>
      <c r="C643" t="s">
        <v>19</v>
      </c>
      <c r="D643">
        <v>2</v>
      </c>
      <c r="E643">
        <v>3</v>
      </c>
      <c r="F643">
        <v>2</v>
      </c>
      <c r="G643">
        <v>3</v>
      </c>
      <c r="H643">
        <v>1</v>
      </c>
      <c r="I643">
        <v>2.3250000000000002</v>
      </c>
      <c r="J643">
        <v>11</v>
      </c>
      <c r="K643">
        <v>0.15238095238095239</v>
      </c>
      <c r="L643">
        <v>1</v>
      </c>
      <c r="M643" t="s">
        <v>1660</v>
      </c>
      <c r="N643" t="b">
        <v>0</v>
      </c>
    </row>
    <row r="644" spans="1:14" x14ac:dyDescent="0.45">
      <c r="A644" t="s">
        <v>159</v>
      </c>
      <c r="B644" t="s">
        <v>160</v>
      </c>
      <c r="C644" t="s">
        <v>19</v>
      </c>
      <c r="D644">
        <v>4</v>
      </c>
      <c r="E644">
        <v>5</v>
      </c>
      <c r="F644">
        <v>4</v>
      </c>
      <c r="G644">
        <v>5</v>
      </c>
      <c r="H644">
        <v>3</v>
      </c>
      <c r="I644">
        <v>4.3249999999999993</v>
      </c>
      <c r="J644">
        <v>21</v>
      </c>
      <c r="K644">
        <v>0.14385964912280699</v>
      </c>
      <c r="L644">
        <v>1</v>
      </c>
      <c r="M644" t="s">
        <v>1661</v>
      </c>
      <c r="N644" t="b">
        <v>0</v>
      </c>
    </row>
    <row r="645" spans="1:14" x14ac:dyDescent="0.45">
      <c r="A645" t="s">
        <v>162</v>
      </c>
      <c r="B645" t="s">
        <v>163</v>
      </c>
      <c r="C645" t="s">
        <v>19</v>
      </c>
      <c r="D645">
        <v>2</v>
      </c>
      <c r="E645">
        <v>3</v>
      </c>
      <c r="F645">
        <v>2</v>
      </c>
      <c r="G645">
        <v>3</v>
      </c>
      <c r="H645">
        <v>1</v>
      </c>
      <c r="I645">
        <v>2.3250000000000002</v>
      </c>
      <c r="J645">
        <v>11</v>
      </c>
      <c r="K645">
        <v>0.2419047619047619</v>
      </c>
      <c r="L645">
        <v>1</v>
      </c>
      <c r="M645" t="s">
        <v>1662</v>
      </c>
      <c r="N645" t="b">
        <v>0</v>
      </c>
    </row>
    <row r="646" spans="1:14" x14ac:dyDescent="0.45">
      <c r="A646" t="s">
        <v>165</v>
      </c>
      <c r="B646" t="s">
        <v>166</v>
      </c>
      <c r="C646" t="s">
        <v>19</v>
      </c>
      <c r="D646">
        <v>3</v>
      </c>
      <c r="E646">
        <v>4</v>
      </c>
      <c r="F646">
        <v>3</v>
      </c>
      <c r="G646">
        <v>4</v>
      </c>
      <c r="H646">
        <v>2</v>
      </c>
      <c r="I646">
        <v>3.3250000000000002</v>
      </c>
      <c r="J646">
        <v>16</v>
      </c>
      <c r="K646">
        <v>0.15402298850574711</v>
      </c>
      <c r="L646">
        <v>1</v>
      </c>
      <c r="M646" t="s">
        <v>1663</v>
      </c>
      <c r="N646" t="b">
        <v>0</v>
      </c>
    </row>
    <row r="647" spans="1:14" x14ac:dyDescent="0.45">
      <c r="A647" t="s">
        <v>168</v>
      </c>
      <c r="B647" t="s">
        <v>169</v>
      </c>
      <c r="C647" t="s">
        <v>19</v>
      </c>
      <c r="D647">
        <v>1</v>
      </c>
      <c r="E647">
        <v>2</v>
      </c>
      <c r="F647">
        <v>1</v>
      </c>
      <c r="G647">
        <v>2</v>
      </c>
      <c r="H647">
        <v>1</v>
      </c>
      <c r="I647">
        <v>1.4125000000000001</v>
      </c>
      <c r="J647">
        <v>7</v>
      </c>
      <c r="K647">
        <v>0.25142857142857139</v>
      </c>
      <c r="L647">
        <v>1</v>
      </c>
      <c r="M647" t="s">
        <v>1664</v>
      </c>
      <c r="N647" t="b">
        <v>0</v>
      </c>
    </row>
    <row r="648" spans="1:14" x14ac:dyDescent="0.45">
      <c r="A648" t="s">
        <v>171</v>
      </c>
      <c r="B648" t="s">
        <v>172</v>
      </c>
      <c r="C648" t="s">
        <v>19</v>
      </c>
      <c r="D648">
        <v>3</v>
      </c>
      <c r="E648">
        <v>4</v>
      </c>
      <c r="F648">
        <v>3</v>
      </c>
      <c r="G648">
        <v>4</v>
      </c>
      <c r="H648">
        <v>2</v>
      </c>
      <c r="I648">
        <v>3.3250000000000002</v>
      </c>
      <c r="J648">
        <v>16</v>
      </c>
      <c r="K648">
        <v>0.15942028985507251</v>
      </c>
      <c r="L648">
        <v>1</v>
      </c>
      <c r="M648" t="s">
        <v>1665</v>
      </c>
      <c r="N648" t="b">
        <v>0</v>
      </c>
    </row>
    <row r="649" spans="1:14" x14ac:dyDescent="0.45">
      <c r="A649" t="s">
        <v>174</v>
      </c>
      <c r="B649" t="s">
        <v>175</v>
      </c>
      <c r="C649" t="s">
        <v>19</v>
      </c>
      <c r="D649">
        <v>1</v>
      </c>
      <c r="E649">
        <v>2</v>
      </c>
      <c r="F649">
        <v>1</v>
      </c>
      <c r="G649">
        <v>3</v>
      </c>
      <c r="H649">
        <v>1</v>
      </c>
      <c r="I649">
        <v>1.575</v>
      </c>
      <c r="J649">
        <v>8</v>
      </c>
      <c r="K649">
        <v>0.25058977719528169</v>
      </c>
      <c r="L649">
        <v>1</v>
      </c>
      <c r="M649" t="s">
        <v>1666</v>
      </c>
      <c r="N649" t="b">
        <v>0</v>
      </c>
    </row>
    <row r="650" spans="1:14" x14ac:dyDescent="0.45">
      <c r="A650" t="s">
        <v>177</v>
      </c>
      <c r="B650" t="s">
        <v>178</v>
      </c>
      <c r="C650" t="s">
        <v>19</v>
      </c>
      <c r="D650">
        <v>1</v>
      </c>
      <c r="E650">
        <v>2</v>
      </c>
      <c r="F650">
        <v>1</v>
      </c>
      <c r="G650">
        <v>3</v>
      </c>
      <c r="H650">
        <v>1</v>
      </c>
      <c r="I650">
        <v>1.575</v>
      </c>
      <c r="J650">
        <v>8</v>
      </c>
      <c r="K650">
        <v>0.26791569086651051</v>
      </c>
      <c r="L650">
        <v>1</v>
      </c>
      <c r="M650" t="s">
        <v>1667</v>
      </c>
      <c r="N650" t="b">
        <v>0</v>
      </c>
    </row>
    <row r="651" spans="1:14" x14ac:dyDescent="0.45">
      <c r="A651" t="s">
        <v>180</v>
      </c>
      <c r="B651" t="s">
        <v>181</v>
      </c>
      <c r="C651" t="s">
        <v>19</v>
      </c>
      <c r="D651">
        <v>3</v>
      </c>
      <c r="E651">
        <v>4</v>
      </c>
      <c r="F651">
        <v>3</v>
      </c>
      <c r="G651">
        <v>4</v>
      </c>
      <c r="H651">
        <v>2</v>
      </c>
      <c r="I651">
        <v>3.3250000000000002</v>
      </c>
      <c r="J651">
        <v>16</v>
      </c>
      <c r="K651">
        <v>0.15208333333333329</v>
      </c>
      <c r="L651">
        <v>1</v>
      </c>
      <c r="M651" t="s">
        <v>1668</v>
      </c>
      <c r="N651" t="b">
        <v>0</v>
      </c>
    </row>
    <row r="652" spans="1:14" x14ac:dyDescent="0.45">
      <c r="A652" t="s">
        <v>183</v>
      </c>
      <c r="B652" t="s">
        <v>184</v>
      </c>
      <c r="C652" t="s">
        <v>19</v>
      </c>
      <c r="D652">
        <v>3</v>
      </c>
      <c r="E652">
        <v>4</v>
      </c>
      <c r="F652">
        <v>3</v>
      </c>
      <c r="G652">
        <v>4</v>
      </c>
      <c r="H652">
        <v>2</v>
      </c>
      <c r="I652">
        <v>3.3250000000000002</v>
      </c>
      <c r="J652">
        <v>16</v>
      </c>
      <c r="K652">
        <v>0.15597484276729559</v>
      </c>
      <c r="L652">
        <v>1</v>
      </c>
      <c r="M652" t="s">
        <v>1669</v>
      </c>
      <c r="N652" t="b">
        <v>0</v>
      </c>
    </row>
    <row r="653" spans="1:14" x14ac:dyDescent="0.45">
      <c r="A653" t="s">
        <v>186</v>
      </c>
      <c r="B653" t="s">
        <v>187</v>
      </c>
      <c r="C653" t="s">
        <v>19</v>
      </c>
      <c r="D653">
        <v>3</v>
      </c>
      <c r="E653">
        <v>4</v>
      </c>
      <c r="F653">
        <v>3</v>
      </c>
      <c r="G653">
        <v>4</v>
      </c>
      <c r="H653">
        <v>2</v>
      </c>
      <c r="I653">
        <v>3.3250000000000002</v>
      </c>
      <c r="J653">
        <v>16</v>
      </c>
      <c r="K653">
        <v>0.14933333333333329</v>
      </c>
      <c r="L653">
        <v>1</v>
      </c>
      <c r="M653" t="s">
        <v>1670</v>
      </c>
      <c r="N653" t="b">
        <v>0</v>
      </c>
    </row>
    <row r="654" spans="1:14" x14ac:dyDescent="0.45">
      <c r="A654" t="s">
        <v>189</v>
      </c>
      <c r="B654" t="s">
        <v>190</v>
      </c>
      <c r="C654" t="s">
        <v>19</v>
      </c>
      <c r="D654">
        <v>1</v>
      </c>
      <c r="E654">
        <v>2</v>
      </c>
      <c r="F654">
        <v>1</v>
      </c>
      <c r="G654">
        <v>3</v>
      </c>
      <c r="H654">
        <v>1</v>
      </c>
      <c r="I654">
        <v>1.575</v>
      </c>
      <c r="J654">
        <v>8</v>
      </c>
      <c r="K654">
        <v>0.1583333333333333</v>
      </c>
      <c r="L654">
        <v>1</v>
      </c>
      <c r="M654" t="s">
        <v>1671</v>
      </c>
      <c r="N654" t="b">
        <v>0</v>
      </c>
    </row>
    <row r="655" spans="1:14" x14ac:dyDescent="0.45">
      <c r="A655" t="s">
        <v>192</v>
      </c>
      <c r="B655" t="s">
        <v>193</v>
      </c>
      <c r="C655" t="s">
        <v>19</v>
      </c>
      <c r="D655">
        <v>4</v>
      </c>
      <c r="E655">
        <v>5</v>
      </c>
      <c r="F655">
        <v>4</v>
      </c>
      <c r="G655">
        <v>4</v>
      </c>
      <c r="H655">
        <v>2</v>
      </c>
      <c r="I655">
        <v>4.0750000000000002</v>
      </c>
      <c r="J655">
        <v>19</v>
      </c>
      <c r="K655">
        <v>0.14358974358974361</v>
      </c>
      <c r="L655">
        <v>1</v>
      </c>
      <c r="M655" t="s">
        <v>1672</v>
      </c>
      <c r="N655" t="b">
        <v>0</v>
      </c>
    </row>
    <row r="656" spans="1:14" x14ac:dyDescent="0.45">
      <c r="A656" t="s">
        <v>195</v>
      </c>
      <c r="B656" t="s">
        <v>196</v>
      </c>
      <c r="C656" t="s">
        <v>19</v>
      </c>
      <c r="D656">
        <v>4</v>
      </c>
      <c r="E656">
        <v>5</v>
      </c>
      <c r="F656">
        <v>4</v>
      </c>
      <c r="G656">
        <v>4</v>
      </c>
      <c r="H656">
        <v>3</v>
      </c>
      <c r="I656">
        <v>4.1624999999999996</v>
      </c>
      <c r="J656">
        <v>20</v>
      </c>
      <c r="K656">
        <v>0.14779116465863451</v>
      </c>
      <c r="L656">
        <v>1</v>
      </c>
      <c r="M656" t="s">
        <v>1673</v>
      </c>
      <c r="N656" t="b">
        <v>0</v>
      </c>
    </row>
    <row r="657" spans="1:14" x14ac:dyDescent="0.45">
      <c r="A657" t="s">
        <v>198</v>
      </c>
      <c r="B657" t="s">
        <v>199</v>
      </c>
      <c r="C657" t="s">
        <v>19</v>
      </c>
      <c r="D657">
        <v>3</v>
      </c>
      <c r="E657">
        <v>4</v>
      </c>
      <c r="F657">
        <v>3</v>
      </c>
      <c r="G657">
        <v>4</v>
      </c>
      <c r="H657">
        <v>2</v>
      </c>
      <c r="I657">
        <v>3.3250000000000002</v>
      </c>
      <c r="J657">
        <v>16</v>
      </c>
      <c r="K657">
        <v>0.1536723163841808</v>
      </c>
      <c r="L657">
        <v>1</v>
      </c>
      <c r="M657" t="s">
        <v>1674</v>
      </c>
      <c r="N657" t="b">
        <v>0</v>
      </c>
    </row>
    <row r="658" spans="1:14" x14ac:dyDescent="0.45">
      <c r="A658" t="s">
        <v>201</v>
      </c>
      <c r="B658" t="s">
        <v>202</v>
      </c>
      <c r="C658" t="s">
        <v>19</v>
      </c>
      <c r="D658">
        <v>1</v>
      </c>
      <c r="E658">
        <v>2</v>
      </c>
      <c r="F658">
        <v>1</v>
      </c>
      <c r="G658">
        <v>3</v>
      </c>
      <c r="H658">
        <v>2</v>
      </c>
      <c r="I658">
        <v>1.6625000000000001</v>
      </c>
      <c r="J658">
        <v>9</v>
      </c>
      <c r="K658">
        <v>0.27220779220779218</v>
      </c>
      <c r="L658">
        <v>1</v>
      </c>
      <c r="M658" t="s">
        <v>1675</v>
      </c>
      <c r="N658" t="b">
        <v>0</v>
      </c>
    </row>
    <row r="659" spans="1:14" x14ac:dyDescent="0.45">
      <c r="A659" t="s">
        <v>204</v>
      </c>
      <c r="B659" t="s">
        <v>205</v>
      </c>
      <c r="C659" t="s">
        <v>19</v>
      </c>
      <c r="D659">
        <v>4</v>
      </c>
      <c r="E659">
        <v>5</v>
      </c>
      <c r="F659">
        <v>4</v>
      </c>
      <c r="G659">
        <v>4</v>
      </c>
      <c r="H659">
        <v>3</v>
      </c>
      <c r="I659">
        <v>4.1624999999999996</v>
      </c>
      <c r="J659">
        <v>20</v>
      </c>
      <c r="K659">
        <v>0.14912280701754391</v>
      </c>
      <c r="L659">
        <v>1</v>
      </c>
      <c r="M659" t="s">
        <v>1676</v>
      </c>
      <c r="N659" t="b">
        <v>0</v>
      </c>
    </row>
    <row r="660" spans="1:14" x14ac:dyDescent="0.45">
      <c r="A660" t="s">
        <v>207</v>
      </c>
      <c r="B660" t="s">
        <v>208</v>
      </c>
      <c r="C660" t="s">
        <v>19</v>
      </c>
      <c r="D660">
        <v>3</v>
      </c>
      <c r="E660">
        <v>4</v>
      </c>
      <c r="F660">
        <v>3</v>
      </c>
      <c r="G660">
        <v>4</v>
      </c>
      <c r="H660">
        <v>2</v>
      </c>
      <c r="I660">
        <v>3.3250000000000002</v>
      </c>
      <c r="J660">
        <v>16</v>
      </c>
      <c r="K660">
        <v>0.14954954954954949</v>
      </c>
      <c r="L660">
        <v>1</v>
      </c>
      <c r="M660" t="s">
        <v>1677</v>
      </c>
      <c r="N660" t="b">
        <v>0</v>
      </c>
    </row>
    <row r="661" spans="1:14" x14ac:dyDescent="0.45">
      <c r="A661" t="s">
        <v>210</v>
      </c>
      <c r="B661" t="s">
        <v>211</v>
      </c>
      <c r="C661" t="s">
        <v>19</v>
      </c>
      <c r="D661">
        <v>1</v>
      </c>
      <c r="E661">
        <v>2</v>
      </c>
      <c r="F661">
        <v>1</v>
      </c>
      <c r="G661">
        <v>3</v>
      </c>
      <c r="H661">
        <v>1</v>
      </c>
      <c r="I661">
        <v>1.575</v>
      </c>
      <c r="J661">
        <v>8</v>
      </c>
      <c r="K661">
        <v>0.28131868131868132</v>
      </c>
      <c r="L661">
        <v>1</v>
      </c>
      <c r="M661" t="s">
        <v>1678</v>
      </c>
      <c r="N661" t="b">
        <v>0</v>
      </c>
    </row>
    <row r="662" spans="1:14" x14ac:dyDescent="0.45">
      <c r="A662" t="s">
        <v>213</v>
      </c>
      <c r="B662" t="s">
        <v>214</v>
      </c>
      <c r="C662" t="s">
        <v>19</v>
      </c>
      <c r="D662">
        <v>3</v>
      </c>
      <c r="E662">
        <v>4</v>
      </c>
      <c r="F662">
        <v>3</v>
      </c>
      <c r="G662">
        <v>4</v>
      </c>
      <c r="H662">
        <v>2</v>
      </c>
      <c r="I662">
        <v>3.3250000000000002</v>
      </c>
      <c r="J662">
        <v>16</v>
      </c>
      <c r="K662">
        <v>0.14779116465863451</v>
      </c>
      <c r="L662">
        <v>1</v>
      </c>
      <c r="M662" t="s">
        <v>1679</v>
      </c>
      <c r="N662" t="b">
        <v>0</v>
      </c>
    </row>
    <row r="663" spans="1:14" x14ac:dyDescent="0.45">
      <c r="A663" t="s">
        <v>216</v>
      </c>
      <c r="B663" t="s">
        <v>217</v>
      </c>
      <c r="C663" t="s">
        <v>19</v>
      </c>
      <c r="D663">
        <v>1</v>
      </c>
      <c r="E663">
        <v>2</v>
      </c>
      <c r="F663">
        <v>1</v>
      </c>
      <c r="G663">
        <v>3</v>
      </c>
      <c r="H663">
        <v>1</v>
      </c>
      <c r="I663">
        <v>1.575</v>
      </c>
      <c r="J663">
        <v>8</v>
      </c>
      <c r="K663">
        <v>0.25423987776928952</v>
      </c>
      <c r="L663">
        <v>1</v>
      </c>
      <c r="M663" t="s">
        <v>1680</v>
      </c>
      <c r="N663" t="b">
        <v>0</v>
      </c>
    </row>
    <row r="664" spans="1:14" x14ac:dyDescent="0.45">
      <c r="A664" t="s">
        <v>219</v>
      </c>
      <c r="B664" t="s">
        <v>220</v>
      </c>
      <c r="C664" t="s">
        <v>19</v>
      </c>
      <c r="D664">
        <v>5</v>
      </c>
      <c r="E664">
        <v>5</v>
      </c>
      <c r="F664">
        <v>4</v>
      </c>
      <c r="G664">
        <v>5</v>
      </c>
      <c r="H664">
        <v>2</v>
      </c>
      <c r="I664">
        <v>4.55</v>
      </c>
      <c r="J664">
        <v>21</v>
      </c>
      <c r="K664">
        <v>0.15238095238095239</v>
      </c>
      <c r="L664">
        <v>1</v>
      </c>
      <c r="M664" t="s">
        <v>1681</v>
      </c>
      <c r="N664" t="b">
        <v>0</v>
      </c>
    </row>
    <row r="665" spans="1:14" x14ac:dyDescent="0.45">
      <c r="A665" t="s">
        <v>222</v>
      </c>
      <c r="B665" t="s">
        <v>223</v>
      </c>
      <c r="C665" t="s">
        <v>19</v>
      </c>
      <c r="D665">
        <v>3</v>
      </c>
      <c r="E665">
        <v>4</v>
      </c>
      <c r="F665">
        <v>3</v>
      </c>
      <c r="G665">
        <v>4</v>
      </c>
      <c r="H665">
        <v>2</v>
      </c>
      <c r="I665">
        <v>3.3250000000000002</v>
      </c>
      <c r="J665">
        <v>16</v>
      </c>
      <c r="K665">
        <v>0.14891774891774889</v>
      </c>
      <c r="L665">
        <v>1</v>
      </c>
      <c r="M665" t="s">
        <v>1682</v>
      </c>
      <c r="N665" t="b">
        <v>0</v>
      </c>
    </row>
    <row r="666" spans="1:14" x14ac:dyDescent="0.45">
      <c r="A666" t="s">
        <v>225</v>
      </c>
      <c r="B666" t="s">
        <v>226</v>
      </c>
      <c r="C666" t="s">
        <v>19</v>
      </c>
      <c r="D666">
        <v>1</v>
      </c>
      <c r="E666">
        <v>2</v>
      </c>
      <c r="F666">
        <v>1</v>
      </c>
      <c r="G666">
        <v>2</v>
      </c>
      <c r="H666">
        <v>1</v>
      </c>
      <c r="I666">
        <v>1.4125000000000001</v>
      </c>
      <c r="J666">
        <v>7</v>
      </c>
      <c r="K666">
        <v>0.2831168831168831</v>
      </c>
      <c r="L666">
        <v>1</v>
      </c>
      <c r="M666" t="s">
        <v>1683</v>
      </c>
      <c r="N666" t="b">
        <v>0</v>
      </c>
    </row>
    <row r="667" spans="1:14" x14ac:dyDescent="0.45">
      <c r="A667" t="s">
        <v>228</v>
      </c>
      <c r="B667" t="s">
        <v>229</v>
      </c>
      <c r="C667" t="s">
        <v>19</v>
      </c>
      <c r="D667">
        <v>3</v>
      </c>
      <c r="E667">
        <v>4</v>
      </c>
      <c r="F667">
        <v>3</v>
      </c>
      <c r="G667">
        <v>4</v>
      </c>
      <c r="H667">
        <v>1</v>
      </c>
      <c r="I667">
        <v>3.2374999999999998</v>
      </c>
      <c r="J667">
        <v>15</v>
      </c>
      <c r="K667">
        <v>0.14814814814814811</v>
      </c>
      <c r="L667">
        <v>1</v>
      </c>
      <c r="M667" t="s">
        <v>1684</v>
      </c>
      <c r="N667" t="b">
        <v>0</v>
      </c>
    </row>
    <row r="668" spans="1:14" x14ac:dyDescent="0.45">
      <c r="A668" t="s">
        <v>231</v>
      </c>
      <c r="B668" t="s">
        <v>232</v>
      </c>
      <c r="C668" t="s">
        <v>19</v>
      </c>
      <c r="D668">
        <v>2</v>
      </c>
      <c r="E668">
        <v>3</v>
      </c>
      <c r="F668">
        <v>2</v>
      </c>
      <c r="G668">
        <v>3</v>
      </c>
      <c r="H668">
        <v>1</v>
      </c>
      <c r="I668">
        <v>2.3250000000000002</v>
      </c>
      <c r="J668">
        <v>11</v>
      </c>
      <c r="K668">
        <v>0.25245202558635388</v>
      </c>
      <c r="L668">
        <v>1</v>
      </c>
      <c r="M668" t="s">
        <v>1685</v>
      </c>
      <c r="N668" t="b">
        <v>0</v>
      </c>
    </row>
    <row r="669" spans="1:14" x14ac:dyDescent="0.45">
      <c r="A669" t="s">
        <v>234</v>
      </c>
      <c r="B669" t="s">
        <v>235</v>
      </c>
      <c r="C669" t="s">
        <v>19</v>
      </c>
      <c r="D669">
        <v>3</v>
      </c>
      <c r="E669">
        <v>4</v>
      </c>
      <c r="F669">
        <v>3</v>
      </c>
      <c r="G669">
        <v>4</v>
      </c>
      <c r="H669">
        <v>2</v>
      </c>
      <c r="I669">
        <v>3.3250000000000002</v>
      </c>
      <c r="J669">
        <v>16</v>
      </c>
      <c r="K669">
        <v>0.14761904761904759</v>
      </c>
      <c r="L669">
        <v>1</v>
      </c>
      <c r="M669" t="s">
        <v>1686</v>
      </c>
      <c r="N669" t="b">
        <v>0</v>
      </c>
    </row>
    <row r="670" spans="1:14" x14ac:dyDescent="0.45">
      <c r="A670" t="s">
        <v>237</v>
      </c>
      <c r="B670" t="s">
        <v>238</v>
      </c>
      <c r="C670" t="s">
        <v>19</v>
      </c>
      <c r="D670">
        <v>1</v>
      </c>
      <c r="E670">
        <v>2</v>
      </c>
      <c r="F670">
        <v>1</v>
      </c>
      <c r="G670">
        <v>2</v>
      </c>
      <c r="H670">
        <v>1</v>
      </c>
      <c r="I670">
        <v>1.4125000000000001</v>
      </c>
      <c r="J670">
        <v>7</v>
      </c>
      <c r="K670">
        <v>0.26728110599078342</v>
      </c>
      <c r="L670">
        <v>1</v>
      </c>
      <c r="M670" t="s">
        <v>1687</v>
      </c>
      <c r="N670" t="b">
        <v>0</v>
      </c>
    </row>
    <row r="671" spans="1:14" x14ac:dyDescent="0.45">
      <c r="A671" t="s">
        <v>240</v>
      </c>
      <c r="B671" t="s">
        <v>241</v>
      </c>
      <c r="C671" t="s">
        <v>19</v>
      </c>
      <c r="D671">
        <v>1</v>
      </c>
      <c r="E671">
        <v>2</v>
      </c>
      <c r="F671">
        <v>1</v>
      </c>
      <c r="G671">
        <v>3</v>
      </c>
      <c r="H671">
        <v>1</v>
      </c>
      <c r="I671">
        <v>1.575</v>
      </c>
      <c r="J671">
        <v>8</v>
      </c>
      <c r="K671">
        <v>0.29010989010989008</v>
      </c>
      <c r="L671">
        <v>1</v>
      </c>
      <c r="M671" t="s">
        <v>1688</v>
      </c>
      <c r="N671" t="b">
        <v>0</v>
      </c>
    </row>
    <row r="672" spans="1:14" x14ac:dyDescent="0.45">
      <c r="A672" t="s">
        <v>243</v>
      </c>
      <c r="B672" t="s">
        <v>244</v>
      </c>
      <c r="C672" t="s">
        <v>19</v>
      </c>
      <c r="D672">
        <v>3</v>
      </c>
      <c r="E672">
        <v>4</v>
      </c>
      <c r="F672">
        <v>3</v>
      </c>
      <c r="G672">
        <v>4</v>
      </c>
      <c r="H672">
        <v>2</v>
      </c>
      <c r="I672">
        <v>3.3250000000000002</v>
      </c>
      <c r="J672">
        <v>16</v>
      </c>
      <c r="K672">
        <v>0.15476190476190471</v>
      </c>
      <c r="L672">
        <v>1</v>
      </c>
      <c r="M672" t="s">
        <v>1689</v>
      </c>
      <c r="N672" t="b">
        <v>0</v>
      </c>
    </row>
    <row r="673" spans="1:14" x14ac:dyDescent="0.45">
      <c r="A673" t="s">
        <v>246</v>
      </c>
      <c r="B673" t="s">
        <v>247</v>
      </c>
      <c r="C673" t="s">
        <v>19</v>
      </c>
      <c r="D673">
        <v>1</v>
      </c>
      <c r="E673">
        <v>2</v>
      </c>
      <c r="F673">
        <v>1</v>
      </c>
      <c r="G673">
        <v>3</v>
      </c>
      <c r="H673">
        <v>1</v>
      </c>
      <c r="I673">
        <v>1.575</v>
      </c>
      <c r="J673">
        <v>8</v>
      </c>
      <c r="K673">
        <v>0.26549450549450548</v>
      </c>
      <c r="L673">
        <v>1</v>
      </c>
      <c r="M673" t="s">
        <v>1690</v>
      </c>
      <c r="N673" t="b">
        <v>0</v>
      </c>
    </row>
    <row r="674" spans="1:14" x14ac:dyDescent="0.45">
      <c r="A674" t="s">
        <v>249</v>
      </c>
      <c r="B674" t="s">
        <v>250</v>
      </c>
      <c r="C674" t="s">
        <v>19</v>
      </c>
      <c r="D674">
        <v>3</v>
      </c>
      <c r="E674">
        <v>4</v>
      </c>
      <c r="F674">
        <v>3</v>
      </c>
      <c r="G674">
        <v>4</v>
      </c>
      <c r="H674">
        <v>2</v>
      </c>
      <c r="I674">
        <v>3.3250000000000002</v>
      </c>
      <c r="J674">
        <v>16</v>
      </c>
      <c r="K674">
        <v>0.14977168949771691</v>
      </c>
      <c r="L674">
        <v>1</v>
      </c>
      <c r="M674" t="s">
        <v>1691</v>
      </c>
      <c r="N674" t="b">
        <v>0</v>
      </c>
    </row>
    <row r="675" spans="1:14" x14ac:dyDescent="0.45">
      <c r="A675" t="s">
        <v>252</v>
      </c>
      <c r="B675" t="s">
        <v>253</v>
      </c>
      <c r="C675" t="s">
        <v>19</v>
      </c>
      <c r="D675">
        <v>1</v>
      </c>
      <c r="E675">
        <v>1</v>
      </c>
      <c r="F675">
        <v>1</v>
      </c>
      <c r="G675">
        <v>2</v>
      </c>
      <c r="H675">
        <v>1</v>
      </c>
      <c r="I675">
        <v>1.1625000000000001</v>
      </c>
      <c r="J675">
        <v>6</v>
      </c>
      <c r="K675">
        <v>0.2831168831168831</v>
      </c>
      <c r="L675">
        <v>1</v>
      </c>
      <c r="M675" t="s">
        <v>1692</v>
      </c>
      <c r="N675" t="b">
        <v>0</v>
      </c>
    </row>
    <row r="676" spans="1:14" x14ac:dyDescent="0.45">
      <c r="A676" t="s">
        <v>255</v>
      </c>
      <c r="B676" t="s">
        <v>256</v>
      </c>
      <c r="C676" t="s">
        <v>19</v>
      </c>
      <c r="D676">
        <v>1</v>
      </c>
      <c r="E676">
        <v>2</v>
      </c>
      <c r="F676">
        <v>1</v>
      </c>
      <c r="G676">
        <v>3</v>
      </c>
      <c r="H676">
        <v>1</v>
      </c>
      <c r="I676">
        <v>1.575</v>
      </c>
      <c r="J676">
        <v>8</v>
      </c>
      <c r="K676">
        <v>0.246089676746611</v>
      </c>
      <c r="L676">
        <v>1</v>
      </c>
      <c r="M676" t="s">
        <v>1693</v>
      </c>
      <c r="N676" t="b">
        <v>0</v>
      </c>
    </row>
    <row r="677" spans="1:14" x14ac:dyDescent="0.45">
      <c r="A677" t="s">
        <v>258</v>
      </c>
      <c r="B677" t="s">
        <v>259</v>
      </c>
      <c r="C677" t="s">
        <v>19</v>
      </c>
      <c r="D677">
        <v>4</v>
      </c>
      <c r="E677">
        <v>5</v>
      </c>
      <c r="F677">
        <v>4</v>
      </c>
      <c r="G677">
        <v>4</v>
      </c>
      <c r="H677">
        <v>2</v>
      </c>
      <c r="I677">
        <v>4.0750000000000002</v>
      </c>
      <c r="J677">
        <v>19</v>
      </c>
      <c r="K677">
        <v>0.1452145214521452</v>
      </c>
      <c r="L677">
        <v>1</v>
      </c>
      <c r="M677" t="s">
        <v>1694</v>
      </c>
      <c r="N677" t="b">
        <v>0</v>
      </c>
    </row>
    <row r="678" spans="1:14" x14ac:dyDescent="0.45">
      <c r="A678" t="s">
        <v>261</v>
      </c>
      <c r="B678" t="s">
        <v>262</v>
      </c>
      <c r="C678" t="s">
        <v>19</v>
      </c>
      <c r="D678">
        <v>3</v>
      </c>
      <c r="E678">
        <v>4</v>
      </c>
      <c r="F678">
        <v>3</v>
      </c>
      <c r="G678">
        <v>4</v>
      </c>
      <c r="H678">
        <v>2</v>
      </c>
      <c r="I678">
        <v>3.3250000000000002</v>
      </c>
      <c r="J678">
        <v>16</v>
      </c>
      <c r="K678">
        <v>0.14912280701754391</v>
      </c>
      <c r="L678">
        <v>1</v>
      </c>
      <c r="M678" t="s">
        <v>1695</v>
      </c>
      <c r="N678" t="b">
        <v>0</v>
      </c>
    </row>
    <row r="679" spans="1:14" x14ac:dyDescent="0.45">
      <c r="A679" t="s">
        <v>264</v>
      </c>
      <c r="B679" t="s">
        <v>265</v>
      </c>
      <c r="C679" t="s">
        <v>19</v>
      </c>
      <c r="D679">
        <v>1</v>
      </c>
      <c r="E679">
        <v>2</v>
      </c>
      <c r="F679">
        <v>1</v>
      </c>
      <c r="G679">
        <v>3</v>
      </c>
      <c r="H679">
        <v>1</v>
      </c>
      <c r="I679">
        <v>1.575</v>
      </c>
      <c r="J679">
        <v>8</v>
      </c>
      <c r="K679">
        <v>0.14977168949771691</v>
      </c>
      <c r="L679">
        <v>1</v>
      </c>
      <c r="M679" t="s">
        <v>1696</v>
      </c>
      <c r="N679" t="b">
        <v>0</v>
      </c>
    </row>
    <row r="680" spans="1:14" x14ac:dyDescent="0.45">
      <c r="A680" t="s">
        <v>267</v>
      </c>
      <c r="B680" t="s">
        <v>268</v>
      </c>
      <c r="C680" t="s">
        <v>19</v>
      </c>
      <c r="D680">
        <v>1</v>
      </c>
      <c r="E680">
        <v>2</v>
      </c>
      <c r="F680">
        <v>1</v>
      </c>
      <c r="G680">
        <v>3</v>
      </c>
      <c r="H680">
        <v>1</v>
      </c>
      <c r="I680">
        <v>1.575</v>
      </c>
      <c r="J680">
        <v>8</v>
      </c>
      <c r="K680">
        <v>0.15124378109452741</v>
      </c>
      <c r="L680">
        <v>1</v>
      </c>
      <c r="M680" t="s">
        <v>1697</v>
      </c>
      <c r="N680" t="b">
        <v>0</v>
      </c>
    </row>
    <row r="681" spans="1:14" x14ac:dyDescent="0.45">
      <c r="A681" t="s">
        <v>270</v>
      </c>
      <c r="B681" t="s">
        <v>271</v>
      </c>
      <c r="C681" t="s">
        <v>19</v>
      </c>
      <c r="D681">
        <v>3</v>
      </c>
      <c r="E681">
        <v>4</v>
      </c>
      <c r="F681">
        <v>3</v>
      </c>
      <c r="G681">
        <v>4</v>
      </c>
      <c r="H681">
        <v>2</v>
      </c>
      <c r="I681">
        <v>3.3250000000000002</v>
      </c>
      <c r="J681">
        <v>16</v>
      </c>
      <c r="K681">
        <v>0.14933333333333329</v>
      </c>
      <c r="L681">
        <v>1</v>
      </c>
      <c r="M681" t="s">
        <v>1698</v>
      </c>
      <c r="N681" t="b">
        <v>0</v>
      </c>
    </row>
    <row r="682" spans="1:14" x14ac:dyDescent="0.45">
      <c r="A682" t="s">
        <v>273</v>
      </c>
      <c r="B682" t="s">
        <v>274</v>
      </c>
      <c r="C682" t="s">
        <v>19</v>
      </c>
      <c r="D682">
        <v>3</v>
      </c>
      <c r="E682">
        <v>4</v>
      </c>
      <c r="F682">
        <v>3</v>
      </c>
      <c r="G682">
        <v>4</v>
      </c>
      <c r="H682">
        <v>1</v>
      </c>
      <c r="I682">
        <v>3.2374999999999998</v>
      </c>
      <c r="J682">
        <v>15</v>
      </c>
      <c r="K682">
        <v>0.138191632928475</v>
      </c>
      <c r="L682">
        <v>1</v>
      </c>
      <c r="M682" t="s">
        <v>1699</v>
      </c>
      <c r="N682" t="b">
        <v>0</v>
      </c>
    </row>
    <row r="683" spans="1:14" x14ac:dyDescent="0.45">
      <c r="A683" t="s">
        <v>276</v>
      </c>
      <c r="B683" t="s">
        <v>277</v>
      </c>
      <c r="C683" t="s">
        <v>19</v>
      </c>
      <c r="D683">
        <v>3</v>
      </c>
      <c r="E683">
        <v>4</v>
      </c>
      <c r="F683">
        <v>3</v>
      </c>
      <c r="G683">
        <v>4</v>
      </c>
      <c r="H683">
        <v>2</v>
      </c>
      <c r="I683">
        <v>3.3250000000000002</v>
      </c>
      <c r="J683">
        <v>16</v>
      </c>
      <c r="K683">
        <v>0.14954954954954949</v>
      </c>
      <c r="L683">
        <v>1</v>
      </c>
      <c r="M683" t="s">
        <v>1700</v>
      </c>
      <c r="N683" t="b">
        <v>0</v>
      </c>
    </row>
    <row r="684" spans="1:14" x14ac:dyDescent="0.45">
      <c r="A684" t="s">
        <v>279</v>
      </c>
      <c r="B684" t="s">
        <v>280</v>
      </c>
      <c r="C684" t="s">
        <v>19</v>
      </c>
      <c r="D684">
        <v>1</v>
      </c>
      <c r="E684">
        <v>2</v>
      </c>
      <c r="F684">
        <v>1</v>
      </c>
      <c r="G684">
        <v>3</v>
      </c>
      <c r="H684">
        <v>1</v>
      </c>
      <c r="I684">
        <v>1.575</v>
      </c>
      <c r="J684">
        <v>8</v>
      </c>
      <c r="K684">
        <v>0.2545173745173745</v>
      </c>
      <c r="L684">
        <v>1</v>
      </c>
      <c r="M684" t="s">
        <v>1701</v>
      </c>
      <c r="N684" t="b">
        <v>0</v>
      </c>
    </row>
    <row r="685" spans="1:14" x14ac:dyDescent="0.45">
      <c r="A685" t="s">
        <v>282</v>
      </c>
      <c r="B685" t="s">
        <v>283</v>
      </c>
      <c r="C685" t="s">
        <v>19</v>
      </c>
      <c r="D685">
        <v>1</v>
      </c>
      <c r="E685">
        <v>2</v>
      </c>
      <c r="F685">
        <v>1</v>
      </c>
      <c r="G685">
        <v>3</v>
      </c>
      <c r="H685">
        <v>1</v>
      </c>
      <c r="I685">
        <v>1.575</v>
      </c>
      <c r="J685">
        <v>8</v>
      </c>
      <c r="K685">
        <v>0.15208333333333329</v>
      </c>
      <c r="L685">
        <v>1</v>
      </c>
      <c r="M685" t="s">
        <v>1702</v>
      </c>
      <c r="N685" t="b">
        <v>0</v>
      </c>
    </row>
    <row r="686" spans="1:14" x14ac:dyDescent="0.45">
      <c r="A686" t="s">
        <v>285</v>
      </c>
      <c r="B686" t="s">
        <v>286</v>
      </c>
      <c r="C686" t="s">
        <v>19</v>
      </c>
      <c r="D686">
        <v>1</v>
      </c>
      <c r="E686">
        <v>2</v>
      </c>
      <c r="F686">
        <v>1</v>
      </c>
      <c r="G686">
        <v>2</v>
      </c>
      <c r="H686">
        <v>1</v>
      </c>
      <c r="I686">
        <v>1.4125000000000001</v>
      </c>
      <c r="J686">
        <v>7</v>
      </c>
      <c r="K686">
        <v>0.26924939467312348</v>
      </c>
      <c r="L686">
        <v>1</v>
      </c>
      <c r="M686" t="s">
        <v>1703</v>
      </c>
      <c r="N686" t="b">
        <v>0</v>
      </c>
    </row>
    <row r="687" spans="1:14" x14ac:dyDescent="0.45">
      <c r="A687" t="s">
        <v>288</v>
      </c>
      <c r="B687" t="s">
        <v>289</v>
      </c>
      <c r="C687" t="s">
        <v>19</v>
      </c>
      <c r="D687">
        <v>1</v>
      </c>
      <c r="E687">
        <v>2</v>
      </c>
      <c r="F687">
        <v>1</v>
      </c>
      <c r="G687">
        <v>2</v>
      </c>
      <c r="H687">
        <v>1</v>
      </c>
      <c r="I687">
        <v>1.4125000000000001</v>
      </c>
      <c r="J687">
        <v>7</v>
      </c>
      <c r="K687">
        <v>0.26995073891625609</v>
      </c>
      <c r="L687">
        <v>1</v>
      </c>
      <c r="M687" t="s">
        <v>1704</v>
      </c>
      <c r="N687" t="b">
        <v>0</v>
      </c>
    </row>
    <row r="688" spans="1:14" x14ac:dyDescent="0.45">
      <c r="A688" t="s">
        <v>291</v>
      </c>
      <c r="B688" t="s">
        <v>292</v>
      </c>
      <c r="C688" t="s">
        <v>19</v>
      </c>
      <c r="D688">
        <v>3</v>
      </c>
      <c r="E688">
        <v>4</v>
      </c>
      <c r="F688">
        <v>3</v>
      </c>
      <c r="G688">
        <v>4</v>
      </c>
      <c r="H688">
        <v>2</v>
      </c>
      <c r="I688">
        <v>3.3250000000000002</v>
      </c>
      <c r="J688">
        <v>16</v>
      </c>
      <c r="K688">
        <v>0.15151515151515149</v>
      </c>
      <c r="L688">
        <v>1</v>
      </c>
      <c r="M688" t="s">
        <v>1705</v>
      </c>
      <c r="N688" t="b">
        <v>0</v>
      </c>
    </row>
    <row r="689" spans="1:14" x14ac:dyDescent="0.45">
      <c r="A689" t="s">
        <v>294</v>
      </c>
      <c r="B689" t="s">
        <v>295</v>
      </c>
      <c r="C689" t="s">
        <v>19</v>
      </c>
      <c r="D689">
        <v>1</v>
      </c>
      <c r="E689">
        <v>2</v>
      </c>
      <c r="F689">
        <v>1</v>
      </c>
      <c r="G689">
        <v>3</v>
      </c>
      <c r="H689">
        <v>1</v>
      </c>
      <c r="I689">
        <v>1.575</v>
      </c>
      <c r="J689">
        <v>8</v>
      </c>
      <c r="K689">
        <v>0.2426065162907268</v>
      </c>
      <c r="L689">
        <v>1</v>
      </c>
      <c r="M689" t="s">
        <v>1706</v>
      </c>
      <c r="N689" t="b">
        <v>0</v>
      </c>
    </row>
    <row r="690" spans="1:14" x14ac:dyDescent="0.45">
      <c r="A690" t="s">
        <v>297</v>
      </c>
      <c r="B690" t="s">
        <v>298</v>
      </c>
      <c r="C690" t="s">
        <v>19</v>
      </c>
      <c r="D690">
        <v>4</v>
      </c>
      <c r="E690">
        <v>5</v>
      </c>
      <c r="F690">
        <v>3</v>
      </c>
      <c r="G690">
        <v>4</v>
      </c>
      <c r="H690">
        <v>2</v>
      </c>
      <c r="I690">
        <v>3.8875000000000002</v>
      </c>
      <c r="J690">
        <v>18</v>
      </c>
      <c r="K690">
        <v>0.15300546448087429</v>
      </c>
      <c r="L690">
        <v>1</v>
      </c>
      <c r="M690" t="s">
        <v>1707</v>
      </c>
      <c r="N690" t="b">
        <v>0</v>
      </c>
    </row>
    <row r="691" spans="1:14" x14ac:dyDescent="0.45">
      <c r="A691" t="s">
        <v>300</v>
      </c>
      <c r="B691" t="s">
        <v>301</v>
      </c>
      <c r="C691" t="s">
        <v>19</v>
      </c>
      <c r="D691">
        <v>3</v>
      </c>
      <c r="E691">
        <v>4</v>
      </c>
      <c r="F691">
        <v>3</v>
      </c>
      <c r="G691">
        <v>4</v>
      </c>
      <c r="H691">
        <v>2</v>
      </c>
      <c r="I691">
        <v>3.3250000000000002</v>
      </c>
      <c r="J691">
        <v>16</v>
      </c>
      <c r="K691">
        <v>0.15047619047619051</v>
      </c>
      <c r="L691">
        <v>1</v>
      </c>
      <c r="M691" t="s">
        <v>1708</v>
      </c>
      <c r="N691" t="b">
        <v>0</v>
      </c>
    </row>
    <row r="692" spans="1:14" x14ac:dyDescent="0.45">
      <c r="A692" t="s">
        <v>303</v>
      </c>
      <c r="B692" t="s">
        <v>304</v>
      </c>
      <c r="C692" t="s">
        <v>19</v>
      </c>
      <c r="D692">
        <v>5</v>
      </c>
      <c r="E692">
        <v>5</v>
      </c>
      <c r="F692">
        <v>4</v>
      </c>
      <c r="G692">
        <v>5</v>
      </c>
      <c r="H692">
        <v>3</v>
      </c>
      <c r="I692">
        <v>4.6374999999999993</v>
      </c>
      <c r="J692">
        <v>22</v>
      </c>
      <c r="K692">
        <v>0.1555555555555555</v>
      </c>
      <c r="L692">
        <v>1</v>
      </c>
      <c r="M692" t="s">
        <v>1709</v>
      </c>
      <c r="N692" t="b">
        <v>0</v>
      </c>
    </row>
    <row r="693" spans="1:14" x14ac:dyDescent="0.45">
      <c r="A693" t="s">
        <v>306</v>
      </c>
      <c r="B693" t="s">
        <v>307</v>
      </c>
      <c r="C693" t="s">
        <v>19</v>
      </c>
      <c r="D693">
        <v>5</v>
      </c>
      <c r="E693">
        <v>5</v>
      </c>
      <c r="F693">
        <v>4</v>
      </c>
      <c r="G693">
        <v>5</v>
      </c>
      <c r="H693">
        <v>3</v>
      </c>
      <c r="I693">
        <v>4.6374999999999993</v>
      </c>
      <c r="J693">
        <v>22</v>
      </c>
      <c r="K693">
        <v>0.1573333333333333</v>
      </c>
      <c r="L693">
        <v>1</v>
      </c>
      <c r="M693" t="s">
        <v>1710</v>
      </c>
      <c r="N693" t="b">
        <v>0</v>
      </c>
    </row>
    <row r="694" spans="1:14" x14ac:dyDescent="0.45">
      <c r="A694" t="s">
        <v>309</v>
      </c>
      <c r="B694" t="s">
        <v>310</v>
      </c>
      <c r="C694" t="s">
        <v>19</v>
      </c>
      <c r="D694">
        <v>1</v>
      </c>
      <c r="E694">
        <v>2</v>
      </c>
      <c r="F694">
        <v>1</v>
      </c>
      <c r="G694">
        <v>3</v>
      </c>
      <c r="H694">
        <v>1</v>
      </c>
      <c r="I694">
        <v>1.575</v>
      </c>
      <c r="J694">
        <v>8</v>
      </c>
      <c r="K694">
        <v>0.26995073891625609</v>
      </c>
      <c r="L694">
        <v>1</v>
      </c>
      <c r="M694" t="s">
        <v>1711</v>
      </c>
      <c r="N694" t="b">
        <v>0</v>
      </c>
    </row>
    <row r="695" spans="1:14" x14ac:dyDescent="0.45">
      <c r="A695" t="s">
        <v>312</v>
      </c>
      <c r="B695" t="s">
        <v>313</v>
      </c>
      <c r="C695" t="s">
        <v>19</v>
      </c>
      <c r="D695">
        <v>1</v>
      </c>
      <c r="E695">
        <v>2</v>
      </c>
      <c r="F695">
        <v>1</v>
      </c>
      <c r="G695">
        <v>3</v>
      </c>
      <c r="H695">
        <v>1</v>
      </c>
      <c r="I695">
        <v>1.575</v>
      </c>
      <c r="J695">
        <v>8</v>
      </c>
      <c r="K695">
        <v>0.28710801393728219</v>
      </c>
      <c r="L695">
        <v>1</v>
      </c>
      <c r="M695" t="s">
        <v>1712</v>
      </c>
      <c r="N695" t="b">
        <v>0</v>
      </c>
    </row>
    <row r="696" spans="1:14" x14ac:dyDescent="0.45">
      <c r="A696" t="s">
        <v>315</v>
      </c>
      <c r="B696" t="s">
        <v>316</v>
      </c>
      <c r="C696" t="s">
        <v>19</v>
      </c>
      <c r="D696">
        <v>4</v>
      </c>
      <c r="E696">
        <v>5</v>
      </c>
      <c r="F696">
        <v>4</v>
      </c>
      <c r="G696">
        <v>4</v>
      </c>
      <c r="H696">
        <v>2</v>
      </c>
      <c r="I696">
        <v>4.0750000000000002</v>
      </c>
      <c r="J696">
        <v>19</v>
      </c>
      <c r="K696">
        <v>0.28390243902439027</v>
      </c>
      <c r="L696">
        <v>1</v>
      </c>
      <c r="M696" t="s">
        <v>1713</v>
      </c>
      <c r="N696" t="b">
        <v>0</v>
      </c>
    </row>
    <row r="697" spans="1:14" x14ac:dyDescent="0.45">
      <c r="A697" t="s">
        <v>318</v>
      </c>
      <c r="B697" t="s">
        <v>319</v>
      </c>
      <c r="C697" t="s">
        <v>19</v>
      </c>
      <c r="D697">
        <v>2</v>
      </c>
      <c r="E697">
        <v>3</v>
      </c>
      <c r="F697">
        <v>2</v>
      </c>
      <c r="G697">
        <v>3</v>
      </c>
      <c r="H697">
        <v>1</v>
      </c>
      <c r="I697">
        <v>2.3250000000000002</v>
      </c>
      <c r="J697">
        <v>11</v>
      </c>
      <c r="K697">
        <v>0.31773049645390072</v>
      </c>
      <c r="L697">
        <v>1</v>
      </c>
      <c r="M697" t="s">
        <v>1714</v>
      </c>
      <c r="N697" t="b">
        <v>0</v>
      </c>
    </row>
    <row r="698" spans="1:14" x14ac:dyDescent="0.45">
      <c r="A698" t="s">
        <v>321</v>
      </c>
      <c r="B698" t="s">
        <v>322</v>
      </c>
      <c r="C698" t="s">
        <v>19</v>
      </c>
      <c r="D698">
        <v>2</v>
      </c>
      <c r="E698">
        <v>3</v>
      </c>
      <c r="F698">
        <v>2</v>
      </c>
      <c r="G698">
        <v>4</v>
      </c>
      <c r="H698">
        <v>1</v>
      </c>
      <c r="I698">
        <v>2.4874999999999998</v>
      </c>
      <c r="J698">
        <v>12</v>
      </c>
      <c r="K698">
        <v>0.15</v>
      </c>
      <c r="L698">
        <v>1</v>
      </c>
      <c r="M698" t="s">
        <v>1715</v>
      </c>
      <c r="N698" t="b">
        <v>0</v>
      </c>
    </row>
    <row r="699" spans="1:14" x14ac:dyDescent="0.45">
      <c r="A699" t="s">
        <v>324</v>
      </c>
      <c r="B699" t="s">
        <v>325</v>
      </c>
      <c r="C699" t="s">
        <v>19</v>
      </c>
      <c r="D699">
        <v>1</v>
      </c>
      <c r="E699">
        <v>2</v>
      </c>
      <c r="F699">
        <v>1</v>
      </c>
      <c r="G699">
        <v>3</v>
      </c>
      <c r="H699">
        <v>1</v>
      </c>
      <c r="I699">
        <v>1.575</v>
      </c>
      <c r="J699">
        <v>8</v>
      </c>
      <c r="K699">
        <v>0.29172932330827062</v>
      </c>
      <c r="L699">
        <v>1</v>
      </c>
      <c r="M699" t="s">
        <v>1716</v>
      </c>
      <c r="N699" t="b">
        <v>0</v>
      </c>
    </row>
    <row r="700" spans="1:14" x14ac:dyDescent="0.45">
      <c r="A700" t="s">
        <v>327</v>
      </c>
      <c r="B700" t="s">
        <v>328</v>
      </c>
      <c r="C700" t="s">
        <v>19</v>
      </c>
      <c r="D700">
        <v>1</v>
      </c>
      <c r="E700">
        <v>1</v>
      </c>
      <c r="F700">
        <v>1</v>
      </c>
      <c r="G700">
        <v>2</v>
      </c>
      <c r="H700">
        <v>1</v>
      </c>
      <c r="I700">
        <v>1.1625000000000001</v>
      </c>
      <c r="J700">
        <v>6</v>
      </c>
      <c r="K700">
        <v>0.25019305019305021</v>
      </c>
      <c r="L700">
        <v>1</v>
      </c>
      <c r="M700" t="s">
        <v>1717</v>
      </c>
      <c r="N700" t="b">
        <v>0</v>
      </c>
    </row>
    <row r="701" spans="1:14" x14ac:dyDescent="0.45">
      <c r="A701" t="s">
        <v>330</v>
      </c>
      <c r="B701" t="s">
        <v>331</v>
      </c>
      <c r="C701" t="s">
        <v>19</v>
      </c>
      <c r="D701">
        <v>1</v>
      </c>
      <c r="E701">
        <v>2</v>
      </c>
      <c r="F701">
        <v>1</v>
      </c>
      <c r="G701">
        <v>3</v>
      </c>
      <c r="H701">
        <v>1</v>
      </c>
      <c r="I701">
        <v>1.575</v>
      </c>
      <c r="J701">
        <v>8</v>
      </c>
      <c r="K701">
        <v>0.29432485322896279</v>
      </c>
      <c r="L701">
        <v>1</v>
      </c>
      <c r="M701" t="s">
        <v>1718</v>
      </c>
      <c r="N701" t="b">
        <v>0</v>
      </c>
    </row>
    <row r="702" spans="1:14" x14ac:dyDescent="0.45">
      <c r="A702" t="s">
        <v>333</v>
      </c>
      <c r="B702" t="s">
        <v>334</v>
      </c>
      <c r="C702" t="s">
        <v>19</v>
      </c>
      <c r="D702">
        <v>3</v>
      </c>
      <c r="E702">
        <v>4</v>
      </c>
      <c r="F702">
        <v>3</v>
      </c>
      <c r="G702">
        <v>4</v>
      </c>
      <c r="H702">
        <v>2</v>
      </c>
      <c r="I702">
        <v>3.3250000000000002</v>
      </c>
      <c r="J702">
        <v>16</v>
      </c>
      <c r="K702">
        <v>0.15098039215686271</v>
      </c>
      <c r="L702">
        <v>1</v>
      </c>
      <c r="M702" t="s">
        <v>1719</v>
      </c>
      <c r="N702" t="b">
        <v>0</v>
      </c>
    </row>
    <row r="703" spans="1:14" x14ac:dyDescent="0.45">
      <c r="A703" t="s">
        <v>336</v>
      </c>
      <c r="B703" t="s">
        <v>337</v>
      </c>
      <c r="C703" t="s">
        <v>19</v>
      </c>
      <c r="D703">
        <v>3</v>
      </c>
      <c r="E703">
        <v>4</v>
      </c>
      <c r="F703">
        <v>3</v>
      </c>
      <c r="G703">
        <v>4</v>
      </c>
      <c r="H703">
        <v>2</v>
      </c>
      <c r="I703">
        <v>3.3250000000000002</v>
      </c>
      <c r="J703">
        <v>16</v>
      </c>
      <c r="K703">
        <v>0.15023474178403751</v>
      </c>
      <c r="L703">
        <v>1</v>
      </c>
      <c r="M703" t="s">
        <v>1720</v>
      </c>
      <c r="N703" t="b">
        <v>0</v>
      </c>
    </row>
    <row r="704" spans="1:14" x14ac:dyDescent="0.45">
      <c r="A704" t="s">
        <v>339</v>
      </c>
      <c r="B704" t="s">
        <v>340</v>
      </c>
      <c r="C704" t="s">
        <v>19</v>
      </c>
      <c r="D704">
        <v>4</v>
      </c>
      <c r="E704">
        <v>5</v>
      </c>
      <c r="F704">
        <v>3</v>
      </c>
      <c r="G704">
        <v>4</v>
      </c>
      <c r="H704">
        <v>2</v>
      </c>
      <c r="I704">
        <v>3.8875000000000002</v>
      </c>
      <c r="J704">
        <v>18</v>
      </c>
      <c r="K704">
        <v>0.15438596491228071</v>
      </c>
      <c r="L704">
        <v>1</v>
      </c>
      <c r="M704" t="s">
        <v>1721</v>
      </c>
      <c r="N704" t="b">
        <v>0</v>
      </c>
    </row>
    <row r="705" spans="1:14" x14ac:dyDescent="0.45">
      <c r="A705" t="s">
        <v>342</v>
      </c>
      <c r="B705" t="s">
        <v>343</v>
      </c>
      <c r="C705" t="s">
        <v>19</v>
      </c>
      <c r="D705">
        <v>1</v>
      </c>
      <c r="E705">
        <v>1</v>
      </c>
      <c r="F705">
        <v>1</v>
      </c>
      <c r="G705">
        <v>2</v>
      </c>
      <c r="H705">
        <v>1</v>
      </c>
      <c r="I705">
        <v>1.1625000000000001</v>
      </c>
      <c r="J705">
        <v>6</v>
      </c>
      <c r="K705">
        <v>0.29257142857142848</v>
      </c>
      <c r="L705">
        <v>1</v>
      </c>
      <c r="M705" t="s">
        <v>1722</v>
      </c>
      <c r="N705" t="b">
        <v>0</v>
      </c>
    </row>
    <row r="706" spans="1:14" x14ac:dyDescent="0.45">
      <c r="A706" t="s">
        <v>345</v>
      </c>
      <c r="B706" t="s">
        <v>346</v>
      </c>
      <c r="C706" t="s">
        <v>19</v>
      </c>
      <c r="D706">
        <v>3</v>
      </c>
      <c r="E706">
        <v>4</v>
      </c>
      <c r="F706">
        <v>3</v>
      </c>
      <c r="G706">
        <v>4</v>
      </c>
      <c r="H706">
        <v>2</v>
      </c>
      <c r="I706">
        <v>3.3250000000000002</v>
      </c>
      <c r="J706">
        <v>16</v>
      </c>
      <c r="K706">
        <v>0.15300546448087429</v>
      </c>
      <c r="L706">
        <v>1</v>
      </c>
      <c r="M706" t="s">
        <v>1723</v>
      </c>
      <c r="N706" t="b">
        <v>0</v>
      </c>
    </row>
    <row r="707" spans="1:14" x14ac:dyDescent="0.45">
      <c r="A707" t="s">
        <v>348</v>
      </c>
      <c r="B707" t="s">
        <v>349</v>
      </c>
      <c r="C707" t="s">
        <v>19</v>
      </c>
      <c r="D707">
        <v>3</v>
      </c>
      <c r="E707">
        <v>4</v>
      </c>
      <c r="F707">
        <v>3</v>
      </c>
      <c r="G707">
        <v>4</v>
      </c>
      <c r="H707">
        <v>2</v>
      </c>
      <c r="I707">
        <v>3.3250000000000002</v>
      </c>
      <c r="J707">
        <v>16</v>
      </c>
      <c r="K707">
        <v>0.15300546448087429</v>
      </c>
      <c r="L707">
        <v>1</v>
      </c>
      <c r="M707" t="s">
        <v>1724</v>
      </c>
      <c r="N707" t="b">
        <v>0</v>
      </c>
    </row>
    <row r="708" spans="1:14" x14ac:dyDescent="0.45">
      <c r="A708" t="s">
        <v>351</v>
      </c>
      <c r="B708" t="s">
        <v>352</v>
      </c>
      <c r="C708" t="s">
        <v>19</v>
      </c>
      <c r="D708">
        <v>4</v>
      </c>
      <c r="E708">
        <v>5</v>
      </c>
      <c r="F708">
        <v>4</v>
      </c>
      <c r="G708">
        <v>5</v>
      </c>
      <c r="H708">
        <v>2</v>
      </c>
      <c r="I708">
        <v>4.2374999999999998</v>
      </c>
      <c r="J708">
        <v>20</v>
      </c>
      <c r="K708">
        <v>0.14745098039215679</v>
      </c>
      <c r="L708">
        <v>1</v>
      </c>
      <c r="M708" t="s">
        <v>1725</v>
      </c>
      <c r="N708" t="b">
        <v>0</v>
      </c>
    </row>
    <row r="709" spans="1:14" x14ac:dyDescent="0.45">
      <c r="A709" t="s">
        <v>354</v>
      </c>
      <c r="B709" t="s">
        <v>355</v>
      </c>
      <c r="C709" t="s">
        <v>19</v>
      </c>
      <c r="D709">
        <v>1</v>
      </c>
      <c r="E709">
        <v>2</v>
      </c>
      <c r="F709">
        <v>1</v>
      </c>
      <c r="G709">
        <v>3</v>
      </c>
      <c r="H709">
        <v>1</v>
      </c>
      <c r="I709">
        <v>1.575</v>
      </c>
      <c r="J709">
        <v>8</v>
      </c>
      <c r="K709">
        <v>0.25029088558500318</v>
      </c>
      <c r="L709">
        <v>1</v>
      </c>
      <c r="M709" t="s">
        <v>1726</v>
      </c>
      <c r="N709" t="b">
        <v>0</v>
      </c>
    </row>
    <row r="710" spans="1:14" x14ac:dyDescent="0.45">
      <c r="A710" t="s">
        <v>357</v>
      </c>
      <c r="B710" t="s">
        <v>358</v>
      </c>
      <c r="C710" t="s">
        <v>19</v>
      </c>
      <c r="D710">
        <v>3</v>
      </c>
      <c r="E710">
        <v>4</v>
      </c>
      <c r="F710">
        <v>3</v>
      </c>
      <c r="G710">
        <v>4</v>
      </c>
      <c r="H710">
        <v>2</v>
      </c>
      <c r="I710">
        <v>3.3250000000000002</v>
      </c>
      <c r="J710">
        <v>16</v>
      </c>
      <c r="K710">
        <v>0.15208333333333329</v>
      </c>
      <c r="L710">
        <v>1</v>
      </c>
      <c r="M710" t="s">
        <v>1727</v>
      </c>
      <c r="N710" t="b">
        <v>0</v>
      </c>
    </row>
    <row r="711" spans="1:14" x14ac:dyDescent="0.45">
      <c r="A711" t="s">
        <v>360</v>
      </c>
      <c r="B711" t="s">
        <v>361</v>
      </c>
      <c r="C711" t="s">
        <v>19</v>
      </c>
      <c r="D711">
        <v>1</v>
      </c>
      <c r="E711">
        <v>2</v>
      </c>
      <c r="F711">
        <v>1</v>
      </c>
      <c r="G711">
        <v>3</v>
      </c>
      <c r="H711">
        <v>1</v>
      </c>
      <c r="I711">
        <v>1.575</v>
      </c>
      <c r="J711">
        <v>8</v>
      </c>
      <c r="K711">
        <v>0.1583333333333333</v>
      </c>
      <c r="L711">
        <v>1</v>
      </c>
      <c r="M711" t="s">
        <v>1728</v>
      </c>
      <c r="N711" t="b">
        <v>0</v>
      </c>
    </row>
    <row r="712" spans="1:14" x14ac:dyDescent="0.45">
      <c r="A712" t="s">
        <v>363</v>
      </c>
      <c r="B712" t="s">
        <v>364</v>
      </c>
      <c r="C712" t="s">
        <v>19</v>
      </c>
      <c r="D712">
        <v>3</v>
      </c>
      <c r="E712">
        <v>4</v>
      </c>
      <c r="F712">
        <v>3</v>
      </c>
      <c r="G712">
        <v>4</v>
      </c>
      <c r="H712">
        <v>2</v>
      </c>
      <c r="I712">
        <v>3.3250000000000002</v>
      </c>
      <c r="J712">
        <v>16</v>
      </c>
      <c r="K712">
        <v>0.1424242424242424</v>
      </c>
      <c r="L712">
        <v>1</v>
      </c>
      <c r="M712" t="s">
        <v>1729</v>
      </c>
      <c r="N712" t="b">
        <v>0</v>
      </c>
    </row>
    <row r="713" spans="1:14" x14ac:dyDescent="0.45">
      <c r="A713" t="s">
        <v>366</v>
      </c>
      <c r="B713" t="s">
        <v>367</v>
      </c>
      <c r="C713" t="s">
        <v>19</v>
      </c>
      <c r="D713">
        <v>1</v>
      </c>
      <c r="E713">
        <v>2</v>
      </c>
      <c r="F713">
        <v>1</v>
      </c>
      <c r="G713">
        <v>2</v>
      </c>
      <c r="H713">
        <v>1</v>
      </c>
      <c r="I713">
        <v>1.4125000000000001</v>
      </c>
      <c r="J713">
        <v>7</v>
      </c>
      <c r="K713">
        <v>0.26636670416197972</v>
      </c>
      <c r="L713">
        <v>1</v>
      </c>
      <c r="M713" t="s">
        <v>1730</v>
      </c>
      <c r="N713" t="b">
        <v>0</v>
      </c>
    </row>
    <row r="714" spans="1:14" x14ac:dyDescent="0.45">
      <c r="A714" t="s">
        <v>369</v>
      </c>
      <c r="B714" t="s">
        <v>370</v>
      </c>
      <c r="C714" t="s">
        <v>19</v>
      </c>
      <c r="D714">
        <v>1</v>
      </c>
      <c r="E714">
        <v>2</v>
      </c>
      <c r="F714">
        <v>1</v>
      </c>
      <c r="G714">
        <v>3</v>
      </c>
      <c r="H714">
        <v>1</v>
      </c>
      <c r="I714">
        <v>1.575</v>
      </c>
      <c r="J714">
        <v>8</v>
      </c>
      <c r="K714">
        <v>0.28999999999999998</v>
      </c>
      <c r="L714">
        <v>1</v>
      </c>
      <c r="M714" t="s">
        <v>1731</v>
      </c>
      <c r="N714" t="b">
        <v>0</v>
      </c>
    </row>
    <row r="715" spans="1:14" x14ac:dyDescent="0.45">
      <c r="A715" t="s">
        <v>372</v>
      </c>
      <c r="B715" t="s">
        <v>373</v>
      </c>
      <c r="C715" t="s">
        <v>19</v>
      </c>
      <c r="D715">
        <v>1</v>
      </c>
      <c r="E715">
        <v>1</v>
      </c>
      <c r="F715">
        <v>1</v>
      </c>
      <c r="G715">
        <v>2</v>
      </c>
      <c r="H715">
        <v>1</v>
      </c>
      <c r="I715">
        <v>1.1625000000000001</v>
      </c>
      <c r="J715">
        <v>6</v>
      </c>
      <c r="K715">
        <v>0.2857142857142857</v>
      </c>
      <c r="L715">
        <v>1</v>
      </c>
      <c r="M715" t="s">
        <v>1732</v>
      </c>
      <c r="N715" t="b">
        <v>0</v>
      </c>
    </row>
    <row r="716" spans="1:14" x14ac:dyDescent="0.45">
      <c r="A716" t="s">
        <v>375</v>
      </c>
      <c r="B716" t="s">
        <v>376</v>
      </c>
      <c r="C716" t="s">
        <v>19</v>
      </c>
      <c r="D716">
        <v>1</v>
      </c>
      <c r="E716">
        <v>1</v>
      </c>
      <c r="F716">
        <v>1</v>
      </c>
      <c r="G716">
        <v>2</v>
      </c>
      <c r="H716">
        <v>1</v>
      </c>
      <c r="I716">
        <v>1.1625000000000001</v>
      </c>
      <c r="J716">
        <v>6</v>
      </c>
      <c r="K716">
        <v>0.15402298850574711</v>
      </c>
      <c r="L716">
        <v>1</v>
      </c>
      <c r="M716" t="s">
        <v>1733</v>
      </c>
      <c r="N716" t="b">
        <v>0</v>
      </c>
    </row>
    <row r="717" spans="1:14" x14ac:dyDescent="0.45">
      <c r="A717" t="s">
        <v>378</v>
      </c>
      <c r="B717" t="s">
        <v>379</v>
      </c>
      <c r="C717" t="s">
        <v>19</v>
      </c>
      <c r="D717">
        <v>1</v>
      </c>
      <c r="E717">
        <v>2</v>
      </c>
      <c r="F717">
        <v>1</v>
      </c>
      <c r="G717">
        <v>3</v>
      </c>
      <c r="H717">
        <v>1</v>
      </c>
      <c r="I717">
        <v>1.575</v>
      </c>
      <c r="J717">
        <v>8</v>
      </c>
      <c r="K717">
        <v>0.15597484276729559</v>
      </c>
      <c r="L717">
        <v>1</v>
      </c>
      <c r="M717" t="s">
        <v>1734</v>
      </c>
      <c r="N717" t="b">
        <v>0</v>
      </c>
    </row>
    <row r="718" spans="1:14" x14ac:dyDescent="0.45">
      <c r="A718" t="s">
        <v>381</v>
      </c>
      <c r="B718" t="s">
        <v>382</v>
      </c>
      <c r="C718" t="s">
        <v>19</v>
      </c>
      <c r="D718">
        <v>1</v>
      </c>
      <c r="E718">
        <v>2</v>
      </c>
      <c r="F718">
        <v>1</v>
      </c>
      <c r="G718">
        <v>2</v>
      </c>
      <c r="H718">
        <v>1</v>
      </c>
      <c r="I718">
        <v>1.4125000000000001</v>
      </c>
      <c r="J718">
        <v>7</v>
      </c>
      <c r="K718">
        <v>0.25079365079365079</v>
      </c>
      <c r="L718">
        <v>1</v>
      </c>
      <c r="M718" t="s">
        <v>1735</v>
      </c>
      <c r="N718" t="b">
        <v>0</v>
      </c>
    </row>
    <row r="719" spans="1:14" x14ac:dyDescent="0.45">
      <c r="A719" t="s">
        <v>384</v>
      </c>
      <c r="B719" t="s">
        <v>385</v>
      </c>
      <c r="C719" t="s">
        <v>19</v>
      </c>
      <c r="D719">
        <v>3</v>
      </c>
      <c r="E719">
        <v>4</v>
      </c>
      <c r="F719">
        <v>3</v>
      </c>
      <c r="G719">
        <v>4</v>
      </c>
      <c r="H719">
        <v>2</v>
      </c>
      <c r="I719">
        <v>3.3250000000000002</v>
      </c>
      <c r="J719">
        <v>16</v>
      </c>
      <c r="K719">
        <v>0.14933333333333329</v>
      </c>
      <c r="L719">
        <v>1</v>
      </c>
      <c r="M719" t="s">
        <v>1736</v>
      </c>
      <c r="N719" t="b">
        <v>0</v>
      </c>
    </row>
    <row r="720" spans="1:14" x14ac:dyDescent="0.45">
      <c r="A720" t="s">
        <v>387</v>
      </c>
      <c r="B720" t="s">
        <v>388</v>
      </c>
      <c r="C720" t="s">
        <v>19</v>
      </c>
      <c r="D720">
        <v>5</v>
      </c>
      <c r="E720">
        <v>5</v>
      </c>
      <c r="F720">
        <v>4</v>
      </c>
      <c r="G720">
        <v>5</v>
      </c>
      <c r="H720">
        <v>3</v>
      </c>
      <c r="I720">
        <v>4.6374999999999993</v>
      </c>
      <c r="J720">
        <v>22</v>
      </c>
      <c r="K720">
        <v>0.16</v>
      </c>
      <c r="L720">
        <v>1</v>
      </c>
      <c r="M720" t="s">
        <v>1737</v>
      </c>
      <c r="N720" t="b">
        <v>0</v>
      </c>
    </row>
    <row r="721" spans="1:14" x14ac:dyDescent="0.45">
      <c r="A721" t="s">
        <v>390</v>
      </c>
      <c r="B721" t="s">
        <v>391</v>
      </c>
      <c r="C721" t="s">
        <v>19</v>
      </c>
      <c r="D721">
        <v>3</v>
      </c>
      <c r="E721">
        <v>4</v>
      </c>
      <c r="F721">
        <v>3</v>
      </c>
      <c r="G721">
        <v>4</v>
      </c>
      <c r="H721">
        <v>2</v>
      </c>
      <c r="I721">
        <v>3.3250000000000002</v>
      </c>
      <c r="J721">
        <v>16</v>
      </c>
      <c r="K721">
        <v>0.15438596491228071</v>
      </c>
      <c r="L721">
        <v>1</v>
      </c>
      <c r="M721" t="s">
        <v>1738</v>
      </c>
      <c r="N721" t="b">
        <v>0</v>
      </c>
    </row>
    <row r="722" spans="1:14" x14ac:dyDescent="0.45">
      <c r="A722" t="s">
        <v>393</v>
      </c>
      <c r="B722" t="s">
        <v>394</v>
      </c>
      <c r="C722" t="s">
        <v>19</v>
      </c>
      <c r="D722">
        <v>2</v>
      </c>
      <c r="E722">
        <v>3</v>
      </c>
      <c r="F722">
        <v>2</v>
      </c>
      <c r="G722">
        <v>3</v>
      </c>
      <c r="H722">
        <v>1</v>
      </c>
      <c r="I722">
        <v>2.3250000000000002</v>
      </c>
      <c r="J722">
        <v>11</v>
      </c>
      <c r="K722">
        <v>0.15300546448087429</v>
      </c>
      <c r="L722">
        <v>1</v>
      </c>
      <c r="M722" t="s">
        <v>1739</v>
      </c>
      <c r="N722" t="b">
        <v>0</v>
      </c>
    </row>
    <row r="723" spans="1:14" x14ac:dyDescent="0.45">
      <c r="A723" t="s">
        <v>396</v>
      </c>
      <c r="B723" t="s">
        <v>397</v>
      </c>
      <c r="C723" t="s">
        <v>19</v>
      </c>
      <c r="D723">
        <v>1</v>
      </c>
      <c r="E723">
        <v>2</v>
      </c>
      <c r="F723">
        <v>1</v>
      </c>
      <c r="G723">
        <v>3</v>
      </c>
      <c r="H723">
        <v>1</v>
      </c>
      <c r="I723">
        <v>1.575</v>
      </c>
      <c r="J723">
        <v>8</v>
      </c>
      <c r="K723">
        <v>0.15515151515151521</v>
      </c>
      <c r="L723">
        <v>1</v>
      </c>
      <c r="M723" t="s">
        <v>1740</v>
      </c>
      <c r="N723" t="b">
        <v>0</v>
      </c>
    </row>
    <row r="724" spans="1:14" x14ac:dyDescent="0.45">
      <c r="A724" t="s">
        <v>399</v>
      </c>
      <c r="B724" t="s">
        <v>400</v>
      </c>
      <c r="C724" t="s">
        <v>19</v>
      </c>
      <c r="D724">
        <v>4</v>
      </c>
      <c r="E724">
        <v>5</v>
      </c>
      <c r="F724">
        <v>3</v>
      </c>
      <c r="G724">
        <v>4</v>
      </c>
      <c r="H724">
        <v>2</v>
      </c>
      <c r="I724">
        <v>3.8875000000000002</v>
      </c>
      <c r="J724">
        <v>18</v>
      </c>
      <c r="K724">
        <v>0.15402298850574711</v>
      </c>
      <c r="L724">
        <v>1</v>
      </c>
      <c r="M724" t="s">
        <v>1741</v>
      </c>
      <c r="N724" t="b">
        <v>0</v>
      </c>
    </row>
    <row r="725" spans="1:14" x14ac:dyDescent="0.45">
      <c r="A725" t="s">
        <v>402</v>
      </c>
      <c r="B725" t="s">
        <v>403</v>
      </c>
      <c r="C725" t="s">
        <v>19</v>
      </c>
      <c r="D725">
        <v>5</v>
      </c>
      <c r="E725">
        <v>5</v>
      </c>
      <c r="F725">
        <v>4</v>
      </c>
      <c r="G725">
        <v>5</v>
      </c>
      <c r="H725">
        <v>3</v>
      </c>
      <c r="I725">
        <v>4.6374999999999993</v>
      </c>
      <c r="J725">
        <v>22</v>
      </c>
      <c r="K725">
        <v>0.15098039215686271</v>
      </c>
      <c r="L725">
        <v>1</v>
      </c>
      <c r="M725" t="s">
        <v>1742</v>
      </c>
      <c r="N725" t="b">
        <v>0</v>
      </c>
    </row>
    <row r="726" spans="1:14" x14ac:dyDescent="0.45">
      <c r="A726" t="s">
        <v>405</v>
      </c>
      <c r="B726" t="s">
        <v>406</v>
      </c>
      <c r="C726" t="s">
        <v>19</v>
      </c>
      <c r="D726">
        <v>1</v>
      </c>
      <c r="E726">
        <v>1</v>
      </c>
      <c r="F726">
        <v>1</v>
      </c>
      <c r="G726">
        <v>2</v>
      </c>
      <c r="H726">
        <v>1</v>
      </c>
      <c r="I726">
        <v>1.1625000000000001</v>
      </c>
      <c r="J726">
        <v>6</v>
      </c>
      <c r="K726">
        <v>0.2450662739322533</v>
      </c>
      <c r="L726">
        <v>1</v>
      </c>
      <c r="M726" t="s">
        <v>1743</v>
      </c>
      <c r="N726" t="b">
        <v>0</v>
      </c>
    </row>
    <row r="727" spans="1:14" x14ac:dyDescent="0.45">
      <c r="A727" t="s">
        <v>408</v>
      </c>
      <c r="B727" t="s">
        <v>409</v>
      </c>
      <c r="C727" t="s">
        <v>19</v>
      </c>
      <c r="D727">
        <v>3</v>
      </c>
      <c r="E727">
        <v>4</v>
      </c>
      <c r="F727">
        <v>3</v>
      </c>
      <c r="G727">
        <v>4</v>
      </c>
      <c r="H727">
        <v>2</v>
      </c>
      <c r="I727">
        <v>3.3250000000000002</v>
      </c>
      <c r="J727">
        <v>16</v>
      </c>
      <c r="K727">
        <v>0.15333333333333329</v>
      </c>
      <c r="L727">
        <v>1</v>
      </c>
      <c r="M727" t="s">
        <v>1744</v>
      </c>
      <c r="N727" t="b">
        <v>0</v>
      </c>
    </row>
    <row r="728" spans="1:14" x14ac:dyDescent="0.45">
      <c r="A728" t="s">
        <v>411</v>
      </c>
      <c r="B728" t="s">
        <v>412</v>
      </c>
      <c r="C728" t="s">
        <v>19</v>
      </c>
      <c r="D728">
        <v>1</v>
      </c>
      <c r="E728">
        <v>3</v>
      </c>
      <c r="F728">
        <v>2</v>
      </c>
      <c r="G728">
        <v>4</v>
      </c>
      <c r="H728">
        <v>1</v>
      </c>
      <c r="I728">
        <v>2.1749999999999998</v>
      </c>
      <c r="J728">
        <v>11</v>
      </c>
      <c r="K728">
        <v>0.1555555555555555</v>
      </c>
      <c r="L728">
        <v>1</v>
      </c>
      <c r="M728" t="s">
        <v>1745</v>
      </c>
      <c r="N728" t="b">
        <v>0</v>
      </c>
    </row>
    <row r="729" spans="1:14" x14ac:dyDescent="0.45">
      <c r="A729" t="s">
        <v>414</v>
      </c>
      <c r="B729" t="s">
        <v>415</v>
      </c>
      <c r="C729" t="s">
        <v>19</v>
      </c>
      <c r="D729">
        <v>1</v>
      </c>
      <c r="E729">
        <v>1</v>
      </c>
      <c r="F729">
        <v>1</v>
      </c>
      <c r="G729">
        <v>2</v>
      </c>
      <c r="H729">
        <v>1</v>
      </c>
      <c r="I729">
        <v>1.1625000000000001</v>
      </c>
      <c r="J729">
        <v>6</v>
      </c>
      <c r="K729">
        <v>0.29813664596273293</v>
      </c>
      <c r="L729">
        <v>1</v>
      </c>
      <c r="M729" t="s">
        <v>1746</v>
      </c>
      <c r="N729" t="b">
        <v>0</v>
      </c>
    </row>
    <row r="730" spans="1:14" x14ac:dyDescent="0.45">
      <c r="A730" t="s">
        <v>417</v>
      </c>
      <c r="B730" t="s">
        <v>418</v>
      </c>
      <c r="C730" t="s">
        <v>19</v>
      </c>
      <c r="D730">
        <v>5</v>
      </c>
      <c r="E730">
        <v>5</v>
      </c>
      <c r="F730">
        <v>4</v>
      </c>
      <c r="G730">
        <v>5</v>
      </c>
      <c r="H730">
        <v>2</v>
      </c>
      <c r="I730">
        <v>4.55</v>
      </c>
      <c r="J730">
        <v>21</v>
      </c>
      <c r="K730">
        <v>0.15179487179487181</v>
      </c>
      <c r="L730">
        <v>1</v>
      </c>
      <c r="M730" t="s">
        <v>1747</v>
      </c>
      <c r="N730" t="b">
        <v>0</v>
      </c>
    </row>
    <row r="731" spans="1:14" x14ac:dyDescent="0.45">
      <c r="A731" t="s">
        <v>420</v>
      </c>
      <c r="B731" t="s">
        <v>421</v>
      </c>
      <c r="C731" t="s">
        <v>19</v>
      </c>
      <c r="D731">
        <v>4</v>
      </c>
      <c r="E731">
        <v>5</v>
      </c>
      <c r="F731">
        <v>4</v>
      </c>
      <c r="G731">
        <v>4</v>
      </c>
      <c r="H731">
        <v>2</v>
      </c>
      <c r="I731">
        <v>4.0750000000000002</v>
      </c>
      <c r="J731">
        <v>19</v>
      </c>
      <c r="K731">
        <v>0.14933333333333329</v>
      </c>
      <c r="L731">
        <v>1</v>
      </c>
      <c r="M731" t="s">
        <v>1748</v>
      </c>
      <c r="N731" t="b">
        <v>0</v>
      </c>
    </row>
    <row r="732" spans="1:14" x14ac:dyDescent="0.45">
      <c r="A732" t="s">
        <v>423</v>
      </c>
      <c r="B732" t="s">
        <v>424</v>
      </c>
      <c r="C732" t="s">
        <v>19</v>
      </c>
      <c r="D732">
        <v>5</v>
      </c>
      <c r="E732">
        <v>5</v>
      </c>
      <c r="F732">
        <v>4</v>
      </c>
      <c r="G732">
        <v>5</v>
      </c>
      <c r="H732">
        <v>3</v>
      </c>
      <c r="I732">
        <v>4.6374999999999993</v>
      </c>
      <c r="J732">
        <v>22</v>
      </c>
      <c r="K732">
        <v>0.16190476190476191</v>
      </c>
      <c r="L732">
        <v>1</v>
      </c>
      <c r="M732" t="s">
        <v>1749</v>
      </c>
      <c r="N732" t="b">
        <v>0</v>
      </c>
    </row>
    <row r="733" spans="1:14" x14ac:dyDescent="0.45">
      <c r="A733" t="s">
        <v>426</v>
      </c>
      <c r="B733" t="s">
        <v>427</v>
      </c>
      <c r="C733" t="s">
        <v>19</v>
      </c>
      <c r="D733">
        <v>3</v>
      </c>
      <c r="E733">
        <v>4</v>
      </c>
      <c r="F733">
        <v>3</v>
      </c>
      <c r="G733">
        <v>4</v>
      </c>
      <c r="H733">
        <v>2</v>
      </c>
      <c r="I733">
        <v>3.3250000000000002</v>
      </c>
      <c r="J733">
        <v>16</v>
      </c>
      <c r="K733">
        <v>0.15886524822695031</v>
      </c>
      <c r="L733">
        <v>1</v>
      </c>
      <c r="M733" t="s">
        <v>1750</v>
      </c>
      <c r="N733" t="b">
        <v>0</v>
      </c>
    </row>
    <row r="734" spans="1:14" x14ac:dyDescent="0.45">
      <c r="A734" t="s">
        <v>429</v>
      </c>
      <c r="B734" t="s">
        <v>430</v>
      </c>
      <c r="C734" t="s">
        <v>19</v>
      </c>
      <c r="D734">
        <v>3</v>
      </c>
      <c r="E734">
        <v>4</v>
      </c>
      <c r="F734">
        <v>3</v>
      </c>
      <c r="G734">
        <v>4</v>
      </c>
      <c r="H734">
        <v>2</v>
      </c>
      <c r="I734">
        <v>3.3250000000000002</v>
      </c>
      <c r="J734">
        <v>16</v>
      </c>
      <c r="K734">
        <v>0.15098039215686271</v>
      </c>
      <c r="L734">
        <v>1</v>
      </c>
      <c r="M734" t="s">
        <v>1751</v>
      </c>
      <c r="N734" t="b">
        <v>0</v>
      </c>
    </row>
    <row r="735" spans="1:14" x14ac:dyDescent="0.45">
      <c r="A735" t="s">
        <v>432</v>
      </c>
      <c r="B735" t="s">
        <v>433</v>
      </c>
      <c r="C735" t="s">
        <v>19</v>
      </c>
      <c r="D735">
        <v>3</v>
      </c>
      <c r="E735">
        <v>4</v>
      </c>
      <c r="F735">
        <v>3</v>
      </c>
      <c r="G735">
        <v>4</v>
      </c>
      <c r="H735">
        <v>2</v>
      </c>
      <c r="I735">
        <v>3.3250000000000002</v>
      </c>
      <c r="J735">
        <v>16</v>
      </c>
      <c r="K735">
        <v>0.14557823129251701</v>
      </c>
      <c r="L735">
        <v>1</v>
      </c>
      <c r="M735" t="s">
        <v>1752</v>
      </c>
      <c r="N735" t="b">
        <v>0</v>
      </c>
    </row>
    <row r="736" spans="1:14" x14ac:dyDescent="0.45">
      <c r="A736" t="s">
        <v>435</v>
      </c>
      <c r="B736" t="s">
        <v>436</v>
      </c>
      <c r="C736" t="s">
        <v>19</v>
      </c>
      <c r="D736">
        <v>3</v>
      </c>
      <c r="E736">
        <v>4</v>
      </c>
      <c r="F736">
        <v>3</v>
      </c>
      <c r="G736">
        <v>4</v>
      </c>
      <c r="H736">
        <v>2</v>
      </c>
      <c r="I736">
        <v>3.3250000000000002</v>
      </c>
      <c r="J736">
        <v>16</v>
      </c>
      <c r="K736">
        <v>0.13951890034364259</v>
      </c>
      <c r="L736">
        <v>1</v>
      </c>
      <c r="M736" t="s">
        <v>1753</v>
      </c>
      <c r="N736" t="b">
        <v>0</v>
      </c>
    </row>
    <row r="737" spans="1:14" x14ac:dyDescent="0.45">
      <c r="A737" t="s">
        <v>438</v>
      </c>
      <c r="B737" t="s">
        <v>439</v>
      </c>
      <c r="C737" t="s">
        <v>19</v>
      </c>
      <c r="D737">
        <v>2</v>
      </c>
      <c r="E737">
        <v>4</v>
      </c>
      <c r="F737">
        <v>2</v>
      </c>
      <c r="G737">
        <v>4</v>
      </c>
      <c r="H737">
        <v>1</v>
      </c>
      <c r="I737">
        <v>2.7374999999999998</v>
      </c>
      <c r="J737">
        <v>13</v>
      </c>
      <c r="K737">
        <v>0.15402298850574711</v>
      </c>
      <c r="L737">
        <v>1</v>
      </c>
      <c r="M737" t="s">
        <v>1754</v>
      </c>
      <c r="N737" t="b">
        <v>0</v>
      </c>
    </row>
    <row r="738" spans="1:14" x14ac:dyDescent="0.45">
      <c r="A738" t="s">
        <v>441</v>
      </c>
      <c r="B738" t="s">
        <v>442</v>
      </c>
      <c r="C738" t="s">
        <v>19</v>
      </c>
      <c r="D738">
        <v>5</v>
      </c>
      <c r="E738">
        <v>5</v>
      </c>
      <c r="F738">
        <v>4</v>
      </c>
      <c r="G738">
        <v>5</v>
      </c>
      <c r="H738">
        <v>2</v>
      </c>
      <c r="I738">
        <v>4.55</v>
      </c>
      <c r="J738">
        <v>21</v>
      </c>
      <c r="K738">
        <v>0.14779116465863451</v>
      </c>
      <c r="L738">
        <v>1</v>
      </c>
      <c r="M738" t="s">
        <v>1755</v>
      </c>
      <c r="N738" t="b">
        <v>0</v>
      </c>
    </row>
    <row r="739" spans="1:14" x14ac:dyDescent="0.45">
      <c r="A739" t="s">
        <v>444</v>
      </c>
      <c r="B739" t="s">
        <v>445</v>
      </c>
      <c r="C739" t="s">
        <v>19</v>
      </c>
      <c r="D739">
        <v>4</v>
      </c>
      <c r="E739">
        <v>5</v>
      </c>
      <c r="F739">
        <v>3</v>
      </c>
      <c r="G739">
        <v>4</v>
      </c>
      <c r="H739">
        <v>2</v>
      </c>
      <c r="I739">
        <v>3.8875000000000002</v>
      </c>
      <c r="J739">
        <v>18</v>
      </c>
      <c r="K739">
        <v>0.14954954954954949</v>
      </c>
      <c r="L739">
        <v>1</v>
      </c>
      <c r="M739" t="s">
        <v>1756</v>
      </c>
      <c r="N739" t="b">
        <v>0</v>
      </c>
    </row>
    <row r="740" spans="1:14" x14ac:dyDescent="0.45">
      <c r="A740" t="s">
        <v>435</v>
      </c>
      <c r="B740" t="s">
        <v>447</v>
      </c>
      <c r="C740" t="s">
        <v>19</v>
      </c>
      <c r="D740">
        <v>3</v>
      </c>
      <c r="E740">
        <v>4</v>
      </c>
      <c r="F740">
        <v>3</v>
      </c>
      <c r="G740">
        <v>4</v>
      </c>
      <c r="H740">
        <v>2</v>
      </c>
      <c r="I740">
        <v>3.3250000000000002</v>
      </c>
      <c r="J740">
        <v>16</v>
      </c>
      <c r="K740">
        <v>0.1393634840871022</v>
      </c>
      <c r="L740">
        <v>1</v>
      </c>
      <c r="M740" t="s">
        <v>1757</v>
      </c>
      <c r="N740" t="b">
        <v>0</v>
      </c>
    </row>
    <row r="741" spans="1:14" x14ac:dyDescent="0.45">
      <c r="A741" t="s">
        <v>449</v>
      </c>
      <c r="B741" t="s">
        <v>450</v>
      </c>
      <c r="C741" t="s">
        <v>19</v>
      </c>
      <c r="D741">
        <v>2</v>
      </c>
      <c r="E741">
        <v>3</v>
      </c>
      <c r="F741">
        <v>2</v>
      </c>
      <c r="G741">
        <v>4</v>
      </c>
      <c r="H741">
        <v>1</v>
      </c>
      <c r="I741">
        <v>2.4874999999999998</v>
      </c>
      <c r="J741">
        <v>12</v>
      </c>
      <c r="K741">
        <v>0.15438596491228071</v>
      </c>
      <c r="L741">
        <v>1</v>
      </c>
      <c r="M741" t="s">
        <v>1758</v>
      </c>
      <c r="N741" t="b">
        <v>0</v>
      </c>
    </row>
    <row r="742" spans="1:14" x14ac:dyDescent="0.45">
      <c r="A742" t="s">
        <v>452</v>
      </c>
      <c r="B742" t="s">
        <v>453</v>
      </c>
      <c r="C742" t="s">
        <v>19</v>
      </c>
      <c r="D742">
        <v>2</v>
      </c>
      <c r="E742">
        <v>3</v>
      </c>
      <c r="F742">
        <v>2</v>
      </c>
      <c r="G742">
        <v>4</v>
      </c>
      <c r="H742">
        <v>1</v>
      </c>
      <c r="I742">
        <v>2.4874999999999998</v>
      </c>
      <c r="J742">
        <v>12</v>
      </c>
      <c r="K742">
        <v>0.15942028985507251</v>
      </c>
      <c r="L742">
        <v>1</v>
      </c>
      <c r="M742" t="s">
        <v>1759</v>
      </c>
      <c r="N742" t="b">
        <v>0</v>
      </c>
    </row>
    <row r="743" spans="1:14" x14ac:dyDescent="0.45">
      <c r="A743" t="s">
        <v>455</v>
      </c>
      <c r="B743" t="s">
        <v>456</v>
      </c>
      <c r="C743" t="s">
        <v>19</v>
      </c>
      <c r="D743">
        <v>1</v>
      </c>
      <c r="E743">
        <v>2</v>
      </c>
      <c r="F743">
        <v>1</v>
      </c>
      <c r="G743">
        <v>3</v>
      </c>
      <c r="H743">
        <v>1</v>
      </c>
      <c r="I743">
        <v>1.575</v>
      </c>
      <c r="J743">
        <v>8</v>
      </c>
      <c r="K743">
        <v>0.15300546448087429</v>
      </c>
      <c r="L743">
        <v>1</v>
      </c>
      <c r="M743" t="s">
        <v>1760</v>
      </c>
      <c r="N743" t="b">
        <v>0</v>
      </c>
    </row>
    <row r="744" spans="1:14" x14ac:dyDescent="0.45">
      <c r="A744" t="s">
        <v>458</v>
      </c>
      <c r="B744" t="s">
        <v>459</v>
      </c>
      <c r="C744" t="s">
        <v>19</v>
      </c>
      <c r="D744">
        <v>1</v>
      </c>
      <c r="E744">
        <v>2</v>
      </c>
      <c r="F744">
        <v>1</v>
      </c>
      <c r="G744">
        <v>3</v>
      </c>
      <c r="H744">
        <v>1</v>
      </c>
      <c r="I744">
        <v>1.575</v>
      </c>
      <c r="J744">
        <v>8</v>
      </c>
      <c r="K744">
        <v>0.25210084033613439</v>
      </c>
      <c r="L744">
        <v>1</v>
      </c>
      <c r="M744" t="s">
        <v>1761</v>
      </c>
      <c r="N744" t="b">
        <v>0</v>
      </c>
    </row>
    <row r="745" spans="1:14" x14ac:dyDescent="0.45">
      <c r="A745" t="s">
        <v>461</v>
      </c>
      <c r="B745" t="s">
        <v>462</v>
      </c>
      <c r="C745" t="s">
        <v>19</v>
      </c>
      <c r="D745">
        <v>4</v>
      </c>
      <c r="E745">
        <v>5</v>
      </c>
      <c r="F745">
        <v>4</v>
      </c>
      <c r="G745">
        <v>5</v>
      </c>
      <c r="H745">
        <v>2</v>
      </c>
      <c r="I745">
        <v>4.2374999999999998</v>
      </c>
      <c r="J745">
        <v>20</v>
      </c>
      <c r="K745">
        <v>0.14222222222222219</v>
      </c>
      <c r="L745">
        <v>1</v>
      </c>
      <c r="M745" t="s">
        <v>1762</v>
      </c>
      <c r="N745" t="b">
        <v>0</v>
      </c>
    </row>
    <row r="746" spans="1:14" x14ac:dyDescent="0.45">
      <c r="A746" t="s">
        <v>464</v>
      </c>
      <c r="B746" t="s">
        <v>465</v>
      </c>
      <c r="C746" t="s">
        <v>19</v>
      </c>
      <c r="D746">
        <v>3</v>
      </c>
      <c r="E746">
        <v>4</v>
      </c>
      <c r="F746">
        <v>3</v>
      </c>
      <c r="G746">
        <v>4</v>
      </c>
      <c r="H746">
        <v>2</v>
      </c>
      <c r="I746">
        <v>3.3250000000000002</v>
      </c>
      <c r="J746">
        <v>16</v>
      </c>
      <c r="K746">
        <v>0.15402298850574711</v>
      </c>
      <c r="L746">
        <v>1</v>
      </c>
      <c r="M746" t="s">
        <v>1763</v>
      </c>
      <c r="N746" t="b">
        <v>0</v>
      </c>
    </row>
    <row r="747" spans="1:14" x14ac:dyDescent="0.45">
      <c r="A747" t="s">
        <v>467</v>
      </c>
      <c r="B747" t="s">
        <v>468</v>
      </c>
      <c r="C747" t="s">
        <v>19</v>
      </c>
      <c r="D747">
        <v>1</v>
      </c>
      <c r="E747">
        <v>2</v>
      </c>
      <c r="F747">
        <v>1</v>
      </c>
      <c r="G747">
        <v>3</v>
      </c>
      <c r="H747">
        <v>1</v>
      </c>
      <c r="I747">
        <v>1.575</v>
      </c>
      <c r="J747">
        <v>8</v>
      </c>
      <c r="K747">
        <v>0.15942028985507251</v>
      </c>
      <c r="L747">
        <v>1</v>
      </c>
      <c r="M747" t="s">
        <v>1764</v>
      </c>
      <c r="N747" t="b">
        <v>0</v>
      </c>
    </row>
    <row r="748" spans="1:14" x14ac:dyDescent="0.45">
      <c r="A748" t="s">
        <v>470</v>
      </c>
      <c r="B748" t="s">
        <v>471</v>
      </c>
      <c r="C748" t="s">
        <v>19</v>
      </c>
      <c r="D748">
        <v>3</v>
      </c>
      <c r="E748">
        <v>4</v>
      </c>
      <c r="F748">
        <v>3</v>
      </c>
      <c r="G748">
        <v>4</v>
      </c>
      <c r="H748">
        <v>2</v>
      </c>
      <c r="I748">
        <v>3.3250000000000002</v>
      </c>
      <c r="J748">
        <v>16</v>
      </c>
      <c r="K748">
        <v>0.15515151515151521</v>
      </c>
      <c r="L748">
        <v>1</v>
      </c>
      <c r="M748" t="s">
        <v>1765</v>
      </c>
      <c r="N748" t="b">
        <v>0</v>
      </c>
    </row>
    <row r="749" spans="1:14" x14ac:dyDescent="0.45">
      <c r="A749" t="s">
        <v>473</v>
      </c>
      <c r="B749" t="s">
        <v>474</v>
      </c>
      <c r="C749" t="s">
        <v>19</v>
      </c>
      <c r="D749">
        <v>1</v>
      </c>
      <c r="E749">
        <v>2</v>
      </c>
      <c r="F749">
        <v>1</v>
      </c>
      <c r="G749">
        <v>2</v>
      </c>
      <c r="H749">
        <v>1</v>
      </c>
      <c r="I749">
        <v>1.4125000000000001</v>
      </c>
      <c r="J749">
        <v>7</v>
      </c>
      <c r="K749">
        <v>0.29523809523809519</v>
      </c>
      <c r="L749">
        <v>1</v>
      </c>
      <c r="M749" t="s">
        <v>1766</v>
      </c>
      <c r="N749" t="b">
        <v>0</v>
      </c>
    </row>
    <row r="750" spans="1:14" x14ac:dyDescent="0.45">
      <c r="A750" t="s">
        <v>476</v>
      </c>
      <c r="B750" t="s">
        <v>477</v>
      </c>
      <c r="C750" t="s">
        <v>19</v>
      </c>
      <c r="D750">
        <v>1</v>
      </c>
      <c r="E750">
        <v>2</v>
      </c>
      <c r="F750">
        <v>1</v>
      </c>
      <c r="G750">
        <v>2</v>
      </c>
      <c r="H750">
        <v>1</v>
      </c>
      <c r="I750">
        <v>1.4125000000000001</v>
      </c>
      <c r="J750">
        <v>7</v>
      </c>
      <c r="K750">
        <v>0.30021321961620467</v>
      </c>
      <c r="L750">
        <v>1</v>
      </c>
      <c r="M750" t="s">
        <v>1767</v>
      </c>
      <c r="N750" t="b">
        <v>0</v>
      </c>
    </row>
    <row r="751" spans="1:14" x14ac:dyDescent="0.45">
      <c r="A751" t="s">
        <v>479</v>
      </c>
      <c r="B751" t="s">
        <v>480</v>
      </c>
      <c r="C751" t="s">
        <v>19</v>
      </c>
      <c r="D751">
        <v>2</v>
      </c>
      <c r="E751">
        <v>4</v>
      </c>
      <c r="F751">
        <v>2</v>
      </c>
      <c r="G751">
        <v>4</v>
      </c>
      <c r="H751">
        <v>1</v>
      </c>
      <c r="I751">
        <v>2.7374999999999998</v>
      </c>
      <c r="J751">
        <v>13</v>
      </c>
      <c r="K751">
        <v>0.15047619047619051</v>
      </c>
      <c r="L751">
        <v>1</v>
      </c>
      <c r="M751" t="s">
        <v>1768</v>
      </c>
      <c r="N751" t="b">
        <v>0</v>
      </c>
    </row>
  </sheetData>
  <autoFilter ref="A1:Q751" xr:uid="{5F0431A2-FD67-44A9-A965-15990FB3E34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03B8-DEF9-40C3-9379-484BE04A0E4A}">
  <sheetPr>
    <tabColor theme="6" tint="0.79998168889431442"/>
  </sheetPr>
  <dimension ref="A1:Q571"/>
  <sheetViews>
    <sheetView workbookViewId="0">
      <pane ySplit="1" topLeftCell="A536" activePane="bottomLeft" state="frozen"/>
      <selection pane="bottomLeft" sqref="A1:Q57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4</v>
      </c>
      <c r="E2">
        <v>5</v>
      </c>
      <c r="F2">
        <v>4</v>
      </c>
      <c r="G2">
        <v>4</v>
      </c>
      <c r="H2">
        <v>3</v>
      </c>
      <c r="I2">
        <v>4.1624999999999996</v>
      </c>
      <c r="J2">
        <v>20</v>
      </c>
      <c r="K2">
        <v>0.29402336471128782</v>
      </c>
      <c r="L2">
        <v>6</v>
      </c>
      <c r="M2" t="s">
        <v>2364</v>
      </c>
      <c r="N2" t="b">
        <v>0</v>
      </c>
    </row>
    <row r="3" spans="1:17" x14ac:dyDescent="0.45">
      <c r="A3" t="s">
        <v>485</v>
      </c>
      <c r="B3" t="s">
        <v>1591</v>
      </c>
      <c r="C3" t="s">
        <v>557</v>
      </c>
      <c r="D3">
        <v>5</v>
      </c>
      <c r="E3">
        <v>5</v>
      </c>
      <c r="F3">
        <v>5</v>
      </c>
      <c r="G3">
        <v>5</v>
      </c>
      <c r="H3">
        <v>4</v>
      </c>
      <c r="I3">
        <v>4.9124999999999996</v>
      </c>
      <c r="J3">
        <v>24</v>
      </c>
      <c r="K3">
        <v>0.26204663265306122</v>
      </c>
      <c r="L3">
        <v>7</v>
      </c>
      <c r="M3" t="s">
        <v>2365</v>
      </c>
      <c r="N3" t="b">
        <v>0</v>
      </c>
    </row>
    <row r="4" spans="1:17" x14ac:dyDescent="0.45">
      <c r="A4" t="s">
        <v>488</v>
      </c>
      <c r="B4" t="s">
        <v>1593</v>
      </c>
      <c r="C4" t="s">
        <v>557</v>
      </c>
      <c r="D4">
        <v>5</v>
      </c>
      <c r="E4">
        <v>5</v>
      </c>
      <c r="F4">
        <v>5</v>
      </c>
      <c r="G4">
        <v>5</v>
      </c>
      <c r="H4">
        <v>4</v>
      </c>
      <c r="I4">
        <v>4.9124999999999996</v>
      </c>
      <c r="J4">
        <v>24</v>
      </c>
      <c r="K4">
        <v>0.4411629028405199</v>
      </c>
      <c r="L4">
        <v>6</v>
      </c>
      <c r="M4" t="s">
        <v>2366</v>
      </c>
      <c r="N4" t="b">
        <v>0</v>
      </c>
    </row>
    <row r="5" spans="1:17" x14ac:dyDescent="0.45">
      <c r="A5" t="s">
        <v>491</v>
      </c>
      <c r="B5" t="s">
        <v>1595</v>
      </c>
      <c r="C5" t="s">
        <v>557</v>
      </c>
      <c r="D5">
        <v>5</v>
      </c>
      <c r="E5">
        <v>5</v>
      </c>
      <c r="F5">
        <v>4</v>
      </c>
      <c r="G5">
        <v>5</v>
      </c>
      <c r="H5">
        <v>4</v>
      </c>
      <c r="I5">
        <v>4.7249999999999996</v>
      </c>
      <c r="J5">
        <v>23</v>
      </c>
      <c r="K5">
        <v>0.46329244236396883</v>
      </c>
      <c r="L5">
        <v>4</v>
      </c>
      <c r="M5" t="s">
        <v>2367</v>
      </c>
      <c r="N5" t="b">
        <v>0</v>
      </c>
    </row>
    <row r="6" spans="1:17" x14ac:dyDescent="0.45">
      <c r="A6" t="s">
        <v>494</v>
      </c>
      <c r="B6" t="s">
        <v>1597</v>
      </c>
      <c r="C6" t="s">
        <v>557</v>
      </c>
      <c r="D6">
        <v>4</v>
      </c>
      <c r="E6">
        <v>5</v>
      </c>
      <c r="F6">
        <v>4</v>
      </c>
      <c r="G6">
        <v>4</v>
      </c>
      <c r="H6">
        <v>3</v>
      </c>
      <c r="I6">
        <v>4.1624999999999996</v>
      </c>
      <c r="J6">
        <v>20</v>
      </c>
      <c r="K6">
        <v>0.2094500504849949</v>
      </c>
      <c r="L6">
        <v>6</v>
      </c>
      <c r="M6" t="s">
        <v>2368</v>
      </c>
      <c r="N6" t="b">
        <v>0</v>
      </c>
    </row>
    <row r="7" spans="1:17" x14ac:dyDescent="0.45">
      <c r="A7" t="s">
        <v>497</v>
      </c>
      <c r="B7" t="s">
        <v>1599</v>
      </c>
      <c r="C7" t="s">
        <v>557</v>
      </c>
      <c r="D7">
        <v>5</v>
      </c>
      <c r="E7">
        <v>5</v>
      </c>
      <c r="F7">
        <v>5</v>
      </c>
      <c r="G7">
        <v>5</v>
      </c>
      <c r="H7">
        <v>4</v>
      </c>
      <c r="I7">
        <v>4.9124999999999996</v>
      </c>
      <c r="J7">
        <v>24</v>
      </c>
      <c r="K7">
        <v>0.44583142160728362</v>
      </c>
      <c r="L7">
        <v>4</v>
      </c>
      <c r="M7" t="s">
        <v>2369</v>
      </c>
      <c r="N7" t="b">
        <v>0</v>
      </c>
    </row>
    <row r="8" spans="1:17" x14ac:dyDescent="0.45">
      <c r="A8" t="s">
        <v>500</v>
      </c>
      <c r="B8" t="s">
        <v>1601</v>
      </c>
      <c r="C8" t="s">
        <v>557</v>
      </c>
      <c r="D8">
        <v>5</v>
      </c>
      <c r="E8">
        <v>5</v>
      </c>
      <c r="F8">
        <v>5</v>
      </c>
      <c r="G8">
        <v>5</v>
      </c>
      <c r="H8">
        <v>4</v>
      </c>
      <c r="I8">
        <v>4.9124999999999996</v>
      </c>
      <c r="J8">
        <v>24</v>
      </c>
      <c r="K8">
        <v>0.39263080669330669</v>
      </c>
      <c r="L8">
        <v>3</v>
      </c>
      <c r="M8" t="s">
        <v>2370</v>
      </c>
      <c r="N8" t="b">
        <v>0</v>
      </c>
    </row>
    <row r="9" spans="1:17" x14ac:dyDescent="0.45">
      <c r="A9" t="s">
        <v>503</v>
      </c>
      <c r="B9" t="s">
        <v>1603</v>
      </c>
      <c r="C9" t="s">
        <v>557</v>
      </c>
      <c r="D9">
        <v>4</v>
      </c>
      <c r="E9">
        <v>5</v>
      </c>
      <c r="F9">
        <v>4</v>
      </c>
      <c r="G9">
        <v>4</v>
      </c>
      <c r="H9">
        <v>3</v>
      </c>
      <c r="I9">
        <v>4.1624999999999996</v>
      </c>
      <c r="J9">
        <v>20</v>
      </c>
      <c r="K9">
        <v>0.40686521607294779</v>
      </c>
      <c r="L9">
        <v>6</v>
      </c>
      <c r="M9" t="s">
        <v>2371</v>
      </c>
      <c r="N9" t="b">
        <v>0</v>
      </c>
    </row>
    <row r="10" spans="1:17" x14ac:dyDescent="0.45">
      <c r="A10" t="s">
        <v>506</v>
      </c>
      <c r="B10" t="s">
        <v>1605</v>
      </c>
      <c r="C10" t="s">
        <v>557</v>
      </c>
      <c r="D10">
        <v>5</v>
      </c>
      <c r="E10">
        <v>5</v>
      </c>
      <c r="F10">
        <v>5</v>
      </c>
      <c r="G10">
        <v>5</v>
      </c>
      <c r="H10">
        <v>4</v>
      </c>
      <c r="I10">
        <v>4.9124999999999996</v>
      </c>
      <c r="J10">
        <v>24</v>
      </c>
      <c r="K10">
        <v>0.38018325383350848</v>
      </c>
      <c r="L10">
        <v>7</v>
      </c>
      <c r="M10" t="s">
        <v>2372</v>
      </c>
      <c r="N10" t="b">
        <v>0</v>
      </c>
    </row>
    <row r="11" spans="1:17" x14ac:dyDescent="0.45">
      <c r="A11" t="s">
        <v>509</v>
      </c>
      <c r="B11" t="s">
        <v>1607</v>
      </c>
      <c r="C11" t="s">
        <v>557</v>
      </c>
      <c r="D11">
        <v>4</v>
      </c>
      <c r="E11">
        <v>5</v>
      </c>
      <c r="F11">
        <v>4</v>
      </c>
      <c r="G11">
        <v>4</v>
      </c>
      <c r="H11">
        <v>3</v>
      </c>
      <c r="I11">
        <v>4.1624999999999996</v>
      </c>
      <c r="J11">
        <v>20</v>
      </c>
      <c r="K11">
        <v>0.35627281519014931</v>
      </c>
      <c r="L11">
        <v>4</v>
      </c>
      <c r="M11" t="s">
        <v>2373</v>
      </c>
      <c r="N11" t="b">
        <v>0</v>
      </c>
    </row>
    <row r="12" spans="1:17" x14ac:dyDescent="0.45">
      <c r="A12" t="s">
        <v>512</v>
      </c>
      <c r="B12" t="s">
        <v>1609</v>
      </c>
      <c r="C12" t="s">
        <v>557</v>
      </c>
      <c r="D12">
        <v>4</v>
      </c>
      <c r="E12">
        <v>5</v>
      </c>
      <c r="F12">
        <v>4</v>
      </c>
      <c r="G12">
        <v>4</v>
      </c>
      <c r="H12">
        <v>3</v>
      </c>
      <c r="I12">
        <v>4.1624999999999996</v>
      </c>
      <c r="J12">
        <v>20</v>
      </c>
      <c r="K12">
        <v>0.46752433675926142</v>
      </c>
      <c r="L12">
        <v>5</v>
      </c>
      <c r="M12" t="s">
        <v>2374</v>
      </c>
      <c r="N12" t="b">
        <v>0</v>
      </c>
    </row>
    <row r="13" spans="1:17" x14ac:dyDescent="0.45">
      <c r="A13" t="s">
        <v>515</v>
      </c>
      <c r="B13" t="s">
        <v>1611</v>
      </c>
      <c r="C13" t="s">
        <v>557</v>
      </c>
      <c r="D13">
        <v>4</v>
      </c>
      <c r="E13">
        <v>5</v>
      </c>
      <c r="F13">
        <v>4</v>
      </c>
      <c r="G13">
        <v>4</v>
      </c>
      <c r="H13">
        <v>3</v>
      </c>
      <c r="I13">
        <v>4.1624999999999996</v>
      </c>
      <c r="J13">
        <v>20</v>
      </c>
      <c r="K13">
        <v>0.41458522992052249</v>
      </c>
      <c r="L13">
        <v>5</v>
      </c>
      <c r="M13" t="s">
        <v>2375</v>
      </c>
      <c r="N13" t="b">
        <v>0</v>
      </c>
    </row>
    <row r="14" spans="1:17" x14ac:dyDescent="0.45">
      <c r="A14" t="s">
        <v>518</v>
      </c>
      <c r="B14" t="s">
        <v>1613</v>
      </c>
      <c r="C14" t="s">
        <v>557</v>
      </c>
      <c r="D14">
        <v>5</v>
      </c>
      <c r="E14">
        <v>5</v>
      </c>
      <c r="F14">
        <v>5</v>
      </c>
      <c r="G14">
        <v>4</v>
      </c>
      <c r="H14">
        <v>4</v>
      </c>
      <c r="I14">
        <v>4.7499999999999991</v>
      </c>
      <c r="J14">
        <v>23</v>
      </c>
      <c r="K14">
        <v>0.36093120100473541</v>
      </c>
      <c r="L14">
        <v>4</v>
      </c>
      <c r="M14" t="s">
        <v>2376</v>
      </c>
      <c r="N14" t="b">
        <v>0</v>
      </c>
    </row>
    <row r="15" spans="1:17" x14ac:dyDescent="0.45">
      <c r="A15" t="s">
        <v>521</v>
      </c>
      <c r="B15" t="s">
        <v>1615</v>
      </c>
      <c r="C15" t="s">
        <v>557</v>
      </c>
      <c r="D15">
        <v>4</v>
      </c>
      <c r="E15">
        <v>5</v>
      </c>
      <c r="F15">
        <v>4</v>
      </c>
      <c r="G15">
        <v>4</v>
      </c>
      <c r="H15">
        <v>3</v>
      </c>
      <c r="I15">
        <v>4.1624999999999996</v>
      </c>
      <c r="J15">
        <v>20</v>
      </c>
      <c r="K15">
        <v>0.35843901743112933</v>
      </c>
      <c r="L15">
        <v>6</v>
      </c>
      <c r="M15" t="s">
        <v>2377</v>
      </c>
      <c r="N15" t="b">
        <v>0</v>
      </c>
    </row>
    <row r="16" spans="1:17" x14ac:dyDescent="0.45">
      <c r="A16" t="s">
        <v>524</v>
      </c>
      <c r="B16" t="s">
        <v>1617</v>
      </c>
      <c r="C16" t="s">
        <v>557</v>
      </c>
      <c r="D16">
        <v>4</v>
      </c>
      <c r="E16">
        <v>5</v>
      </c>
      <c r="F16">
        <v>4</v>
      </c>
      <c r="G16">
        <v>5</v>
      </c>
      <c r="H16">
        <v>2</v>
      </c>
      <c r="I16">
        <v>4.2374999999999998</v>
      </c>
      <c r="J16">
        <v>20</v>
      </c>
      <c r="K16">
        <v>0.15575628626692459</v>
      </c>
      <c r="L16">
        <v>5</v>
      </c>
      <c r="M16" t="s">
        <v>2378</v>
      </c>
      <c r="N16" t="b">
        <v>0</v>
      </c>
    </row>
    <row r="17" spans="1:14" x14ac:dyDescent="0.45">
      <c r="A17" t="s">
        <v>527</v>
      </c>
      <c r="B17" t="s">
        <v>1619</v>
      </c>
      <c r="C17" t="s">
        <v>557</v>
      </c>
      <c r="D17">
        <v>5</v>
      </c>
      <c r="E17">
        <v>5</v>
      </c>
      <c r="F17">
        <v>5</v>
      </c>
      <c r="G17">
        <v>5</v>
      </c>
      <c r="H17">
        <v>4</v>
      </c>
      <c r="I17">
        <v>4.9124999999999996</v>
      </c>
      <c r="J17">
        <v>24</v>
      </c>
      <c r="K17">
        <v>0.35002450980392158</v>
      </c>
      <c r="L17">
        <v>6</v>
      </c>
      <c r="M17" t="s">
        <v>2379</v>
      </c>
      <c r="N17" t="b">
        <v>0</v>
      </c>
    </row>
    <row r="18" spans="1:14" x14ac:dyDescent="0.45">
      <c r="A18" t="s">
        <v>530</v>
      </c>
      <c r="B18" t="s">
        <v>1621</v>
      </c>
      <c r="C18" t="s">
        <v>557</v>
      </c>
      <c r="D18">
        <v>5</v>
      </c>
      <c r="E18">
        <v>5</v>
      </c>
      <c r="F18">
        <v>4</v>
      </c>
      <c r="G18">
        <v>5</v>
      </c>
      <c r="H18">
        <v>4</v>
      </c>
      <c r="I18">
        <v>4.7249999999999996</v>
      </c>
      <c r="J18">
        <v>23</v>
      </c>
      <c r="K18">
        <v>0.48498002068882429</v>
      </c>
      <c r="L18">
        <v>4</v>
      </c>
      <c r="M18" t="s">
        <v>2380</v>
      </c>
      <c r="N18" t="b">
        <v>0</v>
      </c>
    </row>
    <row r="19" spans="1:14" x14ac:dyDescent="0.45">
      <c r="A19" t="s">
        <v>533</v>
      </c>
      <c r="B19" t="s">
        <v>1623</v>
      </c>
      <c r="C19" t="s">
        <v>557</v>
      </c>
      <c r="D19">
        <v>4</v>
      </c>
      <c r="E19">
        <v>5</v>
      </c>
      <c r="F19">
        <v>4</v>
      </c>
      <c r="G19">
        <v>4</v>
      </c>
      <c r="H19">
        <v>3</v>
      </c>
      <c r="I19">
        <v>4.1624999999999996</v>
      </c>
      <c r="J19">
        <v>20</v>
      </c>
      <c r="K19">
        <v>0.46037777981044808</v>
      </c>
      <c r="L19">
        <v>4</v>
      </c>
      <c r="M19" t="s">
        <v>2381</v>
      </c>
      <c r="N19" t="b">
        <v>0</v>
      </c>
    </row>
    <row r="20" spans="1:14" x14ac:dyDescent="0.45">
      <c r="A20" t="s">
        <v>536</v>
      </c>
      <c r="B20" t="s">
        <v>1625</v>
      </c>
      <c r="C20" t="s">
        <v>557</v>
      </c>
      <c r="D20">
        <v>4</v>
      </c>
      <c r="E20">
        <v>5</v>
      </c>
      <c r="F20">
        <v>4</v>
      </c>
      <c r="G20">
        <v>4</v>
      </c>
      <c r="H20">
        <v>3</v>
      </c>
      <c r="I20">
        <v>4.1624999999999996</v>
      </c>
      <c r="J20">
        <v>20</v>
      </c>
      <c r="K20">
        <v>0.42382932953041441</v>
      </c>
      <c r="L20">
        <v>5</v>
      </c>
      <c r="M20" t="s">
        <v>2382</v>
      </c>
      <c r="N20" t="b">
        <v>0</v>
      </c>
    </row>
    <row r="21" spans="1:14" x14ac:dyDescent="0.45">
      <c r="A21" t="s">
        <v>539</v>
      </c>
      <c r="B21" t="s">
        <v>1627</v>
      </c>
      <c r="C21" t="s">
        <v>557</v>
      </c>
      <c r="D21">
        <v>4</v>
      </c>
      <c r="E21">
        <v>5</v>
      </c>
      <c r="F21">
        <v>4</v>
      </c>
      <c r="G21">
        <v>4</v>
      </c>
      <c r="H21">
        <v>3</v>
      </c>
      <c r="I21">
        <v>4.1624999999999996</v>
      </c>
      <c r="J21">
        <v>20</v>
      </c>
      <c r="K21">
        <v>0.36652640977349638</v>
      </c>
      <c r="L21">
        <v>4</v>
      </c>
      <c r="M21" t="s">
        <v>2383</v>
      </c>
      <c r="N21" t="b">
        <v>0</v>
      </c>
    </row>
    <row r="22" spans="1:14" x14ac:dyDescent="0.45">
      <c r="A22" t="s">
        <v>542</v>
      </c>
      <c r="B22" t="s">
        <v>1629</v>
      </c>
      <c r="C22" t="s">
        <v>557</v>
      </c>
      <c r="D22">
        <v>4</v>
      </c>
      <c r="E22">
        <v>5</v>
      </c>
      <c r="F22">
        <v>4</v>
      </c>
      <c r="G22">
        <v>5</v>
      </c>
      <c r="H22">
        <v>3</v>
      </c>
      <c r="I22">
        <v>4.3249999999999993</v>
      </c>
      <c r="J22">
        <v>21</v>
      </c>
      <c r="K22">
        <v>0.17877593555336979</v>
      </c>
      <c r="L22">
        <v>5</v>
      </c>
      <c r="M22" t="s">
        <v>2384</v>
      </c>
      <c r="N22" t="b">
        <v>0</v>
      </c>
    </row>
    <row r="23" spans="1:14" x14ac:dyDescent="0.45">
      <c r="A23" t="s">
        <v>545</v>
      </c>
      <c r="B23" t="s">
        <v>1631</v>
      </c>
      <c r="C23" t="s">
        <v>557</v>
      </c>
      <c r="D23">
        <v>3</v>
      </c>
      <c r="E23">
        <v>4</v>
      </c>
      <c r="F23">
        <v>3</v>
      </c>
      <c r="G23">
        <v>4</v>
      </c>
      <c r="H23">
        <v>2</v>
      </c>
      <c r="I23">
        <v>3.3250000000000002</v>
      </c>
      <c r="J23">
        <v>16</v>
      </c>
      <c r="K23">
        <v>0.1001833830306316</v>
      </c>
      <c r="L23">
        <v>8</v>
      </c>
      <c r="M23" t="s">
        <v>2385</v>
      </c>
      <c r="N23" t="b">
        <v>0</v>
      </c>
    </row>
    <row r="24" spans="1:14" x14ac:dyDescent="0.45">
      <c r="A24" t="s">
        <v>548</v>
      </c>
      <c r="B24" t="s">
        <v>1633</v>
      </c>
      <c r="C24" t="s">
        <v>557</v>
      </c>
      <c r="D24">
        <v>4</v>
      </c>
      <c r="E24">
        <v>5</v>
      </c>
      <c r="F24">
        <v>4</v>
      </c>
      <c r="G24">
        <v>4</v>
      </c>
      <c r="H24">
        <v>3</v>
      </c>
      <c r="I24">
        <v>4.1624999999999996</v>
      </c>
      <c r="J24">
        <v>20</v>
      </c>
      <c r="K24">
        <v>0.27288746260915708</v>
      </c>
      <c r="L24">
        <v>7</v>
      </c>
      <c r="M24" t="s">
        <v>2386</v>
      </c>
      <c r="N24" t="b">
        <v>0</v>
      </c>
    </row>
    <row r="25" spans="1:14" x14ac:dyDescent="0.45">
      <c r="A25" t="s">
        <v>551</v>
      </c>
      <c r="B25" t="s">
        <v>1635</v>
      </c>
      <c r="C25" t="s">
        <v>557</v>
      </c>
      <c r="D25">
        <v>4</v>
      </c>
      <c r="E25">
        <v>5</v>
      </c>
      <c r="F25">
        <v>4</v>
      </c>
      <c r="G25">
        <v>5</v>
      </c>
      <c r="H25">
        <v>3</v>
      </c>
      <c r="I25">
        <v>4.3249999999999993</v>
      </c>
      <c r="J25">
        <v>21</v>
      </c>
      <c r="K25">
        <v>0.49942977489852491</v>
      </c>
      <c r="L25">
        <v>6</v>
      </c>
      <c r="M25" t="s">
        <v>2387</v>
      </c>
      <c r="N25" t="b">
        <v>0</v>
      </c>
    </row>
    <row r="26" spans="1:14" x14ac:dyDescent="0.45">
      <c r="A26" t="s">
        <v>554</v>
      </c>
      <c r="B26" t="s">
        <v>1637</v>
      </c>
      <c r="C26" t="s">
        <v>557</v>
      </c>
      <c r="D26">
        <v>5</v>
      </c>
      <c r="E26">
        <v>5</v>
      </c>
      <c r="F26">
        <v>5</v>
      </c>
      <c r="G26">
        <v>4</v>
      </c>
      <c r="H26">
        <v>4</v>
      </c>
      <c r="I26">
        <v>4.7499999999999991</v>
      </c>
      <c r="J26">
        <v>23</v>
      </c>
      <c r="K26">
        <v>0.33371212121212118</v>
      </c>
      <c r="L26">
        <v>3</v>
      </c>
      <c r="M26" t="s">
        <v>2388</v>
      </c>
      <c r="N26" t="b">
        <v>0</v>
      </c>
    </row>
    <row r="27" spans="1:14" x14ac:dyDescent="0.45">
      <c r="A27" t="s">
        <v>93</v>
      </c>
      <c r="B27" t="s">
        <v>1355</v>
      </c>
      <c r="C27" t="s">
        <v>557</v>
      </c>
      <c r="D27">
        <v>4</v>
      </c>
      <c r="E27">
        <v>5</v>
      </c>
      <c r="F27">
        <v>4</v>
      </c>
      <c r="G27">
        <v>5</v>
      </c>
      <c r="H27">
        <v>3</v>
      </c>
      <c r="I27">
        <v>4.3249999999999993</v>
      </c>
      <c r="J27">
        <v>21</v>
      </c>
      <c r="K27">
        <v>0.2495958650349214</v>
      </c>
      <c r="L27">
        <v>7</v>
      </c>
      <c r="M27" t="s">
        <v>2234</v>
      </c>
      <c r="N27" t="b">
        <v>0</v>
      </c>
    </row>
    <row r="28" spans="1:14" x14ac:dyDescent="0.45">
      <c r="A28" t="s">
        <v>96</v>
      </c>
      <c r="B28" t="s">
        <v>1357</v>
      </c>
      <c r="C28" t="s">
        <v>557</v>
      </c>
      <c r="D28">
        <v>1</v>
      </c>
      <c r="E28">
        <v>5</v>
      </c>
      <c r="F28">
        <v>1</v>
      </c>
      <c r="G28">
        <v>5</v>
      </c>
      <c r="H28">
        <v>1</v>
      </c>
      <c r="I28">
        <v>2.649999999999999</v>
      </c>
      <c r="J28">
        <v>13</v>
      </c>
      <c r="K28">
        <v>8.3588571196383146E-2</v>
      </c>
      <c r="L28">
        <v>9</v>
      </c>
      <c r="M28" t="s">
        <v>2235</v>
      </c>
      <c r="N28" t="b">
        <v>0</v>
      </c>
    </row>
    <row r="29" spans="1:14" x14ac:dyDescent="0.45">
      <c r="A29" t="s">
        <v>99</v>
      </c>
      <c r="B29" t="s">
        <v>1359</v>
      </c>
      <c r="C29" t="s">
        <v>557</v>
      </c>
      <c r="D29">
        <v>3</v>
      </c>
      <c r="E29">
        <v>4</v>
      </c>
      <c r="F29">
        <v>3</v>
      </c>
      <c r="G29">
        <v>4</v>
      </c>
      <c r="H29">
        <v>2</v>
      </c>
      <c r="I29">
        <v>3.3250000000000002</v>
      </c>
      <c r="J29">
        <v>16</v>
      </c>
      <c r="K29">
        <v>0.14503632704504801</v>
      </c>
      <c r="L29">
        <v>10</v>
      </c>
      <c r="M29" t="s">
        <v>2236</v>
      </c>
      <c r="N29" t="b">
        <v>0</v>
      </c>
    </row>
    <row r="30" spans="1:14" x14ac:dyDescent="0.45">
      <c r="A30" t="s">
        <v>102</v>
      </c>
      <c r="B30" t="s">
        <v>1361</v>
      </c>
      <c r="C30" t="s">
        <v>557</v>
      </c>
      <c r="D30">
        <v>4</v>
      </c>
      <c r="E30">
        <v>5</v>
      </c>
      <c r="F30">
        <v>2</v>
      </c>
      <c r="G30">
        <v>4</v>
      </c>
      <c r="H30">
        <v>3</v>
      </c>
      <c r="I30">
        <v>3.7875000000000001</v>
      </c>
      <c r="J30">
        <v>18</v>
      </c>
      <c r="K30">
        <v>0.2059247996706666</v>
      </c>
      <c r="L30">
        <v>13</v>
      </c>
      <c r="M30" t="s">
        <v>2237</v>
      </c>
      <c r="N30" t="b">
        <v>0</v>
      </c>
    </row>
    <row r="31" spans="1:14" x14ac:dyDescent="0.45">
      <c r="A31" t="s">
        <v>105</v>
      </c>
      <c r="B31" t="s">
        <v>1363</v>
      </c>
      <c r="C31" t="s">
        <v>557</v>
      </c>
      <c r="D31">
        <v>5</v>
      </c>
      <c r="E31">
        <v>5</v>
      </c>
      <c r="F31">
        <v>4</v>
      </c>
      <c r="G31">
        <v>5</v>
      </c>
      <c r="H31">
        <v>3</v>
      </c>
      <c r="I31">
        <v>4.6374999999999993</v>
      </c>
      <c r="J31">
        <v>22</v>
      </c>
      <c r="K31">
        <v>0.18914272463915269</v>
      </c>
      <c r="L31">
        <v>12</v>
      </c>
      <c r="M31" t="s">
        <v>2238</v>
      </c>
      <c r="N31" t="b">
        <v>0</v>
      </c>
    </row>
    <row r="32" spans="1:14" x14ac:dyDescent="0.45">
      <c r="A32" t="s">
        <v>108</v>
      </c>
      <c r="B32" t="s">
        <v>1365</v>
      </c>
      <c r="C32" t="s">
        <v>557</v>
      </c>
      <c r="D32">
        <v>5</v>
      </c>
      <c r="E32">
        <v>5</v>
      </c>
      <c r="F32">
        <v>4</v>
      </c>
      <c r="G32">
        <v>5</v>
      </c>
      <c r="H32">
        <v>4</v>
      </c>
      <c r="I32">
        <v>4.7249999999999996</v>
      </c>
      <c r="J32">
        <v>23</v>
      </c>
      <c r="K32">
        <v>0.2638779321119038</v>
      </c>
      <c r="L32">
        <v>10</v>
      </c>
      <c r="M32" t="s">
        <v>2239</v>
      </c>
      <c r="N32" t="b">
        <v>0</v>
      </c>
    </row>
    <row r="33" spans="1:14" x14ac:dyDescent="0.45">
      <c r="A33" t="s">
        <v>111</v>
      </c>
      <c r="B33" t="s">
        <v>1367</v>
      </c>
      <c r="C33" t="s">
        <v>557</v>
      </c>
      <c r="D33">
        <v>5</v>
      </c>
      <c r="E33">
        <v>5</v>
      </c>
      <c r="F33">
        <v>5</v>
      </c>
      <c r="G33">
        <v>5</v>
      </c>
      <c r="H33">
        <v>4</v>
      </c>
      <c r="I33">
        <v>4.9124999999999996</v>
      </c>
      <c r="J33">
        <v>24</v>
      </c>
      <c r="K33">
        <v>0.16712023430880141</v>
      </c>
      <c r="L33">
        <v>10</v>
      </c>
      <c r="M33" t="s">
        <v>2240</v>
      </c>
      <c r="N33" t="b">
        <v>0</v>
      </c>
    </row>
    <row r="34" spans="1:14" x14ac:dyDescent="0.45">
      <c r="A34" t="s">
        <v>114</v>
      </c>
      <c r="B34" t="s">
        <v>1369</v>
      </c>
      <c r="C34" t="s">
        <v>557</v>
      </c>
      <c r="D34">
        <v>5</v>
      </c>
      <c r="E34">
        <v>5</v>
      </c>
      <c r="F34">
        <v>4</v>
      </c>
      <c r="G34">
        <v>5</v>
      </c>
      <c r="H34">
        <v>4</v>
      </c>
      <c r="I34">
        <v>4.7249999999999996</v>
      </c>
      <c r="J34">
        <v>23</v>
      </c>
      <c r="K34">
        <v>0.2362071457880596</v>
      </c>
      <c r="L34">
        <v>11</v>
      </c>
      <c r="M34" t="s">
        <v>2241</v>
      </c>
      <c r="N34" t="b">
        <v>0</v>
      </c>
    </row>
    <row r="35" spans="1:14" x14ac:dyDescent="0.45">
      <c r="A35" t="s">
        <v>117</v>
      </c>
      <c r="B35" t="s">
        <v>1371</v>
      </c>
      <c r="C35" t="s">
        <v>557</v>
      </c>
      <c r="D35">
        <v>4</v>
      </c>
      <c r="E35">
        <v>5</v>
      </c>
      <c r="F35">
        <v>4</v>
      </c>
      <c r="G35">
        <v>5</v>
      </c>
      <c r="H35">
        <v>3</v>
      </c>
      <c r="I35">
        <v>4.3249999999999993</v>
      </c>
      <c r="J35">
        <v>21</v>
      </c>
      <c r="K35">
        <v>0.1329353265208818</v>
      </c>
      <c r="L35">
        <v>8</v>
      </c>
      <c r="M35" t="s">
        <v>2242</v>
      </c>
      <c r="N35" t="b">
        <v>0</v>
      </c>
    </row>
    <row r="36" spans="1:14" x14ac:dyDescent="0.45">
      <c r="A36" t="s">
        <v>120</v>
      </c>
      <c r="B36" t="s">
        <v>1373</v>
      </c>
      <c r="C36" t="s">
        <v>557</v>
      </c>
      <c r="D36">
        <v>3</v>
      </c>
      <c r="E36">
        <v>4</v>
      </c>
      <c r="F36">
        <v>2</v>
      </c>
      <c r="G36">
        <v>4</v>
      </c>
      <c r="H36">
        <v>2</v>
      </c>
      <c r="I36">
        <v>3.1375000000000002</v>
      </c>
      <c r="J36">
        <v>15</v>
      </c>
      <c r="K36">
        <v>0.1075795645893685</v>
      </c>
      <c r="L36">
        <v>7</v>
      </c>
      <c r="M36" t="s">
        <v>2243</v>
      </c>
      <c r="N36" t="b">
        <v>0</v>
      </c>
    </row>
    <row r="37" spans="1:14" x14ac:dyDescent="0.45">
      <c r="A37" t="s">
        <v>123</v>
      </c>
      <c r="B37" t="s">
        <v>1375</v>
      </c>
      <c r="C37" t="s">
        <v>557</v>
      </c>
      <c r="D37">
        <v>5</v>
      </c>
      <c r="E37">
        <v>5</v>
      </c>
      <c r="F37">
        <v>4</v>
      </c>
      <c r="G37">
        <v>5</v>
      </c>
      <c r="H37">
        <v>4</v>
      </c>
      <c r="I37">
        <v>4.7249999999999996</v>
      </c>
      <c r="J37">
        <v>23</v>
      </c>
      <c r="K37">
        <v>0.23095014281165799</v>
      </c>
      <c r="L37">
        <v>12</v>
      </c>
      <c r="M37" t="s">
        <v>2244</v>
      </c>
      <c r="N37" t="b">
        <v>0</v>
      </c>
    </row>
    <row r="38" spans="1:14" x14ac:dyDescent="0.45">
      <c r="A38" t="s">
        <v>126</v>
      </c>
      <c r="B38" t="s">
        <v>1377</v>
      </c>
      <c r="C38" t="s">
        <v>557</v>
      </c>
      <c r="D38">
        <v>5</v>
      </c>
      <c r="E38">
        <v>5</v>
      </c>
      <c r="F38">
        <v>4</v>
      </c>
      <c r="G38">
        <v>5</v>
      </c>
      <c r="H38">
        <v>4</v>
      </c>
      <c r="I38">
        <v>4.7249999999999996</v>
      </c>
      <c r="J38">
        <v>23</v>
      </c>
      <c r="K38">
        <v>0.18741036812446751</v>
      </c>
      <c r="L38">
        <v>11</v>
      </c>
      <c r="M38" t="s">
        <v>2245</v>
      </c>
      <c r="N38" t="b">
        <v>0</v>
      </c>
    </row>
    <row r="39" spans="1:14" x14ac:dyDescent="0.45">
      <c r="A39" t="s">
        <v>129</v>
      </c>
      <c r="B39" t="s">
        <v>1379</v>
      </c>
      <c r="C39" t="s">
        <v>557</v>
      </c>
      <c r="D39">
        <v>4</v>
      </c>
      <c r="E39">
        <v>5</v>
      </c>
      <c r="F39">
        <v>4</v>
      </c>
      <c r="G39">
        <v>5</v>
      </c>
      <c r="H39">
        <v>3</v>
      </c>
      <c r="I39">
        <v>4.3249999999999993</v>
      </c>
      <c r="J39">
        <v>21</v>
      </c>
      <c r="K39">
        <v>0.14744692702581419</v>
      </c>
      <c r="L39">
        <v>12</v>
      </c>
      <c r="M39" t="s">
        <v>2246</v>
      </c>
      <c r="N39" t="b">
        <v>0</v>
      </c>
    </row>
    <row r="40" spans="1:14" x14ac:dyDescent="0.45">
      <c r="A40" t="s">
        <v>132</v>
      </c>
      <c r="B40" t="s">
        <v>1381</v>
      </c>
      <c r="C40" t="s">
        <v>557</v>
      </c>
      <c r="D40">
        <v>5</v>
      </c>
      <c r="E40">
        <v>5</v>
      </c>
      <c r="F40">
        <v>4</v>
      </c>
      <c r="G40">
        <v>5</v>
      </c>
      <c r="H40">
        <v>3</v>
      </c>
      <c r="I40">
        <v>4.6374999999999993</v>
      </c>
      <c r="J40">
        <v>22</v>
      </c>
      <c r="K40">
        <v>4.3061543719438447E-2</v>
      </c>
      <c r="L40">
        <v>11</v>
      </c>
      <c r="M40" t="s">
        <v>2247</v>
      </c>
      <c r="N40" t="b">
        <v>0</v>
      </c>
    </row>
    <row r="41" spans="1:14" x14ac:dyDescent="0.45">
      <c r="A41" t="s">
        <v>135</v>
      </c>
      <c r="B41" t="s">
        <v>1383</v>
      </c>
      <c r="C41" t="s">
        <v>557</v>
      </c>
      <c r="D41">
        <v>4</v>
      </c>
      <c r="E41">
        <v>5</v>
      </c>
      <c r="F41">
        <v>4</v>
      </c>
      <c r="G41">
        <v>5</v>
      </c>
      <c r="H41">
        <v>3</v>
      </c>
      <c r="I41">
        <v>4.3249999999999993</v>
      </c>
      <c r="J41">
        <v>21</v>
      </c>
      <c r="K41">
        <v>0.20826152405850301</v>
      </c>
      <c r="L41">
        <v>10</v>
      </c>
      <c r="M41" t="s">
        <v>2248</v>
      </c>
      <c r="N41" t="b">
        <v>0</v>
      </c>
    </row>
    <row r="42" spans="1:14" x14ac:dyDescent="0.45">
      <c r="A42" t="s">
        <v>138</v>
      </c>
      <c r="B42" t="s">
        <v>1385</v>
      </c>
      <c r="C42" t="s">
        <v>557</v>
      </c>
      <c r="D42">
        <v>1</v>
      </c>
      <c r="E42">
        <v>1</v>
      </c>
      <c r="F42">
        <v>1</v>
      </c>
      <c r="G42">
        <v>3</v>
      </c>
      <c r="H42">
        <v>1</v>
      </c>
      <c r="I42">
        <v>1.325</v>
      </c>
      <c r="J42">
        <v>7</v>
      </c>
      <c r="K42">
        <v>0.13338683647402719</v>
      </c>
      <c r="L42">
        <v>5</v>
      </c>
      <c r="M42" t="s">
        <v>2249</v>
      </c>
      <c r="N42" t="b">
        <v>0</v>
      </c>
    </row>
    <row r="43" spans="1:14" x14ac:dyDescent="0.45">
      <c r="A43" t="s">
        <v>141</v>
      </c>
      <c r="B43" t="s">
        <v>1387</v>
      </c>
      <c r="C43" t="s">
        <v>557</v>
      </c>
      <c r="D43">
        <v>4</v>
      </c>
      <c r="E43">
        <v>4</v>
      </c>
      <c r="F43">
        <v>3</v>
      </c>
      <c r="G43">
        <v>4</v>
      </c>
      <c r="H43">
        <v>3</v>
      </c>
      <c r="I43">
        <v>3.7250000000000001</v>
      </c>
      <c r="J43">
        <v>18</v>
      </c>
      <c r="K43">
        <v>0.15369663918160839</v>
      </c>
      <c r="L43">
        <v>9</v>
      </c>
      <c r="M43" t="s">
        <v>2250</v>
      </c>
      <c r="N43" t="b">
        <v>0</v>
      </c>
    </row>
    <row r="44" spans="1:14" x14ac:dyDescent="0.45">
      <c r="A44" t="s">
        <v>144</v>
      </c>
      <c r="B44" t="s">
        <v>1389</v>
      </c>
      <c r="C44" t="s">
        <v>557</v>
      </c>
      <c r="D44">
        <v>3</v>
      </c>
      <c r="E44">
        <v>4</v>
      </c>
      <c r="F44">
        <v>3</v>
      </c>
      <c r="G44">
        <v>4</v>
      </c>
      <c r="H44">
        <v>2</v>
      </c>
      <c r="I44">
        <v>3.3250000000000002</v>
      </c>
      <c r="J44">
        <v>16</v>
      </c>
      <c r="K44">
        <v>0.17114037607518881</v>
      </c>
      <c r="L44">
        <v>11</v>
      </c>
      <c r="M44" t="s">
        <v>2251</v>
      </c>
      <c r="N44" t="b">
        <v>0</v>
      </c>
    </row>
    <row r="45" spans="1:14" x14ac:dyDescent="0.45">
      <c r="A45" t="s">
        <v>147</v>
      </c>
      <c r="B45" t="s">
        <v>1391</v>
      </c>
      <c r="C45" t="s">
        <v>557</v>
      </c>
      <c r="D45">
        <v>2</v>
      </c>
      <c r="E45">
        <v>3</v>
      </c>
      <c r="F45">
        <v>2</v>
      </c>
      <c r="G45">
        <v>4</v>
      </c>
      <c r="H45">
        <v>1</v>
      </c>
      <c r="I45">
        <v>2.4874999999999998</v>
      </c>
      <c r="J45">
        <v>12</v>
      </c>
      <c r="K45">
        <v>0.13319811552442451</v>
      </c>
      <c r="L45">
        <v>11</v>
      </c>
      <c r="M45" t="s">
        <v>2252</v>
      </c>
      <c r="N45" t="b">
        <v>0</v>
      </c>
    </row>
    <row r="46" spans="1:14" x14ac:dyDescent="0.45">
      <c r="A46" t="s">
        <v>150</v>
      </c>
      <c r="B46" t="s">
        <v>1393</v>
      </c>
      <c r="C46" t="s">
        <v>557</v>
      </c>
      <c r="D46">
        <v>1</v>
      </c>
      <c r="E46">
        <v>2</v>
      </c>
      <c r="F46">
        <v>1</v>
      </c>
      <c r="G46">
        <v>4</v>
      </c>
      <c r="H46">
        <v>1</v>
      </c>
      <c r="I46">
        <v>1.7375</v>
      </c>
      <c r="J46">
        <v>9</v>
      </c>
      <c r="K46">
        <v>0.1164294953014465</v>
      </c>
      <c r="L46">
        <v>4</v>
      </c>
      <c r="M46" t="s">
        <v>2253</v>
      </c>
      <c r="N46" t="b">
        <v>0</v>
      </c>
    </row>
    <row r="47" spans="1:14" x14ac:dyDescent="0.45">
      <c r="A47" t="s">
        <v>153</v>
      </c>
      <c r="B47" t="s">
        <v>1395</v>
      </c>
      <c r="C47" t="s">
        <v>557</v>
      </c>
      <c r="D47">
        <v>3</v>
      </c>
      <c r="E47">
        <v>4</v>
      </c>
      <c r="F47">
        <v>3</v>
      </c>
      <c r="G47">
        <v>4</v>
      </c>
      <c r="H47">
        <v>2</v>
      </c>
      <c r="I47">
        <v>3.3250000000000002</v>
      </c>
      <c r="J47">
        <v>16</v>
      </c>
      <c r="K47">
        <v>5.452462754636668E-2</v>
      </c>
      <c r="L47">
        <v>5</v>
      </c>
      <c r="M47" t="s">
        <v>2254</v>
      </c>
      <c r="N47" t="b">
        <v>0</v>
      </c>
    </row>
    <row r="48" spans="1:14" x14ac:dyDescent="0.45">
      <c r="A48" t="s">
        <v>156</v>
      </c>
      <c r="B48" t="s">
        <v>698</v>
      </c>
      <c r="C48" t="s">
        <v>557</v>
      </c>
      <c r="D48">
        <v>1</v>
      </c>
      <c r="E48">
        <v>1</v>
      </c>
      <c r="F48">
        <v>1</v>
      </c>
      <c r="G48">
        <v>2</v>
      </c>
      <c r="H48">
        <v>1</v>
      </c>
      <c r="I48">
        <v>1.1625000000000001</v>
      </c>
      <c r="J48">
        <v>6</v>
      </c>
      <c r="K48">
        <v>3.6304744911398332E-2</v>
      </c>
      <c r="L48">
        <v>5</v>
      </c>
      <c r="M48" t="s">
        <v>2255</v>
      </c>
      <c r="N48" t="b">
        <v>0</v>
      </c>
    </row>
    <row r="49" spans="1:14" x14ac:dyDescent="0.45">
      <c r="A49" t="s">
        <v>159</v>
      </c>
      <c r="B49" t="s">
        <v>1398</v>
      </c>
      <c r="C49" t="s">
        <v>557</v>
      </c>
      <c r="D49">
        <v>5</v>
      </c>
      <c r="E49">
        <v>5</v>
      </c>
      <c r="F49">
        <v>4</v>
      </c>
      <c r="G49">
        <v>5</v>
      </c>
      <c r="H49">
        <v>4</v>
      </c>
      <c r="I49">
        <v>4.7249999999999996</v>
      </c>
      <c r="J49">
        <v>23</v>
      </c>
      <c r="K49">
        <v>0.41692251517201789</v>
      </c>
      <c r="L49">
        <v>10</v>
      </c>
      <c r="M49" t="s">
        <v>2256</v>
      </c>
      <c r="N49" t="b">
        <v>0</v>
      </c>
    </row>
    <row r="50" spans="1:14" x14ac:dyDescent="0.45">
      <c r="A50" t="s">
        <v>162</v>
      </c>
      <c r="B50" t="s">
        <v>1400</v>
      </c>
      <c r="C50" t="s">
        <v>557</v>
      </c>
      <c r="D50">
        <v>5</v>
      </c>
      <c r="E50">
        <v>5</v>
      </c>
      <c r="F50">
        <v>4</v>
      </c>
      <c r="G50">
        <v>5</v>
      </c>
      <c r="H50">
        <v>3</v>
      </c>
      <c r="I50">
        <v>4.6374999999999993</v>
      </c>
      <c r="J50">
        <v>22</v>
      </c>
      <c r="K50">
        <v>0.14128696069261579</v>
      </c>
      <c r="L50">
        <v>5</v>
      </c>
      <c r="M50" t="s">
        <v>2257</v>
      </c>
      <c r="N50" t="b">
        <v>0</v>
      </c>
    </row>
    <row r="51" spans="1:14" x14ac:dyDescent="0.45">
      <c r="A51" t="s">
        <v>165</v>
      </c>
      <c r="B51" t="s">
        <v>1402</v>
      </c>
      <c r="C51" t="s">
        <v>557</v>
      </c>
      <c r="D51">
        <v>5</v>
      </c>
      <c r="E51">
        <v>5</v>
      </c>
      <c r="F51">
        <v>4</v>
      </c>
      <c r="G51">
        <v>5</v>
      </c>
      <c r="H51">
        <v>5</v>
      </c>
      <c r="I51">
        <v>4.8125</v>
      </c>
      <c r="J51">
        <v>24</v>
      </c>
      <c r="K51">
        <v>0.21517374046733931</v>
      </c>
      <c r="L51">
        <v>16</v>
      </c>
      <c r="M51" t="s">
        <v>2258</v>
      </c>
      <c r="N51" t="b">
        <v>0</v>
      </c>
    </row>
    <row r="52" spans="1:14" x14ac:dyDescent="0.45">
      <c r="A52" t="s">
        <v>168</v>
      </c>
      <c r="B52" t="s">
        <v>1404</v>
      </c>
      <c r="C52" t="s">
        <v>557</v>
      </c>
      <c r="D52">
        <v>3</v>
      </c>
      <c r="E52">
        <v>4</v>
      </c>
      <c r="F52">
        <v>3</v>
      </c>
      <c r="G52">
        <v>4</v>
      </c>
      <c r="H52">
        <v>2</v>
      </c>
      <c r="I52">
        <v>3.3250000000000002</v>
      </c>
      <c r="J52">
        <v>16</v>
      </c>
      <c r="K52">
        <v>0.13530053012030899</v>
      </c>
      <c r="L52">
        <v>6</v>
      </c>
      <c r="M52" t="s">
        <v>2259</v>
      </c>
      <c r="N52" t="b">
        <v>0</v>
      </c>
    </row>
    <row r="53" spans="1:14" x14ac:dyDescent="0.45">
      <c r="A53" t="s">
        <v>171</v>
      </c>
      <c r="B53" t="s">
        <v>1406</v>
      </c>
      <c r="C53" t="s">
        <v>557</v>
      </c>
      <c r="D53">
        <v>3</v>
      </c>
      <c r="E53">
        <v>4</v>
      </c>
      <c r="F53">
        <v>3</v>
      </c>
      <c r="G53">
        <v>4</v>
      </c>
      <c r="H53">
        <v>2</v>
      </c>
      <c r="I53">
        <v>3.3250000000000002</v>
      </c>
      <c r="J53">
        <v>16</v>
      </c>
      <c r="K53">
        <v>5.6867219095083348E-2</v>
      </c>
      <c r="L53">
        <v>15</v>
      </c>
      <c r="M53" t="s">
        <v>2260</v>
      </c>
      <c r="N53" t="b">
        <v>0</v>
      </c>
    </row>
    <row r="54" spans="1:14" x14ac:dyDescent="0.45">
      <c r="A54" t="s">
        <v>174</v>
      </c>
      <c r="B54" t="s">
        <v>1408</v>
      </c>
      <c r="C54" t="s">
        <v>557</v>
      </c>
      <c r="D54">
        <v>5</v>
      </c>
      <c r="E54">
        <v>5</v>
      </c>
      <c r="F54">
        <v>4</v>
      </c>
      <c r="G54">
        <v>5</v>
      </c>
      <c r="H54">
        <v>4</v>
      </c>
      <c r="I54">
        <v>4.7249999999999996</v>
      </c>
      <c r="J54">
        <v>23</v>
      </c>
      <c r="K54">
        <v>0.22825127945200019</v>
      </c>
      <c r="L54">
        <v>13</v>
      </c>
      <c r="M54" t="s">
        <v>2261</v>
      </c>
      <c r="N54" t="b">
        <v>0</v>
      </c>
    </row>
    <row r="55" spans="1:14" x14ac:dyDescent="0.45">
      <c r="A55" t="s">
        <v>177</v>
      </c>
      <c r="B55" t="s">
        <v>1410</v>
      </c>
      <c r="C55" t="s">
        <v>557</v>
      </c>
      <c r="D55">
        <v>4</v>
      </c>
      <c r="E55">
        <v>5</v>
      </c>
      <c r="F55">
        <v>4</v>
      </c>
      <c r="G55">
        <v>5</v>
      </c>
      <c r="H55">
        <v>3</v>
      </c>
      <c r="I55">
        <v>4.3249999999999993</v>
      </c>
      <c r="J55">
        <v>21</v>
      </c>
      <c r="K55">
        <v>0.37935468601359951</v>
      </c>
      <c r="L55">
        <v>11</v>
      </c>
      <c r="M55" t="s">
        <v>2262</v>
      </c>
      <c r="N55" t="b">
        <v>0</v>
      </c>
    </row>
    <row r="56" spans="1:14" x14ac:dyDescent="0.45">
      <c r="A56" t="s">
        <v>180</v>
      </c>
      <c r="B56" t="s">
        <v>1412</v>
      </c>
      <c r="C56" t="s">
        <v>557</v>
      </c>
      <c r="D56">
        <v>5</v>
      </c>
      <c r="E56">
        <v>5</v>
      </c>
      <c r="F56">
        <v>4</v>
      </c>
      <c r="G56">
        <v>5</v>
      </c>
      <c r="H56">
        <v>4</v>
      </c>
      <c r="I56">
        <v>4.7249999999999996</v>
      </c>
      <c r="J56">
        <v>23</v>
      </c>
      <c r="K56">
        <v>0.2075370377952149</v>
      </c>
      <c r="L56">
        <v>9</v>
      </c>
      <c r="M56" t="s">
        <v>2263</v>
      </c>
      <c r="N56" t="b">
        <v>0</v>
      </c>
    </row>
    <row r="57" spans="1:14" x14ac:dyDescent="0.45">
      <c r="A57" t="s">
        <v>183</v>
      </c>
      <c r="B57" t="s">
        <v>1414</v>
      </c>
      <c r="C57" t="s">
        <v>557</v>
      </c>
      <c r="D57">
        <v>5</v>
      </c>
      <c r="E57">
        <v>5</v>
      </c>
      <c r="F57">
        <v>5</v>
      </c>
      <c r="G57">
        <v>5</v>
      </c>
      <c r="H57">
        <v>5</v>
      </c>
      <c r="I57">
        <v>5</v>
      </c>
      <c r="J57">
        <v>25</v>
      </c>
      <c r="K57">
        <v>0.30545422271677652</v>
      </c>
      <c r="L57">
        <v>9</v>
      </c>
      <c r="M57" t="s">
        <v>2264</v>
      </c>
      <c r="N57" t="b">
        <v>0</v>
      </c>
    </row>
    <row r="58" spans="1:14" x14ac:dyDescent="0.45">
      <c r="A58" t="s">
        <v>186</v>
      </c>
      <c r="B58" t="s">
        <v>1416</v>
      </c>
      <c r="C58" t="s">
        <v>557</v>
      </c>
      <c r="D58">
        <v>4</v>
      </c>
      <c r="E58">
        <v>5</v>
      </c>
      <c r="F58">
        <v>4</v>
      </c>
      <c r="G58">
        <v>5</v>
      </c>
      <c r="H58">
        <v>3</v>
      </c>
      <c r="I58">
        <v>4.3249999999999993</v>
      </c>
      <c r="J58">
        <v>21</v>
      </c>
      <c r="K58">
        <v>0.10298553715229621</v>
      </c>
      <c r="L58">
        <v>11</v>
      </c>
      <c r="M58" t="s">
        <v>2265</v>
      </c>
      <c r="N58" t="b">
        <v>0</v>
      </c>
    </row>
    <row r="59" spans="1:14" x14ac:dyDescent="0.45">
      <c r="A59" t="s">
        <v>189</v>
      </c>
      <c r="B59" t="s">
        <v>1418</v>
      </c>
      <c r="C59" t="s">
        <v>557</v>
      </c>
      <c r="D59">
        <v>4</v>
      </c>
      <c r="E59">
        <v>5</v>
      </c>
      <c r="F59">
        <v>4</v>
      </c>
      <c r="G59">
        <v>4</v>
      </c>
      <c r="H59">
        <v>3</v>
      </c>
      <c r="I59">
        <v>4.1624999999999996</v>
      </c>
      <c r="J59">
        <v>20</v>
      </c>
      <c r="K59">
        <v>0.19645818491875069</v>
      </c>
      <c r="L59">
        <v>13</v>
      </c>
      <c r="M59" t="s">
        <v>2266</v>
      </c>
      <c r="N59" t="b">
        <v>0</v>
      </c>
    </row>
    <row r="60" spans="1:14" x14ac:dyDescent="0.45">
      <c r="A60" t="s">
        <v>192</v>
      </c>
      <c r="B60" t="s">
        <v>1420</v>
      </c>
      <c r="C60" t="s">
        <v>557</v>
      </c>
      <c r="D60">
        <v>4</v>
      </c>
      <c r="E60">
        <v>5</v>
      </c>
      <c r="F60">
        <v>4</v>
      </c>
      <c r="G60">
        <v>5</v>
      </c>
      <c r="H60">
        <v>3</v>
      </c>
      <c r="I60">
        <v>4.3249999999999993</v>
      </c>
      <c r="J60">
        <v>21</v>
      </c>
      <c r="K60">
        <v>0.1744195192415309</v>
      </c>
      <c r="L60">
        <v>8</v>
      </c>
      <c r="M60" t="s">
        <v>2267</v>
      </c>
      <c r="N60" t="b">
        <v>0</v>
      </c>
    </row>
    <row r="61" spans="1:14" x14ac:dyDescent="0.45">
      <c r="A61" t="s">
        <v>195</v>
      </c>
      <c r="B61" t="s">
        <v>1422</v>
      </c>
      <c r="C61" t="s">
        <v>557</v>
      </c>
      <c r="D61">
        <v>5</v>
      </c>
      <c r="E61">
        <v>5</v>
      </c>
      <c r="F61">
        <v>4</v>
      </c>
      <c r="G61">
        <v>5</v>
      </c>
      <c r="H61">
        <v>3</v>
      </c>
      <c r="I61">
        <v>4.6374999999999993</v>
      </c>
      <c r="J61">
        <v>22</v>
      </c>
      <c r="K61">
        <v>0.13936035287889251</v>
      </c>
      <c r="L61">
        <v>12</v>
      </c>
      <c r="M61" t="s">
        <v>2268</v>
      </c>
      <c r="N61" t="b">
        <v>0</v>
      </c>
    </row>
    <row r="62" spans="1:14" x14ac:dyDescent="0.45">
      <c r="A62" t="s">
        <v>198</v>
      </c>
      <c r="B62" t="s">
        <v>1424</v>
      </c>
      <c r="C62" t="s">
        <v>557</v>
      </c>
      <c r="D62">
        <v>4</v>
      </c>
      <c r="E62">
        <v>5</v>
      </c>
      <c r="F62">
        <v>4</v>
      </c>
      <c r="G62">
        <v>5</v>
      </c>
      <c r="H62">
        <v>3</v>
      </c>
      <c r="I62">
        <v>4.3249999999999993</v>
      </c>
      <c r="J62">
        <v>21</v>
      </c>
      <c r="K62">
        <v>0.1004341039707419</v>
      </c>
      <c r="L62">
        <v>5</v>
      </c>
      <c r="M62" t="s">
        <v>2269</v>
      </c>
      <c r="N62" t="b">
        <v>0</v>
      </c>
    </row>
    <row r="63" spans="1:14" x14ac:dyDescent="0.45">
      <c r="A63" t="s">
        <v>201</v>
      </c>
      <c r="B63" t="s">
        <v>1426</v>
      </c>
      <c r="C63" t="s">
        <v>557</v>
      </c>
      <c r="D63">
        <v>3</v>
      </c>
      <c r="E63">
        <v>4</v>
      </c>
      <c r="F63">
        <v>3</v>
      </c>
      <c r="G63">
        <v>4</v>
      </c>
      <c r="H63">
        <v>2</v>
      </c>
      <c r="I63">
        <v>3.3250000000000002</v>
      </c>
      <c r="J63">
        <v>16</v>
      </c>
      <c r="K63">
        <v>0.13659924001955759</v>
      </c>
      <c r="L63">
        <v>8</v>
      </c>
      <c r="M63" t="s">
        <v>2270</v>
      </c>
      <c r="N63" t="b">
        <v>0</v>
      </c>
    </row>
    <row r="64" spans="1:14" x14ac:dyDescent="0.45">
      <c r="A64" t="s">
        <v>204</v>
      </c>
      <c r="B64" t="s">
        <v>1428</v>
      </c>
      <c r="C64" t="s">
        <v>557</v>
      </c>
      <c r="D64">
        <v>5</v>
      </c>
      <c r="E64">
        <v>5</v>
      </c>
      <c r="F64">
        <v>4</v>
      </c>
      <c r="G64">
        <v>5</v>
      </c>
      <c r="H64">
        <v>3</v>
      </c>
      <c r="I64">
        <v>4.6374999999999993</v>
      </c>
      <c r="J64">
        <v>22</v>
      </c>
      <c r="K64">
        <v>0.1640366327008887</v>
      </c>
      <c r="L64">
        <v>11</v>
      </c>
      <c r="M64" t="s">
        <v>2271</v>
      </c>
      <c r="N64" t="b">
        <v>0</v>
      </c>
    </row>
    <row r="65" spans="1:14" x14ac:dyDescent="0.45">
      <c r="A65" t="s">
        <v>207</v>
      </c>
      <c r="B65" t="s">
        <v>698</v>
      </c>
      <c r="C65" t="s">
        <v>557</v>
      </c>
      <c r="D65">
        <v>1</v>
      </c>
      <c r="E65">
        <v>1</v>
      </c>
      <c r="F65">
        <v>1</v>
      </c>
      <c r="G65">
        <v>2</v>
      </c>
      <c r="H65">
        <v>1</v>
      </c>
      <c r="I65">
        <v>1.1625000000000001</v>
      </c>
      <c r="J65">
        <v>6</v>
      </c>
      <c r="K65">
        <v>2.4046769542219969E-2</v>
      </c>
      <c r="L65">
        <v>12</v>
      </c>
      <c r="M65" t="s">
        <v>2272</v>
      </c>
      <c r="N65" t="b">
        <v>0</v>
      </c>
    </row>
    <row r="66" spans="1:14" x14ac:dyDescent="0.45">
      <c r="A66" t="s">
        <v>210</v>
      </c>
      <c r="B66" t="s">
        <v>1431</v>
      </c>
      <c r="C66" t="s">
        <v>557</v>
      </c>
      <c r="D66">
        <v>3</v>
      </c>
      <c r="E66">
        <v>4</v>
      </c>
      <c r="F66">
        <v>3</v>
      </c>
      <c r="G66">
        <v>4</v>
      </c>
      <c r="H66">
        <v>2</v>
      </c>
      <c r="I66">
        <v>3.3250000000000002</v>
      </c>
      <c r="J66">
        <v>16</v>
      </c>
      <c r="K66">
        <v>8.554162542649385E-2</v>
      </c>
      <c r="L66">
        <v>4</v>
      </c>
      <c r="M66" t="s">
        <v>2273</v>
      </c>
      <c r="N66" t="b">
        <v>0</v>
      </c>
    </row>
    <row r="67" spans="1:14" x14ac:dyDescent="0.45">
      <c r="A67" t="s">
        <v>213</v>
      </c>
      <c r="B67" t="s">
        <v>1433</v>
      </c>
      <c r="C67" t="s">
        <v>557</v>
      </c>
      <c r="D67">
        <v>3</v>
      </c>
      <c r="E67">
        <v>4</v>
      </c>
      <c r="F67">
        <v>2</v>
      </c>
      <c r="G67">
        <v>4</v>
      </c>
      <c r="H67">
        <v>2</v>
      </c>
      <c r="I67">
        <v>3.1375000000000002</v>
      </c>
      <c r="J67">
        <v>15</v>
      </c>
      <c r="K67">
        <v>0.13938682454493151</v>
      </c>
      <c r="L67">
        <v>14</v>
      </c>
      <c r="M67" t="s">
        <v>2274</v>
      </c>
      <c r="N67" t="b">
        <v>0</v>
      </c>
    </row>
    <row r="68" spans="1:14" x14ac:dyDescent="0.45">
      <c r="A68" t="s">
        <v>216</v>
      </c>
      <c r="B68" t="s">
        <v>698</v>
      </c>
      <c r="C68" t="s">
        <v>557</v>
      </c>
      <c r="D68">
        <v>2</v>
      </c>
      <c r="E68">
        <v>2</v>
      </c>
      <c r="F68">
        <v>1</v>
      </c>
      <c r="G68">
        <v>3</v>
      </c>
      <c r="H68">
        <v>1</v>
      </c>
      <c r="I68">
        <v>1.8875</v>
      </c>
      <c r="J68">
        <v>9</v>
      </c>
      <c r="K68">
        <v>4.0567161444016862E-2</v>
      </c>
      <c r="L68">
        <v>5</v>
      </c>
      <c r="M68" t="s">
        <v>2275</v>
      </c>
      <c r="N68" t="b">
        <v>0</v>
      </c>
    </row>
    <row r="69" spans="1:14" x14ac:dyDescent="0.45">
      <c r="A69" t="s">
        <v>219</v>
      </c>
      <c r="B69" t="s">
        <v>1187</v>
      </c>
      <c r="C69" t="s">
        <v>557</v>
      </c>
      <c r="D69">
        <v>5</v>
      </c>
      <c r="E69">
        <v>5</v>
      </c>
      <c r="F69">
        <v>4</v>
      </c>
      <c r="G69">
        <v>5</v>
      </c>
      <c r="H69">
        <v>4</v>
      </c>
      <c r="I69">
        <v>4.7249999999999996</v>
      </c>
      <c r="J69">
        <v>23</v>
      </c>
      <c r="K69">
        <v>0.13340835134011189</v>
      </c>
      <c r="L69">
        <v>10</v>
      </c>
      <c r="M69" t="s">
        <v>2276</v>
      </c>
      <c r="N69" t="b">
        <v>0</v>
      </c>
    </row>
    <row r="70" spans="1:14" x14ac:dyDescent="0.45">
      <c r="A70" t="s">
        <v>222</v>
      </c>
      <c r="B70" t="s">
        <v>1437</v>
      </c>
      <c r="C70" t="s">
        <v>557</v>
      </c>
      <c r="D70">
        <v>4</v>
      </c>
      <c r="E70">
        <v>5</v>
      </c>
      <c r="F70">
        <v>4</v>
      </c>
      <c r="G70">
        <v>5</v>
      </c>
      <c r="H70">
        <v>3</v>
      </c>
      <c r="I70">
        <v>4.3249999999999993</v>
      </c>
      <c r="J70">
        <v>21</v>
      </c>
      <c r="K70">
        <v>0.19967646503251779</v>
      </c>
      <c r="L70">
        <v>12</v>
      </c>
      <c r="M70" t="s">
        <v>2277</v>
      </c>
      <c r="N70" t="b">
        <v>0</v>
      </c>
    </row>
    <row r="71" spans="1:14" x14ac:dyDescent="0.45">
      <c r="A71" t="s">
        <v>225</v>
      </c>
      <c r="B71" t="s">
        <v>1439</v>
      </c>
      <c r="C71" t="s">
        <v>557</v>
      </c>
      <c r="D71">
        <v>4</v>
      </c>
      <c r="E71">
        <v>5</v>
      </c>
      <c r="F71">
        <v>4</v>
      </c>
      <c r="G71">
        <v>4</v>
      </c>
      <c r="H71">
        <v>3</v>
      </c>
      <c r="I71">
        <v>4.1624999999999996</v>
      </c>
      <c r="J71">
        <v>20</v>
      </c>
      <c r="K71">
        <v>0.32855988834827388</v>
      </c>
      <c r="L71">
        <v>9</v>
      </c>
      <c r="M71" t="s">
        <v>2278</v>
      </c>
      <c r="N71" t="b">
        <v>0</v>
      </c>
    </row>
    <row r="72" spans="1:14" x14ac:dyDescent="0.45">
      <c r="A72" t="s">
        <v>228</v>
      </c>
      <c r="B72" t="s">
        <v>1441</v>
      </c>
      <c r="C72" t="s">
        <v>557</v>
      </c>
      <c r="D72">
        <v>5</v>
      </c>
      <c r="E72">
        <v>5</v>
      </c>
      <c r="F72">
        <v>4</v>
      </c>
      <c r="G72">
        <v>5</v>
      </c>
      <c r="H72">
        <v>4</v>
      </c>
      <c r="I72">
        <v>4.7249999999999996</v>
      </c>
      <c r="J72">
        <v>23</v>
      </c>
      <c r="K72">
        <v>0.24356741766295451</v>
      </c>
      <c r="L72">
        <v>11</v>
      </c>
      <c r="M72" t="s">
        <v>2279</v>
      </c>
      <c r="N72" t="b">
        <v>0</v>
      </c>
    </row>
    <row r="73" spans="1:14" x14ac:dyDescent="0.45">
      <c r="A73" t="s">
        <v>231</v>
      </c>
      <c r="B73" t="s">
        <v>1443</v>
      </c>
      <c r="C73" t="s">
        <v>557</v>
      </c>
      <c r="D73">
        <v>4</v>
      </c>
      <c r="E73">
        <v>5</v>
      </c>
      <c r="F73">
        <v>4</v>
      </c>
      <c r="G73">
        <v>4</v>
      </c>
      <c r="H73">
        <v>3</v>
      </c>
      <c r="I73">
        <v>4.1624999999999996</v>
      </c>
      <c r="J73">
        <v>20</v>
      </c>
      <c r="K73">
        <v>0.17748072986212979</v>
      </c>
      <c r="L73">
        <v>7</v>
      </c>
      <c r="M73" t="s">
        <v>2280</v>
      </c>
      <c r="N73" t="b">
        <v>0</v>
      </c>
    </row>
    <row r="74" spans="1:14" x14ac:dyDescent="0.45">
      <c r="A74" t="s">
        <v>234</v>
      </c>
      <c r="B74" t="s">
        <v>698</v>
      </c>
      <c r="C74" t="s">
        <v>557</v>
      </c>
      <c r="D74">
        <v>1</v>
      </c>
      <c r="E74">
        <v>1</v>
      </c>
      <c r="F74">
        <v>1</v>
      </c>
      <c r="G74">
        <v>2</v>
      </c>
      <c r="H74">
        <v>1</v>
      </c>
      <c r="I74">
        <v>1.1625000000000001</v>
      </c>
      <c r="J74">
        <v>6</v>
      </c>
      <c r="K74">
        <v>4.112431487016191E-2</v>
      </c>
      <c r="L74">
        <v>11</v>
      </c>
      <c r="M74" t="s">
        <v>2281</v>
      </c>
      <c r="N74" t="b">
        <v>0</v>
      </c>
    </row>
    <row r="75" spans="1:14" x14ac:dyDescent="0.45">
      <c r="A75" t="s">
        <v>237</v>
      </c>
      <c r="B75" t="s">
        <v>1446</v>
      </c>
      <c r="C75" t="s">
        <v>557</v>
      </c>
      <c r="D75">
        <v>5</v>
      </c>
      <c r="E75">
        <v>5</v>
      </c>
      <c r="F75">
        <v>4</v>
      </c>
      <c r="G75">
        <v>5</v>
      </c>
      <c r="H75">
        <v>4</v>
      </c>
      <c r="I75">
        <v>4.7249999999999996</v>
      </c>
      <c r="J75">
        <v>23</v>
      </c>
      <c r="K75">
        <v>0.34096878322966379</v>
      </c>
      <c r="L75">
        <v>8</v>
      </c>
      <c r="M75" t="s">
        <v>2282</v>
      </c>
      <c r="N75" t="b">
        <v>0</v>
      </c>
    </row>
    <row r="76" spans="1:14" x14ac:dyDescent="0.45">
      <c r="A76" t="s">
        <v>240</v>
      </c>
      <c r="B76" t="s">
        <v>957</v>
      </c>
      <c r="C76" t="s">
        <v>557</v>
      </c>
      <c r="D76">
        <v>5</v>
      </c>
      <c r="E76">
        <v>5</v>
      </c>
      <c r="F76">
        <v>4</v>
      </c>
      <c r="G76">
        <v>5</v>
      </c>
      <c r="H76">
        <v>5</v>
      </c>
      <c r="I76">
        <v>4.8125</v>
      </c>
      <c r="J76">
        <v>24</v>
      </c>
      <c r="K76">
        <v>0.35360210331469533</v>
      </c>
      <c r="L76">
        <v>16</v>
      </c>
      <c r="M76" t="s">
        <v>2283</v>
      </c>
      <c r="N76" t="b">
        <v>0</v>
      </c>
    </row>
    <row r="77" spans="1:14" x14ac:dyDescent="0.45">
      <c r="A77" t="s">
        <v>243</v>
      </c>
      <c r="B77" t="s">
        <v>1449</v>
      </c>
      <c r="C77" t="s">
        <v>557</v>
      </c>
      <c r="D77">
        <v>5</v>
      </c>
      <c r="E77">
        <v>5</v>
      </c>
      <c r="F77">
        <v>4</v>
      </c>
      <c r="G77">
        <v>5</v>
      </c>
      <c r="H77">
        <v>4</v>
      </c>
      <c r="I77">
        <v>4.7249999999999996</v>
      </c>
      <c r="J77">
        <v>23</v>
      </c>
      <c r="K77">
        <v>0.24474641319942611</v>
      </c>
      <c r="L77">
        <v>5</v>
      </c>
      <c r="M77" t="s">
        <v>2284</v>
      </c>
      <c r="N77" t="b">
        <v>0</v>
      </c>
    </row>
    <row r="78" spans="1:14" x14ac:dyDescent="0.45">
      <c r="A78" t="s">
        <v>246</v>
      </c>
      <c r="B78" t="s">
        <v>1451</v>
      </c>
      <c r="C78" t="s">
        <v>557</v>
      </c>
      <c r="D78">
        <v>4</v>
      </c>
      <c r="E78">
        <v>5</v>
      </c>
      <c r="F78">
        <v>4</v>
      </c>
      <c r="G78">
        <v>5</v>
      </c>
      <c r="H78">
        <v>3</v>
      </c>
      <c r="I78">
        <v>4.3249999999999993</v>
      </c>
      <c r="J78">
        <v>21</v>
      </c>
      <c r="K78">
        <v>0.28020661696629717</v>
      </c>
      <c r="L78">
        <v>11</v>
      </c>
      <c r="M78" t="s">
        <v>2285</v>
      </c>
      <c r="N78" t="b">
        <v>0</v>
      </c>
    </row>
    <row r="79" spans="1:14" x14ac:dyDescent="0.45">
      <c r="A79" t="s">
        <v>249</v>
      </c>
      <c r="B79" t="s">
        <v>1453</v>
      </c>
      <c r="C79" t="s">
        <v>557</v>
      </c>
      <c r="D79">
        <v>4</v>
      </c>
      <c r="E79">
        <v>5</v>
      </c>
      <c r="F79">
        <v>4</v>
      </c>
      <c r="G79">
        <v>4</v>
      </c>
      <c r="H79">
        <v>3</v>
      </c>
      <c r="I79">
        <v>4.1624999999999996</v>
      </c>
      <c r="J79">
        <v>20</v>
      </c>
      <c r="K79">
        <v>0.22736269617448329</v>
      </c>
      <c r="L79">
        <v>11</v>
      </c>
      <c r="M79" t="s">
        <v>2286</v>
      </c>
      <c r="N79" t="b">
        <v>0</v>
      </c>
    </row>
    <row r="80" spans="1:14" x14ac:dyDescent="0.45">
      <c r="A80" t="s">
        <v>252</v>
      </c>
      <c r="B80" t="s">
        <v>1455</v>
      </c>
      <c r="C80" t="s">
        <v>557</v>
      </c>
      <c r="D80">
        <v>5</v>
      </c>
      <c r="E80">
        <v>5</v>
      </c>
      <c r="F80">
        <v>4</v>
      </c>
      <c r="G80">
        <v>5</v>
      </c>
      <c r="H80">
        <v>4</v>
      </c>
      <c r="I80">
        <v>4.7249999999999996</v>
      </c>
      <c r="J80">
        <v>23</v>
      </c>
      <c r="K80">
        <v>0.2261529413551934</v>
      </c>
      <c r="L80">
        <v>10</v>
      </c>
      <c r="M80" t="s">
        <v>2287</v>
      </c>
      <c r="N80" t="b">
        <v>0</v>
      </c>
    </row>
    <row r="81" spans="1:14" x14ac:dyDescent="0.45">
      <c r="A81" t="s">
        <v>255</v>
      </c>
      <c r="B81" t="s">
        <v>1457</v>
      </c>
      <c r="C81" t="s">
        <v>557</v>
      </c>
      <c r="D81">
        <v>4</v>
      </c>
      <c r="E81">
        <v>5</v>
      </c>
      <c r="F81">
        <v>4</v>
      </c>
      <c r="G81">
        <v>5</v>
      </c>
      <c r="H81">
        <v>3</v>
      </c>
      <c r="I81">
        <v>4.3249999999999993</v>
      </c>
      <c r="J81">
        <v>21</v>
      </c>
      <c r="K81">
        <v>0.38583425423601342</v>
      </c>
      <c r="L81">
        <v>10</v>
      </c>
      <c r="M81" t="s">
        <v>2288</v>
      </c>
      <c r="N81" t="b">
        <v>0</v>
      </c>
    </row>
    <row r="82" spans="1:14" x14ac:dyDescent="0.45">
      <c r="A82" t="s">
        <v>258</v>
      </c>
      <c r="B82" t="s">
        <v>1459</v>
      </c>
      <c r="C82" t="s">
        <v>557</v>
      </c>
      <c r="D82">
        <v>4</v>
      </c>
      <c r="E82">
        <v>5</v>
      </c>
      <c r="F82">
        <v>4</v>
      </c>
      <c r="G82">
        <v>5</v>
      </c>
      <c r="H82">
        <v>3</v>
      </c>
      <c r="I82">
        <v>4.3249999999999993</v>
      </c>
      <c r="J82">
        <v>21</v>
      </c>
      <c r="K82">
        <v>8.0402444018390667E-2</v>
      </c>
      <c r="L82">
        <v>10</v>
      </c>
      <c r="M82" t="s">
        <v>2289</v>
      </c>
      <c r="N82" t="b">
        <v>0</v>
      </c>
    </row>
    <row r="83" spans="1:14" x14ac:dyDescent="0.45">
      <c r="A83" t="s">
        <v>261</v>
      </c>
      <c r="B83" t="s">
        <v>1461</v>
      </c>
      <c r="C83" t="s">
        <v>557</v>
      </c>
      <c r="D83">
        <v>5</v>
      </c>
      <c r="E83">
        <v>5</v>
      </c>
      <c r="F83">
        <v>5</v>
      </c>
      <c r="G83">
        <v>5</v>
      </c>
      <c r="H83">
        <v>4</v>
      </c>
      <c r="I83">
        <v>4.9124999999999996</v>
      </c>
      <c r="J83">
        <v>24</v>
      </c>
      <c r="K83">
        <v>0.215657368546088</v>
      </c>
      <c r="L83">
        <v>6</v>
      </c>
      <c r="M83" t="s">
        <v>2290</v>
      </c>
      <c r="N83" t="b">
        <v>0</v>
      </c>
    </row>
    <row r="84" spans="1:14" x14ac:dyDescent="0.45">
      <c r="A84" t="s">
        <v>264</v>
      </c>
      <c r="B84" t="s">
        <v>1463</v>
      </c>
      <c r="C84" t="s">
        <v>557</v>
      </c>
      <c r="D84">
        <v>2</v>
      </c>
      <c r="E84">
        <v>3</v>
      </c>
      <c r="F84">
        <v>2</v>
      </c>
      <c r="G84">
        <v>4</v>
      </c>
      <c r="H84">
        <v>1</v>
      </c>
      <c r="I84">
        <v>2.4874999999999998</v>
      </c>
      <c r="J84">
        <v>12</v>
      </c>
      <c r="K84">
        <v>0.13831581191291181</v>
      </c>
      <c r="L84">
        <v>10</v>
      </c>
      <c r="M84" t="s">
        <v>2291</v>
      </c>
      <c r="N84" t="b">
        <v>0</v>
      </c>
    </row>
    <row r="85" spans="1:14" x14ac:dyDescent="0.45">
      <c r="A85" t="s">
        <v>267</v>
      </c>
      <c r="B85" t="s">
        <v>1465</v>
      </c>
      <c r="C85" t="s">
        <v>557</v>
      </c>
      <c r="D85">
        <v>2</v>
      </c>
      <c r="E85">
        <v>3</v>
      </c>
      <c r="F85">
        <v>2</v>
      </c>
      <c r="G85">
        <v>3</v>
      </c>
      <c r="H85">
        <v>1</v>
      </c>
      <c r="I85">
        <v>2.3250000000000002</v>
      </c>
      <c r="J85">
        <v>11</v>
      </c>
      <c r="K85">
        <v>0.134269213355004</v>
      </c>
      <c r="L85">
        <v>7</v>
      </c>
      <c r="M85" t="s">
        <v>2292</v>
      </c>
      <c r="N85" t="b">
        <v>0</v>
      </c>
    </row>
    <row r="86" spans="1:14" x14ac:dyDescent="0.45">
      <c r="A86" t="s">
        <v>270</v>
      </c>
      <c r="B86" t="s">
        <v>1467</v>
      </c>
      <c r="C86" t="s">
        <v>557</v>
      </c>
      <c r="D86">
        <v>2</v>
      </c>
      <c r="E86">
        <v>3</v>
      </c>
      <c r="F86">
        <v>2</v>
      </c>
      <c r="G86">
        <v>4</v>
      </c>
      <c r="H86">
        <v>1</v>
      </c>
      <c r="I86">
        <v>2.4874999999999998</v>
      </c>
      <c r="J86">
        <v>12</v>
      </c>
      <c r="K86">
        <v>8.4283799111416938E-2</v>
      </c>
      <c r="L86">
        <v>11</v>
      </c>
      <c r="M86" t="s">
        <v>2293</v>
      </c>
      <c r="N86" t="b">
        <v>0</v>
      </c>
    </row>
    <row r="87" spans="1:14" x14ac:dyDescent="0.45">
      <c r="A87" t="s">
        <v>273</v>
      </c>
      <c r="B87" t="s">
        <v>698</v>
      </c>
      <c r="C87" t="s">
        <v>557</v>
      </c>
      <c r="D87">
        <v>1</v>
      </c>
      <c r="E87">
        <v>1</v>
      </c>
      <c r="F87">
        <v>1</v>
      </c>
      <c r="G87">
        <v>2</v>
      </c>
      <c r="H87">
        <v>1</v>
      </c>
      <c r="I87">
        <v>1.1625000000000001</v>
      </c>
      <c r="J87">
        <v>6</v>
      </c>
      <c r="K87">
        <v>4.2304041700704079E-2</v>
      </c>
      <c r="L87">
        <v>9</v>
      </c>
      <c r="M87" t="s">
        <v>2294</v>
      </c>
      <c r="N87" t="b">
        <v>0</v>
      </c>
    </row>
    <row r="88" spans="1:14" x14ac:dyDescent="0.45">
      <c r="A88" t="s">
        <v>276</v>
      </c>
      <c r="B88" t="s">
        <v>698</v>
      </c>
      <c r="C88" t="s">
        <v>557</v>
      </c>
      <c r="D88">
        <v>1</v>
      </c>
      <c r="E88">
        <v>1</v>
      </c>
      <c r="F88">
        <v>1</v>
      </c>
      <c r="G88">
        <v>2</v>
      </c>
      <c r="H88">
        <v>1</v>
      </c>
      <c r="I88">
        <v>1.1625000000000001</v>
      </c>
      <c r="J88">
        <v>6</v>
      </c>
      <c r="K88">
        <v>2.657821560033485E-2</v>
      </c>
      <c r="L88">
        <v>10</v>
      </c>
      <c r="M88" t="s">
        <v>2295</v>
      </c>
      <c r="N88" t="b">
        <v>0</v>
      </c>
    </row>
    <row r="89" spans="1:14" x14ac:dyDescent="0.45">
      <c r="A89" t="s">
        <v>279</v>
      </c>
      <c r="B89" t="s">
        <v>1471</v>
      </c>
      <c r="C89" t="s">
        <v>557</v>
      </c>
      <c r="D89">
        <v>4</v>
      </c>
      <c r="E89">
        <v>5</v>
      </c>
      <c r="F89">
        <v>4</v>
      </c>
      <c r="G89">
        <v>4</v>
      </c>
      <c r="H89">
        <v>3</v>
      </c>
      <c r="I89">
        <v>4.1624999999999996</v>
      </c>
      <c r="J89">
        <v>20</v>
      </c>
      <c r="K89">
        <v>0.1136218594961253</v>
      </c>
      <c r="L89">
        <v>9</v>
      </c>
      <c r="M89" t="s">
        <v>2296</v>
      </c>
      <c r="N89" t="b">
        <v>0</v>
      </c>
    </row>
    <row r="90" spans="1:14" x14ac:dyDescent="0.45">
      <c r="A90" t="s">
        <v>282</v>
      </c>
      <c r="B90" t="s">
        <v>1473</v>
      </c>
      <c r="C90" t="s">
        <v>557</v>
      </c>
      <c r="D90">
        <v>1</v>
      </c>
      <c r="E90">
        <v>5</v>
      </c>
      <c r="F90">
        <v>2</v>
      </c>
      <c r="G90">
        <v>4</v>
      </c>
      <c r="H90">
        <v>1</v>
      </c>
      <c r="I90">
        <v>2.6749999999999998</v>
      </c>
      <c r="J90">
        <v>13</v>
      </c>
      <c r="K90">
        <v>0.11441088828137019</v>
      </c>
      <c r="L90">
        <v>7</v>
      </c>
      <c r="M90" t="s">
        <v>2297</v>
      </c>
      <c r="N90" t="b">
        <v>0</v>
      </c>
    </row>
    <row r="91" spans="1:14" x14ac:dyDescent="0.45">
      <c r="A91" t="s">
        <v>285</v>
      </c>
      <c r="B91" t="s">
        <v>1475</v>
      </c>
      <c r="C91" t="s">
        <v>557</v>
      </c>
      <c r="D91">
        <v>5</v>
      </c>
      <c r="E91">
        <v>5</v>
      </c>
      <c r="F91">
        <v>4</v>
      </c>
      <c r="G91">
        <v>5</v>
      </c>
      <c r="H91">
        <v>4</v>
      </c>
      <c r="I91">
        <v>4.7249999999999996</v>
      </c>
      <c r="J91">
        <v>23</v>
      </c>
      <c r="K91">
        <v>0.40357480701353637</v>
      </c>
      <c r="L91">
        <v>4</v>
      </c>
      <c r="M91" t="s">
        <v>2298</v>
      </c>
      <c r="N91" t="b">
        <v>0</v>
      </c>
    </row>
    <row r="92" spans="1:14" x14ac:dyDescent="0.45">
      <c r="A92" t="s">
        <v>288</v>
      </c>
      <c r="B92" t="s">
        <v>1477</v>
      </c>
      <c r="C92" t="s">
        <v>557</v>
      </c>
      <c r="D92">
        <v>1</v>
      </c>
      <c r="E92">
        <v>2</v>
      </c>
      <c r="F92">
        <v>1</v>
      </c>
      <c r="G92">
        <v>3</v>
      </c>
      <c r="H92">
        <v>1</v>
      </c>
      <c r="I92">
        <v>1.575</v>
      </c>
      <c r="J92">
        <v>8</v>
      </c>
      <c r="K92">
        <v>0.14296076452322021</v>
      </c>
      <c r="L92">
        <v>12</v>
      </c>
      <c r="M92" t="s">
        <v>2299</v>
      </c>
      <c r="N92" t="b">
        <v>0</v>
      </c>
    </row>
    <row r="93" spans="1:14" x14ac:dyDescent="0.45">
      <c r="A93" t="s">
        <v>291</v>
      </c>
      <c r="B93" t="s">
        <v>1479</v>
      </c>
      <c r="C93" t="s">
        <v>557</v>
      </c>
      <c r="D93">
        <v>4</v>
      </c>
      <c r="E93">
        <v>5</v>
      </c>
      <c r="F93">
        <v>4</v>
      </c>
      <c r="G93">
        <v>5</v>
      </c>
      <c r="H93">
        <v>3</v>
      </c>
      <c r="I93">
        <v>4.3249999999999993</v>
      </c>
      <c r="J93">
        <v>21</v>
      </c>
      <c r="K93">
        <v>0.1291496445849466</v>
      </c>
      <c r="L93">
        <v>11</v>
      </c>
      <c r="M93" t="s">
        <v>2300</v>
      </c>
      <c r="N93" t="b">
        <v>0</v>
      </c>
    </row>
    <row r="94" spans="1:14" x14ac:dyDescent="0.45">
      <c r="A94" t="s">
        <v>294</v>
      </c>
      <c r="B94" t="s">
        <v>1481</v>
      </c>
      <c r="C94" t="s">
        <v>557</v>
      </c>
      <c r="D94">
        <v>5</v>
      </c>
      <c r="E94">
        <v>5</v>
      </c>
      <c r="F94">
        <v>4</v>
      </c>
      <c r="G94">
        <v>5</v>
      </c>
      <c r="H94">
        <v>4</v>
      </c>
      <c r="I94">
        <v>4.7249999999999996</v>
      </c>
      <c r="J94">
        <v>23</v>
      </c>
      <c r="K94">
        <v>0.30208910804313571</v>
      </c>
      <c r="L94">
        <v>11</v>
      </c>
      <c r="M94" t="s">
        <v>2301</v>
      </c>
      <c r="N94" t="b">
        <v>0</v>
      </c>
    </row>
    <row r="95" spans="1:14" x14ac:dyDescent="0.45">
      <c r="A95" t="s">
        <v>297</v>
      </c>
      <c r="B95" t="s">
        <v>1483</v>
      </c>
      <c r="C95" t="s">
        <v>557</v>
      </c>
      <c r="D95">
        <v>4</v>
      </c>
      <c r="E95">
        <v>5</v>
      </c>
      <c r="F95">
        <v>3</v>
      </c>
      <c r="G95">
        <v>5</v>
      </c>
      <c r="H95">
        <v>2</v>
      </c>
      <c r="I95">
        <v>4.05</v>
      </c>
      <c r="J95">
        <v>19</v>
      </c>
      <c r="K95">
        <v>7.8720211679225688E-2</v>
      </c>
      <c r="L95">
        <v>10</v>
      </c>
      <c r="M95" t="s">
        <v>2302</v>
      </c>
      <c r="N95" t="b">
        <v>0</v>
      </c>
    </row>
    <row r="96" spans="1:14" x14ac:dyDescent="0.45">
      <c r="A96" t="s">
        <v>300</v>
      </c>
      <c r="B96" t="s">
        <v>1485</v>
      </c>
      <c r="C96" t="s">
        <v>557</v>
      </c>
      <c r="D96">
        <v>5</v>
      </c>
      <c r="E96">
        <v>5</v>
      </c>
      <c r="F96">
        <v>4</v>
      </c>
      <c r="G96">
        <v>5</v>
      </c>
      <c r="H96">
        <v>4</v>
      </c>
      <c r="I96">
        <v>4.7249999999999996</v>
      </c>
      <c r="J96">
        <v>23</v>
      </c>
      <c r="K96">
        <v>0.17041535334594579</v>
      </c>
      <c r="L96">
        <v>10</v>
      </c>
      <c r="M96" t="s">
        <v>2303</v>
      </c>
      <c r="N96" t="b">
        <v>0</v>
      </c>
    </row>
    <row r="97" spans="1:14" x14ac:dyDescent="0.45">
      <c r="A97" t="s">
        <v>303</v>
      </c>
      <c r="B97" t="s">
        <v>1487</v>
      </c>
      <c r="C97" t="s">
        <v>557</v>
      </c>
      <c r="D97">
        <v>5</v>
      </c>
      <c r="E97">
        <v>5</v>
      </c>
      <c r="F97">
        <v>5</v>
      </c>
      <c r="G97">
        <v>5</v>
      </c>
      <c r="H97">
        <v>4</v>
      </c>
      <c r="I97">
        <v>4.9124999999999996</v>
      </c>
      <c r="J97">
        <v>24</v>
      </c>
      <c r="K97">
        <v>0.23423903327680859</v>
      </c>
      <c r="L97">
        <v>11</v>
      </c>
      <c r="M97" t="s">
        <v>2304</v>
      </c>
      <c r="N97" t="b">
        <v>0</v>
      </c>
    </row>
    <row r="98" spans="1:14" x14ac:dyDescent="0.45">
      <c r="A98" t="s">
        <v>306</v>
      </c>
      <c r="B98" t="s">
        <v>997</v>
      </c>
      <c r="C98" t="s">
        <v>557</v>
      </c>
      <c r="D98">
        <v>5</v>
      </c>
      <c r="E98">
        <v>5</v>
      </c>
      <c r="F98">
        <v>4</v>
      </c>
      <c r="G98">
        <v>5</v>
      </c>
      <c r="H98">
        <v>5</v>
      </c>
      <c r="I98">
        <v>4.8125</v>
      </c>
      <c r="J98">
        <v>24</v>
      </c>
      <c r="K98">
        <v>0.37092215193967099</v>
      </c>
      <c r="L98">
        <v>13</v>
      </c>
      <c r="M98" t="s">
        <v>2305</v>
      </c>
      <c r="N98" t="b">
        <v>0</v>
      </c>
    </row>
    <row r="99" spans="1:14" x14ac:dyDescent="0.45">
      <c r="A99" t="s">
        <v>309</v>
      </c>
      <c r="B99" t="s">
        <v>1490</v>
      </c>
      <c r="C99" t="s">
        <v>557</v>
      </c>
      <c r="D99">
        <v>5</v>
      </c>
      <c r="E99">
        <v>5</v>
      </c>
      <c r="F99">
        <v>4</v>
      </c>
      <c r="G99">
        <v>5</v>
      </c>
      <c r="H99">
        <v>4</v>
      </c>
      <c r="I99">
        <v>4.7249999999999996</v>
      </c>
      <c r="J99">
        <v>23</v>
      </c>
      <c r="K99">
        <v>0.29922053800099191</v>
      </c>
      <c r="L99">
        <v>11</v>
      </c>
      <c r="M99" t="s">
        <v>2306</v>
      </c>
      <c r="N99" t="b">
        <v>0</v>
      </c>
    </row>
    <row r="100" spans="1:14" x14ac:dyDescent="0.45">
      <c r="A100" t="s">
        <v>312</v>
      </c>
      <c r="B100" t="s">
        <v>1492</v>
      </c>
      <c r="C100" t="s">
        <v>557</v>
      </c>
      <c r="D100">
        <v>5</v>
      </c>
      <c r="E100">
        <v>5</v>
      </c>
      <c r="F100">
        <v>4</v>
      </c>
      <c r="G100">
        <v>5</v>
      </c>
      <c r="H100">
        <v>4</v>
      </c>
      <c r="I100">
        <v>4.7249999999999996</v>
      </c>
      <c r="J100">
        <v>23</v>
      </c>
      <c r="K100">
        <v>0.19800701884573499</v>
      </c>
      <c r="L100">
        <v>6</v>
      </c>
      <c r="M100" t="s">
        <v>2307</v>
      </c>
      <c r="N100" t="b">
        <v>0</v>
      </c>
    </row>
    <row r="101" spans="1:14" x14ac:dyDescent="0.45">
      <c r="A101" t="s">
        <v>315</v>
      </c>
      <c r="B101" t="s">
        <v>1494</v>
      </c>
      <c r="C101" t="s">
        <v>557</v>
      </c>
      <c r="D101">
        <v>4</v>
      </c>
      <c r="E101">
        <v>5</v>
      </c>
      <c r="F101">
        <v>4</v>
      </c>
      <c r="G101">
        <v>5</v>
      </c>
      <c r="H101">
        <v>3</v>
      </c>
      <c r="I101">
        <v>4.3249999999999993</v>
      </c>
      <c r="J101">
        <v>21</v>
      </c>
      <c r="K101">
        <v>0.13454618178572489</v>
      </c>
      <c r="L101">
        <v>9</v>
      </c>
      <c r="M101" t="s">
        <v>2308</v>
      </c>
      <c r="N101" t="b">
        <v>0</v>
      </c>
    </row>
    <row r="102" spans="1:14" x14ac:dyDescent="0.45">
      <c r="A102" t="s">
        <v>318</v>
      </c>
      <c r="B102" t="s">
        <v>1496</v>
      </c>
      <c r="C102" t="s">
        <v>557</v>
      </c>
      <c r="D102">
        <v>5</v>
      </c>
      <c r="E102">
        <v>5</v>
      </c>
      <c r="F102">
        <v>4</v>
      </c>
      <c r="G102">
        <v>5</v>
      </c>
      <c r="H102">
        <v>4</v>
      </c>
      <c r="I102">
        <v>4.7249999999999996</v>
      </c>
      <c r="J102">
        <v>23</v>
      </c>
      <c r="K102">
        <v>0.19321796590935411</v>
      </c>
      <c r="L102">
        <v>10</v>
      </c>
      <c r="M102" t="s">
        <v>2309</v>
      </c>
      <c r="N102" t="b">
        <v>0</v>
      </c>
    </row>
    <row r="103" spans="1:14" x14ac:dyDescent="0.45">
      <c r="A103" t="s">
        <v>321</v>
      </c>
      <c r="B103" t="s">
        <v>1498</v>
      </c>
      <c r="C103" t="s">
        <v>557</v>
      </c>
      <c r="D103">
        <v>5</v>
      </c>
      <c r="E103">
        <v>5</v>
      </c>
      <c r="F103">
        <v>4</v>
      </c>
      <c r="G103">
        <v>4</v>
      </c>
      <c r="H103">
        <v>4</v>
      </c>
      <c r="I103">
        <v>4.5625</v>
      </c>
      <c r="J103">
        <v>22</v>
      </c>
      <c r="K103">
        <v>0.27070131627162902</v>
      </c>
      <c r="L103">
        <v>11</v>
      </c>
      <c r="M103" t="s">
        <v>2310</v>
      </c>
      <c r="N103" t="b">
        <v>0</v>
      </c>
    </row>
    <row r="104" spans="1:14" x14ac:dyDescent="0.45">
      <c r="A104" t="s">
        <v>324</v>
      </c>
      <c r="B104" t="s">
        <v>1008</v>
      </c>
      <c r="C104" t="s">
        <v>557</v>
      </c>
      <c r="D104">
        <v>5</v>
      </c>
      <c r="E104">
        <v>5</v>
      </c>
      <c r="F104">
        <v>3</v>
      </c>
      <c r="G104">
        <v>5</v>
      </c>
      <c r="H104">
        <v>2</v>
      </c>
      <c r="I104">
        <v>4.3624999999999998</v>
      </c>
      <c r="J104">
        <v>20</v>
      </c>
      <c r="K104">
        <v>3.7204033654939857E-2</v>
      </c>
      <c r="L104">
        <v>10</v>
      </c>
      <c r="M104" t="s">
        <v>2311</v>
      </c>
      <c r="N104" t="b">
        <v>0</v>
      </c>
    </row>
    <row r="105" spans="1:14" x14ac:dyDescent="0.45">
      <c r="A105" t="s">
        <v>327</v>
      </c>
      <c r="B105" t="s">
        <v>1501</v>
      </c>
      <c r="C105" t="s">
        <v>557</v>
      </c>
      <c r="D105">
        <v>4</v>
      </c>
      <c r="E105">
        <v>5</v>
      </c>
      <c r="F105">
        <v>4</v>
      </c>
      <c r="G105">
        <v>5</v>
      </c>
      <c r="H105">
        <v>3</v>
      </c>
      <c r="I105">
        <v>4.3249999999999993</v>
      </c>
      <c r="J105">
        <v>21</v>
      </c>
      <c r="K105">
        <v>0.25139534680906139</v>
      </c>
      <c r="L105">
        <v>13</v>
      </c>
      <c r="M105" t="s">
        <v>2312</v>
      </c>
      <c r="N105" t="b">
        <v>0</v>
      </c>
    </row>
    <row r="106" spans="1:14" x14ac:dyDescent="0.45">
      <c r="A106" t="s">
        <v>330</v>
      </c>
      <c r="B106" t="s">
        <v>1503</v>
      </c>
      <c r="C106" t="s">
        <v>557</v>
      </c>
      <c r="D106">
        <v>4</v>
      </c>
      <c r="E106">
        <v>5</v>
      </c>
      <c r="F106">
        <v>3</v>
      </c>
      <c r="G106">
        <v>4</v>
      </c>
      <c r="H106">
        <v>3</v>
      </c>
      <c r="I106">
        <v>3.9750000000000001</v>
      </c>
      <c r="J106">
        <v>19</v>
      </c>
      <c r="K106">
        <v>0.15250149494126691</v>
      </c>
      <c r="L106">
        <v>5</v>
      </c>
      <c r="M106" t="s">
        <v>2313</v>
      </c>
      <c r="N106" t="b">
        <v>0</v>
      </c>
    </row>
    <row r="107" spans="1:14" x14ac:dyDescent="0.45">
      <c r="A107" t="s">
        <v>333</v>
      </c>
      <c r="B107" t="s">
        <v>1505</v>
      </c>
      <c r="C107" t="s">
        <v>557</v>
      </c>
      <c r="D107">
        <v>4</v>
      </c>
      <c r="E107">
        <v>5</v>
      </c>
      <c r="F107">
        <v>3</v>
      </c>
      <c r="G107">
        <v>5</v>
      </c>
      <c r="H107">
        <v>3</v>
      </c>
      <c r="I107">
        <v>4.1375000000000002</v>
      </c>
      <c r="J107">
        <v>20</v>
      </c>
      <c r="K107">
        <v>0.19957794341214</v>
      </c>
      <c r="L107">
        <v>8</v>
      </c>
      <c r="M107" t="s">
        <v>2314</v>
      </c>
      <c r="N107" t="b">
        <v>0</v>
      </c>
    </row>
    <row r="108" spans="1:14" x14ac:dyDescent="0.45">
      <c r="A108" t="s">
        <v>336</v>
      </c>
      <c r="B108" t="s">
        <v>1507</v>
      </c>
      <c r="C108" t="s">
        <v>557</v>
      </c>
      <c r="D108">
        <v>4</v>
      </c>
      <c r="E108">
        <v>5</v>
      </c>
      <c r="F108">
        <v>4</v>
      </c>
      <c r="G108">
        <v>5</v>
      </c>
      <c r="H108">
        <v>3</v>
      </c>
      <c r="I108">
        <v>4.3249999999999993</v>
      </c>
      <c r="J108">
        <v>21</v>
      </c>
      <c r="K108">
        <v>0.19081325028655799</v>
      </c>
      <c r="L108">
        <v>10</v>
      </c>
      <c r="M108" t="s">
        <v>2315</v>
      </c>
      <c r="N108" t="b">
        <v>0</v>
      </c>
    </row>
    <row r="109" spans="1:14" x14ac:dyDescent="0.45">
      <c r="A109" t="s">
        <v>339</v>
      </c>
      <c r="B109" t="s">
        <v>1509</v>
      </c>
      <c r="C109" t="s">
        <v>557</v>
      </c>
      <c r="D109">
        <v>3</v>
      </c>
      <c r="E109">
        <v>4</v>
      </c>
      <c r="F109">
        <v>3</v>
      </c>
      <c r="G109">
        <v>4</v>
      </c>
      <c r="H109">
        <v>2</v>
      </c>
      <c r="I109">
        <v>3.3250000000000002</v>
      </c>
      <c r="J109">
        <v>16</v>
      </c>
      <c r="K109">
        <v>0.14550319025893321</v>
      </c>
      <c r="L109">
        <v>10</v>
      </c>
      <c r="M109" t="s">
        <v>2316</v>
      </c>
      <c r="N109" t="b">
        <v>0</v>
      </c>
    </row>
    <row r="110" spans="1:14" x14ac:dyDescent="0.45">
      <c r="A110" t="s">
        <v>342</v>
      </c>
      <c r="B110" t="s">
        <v>1511</v>
      </c>
      <c r="C110" t="s">
        <v>557</v>
      </c>
      <c r="D110">
        <v>2</v>
      </c>
      <c r="E110">
        <v>3</v>
      </c>
      <c r="F110">
        <v>2</v>
      </c>
      <c r="G110">
        <v>4</v>
      </c>
      <c r="H110">
        <v>1</v>
      </c>
      <c r="I110">
        <v>2.4874999999999998</v>
      </c>
      <c r="J110">
        <v>12</v>
      </c>
      <c r="K110">
        <v>9.1770235145844661E-2</v>
      </c>
      <c r="L110">
        <v>12</v>
      </c>
      <c r="M110" t="s">
        <v>2317</v>
      </c>
      <c r="N110" t="b">
        <v>0</v>
      </c>
    </row>
    <row r="111" spans="1:14" x14ac:dyDescent="0.45">
      <c r="A111" t="s">
        <v>345</v>
      </c>
      <c r="B111" t="s">
        <v>1513</v>
      </c>
      <c r="C111" t="s">
        <v>557</v>
      </c>
      <c r="D111">
        <v>5</v>
      </c>
      <c r="E111">
        <v>5</v>
      </c>
      <c r="F111">
        <v>4</v>
      </c>
      <c r="G111">
        <v>5</v>
      </c>
      <c r="H111">
        <v>4</v>
      </c>
      <c r="I111">
        <v>4.7249999999999996</v>
      </c>
      <c r="J111">
        <v>23</v>
      </c>
      <c r="K111">
        <v>0.20985197148960219</v>
      </c>
      <c r="L111">
        <v>14</v>
      </c>
      <c r="M111" t="s">
        <v>2318</v>
      </c>
      <c r="N111" t="b">
        <v>0</v>
      </c>
    </row>
    <row r="112" spans="1:14" x14ac:dyDescent="0.45">
      <c r="A112" t="s">
        <v>348</v>
      </c>
      <c r="B112" t="s">
        <v>1024</v>
      </c>
      <c r="C112" t="s">
        <v>557</v>
      </c>
      <c r="D112">
        <v>3</v>
      </c>
      <c r="E112">
        <v>4</v>
      </c>
      <c r="F112">
        <v>3</v>
      </c>
      <c r="G112">
        <v>4</v>
      </c>
      <c r="H112">
        <v>2</v>
      </c>
      <c r="I112">
        <v>3.3250000000000002</v>
      </c>
      <c r="J112">
        <v>16</v>
      </c>
      <c r="K112">
        <v>0.13930778156864779</v>
      </c>
      <c r="L112">
        <v>11</v>
      </c>
      <c r="M112" t="s">
        <v>2319</v>
      </c>
      <c r="N112" t="b">
        <v>0</v>
      </c>
    </row>
    <row r="113" spans="1:14" x14ac:dyDescent="0.45">
      <c r="A113" t="s">
        <v>351</v>
      </c>
      <c r="B113" t="s">
        <v>1516</v>
      </c>
      <c r="C113" t="s">
        <v>557</v>
      </c>
      <c r="D113">
        <v>4</v>
      </c>
      <c r="E113">
        <v>5</v>
      </c>
      <c r="F113">
        <v>4</v>
      </c>
      <c r="G113">
        <v>4</v>
      </c>
      <c r="H113">
        <v>3</v>
      </c>
      <c r="I113">
        <v>4.1624999999999996</v>
      </c>
      <c r="J113">
        <v>20</v>
      </c>
      <c r="K113">
        <v>0.26495548744676273</v>
      </c>
      <c r="L113">
        <v>13</v>
      </c>
      <c r="M113" t="s">
        <v>2320</v>
      </c>
      <c r="N113" t="b">
        <v>0</v>
      </c>
    </row>
    <row r="114" spans="1:14" x14ac:dyDescent="0.45">
      <c r="A114" t="s">
        <v>354</v>
      </c>
      <c r="B114" t="s">
        <v>1518</v>
      </c>
      <c r="C114" t="s">
        <v>557</v>
      </c>
      <c r="D114">
        <v>5</v>
      </c>
      <c r="E114">
        <v>5</v>
      </c>
      <c r="F114">
        <v>4</v>
      </c>
      <c r="G114">
        <v>5</v>
      </c>
      <c r="H114">
        <v>4</v>
      </c>
      <c r="I114">
        <v>4.7249999999999996</v>
      </c>
      <c r="J114">
        <v>23</v>
      </c>
      <c r="K114">
        <v>0.2130441292269519</v>
      </c>
      <c r="L114">
        <v>9</v>
      </c>
      <c r="M114" t="s">
        <v>2321</v>
      </c>
      <c r="N114" t="b">
        <v>0</v>
      </c>
    </row>
    <row r="115" spans="1:14" x14ac:dyDescent="0.45">
      <c r="A115" t="s">
        <v>357</v>
      </c>
      <c r="B115" t="s">
        <v>1520</v>
      </c>
      <c r="C115" t="s">
        <v>557</v>
      </c>
      <c r="D115">
        <v>5</v>
      </c>
      <c r="E115">
        <v>5</v>
      </c>
      <c r="F115">
        <v>4</v>
      </c>
      <c r="G115">
        <v>5</v>
      </c>
      <c r="H115">
        <v>4</v>
      </c>
      <c r="I115">
        <v>4.7249999999999996</v>
      </c>
      <c r="J115">
        <v>23</v>
      </c>
      <c r="K115">
        <v>0.31857321863365018</v>
      </c>
      <c r="L115">
        <v>10</v>
      </c>
      <c r="M115" t="s">
        <v>2322</v>
      </c>
      <c r="N115" t="b">
        <v>0</v>
      </c>
    </row>
    <row r="116" spans="1:14" x14ac:dyDescent="0.45">
      <c r="A116" t="s">
        <v>360</v>
      </c>
      <c r="B116" t="s">
        <v>1522</v>
      </c>
      <c r="C116" t="s">
        <v>557</v>
      </c>
      <c r="D116">
        <v>1</v>
      </c>
      <c r="E116">
        <v>5</v>
      </c>
      <c r="F116">
        <v>1</v>
      </c>
      <c r="G116">
        <v>5</v>
      </c>
      <c r="H116">
        <v>1</v>
      </c>
      <c r="I116">
        <v>2.649999999999999</v>
      </c>
      <c r="J116">
        <v>13</v>
      </c>
      <c r="K116">
        <v>8.9831968160650005E-2</v>
      </c>
      <c r="L116">
        <v>3</v>
      </c>
      <c r="M116" t="s">
        <v>2323</v>
      </c>
      <c r="N116" t="b">
        <v>0</v>
      </c>
    </row>
    <row r="117" spans="1:14" x14ac:dyDescent="0.45">
      <c r="A117" t="s">
        <v>363</v>
      </c>
      <c r="B117" t="s">
        <v>1524</v>
      </c>
      <c r="C117" t="s">
        <v>557</v>
      </c>
      <c r="D117">
        <v>5</v>
      </c>
      <c r="E117">
        <v>5</v>
      </c>
      <c r="F117">
        <v>5</v>
      </c>
      <c r="G117">
        <v>5</v>
      </c>
      <c r="H117">
        <v>4</v>
      </c>
      <c r="I117">
        <v>4.9124999999999996</v>
      </c>
      <c r="J117">
        <v>24</v>
      </c>
      <c r="K117">
        <v>0.46563949238093127</v>
      </c>
      <c r="L117">
        <v>12</v>
      </c>
      <c r="M117" t="s">
        <v>2324</v>
      </c>
      <c r="N117" t="b">
        <v>0</v>
      </c>
    </row>
    <row r="118" spans="1:14" x14ac:dyDescent="0.45">
      <c r="A118" t="s">
        <v>366</v>
      </c>
      <c r="B118" t="s">
        <v>1526</v>
      </c>
      <c r="C118" t="s">
        <v>557</v>
      </c>
      <c r="D118">
        <v>2</v>
      </c>
      <c r="E118">
        <v>3</v>
      </c>
      <c r="F118">
        <v>2</v>
      </c>
      <c r="G118">
        <v>4</v>
      </c>
      <c r="H118">
        <v>1</v>
      </c>
      <c r="I118">
        <v>2.4874999999999998</v>
      </c>
      <c r="J118">
        <v>12</v>
      </c>
      <c r="K118">
        <v>6.7398694335944212E-2</v>
      </c>
      <c r="L118">
        <v>5</v>
      </c>
      <c r="M118" t="s">
        <v>2325</v>
      </c>
      <c r="N118" t="b">
        <v>0</v>
      </c>
    </row>
    <row r="119" spans="1:14" x14ac:dyDescent="0.45">
      <c r="A119" t="s">
        <v>369</v>
      </c>
      <c r="B119" t="s">
        <v>1528</v>
      </c>
      <c r="C119" t="s">
        <v>557</v>
      </c>
      <c r="D119">
        <v>4</v>
      </c>
      <c r="E119">
        <v>5</v>
      </c>
      <c r="F119">
        <v>4</v>
      </c>
      <c r="G119">
        <v>5</v>
      </c>
      <c r="H119">
        <v>3</v>
      </c>
      <c r="I119">
        <v>4.3249999999999993</v>
      </c>
      <c r="J119">
        <v>21</v>
      </c>
      <c r="K119">
        <v>0.15102227534711041</v>
      </c>
      <c r="L119">
        <v>10</v>
      </c>
      <c r="M119" t="s">
        <v>2326</v>
      </c>
      <c r="N119" t="b">
        <v>0</v>
      </c>
    </row>
    <row r="120" spans="1:14" x14ac:dyDescent="0.45">
      <c r="A120" t="s">
        <v>372</v>
      </c>
      <c r="B120" t="s">
        <v>1530</v>
      </c>
      <c r="C120" t="s">
        <v>557</v>
      </c>
      <c r="D120">
        <v>3</v>
      </c>
      <c r="E120">
        <v>4</v>
      </c>
      <c r="F120">
        <v>3</v>
      </c>
      <c r="G120">
        <v>4</v>
      </c>
      <c r="H120">
        <v>2</v>
      </c>
      <c r="I120">
        <v>3.3250000000000002</v>
      </c>
      <c r="J120">
        <v>16</v>
      </c>
      <c r="K120">
        <v>0.22846128499643881</v>
      </c>
      <c r="L120">
        <v>15</v>
      </c>
      <c r="M120" t="s">
        <v>2327</v>
      </c>
      <c r="N120" t="b">
        <v>0</v>
      </c>
    </row>
    <row r="121" spans="1:14" x14ac:dyDescent="0.45">
      <c r="A121" t="s">
        <v>375</v>
      </c>
      <c r="B121" t="s">
        <v>1532</v>
      </c>
      <c r="C121" t="s">
        <v>557</v>
      </c>
      <c r="D121">
        <v>4</v>
      </c>
      <c r="E121">
        <v>5</v>
      </c>
      <c r="F121">
        <v>4</v>
      </c>
      <c r="G121">
        <v>5</v>
      </c>
      <c r="H121">
        <v>3</v>
      </c>
      <c r="I121">
        <v>4.3249999999999993</v>
      </c>
      <c r="J121">
        <v>21</v>
      </c>
      <c r="K121">
        <v>0.29325603697377889</v>
      </c>
      <c r="L121">
        <v>5</v>
      </c>
      <c r="M121" t="s">
        <v>2328</v>
      </c>
      <c r="N121" t="b">
        <v>0</v>
      </c>
    </row>
    <row r="122" spans="1:14" x14ac:dyDescent="0.45">
      <c r="A122" t="s">
        <v>378</v>
      </c>
      <c r="B122" t="s">
        <v>1534</v>
      </c>
      <c r="C122" t="s">
        <v>557</v>
      </c>
      <c r="D122">
        <v>5</v>
      </c>
      <c r="E122">
        <v>5</v>
      </c>
      <c r="F122">
        <v>4</v>
      </c>
      <c r="G122">
        <v>5</v>
      </c>
      <c r="H122">
        <v>4</v>
      </c>
      <c r="I122">
        <v>4.7249999999999996</v>
      </c>
      <c r="J122">
        <v>23</v>
      </c>
      <c r="K122">
        <v>0.33750000000000002</v>
      </c>
      <c r="L122">
        <v>1</v>
      </c>
      <c r="M122" t="s">
        <v>2329</v>
      </c>
      <c r="N122" t="b">
        <v>0</v>
      </c>
    </row>
    <row r="123" spans="1:14" x14ac:dyDescent="0.45">
      <c r="A123" t="s">
        <v>381</v>
      </c>
      <c r="B123" t="s">
        <v>1536</v>
      </c>
      <c r="C123" t="s">
        <v>557</v>
      </c>
      <c r="D123">
        <v>5</v>
      </c>
      <c r="E123">
        <v>5</v>
      </c>
      <c r="F123">
        <v>4</v>
      </c>
      <c r="G123">
        <v>5</v>
      </c>
      <c r="H123">
        <v>5</v>
      </c>
      <c r="I123">
        <v>4.8125</v>
      </c>
      <c r="J123">
        <v>24</v>
      </c>
      <c r="K123">
        <v>0.37335125856237111</v>
      </c>
      <c r="L123">
        <v>10</v>
      </c>
      <c r="M123" t="s">
        <v>2330</v>
      </c>
      <c r="N123" t="b">
        <v>0</v>
      </c>
    </row>
    <row r="124" spans="1:14" x14ac:dyDescent="0.45">
      <c r="A124" t="s">
        <v>384</v>
      </c>
      <c r="B124" t="s">
        <v>1538</v>
      </c>
      <c r="C124" t="s">
        <v>557</v>
      </c>
      <c r="D124">
        <v>5</v>
      </c>
      <c r="E124">
        <v>5</v>
      </c>
      <c r="F124">
        <v>5</v>
      </c>
      <c r="G124">
        <v>5</v>
      </c>
      <c r="H124">
        <v>4</v>
      </c>
      <c r="I124">
        <v>4.9124999999999996</v>
      </c>
      <c r="J124">
        <v>24</v>
      </c>
      <c r="K124">
        <v>0.18618415515412029</v>
      </c>
      <c r="L124">
        <v>12</v>
      </c>
      <c r="M124" t="s">
        <v>2331</v>
      </c>
      <c r="N124" t="b">
        <v>0</v>
      </c>
    </row>
    <row r="125" spans="1:14" x14ac:dyDescent="0.45">
      <c r="A125" t="s">
        <v>387</v>
      </c>
      <c r="B125" t="s">
        <v>1540</v>
      </c>
      <c r="C125" t="s">
        <v>557</v>
      </c>
      <c r="D125">
        <v>5</v>
      </c>
      <c r="E125">
        <v>5</v>
      </c>
      <c r="F125">
        <v>5</v>
      </c>
      <c r="G125">
        <v>5</v>
      </c>
      <c r="H125">
        <v>4</v>
      </c>
      <c r="I125">
        <v>4.9124999999999996</v>
      </c>
      <c r="J125">
        <v>24</v>
      </c>
      <c r="K125">
        <v>0.30144656958574728</v>
      </c>
      <c r="L125">
        <v>11</v>
      </c>
      <c r="M125" t="s">
        <v>2332</v>
      </c>
      <c r="N125" t="b">
        <v>0</v>
      </c>
    </row>
    <row r="126" spans="1:14" x14ac:dyDescent="0.45">
      <c r="A126" t="s">
        <v>390</v>
      </c>
      <c r="B126" t="s">
        <v>1542</v>
      </c>
      <c r="C126" t="s">
        <v>557</v>
      </c>
      <c r="D126">
        <v>5</v>
      </c>
      <c r="E126">
        <v>5</v>
      </c>
      <c r="F126">
        <v>5</v>
      </c>
      <c r="G126">
        <v>5</v>
      </c>
      <c r="H126">
        <v>4</v>
      </c>
      <c r="I126">
        <v>4.9124999999999996</v>
      </c>
      <c r="J126">
        <v>24</v>
      </c>
      <c r="K126">
        <v>0.38423232720376937</v>
      </c>
      <c r="L126">
        <v>12</v>
      </c>
      <c r="M126" t="s">
        <v>2333</v>
      </c>
      <c r="N126" t="b">
        <v>0</v>
      </c>
    </row>
    <row r="127" spans="1:14" x14ac:dyDescent="0.45">
      <c r="A127" t="s">
        <v>393</v>
      </c>
      <c r="B127" t="s">
        <v>698</v>
      </c>
      <c r="C127" t="s">
        <v>557</v>
      </c>
      <c r="D127">
        <v>2</v>
      </c>
      <c r="E127">
        <v>2</v>
      </c>
      <c r="F127">
        <v>1</v>
      </c>
      <c r="G127">
        <v>3</v>
      </c>
      <c r="H127">
        <v>1</v>
      </c>
      <c r="I127">
        <v>1.8875</v>
      </c>
      <c r="J127">
        <v>9</v>
      </c>
      <c r="K127">
        <v>1.342930742141646E-2</v>
      </c>
      <c r="L127">
        <v>4</v>
      </c>
      <c r="M127" t="s">
        <v>2334</v>
      </c>
      <c r="N127" t="b">
        <v>0</v>
      </c>
    </row>
    <row r="128" spans="1:14" x14ac:dyDescent="0.45">
      <c r="A128" t="s">
        <v>396</v>
      </c>
      <c r="B128" t="s">
        <v>698</v>
      </c>
      <c r="C128" t="s">
        <v>557</v>
      </c>
      <c r="D128">
        <v>1</v>
      </c>
      <c r="E128">
        <v>1</v>
      </c>
      <c r="F128">
        <v>1</v>
      </c>
      <c r="G128">
        <v>2</v>
      </c>
      <c r="H128">
        <v>1</v>
      </c>
      <c r="I128">
        <v>1.1625000000000001</v>
      </c>
      <c r="J128">
        <v>6</v>
      </c>
      <c r="K128">
        <v>2.4247406033120322E-2</v>
      </c>
      <c r="L128">
        <v>7</v>
      </c>
      <c r="M128" t="s">
        <v>2335</v>
      </c>
      <c r="N128" t="b">
        <v>0</v>
      </c>
    </row>
    <row r="129" spans="1:14" x14ac:dyDescent="0.45">
      <c r="A129" t="s">
        <v>399</v>
      </c>
      <c r="B129" t="s">
        <v>1546</v>
      </c>
      <c r="C129" t="s">
        <v>557</v>
      </c>
      <c r="D129">
        <v>4</v>
      </c>
      <c r="E129">
        <v>5</v>
      </c>
      <c r="F129">
        <v>4</v>
      </c>
      <c r="G129">
        <v>5</v>
      </c>
      <c r="H129">
        <v>3</v>
      </c>
      <c r="I129">
        <v>4.3249999999999993</v>
      </c>
      <c r="J129">
        <v>21</v>
      </c>
      <c r="K129">
        <v>0.27276730608627159</v>
      </c>
      <c r="L129">
        <v>12</v>
      </c>
      <c r="M129" t="s">
        <v>2336</v>
      </c>
      <c r="N129" t="b">
        <v>0</v>
      </c>
    </row>
    <row r="130" spans="1:14" x14ac:dyDescent="0.45">
      <c r="A130" t="s">
        <v>402</v>
      </c>
      <c r="B130" t="s">
        <v>698</v>
      </c>
      <c r="C130" t="s">
        <v>557</v>
      </c>
      <c r="D130">
        <v>1</v>
      </c>
      <c r="E130">
        <v>1</v>
      </c>
      <c r="F130">
        <v>1</v>
      </c>
      <c r="G130">
        <v>2</v>
      </c>
      <c r="H130">
        <v>1</v>
      </c>
      <c r="I130">
        <v>1.1625000000000001</v>
      </c>
      <c r="J130">
        <v>6</v>
      </c>
      <c r="K130">
        <v>1.7058697156376951E-2</v>
      </c>
      <c r="L130">
        <v>12</v>
      </c>
      <c r="M130" t="s">
        <v>2337</v>
      </c>
      <c r="N130" t="b">
        <v>0</v>
      </c>
    </row>
    <row r="131" spans="1:14" x14ac:dyDescent="0.45">
      <c r="A131" t="s">
        <v>405</v>
      </c>
      <c r="B131" t="s">
        <v>1549</v>
      </c>
      <c r="C131" t="s">
        <v>557</v>
      </c>
      <c r="D131">
        <v>5</v>
      </c>
      <c r="E131">
        <v>5</v>
      </c>
      <c r="F131">
        <v>4</v>
      </c>
      <c r="G131">
        <v>5</v>
      </c>
      <c r="H131">
        <v>4</v>
      </c>
      <c r="I131">
        <v>4.7249999999999996</v>
      </c>
      <c r="J131">
        <v>23</v>
      </c>
      <c r="K131">
        <v>0.34647393976641039</v>
      </c>
      <c r="L131">
        <v>12</v>
      </c>
      <c r="M131" t="s">
        <v>2338</v>
      </c>
      <c r="N131" t="b">
        <v>0</v>
      </c>
    </row>
    <row r="132" spans="1:14" x14ac:dyDescent="0.45">
      <c r="A132" t="s">
        <v>408</v>
      </c>
      <c r="B132" t="s">
        <v>1551</v>
      </c>
      <c r="C132" t="s">
        <v>557</v>
      </c>
      <c r="D132">
        <v>5</v>
      </c>
      <c r="E132">
        <v>5</v>
      </c>
      <c r="F132">
        <v>4</v>
      </c>
      <c r="G132">
        <v>5</v>
      </c>
      <c r="H132">
        <v>4</v>
      </c>
      <c r="I132">
        <v>4.7249999999999996</v>
      </c>
      <c r="J132">
        <v>23</v>
      </c>
      <c r="K132">
        <v>0.21534118104838501</v>
      </c>
      <c r="L132">
        <v>14</v>
      </c>
      <c r="M132" t="s">
        <v>2339</v>
      </c>
      <c r="N132" t="b">
        <v>0</v>
      </c>
    </row>
    <row r="133" spans="1:14" x14ac:dyDescent="0.45">
      <c r="A133" t="s">
        <v>411</v>
      </c>
      <c r="B133" t="s">
        <v>1553</v>
      </c>
      <c r="C133" t="s">
        <v>557</v>
      </c>
      <c r="D133">
        <v>5</v>
      </c>
      <c r="E133">
        <v>5</v>
      </c>
      <c r="F133">
        <v>4</v>
      </c>
      <c r="G133">
        <v>5</v>
      </c>
      <c r="H133">
        <v>4</v>
      </c>
      <c r="I133">
        <v>4.7249999999999996</v>
      </c>
      <c r="J133">
        <v>23</v>
      </c>
      <c r="K133">
        <v>0.28126574303093838</v>
      </c>
      <c r="L133">
        <v>11</v>
      </c>
      <c r="M133" t="s">
        <v>2340</v>
      </c>
      <c r="N133" t="b">
        <v>0</v>
      </c>
    </row>
    <row r="134" spans="1:14" x14ac:dyDescent="0.45">
      <c r="A134" t="s">
        <v>414</v>
      </c>
      <c r="B134" t="s">
        <v>1555</v>
      </c>
      <c r="C134" t="s">
        <v>557</v>
      </c>
      <c r="D134">
        <v>5</v>
      </c>
      <c r="E134">
        <v>5</v>
      </c>
      <c r="F134">
        <v>4</v>
      </c>
      <c r="G134">
        <v>5</v>
      </c>
      <c r="H134">
        <v>4</v>
      </c>
      <c r="I134">
        <v>4.7249999999999996</v>
      </c>
      <c r="J134">
        <v>23</v>
      </c>
      <c r="K134">
        <v>0.196760151289223</v>
      </c>
      <c r="L134">
        <v>11</v>
      </c>
      <c r="M134" t="s">
        <v>2341</v>
      </c>
      <c r="N134" t="b">
        <v>0</v>
      </c>
    </row>
    <row r="135" spans="1:14" x14ac:dyDescent="0.45">
      <c r="A135" t="s">
        <v>417</v>
      </c>
      <c r="B135" t="s">
        <v>698</v>
      </c>
      <c r="C135" t="s">
        <v>557</v>
      </c>
      <c r="D135">
        <v>1</v>
      </c>
      <c r="E135">
        <v>1</v>
      </c>
      <c r="F135">
        <v>1</v>
      </c>
      <c r="G135">
        <v>2</v>
      </c>
      <c r="H135">
        <v>1</v>
      </c>
      <c r="I135">
        <v>1.1625000000000001</v>
      </c>
      <c r="J135">
        <v>6</v>
      </c>
      <c r="K135">
        <v>4.6962204462204463E-2</v>
      </c>
      <c r="L135">
        <v>11</v>
      </c>
      <c r="M135" t="s">
        <v>2342</v>
      </c>
      <c r="N135" t="b">
        <v>0</v>
      </c>
    </row>
    <row r="136" spans="1:14" x14ac:dyDescent="0.45">
      <c r="A136" t="s">
        <v>420</v>
      </c>
      <c r="B136" t="s">
        <v>698</v>
      </c>
      <c r="C136" t="s">
        <v>557</v>
      </c>
      <c r="D136">
        <v>1</v>
      </c>
      <c r="E136">
        <v>1</v>
      </c>
      <c r="F136">
        <v>1</v>
      </c>
      <c r="G136">
        <v>2</v>
      </c>
      <c r="H136">
        <v>1</v>
      </c>
      <c r="I136">
        <v>1.1625000000000001</v>
      </c>
      <c r="J136">
        <v>6</v>
      </c>
      <c r="K136">
        <v>2.1228070175438589E-2</v>
      </c>
      <c r="L136">
        <v>3</v>
      </c>
      <c r="M136" t="s">
        <v>2343</v>
      </c>
      <c r="N136" t="b">
        <v>0</v>
      </c>
    </row>
    <row r="137" spans="1:14" x14ac:dyDescent="0.45">
      <c r="A137" t="s">
        <v>423</v>
      </c>
      <c r="B137" t="s">
        <v>1072</v>
      </c>
      <c r="C137" t="s">
        <v>557</v>
      </c>
      <c r="D137">
        <v>5</v>
      </c>
      <c r="E137">
        <v>5</v>
      </c>
      <c r="F137">
        <v>4</v>
      </c>
      <c r="G137">
        <v>5</v>
      </c>
      <c r="H137">
        <v>5</v>
      </c>
      <c r="I137">
        <v>4.8125</v>
      </c>
      <c r="J137">
        <v>24</v>
      </c>
      <c r="K137">
        <v>6.5485007617114677E-2</v>
      </c>
      <c r="L137">
        <v>14</v>
      </c>
      <c r="M137" t="s">
        <v>2344</v>
      </c>
      <c r="N137" t="b">
        <v>0</v>
      </c>
    </row>
    <row r="138" spans="1:14" x14ac:dyDescent="0.45">
      <c r="A138" t="s">
        <v>426</v>
      </c>
      <c r="B138" t="s">
        <v>1560</v>
      </c>
      <c r="C138" t="s">
        <v>557</v>
      </c>
      <c r="D138">
        <v>4</v>
      </c>
      <c r="E138">
        <v>5</v>
      </c>
      <c r="F138">
        <v>3</v>
      </c>
      <c r="G138">
        <v>4</v>
      </c>
      <c r="H138">
        <v>3</v>
      </c>
      <c r="I138">
        <v>3.9750000000000001</v>
      </c>
      <c r="J138">
        <v>19</v>
      </c>
      <c r="K138">
        <v>0.25524851517187741</v>
      </c>
      <c r="L138">
        <v>9</v>
      </c>
      <c r="M138" t="s">
        <v>2345</v>
      </c>
      <c r="N138" t="b">
        <v>0</v>
      </c>
    </row>
    <row r="139" spans="1:14" x14ac:dyDescent="0.45">
      <c r="A139" t="s">
        <v>429</v>
      </c>
      <c r="B139" t="s">
        <v>1076</v>
      </c>
      <c r="C139" t="s">
        <v>557</v>
      </c>
      <c r="D139">
        <v>5</v>
      </c>
      <c r="E139">
        <v>5</v>
      </c>
      <c r="F139">
        <v>4</v>
      </c>
      <c r="G139">
        <v>5</v>
      </c>
      <c r="H139">
        <v>4</v>
      </c>
      <c r="I139">
        <v>4.7249999999999996</v>
      </c>
      <c r="J139">
        <v>23</v>
      </c>
      <c r="K139">
        <v>0.44154746350564011</v>
      </c>
      <c r="L139">
        <v>12</v>
      </c>
      <c r="M139" t="s">
        <v>2346</v>
      </c>
      <c r="N139" t="b">
        <v>0</v>
      </c>
    </row>
    <row r="140" spans="1:14" x14ac:dyDescent="0.45">
      <c r="A140" t="s">
        <v>432</v>
      </c>
      <c r="B140" t="s">
        <v>1563</v>
      </c>
      <c r="C140" t="s">
        <v>557</v>
      </c>
      <c r="D140">
        <v>5</v>
      </c>
      <c r="E140">
        <v>5</v>
      </c>
      <c r="F140">
        <v>5</v>
      </c>
      <c r="G140">
        <v>5</v>
      </c>
      <c r="H140">
        <v>5</v>
      </c>
      <c r="I140">
        <v>5</v>
      </c>
      <c r="J140">
        <v>25</v>
      </c>
      <c r="K140">
        <v>0.42252089822389821</v>
      </c>
      <c r="L140">
        <v>13</v>
      </c>
      <c r="M140" t="s">
        <v>2347</v>
      </c>
      <c r="N140" t="b">
        <v>0</v>
      </c>
    </row>
    <row r="141" spans="1:14" x14ac:dyDescent="0.45">
      <c r="A141" t="s">
        <v>435</v>
      </c>
      <c r="B141" t="s">
        <v>1080</v>
      </c>
      <c r="C141" t="s">
        <v>557</v>
      </c>
      <c r="D141">
        <v>2</v>
      </c>
      <c r="E141">
        <v>3</v>
      </c>
      <c r="F141">
        <v>2</v>
      </c>
      <c r="G141">
        <v>4</v>
      </c>
      <c r="H141">
        <v>1</v>
      </c>
      <c r="I141">
        <v>2.4874999999999998</v>
      </c>
      <c r="J141">
        <v>12</v>
      </c>
      <c r="K141">
        <v>0</v>
      </c>
      <c r="L141">
        <v>3</v>
      </c>
      <c r="M141" t="s">
        <v>2348</v>
      </c>
      <c r="N141" t="b">
        <v>0</v>
      </c>
    </row>
    <row r="142" spans="1:14" x14ac:dyDescent="0.45">
      <c r="A142" t="s">
        <v>438</v>
      </c>
      <c r="B142" t="s">
        <v>698</v>
      </c>
      <c r="C142" t="s">
        <v>557</v>
      </c>
      <c r="D142">
        <v>1</v>
      </c>
      <c r="E142">
        <v>1</v>
      </c>
      <c r="F142">
        <v>1</v>
      </c>
      <c r="G142">
        <v>2</v>
      </c>
      <c r="H142">
        <v>1</v>
      </c>
      <c r="I142">
        <v>1.1625000000000001</v>
      </c>
      <c r="J142">
        <v>6</v>
      </c>
      <c r="K142">
        <v>3.8622284238381217E-2</v>
      </c>
      <c r="L142">
        <v>11</v>
      </c>
      <c r="M142" t="s">
        <v>2349</v>
      </c>
      <c r="N142" t="b">
        <v>0</v>
      </c>
    </row>
    <row r="143" spans="1:14" x14ac:dyDescent="0.45">
      <c r="A143" t="s">
        <v>441</v>
      </c>
      <c r="B143" t="s">
        <v>1567</v>
      </c>
      <c r="C143" t="s">
        <v>557</v>
      </c>
      <c r="D143">
        <v>5</v>
      </c>
      <c r="E143">
        <v>5</v>
      </c>
      <c r="F143">
        <v>4</v>
      </c>
      <c r="G143">
        <v>5</v>
      </c>
      <c r="H143">
        <v>4</v>
      </c>
      <c r="I143">
        <v>4.7249999999999996</v>
      </c>
      <c r="J143">
        <v>23</v>
      </c>
      <c r="K143">
        <v>0.14466495910104929</v>
      </c>
      <c r="L143">
        <v>7</v>
      </c>
      <c r="M143" t="s">
        <v>2350</v>
      </c>
      <c r="N143" t="b">
        <v>0</v>
      </c>
    </row>
    <row r="144" spans="1:14" x14ac:dyDescent="0.45">
      <c r="A144" t="s">
        <v>444</v>
      </c>
      <c r="B144" t="s">
        <v>1569</v>
      </c>
      <c r="C144" t="s">
        <v>557</v>
      </c>
      <c r="D144">
        <v>4</v>
      </c>
      <c r="E144">
        <v>5</v>
      </c>
      <c r="F144">
        <v>4</v>
      </c>
      <c r="G144">
        <v>5</v>
      </c>
      <c r="H144">
        <v>3</v>
      </c>
      <c r="I144">
        <v>4.3249999999999993</v>
      </c>
      <c r="J144">
        <v>21</v>
      </c>
      <c r="K144">
        <v>0.15731098835375151</v>
      </c>
      <c r="L144">
        <v>10</v>
      </c>
      <c r="M144" t="s">
        <v>2351</v>
      </c>
      <c r="N144" t="b">
        <v>0</v>
      </c>
    </row>
    <row r="145" spans="1:14" x14ac:dyDescent="0.45">
      <c r="A145" t="s">
        <v>435</v>
      </c>
      <c r="B145" t="s">
        <v>1080</v>
      </c>
      <c r="C145" t="s">
        <v>557</v>
      </c>
      <c r="D145">
        <v>2</v>
      </c>
      <c r="E145">
        <v>3</v>
      </c>
      <c r="F145">
        <v>2</v>
      </c>
      <c r="G145">
        <v>4</v>
      </c>
      <c r="H145">
        <v>1</v>
      </c>
      <c r="I145">
        <v>2.4874999999999998</v>
      </c>
      <c r="J145">
        <v>12</v>
      </c>
      <c r="K145">
        <v>0</v>
      </c>
      <c r="L145">
        <v>3</v>
      </c>
      <c r="M145" t="s">
        <v>2352</v>
      </c>
      <c r="N145" t="b">
        <v>0</v>
      </c>
    </row>
    <row r="146" spans="1:14" x14ac:dyDescent="0.45">
      <c r="A146" t="s">
        <v>449</v>
      </c>
      <c r="B146" t="s">
        <v>1572</v>
      </c>
      <c r="C146" t="s">
        <v>557</v>
      </c>
      <c r="D146">
        <v>5</v>
      </c>
      <c r="E146">
        <v>5</v>
      </c>
      <c r="F146">
        <v>4</v>
      </c>
      <c r="G146">
        <v>5</v>
      </c>
      <c r="H146">
        <v>4</v>
      </c>
      <c r="I146">
        <v>4.7249999999999996</v>
      </c>
      <c r="J146">
        <v>23</v>
      </c>
      <c r="K146">
        <v>0.1840646782325788</v>
      </c>
      <c r="L146">
        <v>10</v>
      </c>
      <c r="M146" t="s">
        <v>2353</v>
      </c>
      <c r="N146" t="b">
        <v>0</v>
      </c>
    </row>
    <row r="147" spans="1:14" x14ac:dyDescent="0.45">
      <c r="A147" t="s">
        <v>452</v>
      </c>
      <c r="B147" t="s">
        <v>1574</v>
      </c>
      <c r="C147" t="s">
        <v>557</v>
      </c>
      <c r="D147">
        <v>1</v>
      </c>
      <c r="E147">
        <v>5</v>
      </c>
      <c r="F147">
        <v>1</v>
      </c>
      <c r="G147">
        <v>4</v>
      </c>
      <c r="H147">
        <v>1</v>
      </c>
      <c r="I147">
        <v>2.4874999999999998</v>
      </c>
      <c r="J147">
        <v>12</v>
      </c>
      <c r="K147">
        <v>9.9695340212981806E-2</v>
      </c>
      <c r="L147">
        <v>15</v>
      </c>
      <c r="M147" t="s">
        <v>2354</v>
      </c>
      <c r="N147" t="b">
        <v>0</v>
      </c>
    </row>
    <row r="148" spans="1:14" x14ac:dyDescent="0.45">
      <c r="A148" t="s">
        <v>455</v>
      </c>
      <c r="B148" t="s">
        <v>1576</v>
      </c>
      <c r="C148" t="s">
        <v>557</v>
      </c>
      <c r="D148">
        <v>3</v>
      </c>
      <c r="E148">
        <v>4</v>
      </c>
      <c r="F148">
        <v>3</v>
      </c>
      <c r="G148">
        <v>4</v>
      </c>
      <c r="H148">
        <v>2</v>
      </c>
      <c r="I148">
        <v>3.3250000000000002</v>
      </c>
      <c r="J148">
        <v>16</v>
      </c>
      <c r="K148">
        <v>0.19565742108850381</v>
      </c>
      <c r="L148">
        <v>13</v>
      </c>
      <c r="M148" t="s">
        <v>2355</v>
      </c>
      <c r="N148" t="b">
        <v>0</v>
      </c>
    </row>
    <row r="149" spans="1:14" x14ac:dyDescent="0.45">
      <c r="A149" t="s">
        <v>458</v>
      </c>
      <c r="B149" t="s">
        <v>1578</v>
      </c>
      <c r="C149" t="s">
        <v>557</v>
      </c>
      <c r="D149">
        <v>5</v>
      </c>
      <c r="E149">
        <v>5</v>
      </c>
      <c r="F149">
        <v>4</v>
      </c>
      <c r="G149">
        <v>5</v>
      </c>
      <c r="H149">
        <v>4</v>
      </c>
      <c r="I149">
        <v>4.7249999999999996</v>
      </c>
      <c r="J149">
        <v>23</v>
      </c>
      <c r="K149">
        <v>0.17171344851021569</v>
      </c>
      <c r="L149">
        <v>11</v>
      </c>
      <c r="M149" t="s">
        <v>2356</v>
      </c>
      <c r="N149" t="b">
        <v>0</v>
      </c>
    </row>
    <row r="150" spans="1:14" x14ac:dyDescent="0.45">
      <c r="A150" t="s">
        <v>461</v>
      </c>
      <c r="B150" t="s">
        <v>1579</v>
      </c>
      <c r="C150" t="s">
        <v>557</v>
      </c>
      <c r="D150">
        <v>5</v>
      </c>
      <c r="E150">
        <v>5</v>
      </c>
      <c r="F150">
        <v>4</v>
      </c>
      <c r="G150">
        <v>5</v>
      </c>
      <c r="H150">
        <v>4</v>
      </c>
      <c r="I150">
        <v>4.7249999999999996</v>
      </c>
      <c r="J150">
        <v>23</v>
      </c>
      <c r="K150">
        <v>0.21840708830840411</v>
      </c>
      <c r="L150">
        <v>12</v>
      </c>
      <c r="M150" t="s">
        <v>2357</v>
      </c>
      <c r="N150" t="b">
        <v>0</v>
      </c>
    </row>
    <row r="151" spans="1:14" x14ac:dyDescent="0.45">
      <c r="A151" t="s">
        <v>464</v>
      </c>
      <c r="B151" t="s">
        <v>1581</v>
      </c>
      <c r="C151" t="s">
        <v>557</v>
      </c>
      <c r="D151">
        <v>4</v>
      </c>
      <c r="E151">
        <v>5</v>
      </c>
      <c r="F151">
        <v>4</v>
      </c>
      <c r="G151">
        <v>5</v>
      </c>
      <c r="H151">
        <v>3</v>
      </c>
      <c r="I151">
        <v>4.3249999999999993</v>
      </c>
      <c r="J151">
        <v>21</v>
      </c>
      <c r="K151">
        <v>0.12578553590921951</v>
      </c>
      <c r="L151">
        <v>13</v>
      </c>
      <c r="M151" t="s">
        <v>2358</v>
      </c>
      <c r="N151" t="b">
        <v>0</v>
      </c>
    </row>
    <row r="152" spans="1:14" x14ac:dyDescent="0.45">
      <c r="A152" t="s">
        <v>467</v>
      </c>
      <c r="B152" t="s">
        <v>698</v>
      </c>
      <c r="C152" t="s">
        <v>557</v>
      </c>
      <c r="D152">
        <v>1</v>
      </c>
      <c r="E152">
        <v>1</v>
      </c>
      <c r="F152">
        <v>1</v>
      </c>
      <c r="G152">
        <v>2</v>
      </c>
      <c r="H152">
        <v>1</v>
      </c>
      <c r="I152">
        <v>1.1625000000000001</v>
      </c>
      <c r="J152">
        <v>6</v>
      </c>
      <c r="K152">
        <v>5.7171893147502907E-2</v>
      </c>
      <c r="L152">
        <v>3</v>
      </c>
      <c r="M152" t="s">
        <v>2359</v>
      </c>
      <c r="N152" t="b">
        <v>0</v>
      </c>
    </row>
    <row r="153" spans="1:14" x14ac:dyDescent="0.45">
      <c r="A153" t="s">
        <v>470</v>
      </c>
      <c r="B153" t="s">
        <v>698</v>
      </c>
      <c r="C153" t="s">
        <v>557</v>
      </c>
      <c r="D153">
        <v>1</v>
      </c>
      <c r="E153">
        <v>1</v>
      </c>
      <c r="F153">
        <v>1</v>
      </c>
      <c r="G153">
        <v>2</v>
      </c>
      <c r="H153">
        <v>1</v>
      </c>
      <c r="I153">
        <v>1.1625000000000001</v>
      </c>
      <c r="J153">
        <v>6</v>
      </c>
      <c r="K153">
        <v>6.5557947677763351E-2</v>
      </c>
      <c r="L153">
        <v>7</v>
      </c>
      <c r="M153" t="s">
        <v>2360</v>
      </c>
      <c r="N153" t="b">
        <v>0</v>
      </c>
    </row>
    <row r="154" spans="1:14" x14ac:dyDescent="0.45">
      <c r="A154" t="s">
        <v>473</v>
      </c>
      <c r="B154" t="s">
        <v>698</v>
      </c>
      <c r="C154" t="s">
        <v>557</v>
      </c>
      <c r="D154">
        <v>1</v>
      </c>
      <c r="E154">
        <v>1</v>
      </c>
      <c r="F154">
        <v>1</v>
      </c>
      <c r="G154">
        <v>2</v>
      </c>
      <c r="H154">
        <v>1</v>
      </c>
      <c r="I154">
        <v>1.1625000000000001</v>
      </c>
      <c r="J154">
        <v>6</v>
      </c>
      <c r="K154">
        <v>7.2222167876758975E-2</v>
      </c>
      <c r="L154">
        <v>4</v>
      </c>
      <c r="M154" t="s">
        <v>2361</v>
      </c>
      <c r="N154" t="b">
        <v>0</v>
      </c>
    </row>
    <row r="155" spans="1:14" x14ac:dyDescent="0.45">
      <c r="A155" t="s">
        <v>476</v>
      </c>
      <c r="B155" t="s">
        <v>1586</v>
      </c>
      <c r="C155" t="s">
        <v>557</v>
      </c>
      <c r="D155">
        <v>3</v>
      </c>
      <c r="E155">
        <v>5</v>
      </c>
      <c r="F155">
        <v>3</v>
      </c>
      <c r="G155">
        <v>4</v>
      </c>
      <c r="H155">
        <v>2</v>
      </c>
      <c r="I155">
        <v>3.5750000000000002</v>
      </c>
      <c r="J155">
        <v>17</v>
      </c>
      <c r="K155">
        <v>5.7340660933962367E-2</v>
      </c>
      <c r="L155">
        <v>11</v>
      </c>
      <c r="M155" t="s">
        <v>2362</v>
      </c>
      <c r="N155" t="b">
        <v>0</v>
      </c>
    </row>
    <row r="156" spans="1:14" x14ac:dyDescent="0.45">
      <c r="A156" t="s">
        <v>479</v>
      </c>
      <c r="B156" t="s">
        <v>1107</v>
      </c>
      <c r="C156" t="s">
        <v>557</v>
      </c>
      <c r="D156">
        <v>5</v>
      </c>
      <c r="E156">
        <v>5</v>
      </c>
      <c r="F156">
        <v>5</v>
      </c>
      <c r="G156">
        <v>5</v>
      </c>
      <c r="H156">
        <v>5</v>
      </c>
      <c r="I156">
        <v>5</v>
      </c>
      <c r="J156">
        <v>25</v>
      </c>
      <c r="K156">
        <v>0.28923379495318691</v>
      </c>
      <c r="L156">
        <v>10</v>
      </c>
      <c r="M156" t="s">
        <v>2363</v>
      </c>
      <c r="N156" t="b">
        <v>0</v>
      </c>
    </row>
    <row r="157" spans="1:14" x14ac:dyDescent="0.45">
      <c r="A157" t="s">
        <v>93</v>
      </c>
      <c r="B157" t="s">
        <v>1109</v>
      </c>
      <c r="C157" t="s">
        <v>557</v>
      </c>
      <c r="D157">
        <v>5</v>
      </c>
      <c r="E157">
        <v>5</v>
      </c>
      <c r="F157">
        <v>4</v>
      </c>
      <c r="G157">
        <v>5</v>
      </c>
      <c r="H157">
        <v>4</v>
      </c>
      <c r="I157">
        <v>4.7249999999999996</v>
      </c>
      <c r="J157">
        <v>23</v>
      </c>
      <c r="K157">
        <v>0.16327621608581361</v>
      </c>
      <c r="L157">
        <v>7</v>
      </c>
      <c r="M157" t="s">
        <v>2103</v>
      </c>
      <c r="N157" t="b">
        <v>0</v>
      </c>
    </row>
    <row r="158" spans="1:14" x14ac:dyDescent="0.45">
      <c r="A158" t="s">
        <v>96</v>
      </c>
      <c r="B158" t="s">
        <v>1111</v>
      </c>
      <c r="C158" t="s">
        <v>557</v>
      </c>
      <c r="D158">
        <v>5</v>
      </c>
      <c r="E158">
        <v>5</v>
      </c>
      <c r="F158">
        <v>4</v>
      </c>
      <c r="G158">
        <v>5</v>
      </c>
      <c r="H158">
        <v>4</v>
      </c>
      <c r="I158">
        <v>4.7249999999999996</v>
      </c>
      <c r="J158">
        <v>23</v>
      </c>
      <c r="K158">
        <v>0.27388115840053873</v>
      </c>
      <c r="L158">
        <v>10</v>
      </c>
      <c r="M158" t="s">
        <v>2104</v>
      </c>
      <c r="N158" t="b">
        <v>0</v>
      </c>
    </row>
    <row r="159" spans="1:14" x14ac:dyDescent="0.45">
      <c r="A159" t="s">
        <v>99</v>
      </c>
      <c r="B159" t="s">
        <v>1113</v>
      </c>
      <c r="C159" t="s">
        <v>557</v>
      </c>
      <c r="D159">
        <v>5</v>
      </c>
      <c r="E159">
        <v>5</v>
      </c>
      <c r="F159">
        <v>4</v>
      </c>
      <c r="G159">
        <v>5</v>
      </c>
      <c r="H159">
        <v>4</v>
      </c>
      <c r="I159">
        <v>4.7249999999999996</v>
      </c>
      <c r="J159">
        <v>23</v>
      </c>
      <c r="K159">
        <v>0.29469140070388439</v>
      </c>
      <c r="L159">
        <v>10</v>
      </c>
      <c r="M159" t="s">
        <v>2105</v>
      </c>
      <c r="N159" t="b">
        <v>0</v>
      </c>
    </row>
    <row r="160" spans="1:14" x14ac:dyDescent="0.45">
      <c r="A160" t="s">
        <v>102</v>
      </c>
      <c r="B160" t="s">
        <v>1115</v>
      </c>
      <c r="C160" t="s">
        <v>557</v>
      </c>
      <c r="D160">
        <v>2</v>
      </c>
      <c r="E160">
        <v>3</v>
      </c>
      <c r="F160">
        <v>2</v>
      </c>
      <c r="G160">
        <v>4</v>
      </c>
      <c r="H160">
        <v>1</v>
      </c>
      <c r="I160">
        <v>2.4874999999999998</v>
      </c>
      <c r="J160">
        <v>12</v>
      </c>
      <c r="K160">
        <v>8.5344399212355149E-2</v>
      </c>
      <c r="L160">
        <v>12</v>
      </c>
      <c r="M160" t="s">
        <v>2106</v>
      </c>
      <c r="N160" t="b">
        <v>0</v>
      </c>
    </row>
    <row r="161" spans="1:14" x14ac:dyDescent="0.45">
      <c r="A161" t="s">
        <v>105</v>
      </c>
      <c r="B161" t="s">
        <v>1117</v>
      </c>
      <c r="C161" t="s">
        <v>557</v>
      </c>
      <c r="D161">
        <v>4</v>
      </c>
      <c r="E161">
        <v>5</v>
      </c>
      <c r="F161">
        <v>4</v>
      </c>
      <c r="G161">
        <v>5</v>
      </c>
      <c r="H161">
        <v>3</v>
      </c>
      <c r="I161">
        <v>4.3249999999999993</v>
      </c>
      <c r="J161">
        <v>21</v>
      </c>
      <c r="K161">
        <v>0.21164457431790759</v>
      </c>
      <c r="L161">
        <v>13</v>
      </c>
      <c r="M161" t="s">
        <v>2107</v>
      </c>
      <c r="N161" t="b">
        <v>0</v>
      </c>
    </row>
    <row r="162" spans="1:14" x14ac:dyDescent="0.45">
      <c r="A162" t="s">
        <v>108</v>
      </c>
      <c r="B162" t="s">
        <v>1119</v>
      </c>
      <c r="C162" t="s">
        <v>557</v>
      </c>
      <c r="D162">
        <v>4</v>
      </c>
      <c r="E162">
        <v>5</v>
      </c>
      <c r="F162">
        <v>4</v>
      </c>
      <c r="G162">
        <v>5</v>
      </c>
      <c r="H162">
        <v>3</v>
      </c>
      <c r="I162">
        <v>4.3249999999999993</v>
      </c>
      <c r="J162">
        <v>21</v>
      </c>
      <c r="K162">
        <v>0.28127742699029878</v>
      </c>
      <c r="L162">
        <v>8</v>
      </c>
      <c r="M162" t="s">
        <v>2108</v>
      </c>
      <c r="N162" t="b">
        <v>0</v>
      </c>
    </row>
    <row r="163" spans="1:14" x14ac:dyDescent="0.45">
      <c r="A163" t="s">
        <v>111</v>
      </c>
      <c r="B163" t="s">
        <v>1121</v>
      </c>
      <c r="C163" t="s">
        <v>557</v>
      </c>
      <c r="D163">
        <v>5</v>
      </c>
      <c r="E163">
        <v>5</v>
      </c>
      <c r="F163">
        <v>5</v>
      </c>
      <c r="G163">
        <v>5</v>
      </c>
      <c r="H163">
        <v>4</v>
      </c>
      <c r="I163">
        <v>4.9124999999999996</v>
      </c>
      <c r="J163">
        <v>24</v>
      </c>
      <c r="K163">
        <v>0.35264038309845491</v>
      </c>
      <c r="L163">
        <v>9</v>
      </c>
      <c r="M163" t="s">
        <v>2109</v>
      </c>
      <c r="N163" t="b">
        <v>0</v>
      </c>
    </row>
    <row r="164" spans="1:14" x14ac:dyDescent="0.45">
      <c r="A164" t="s">
        <v>114</v>
      </c>
      <c r="B164" t="s">
        <v>1123</v>
      </c>
      <c r="C164" t="s">
        <v>557</v>
      </c>
      <c r="D164">
        <v>5</v>
      </c>
      <c r="E164">
        <v>5</v>
      </c>
      <c r="F164">
        <v>4</v>
      </c>
      <c r="G164">
        <v>5</v>
      </c>
      <c r="H164">
        <v>4</v>
      </c>
      <c r="I164">
        <v>4.7249999999999996</v>
      </c>
      <c r="J164">
        <v>23</v>
      </c>
      <c r="K164">
        <v>0.2045897961281444</v>
      </c>
      <c r="L164">
        <v>11</v>
      </c>
      <c r="M164" t="s">
        <v>2110</v>
      </c>
      <c r="N164" t="b">
        <v>0</v>
      </c>
    </row>
    <row r="165" spans="1:14" x14ac:dyDescent="0.45">
      <c r="A165" t="s">
        <v>117</v>
      </c>
      <c r="B165" t="s">
        <v>1125</v>
      </c>
      <c r="C165" t="s">
        <v>557</v>
      </c>
      <c r="D165">
        <v>3</v>
      </c>
      <c r="E165">
        <v>4</v>
      </c>
      <c r="F165">
        <v>3</v>
      </c>
      <c r="G165">
        <v>4</v>
      </c>
      <c r="H165">
        <v>2</v>
      </c>
      <c r="I165">
        <v>3.3250000000000002</v>
      </c>
      <c r="J165">
        <v>16</v>
      </c>
      <c r="K165">
        <v>0.12558714386605629</v>
      </c>
      <c r="L165">
        <v>10</v>
      </c>
      <c r="M165" t="s">
        <v>2111</v>
      </c>
      <c r="N165" t="b">
        <v>0</v>
      </c>
    </row>
    <row r="166" spans="1:14" x14ac:dyDescent="0.45">
      <c r="A166" t="s">
        <v>120</v>
      </c>
      <c r="B166" t="s">
        <v>1127</v>
      </c>
      <c r="C166" t="s">
        <v>557</v>
      </c>
      <c r="D166">
        <v>3</v>
      </c>
      <c r="E166">
        <v>4</v>
      </c>
      <c r="F166">
        <v>2</v>
      </c>
      <c r="G166">
        <v>4</v>
      </c>
      <c r="H166">
        <v>2</v>
      </c>
      <c r="I166">
        <v>3.1375000000000002</v>
      </c>
      <c r="J166">
        <v>15</v>
      </c>
      <c r="K166">
        <v>0.1672567277032091</v>
      </c>
      <c r="L166">
        <v>9</v>
      </c>
      <c r="M166" t="s">
        <v>2112</v>
      </c>
      <c r="N166" t="b">
        <v>0</v>
      </c>
    </row>
    <row r="167" spans="1:14" x14ac:dyDescent="0.45">
      <c r="A167" t="s">
        <v>123</v>
      </c>
      <c r="B167" t="s">
        <v>1129</v>
      </c>
      <c r="C167" t="s">
        <v>557</v>
      </c>
      <c r="D167">
        <v>5</v>
      </c>
      <c r="E167">
        <v>5</v>
      </c>
      <c r="F167">
        <v>4</v>
      </c>
      <c r="G167">
        <v>5</v>
      </c>
      <c r="H167">
        <v>4</v>
      </c>
      <c r="I167">
        <v>4.7249999999999996</v>
      </c>
      <c r="J167">
        <v>23</v>
      </c>
      <c r="K167">
        <v>0.31898390070756688</v>
      </c>
      <c r="L167">
        <v>11</v>
      </c>
      <c r="M167" t="s">
        <v>2113</v>
      </c>
      <c r="N167" t="b">
        <v>0</v>
      </c>
    </row>
    <row r="168" spans="1:14" x14ac:dyDescent="0.45">
      <c r="A168" t="s">
        <v>126</v>
      </c>
      <c r="B168" t="s">
        <v>1131</v>
      </c>
      <c r="C168" t="s">
        <v>557</v>
      </c>
      <c r="D168">
        <v>5</v>
      </c>
      <c r="E168">
        <v>5</v>
      </c>
      <c r="F168">
        <v>4</v>
      </c>
      <c r="G168">
        <v>5</v>
      </c>
      <c r="H168">
        <v>4</v>
      </c>
      <c r="I168">
        <v>4.7249999999999996</v>
      </c>
      <c r="J168">
        <v>23</v>
      </c>
      <c r="K168">
        <v>0.42633306157155582</v>
      </c>
      <c r="L168">
        <v>12</v>
      </c>
      <c r="M168" t="s">
        <v>2114</v>
      </c>
      <c r="N168" t="b">
        <v>0</v>
      </c>
    </row>
    <row r="169" spans="1:14" x14ac:dyDescent="0.45">
      <c r="A169" t="s">
        <v>129</v>
      </c>
      <c r="B169" t="s">
        <v>2115</v>
      </c>
      <c r="C169" t="s">
        <v>557</v>
      </c>
      <c r="D169">
        <v>4</v>
      </c>
      <c r="E169">
        <v>5</v>
      </c>
      <c r="F169">
        <v>3</v>
      </c>
      <c r="G169">
        <v>4</v>
      </c>
      <c r="H169">
        <v>3</v>
      </c>
      <c r="I169">
        <v>3.9750000000000001</v>
      </c>
      <c r="J169">
        <v>19</v>
      </c>
      <c r="K169">
        <v>0.1942668907741904</v>
      </c>
      <c r="L169">
        <v>9</v>
      </c>
      <c r="M169" t="s">
        <v>2116</v>
      </c>
      <c r="N169" t="b">
        <v>0</v>
      </c>
    </row>
    <row r="170" spans="1:14" x14ac:dyDescent="0.45">
      <c r="A170" t="s">
        <v>132</v>
      </c>
      <c r="B170" t="s">
        <v>886</v>
      </c>
      <c r="C170" t="s">
        <v>557</v>
      </c>
      <c r="D170">
        <v>5</v>
      </c>
      <c r="E170">
        <v>5</v>
      </c>
      <c r="F170">
        <v>4</v>
      </c>
      <c r="G170">
        <v>5</v>
      </c>
      <c r="H170">
        <v>4</v>
      </c>
      <c r="I170">
        <v>4.7249999999999996</v>
      </c>
      <c r="J170">
        <v>23</v>
      </c>
      <c r="K170">
        <v>0.14649663387910741</v>
      </c>
      <c r="L170">
        <v>10</v>
      </c>
      <c r="M170" t="s">
        <v>2117</v>
      </c>
      <c r="N170" t="b">
        <v>0</v>
      </c>
    </row>
    <row r="171" spans="1:14" x14ac:dyDescent="0.45">
      <c r="A171" t="s">
        <v>135</v>
      </c>
      <c r="B171" t="s">
        <v>1134</v>
      </c>
      <c r="C171" t="s">
        <v>557</v>
      </c>
      <c r="D171">
        <v>5</v>
      </c>
      <c r="E171">
        <v>5</v>
      </c>
      <c r="F171">
        <v>4</v>
      </c>
      <c r="G171">
        <v>5</v>
      </c>
      <c r="H171">
        <v>4</v>
      </c>
      <c r="I171">
        <v>4.7249999999999996</v>
      </c>
      <c r="J171">
        <v>23</v>
      </c>
      <c r="K171">
        <v>0.38363096649364808</v>
      </c>
      <c r="L171">
        <v>11</v>
      </c>
      <c r="M171" t="s">
        <v>2118</v>
      </c>
      <c r="N171" t="b">
        <v>0</v>
      </c>
    </row>
    <row r="172" spans="1:14" x14ac:dyDescent="0.45">
      <c r="A172" t="s">
        <v>138</v>
      </c>
      <c r="B172" t="s">
        <v>698</v>
      </c>
      <c r="C172" t="s">
        <v>557</v>
      </c>
      <c r="D172">
        <v>1</v>
      </c>
      <c r="E172">
        <v>1</v>
      </c>
      <c r="F172">
        <v>1</v>
      </c>
      <c r="G172">
        <v>2</v>
      </c>
      <c r="H172">
        <v>1</v>
      </c>
      <c r="I172">
        <v>1.1625000000000001</v>
      </c>
      <c r="J172">
        <v>6</v>
      </c>
      <c r="K172">
        <v>4.0150389927235741E-2</v>
      </c>
      <c r="L172">
        <v>12</v>
      </c>
      <c r="M172" t="s">
        <v>2119</v>
      </c>
      <c r="N172" t="b">
        <v>0</v>
      </c>
    </row>
    <row r="173" spans="1:14" x14ac:dyDescent="0.45">
      <c r="A173" t="s">
        <v>141</v>
      </c>
      <c r="B173" t="s">
        <v>1137</v>
      </c>
      <c r="C173" t="s">
        <v>557</v>
      </c>
      <c r="D173">
        <v>3</v>
      </c>
      <c r="E173">
        <v>4</v>
      </c>
      <c r="F173">
        <v>3</v>
      </c>
      <c r="G173">
        <v>4</v>
      </c>
      <c r="H173">
        <v>2</v>
      </c>
      <c r="I173">
        <v>3.3250000000000002</v>
      </c>
      <c r="J173">
        <v>16</v>
      </c>
      <c r="K173">
        <v>0.21031047430731151</v>
      </c>
      <c r="L173">
        <v>10</v>
      </c>
      <c r="M173" t="s">
        <v>2120</v>
      </c>
      <c r="N173" t="b">
        <v>0</v>
      </c>
    </row>
    <row r="174" spans="1:14" x14ac:dyDescent="0.45">
      <c r="A174" t="s">
        <v>144</v>
      </c>
      <c r="B174" t="s">
        <v>1139</v>
      </c>
      <c r="C174" t="s">
        <v>557</v>
      </c>
      <c r="D174">
        <v>3</v>
      </c>
      <c r="E174">
        <v>4</v>
      </c>
      <c r="F174">
        <v>3</v>
      </c>
      <c r="G174">
        <v>4</v>
      </c>
      <c r="H174">
        <v>2</v>
      </c>
      <c r="I174">
        <v>3.3250000000000002</v>
      </c>
      <c r="J174">
        <v>16</v>
      </c>
      <c r="K174">
        <v>7.9076878904449283E-2</v>
      </c>
      <c r="L174">
        <v>10</v>
      </c>
      <c r="M174" t="s">
        <v>2121</v>
      </c>
      <c r="N174" t="b">
        <v>0</v>
      </c>
    </row>
    <row r="175" spans="1:14" x14ac:dyDescent="0.45">
      <c r="A175" t="s">
        <v>147</v>
      </c>
      <c r="B175" t="s">
        <v>1141</v>
      </c>
      <c r="C175" t="s">
        <v>557</v>
      </c>
      <c r="D175">
        <v>1</v>
      </c>
      <c r="E175">
        <v>2</v>
      </c>
      <c r="F175">
        <v>1</v>
      </c>
      <c r="G175">
        <v>4</v>
      </c>
      <c r="H175">
        <v>1</v>
      </c>
      <c r="I175">
        <v>1.7375</v>
      </c>
      <c r="J175">
        <v>9</v>
      </c>
      <c r="K175">
        <v>9.7902122209813036E-2</v>
      </c>
      <c r="L175">
        <v>10</v>
      </c>
      <c r="M175" t="s">
        <v>2122</v>
      </c>
      <c r="N175" t="b">
        <v>0</v>
      </c>
    </row>
    <row r="176" spans="1:14" x14ac:dyDescent="0.45">
      <c r="A176" t="s">
        <v>150</v>
      </c>
      <c r="B176" t="s">
        <v>1143</v>
      </c>
      <c r="C176" t="s">
        <v>557</v>
      </c>
      <c r="D176">
        <v>2</v>
      </c>
      <c r="E176">
        <v>3</v>
      </c>
      <c r="F176">
        <v>2</v>
      </c>
      <c r="G176">
        <v>4</v>
      </c>
      <c r="H176">
        <v>1</v>
      </c>
      <c r="I176">
        <v>2.4874999999999998</v>
      </c>
      <c r="J176">
        <v>12</v>
      </c>
      <c r="K176">
        <v>0.13126782251531369</v>
      </c>
      <c r="L176">
        <v>10</v>
      </c>
      <c r="M176" t="s">
        <v>2123</v>
      </c>
      <c r="N176" t="b">
        <v>0</v>
      </c>
    </row>
    <row r="177" spans="1:14" x14ac:dyDescent="0.45">
      <c r="A177" t="s">
        <v>153</v>
      </c>
      <c r="B177" t="s">
        <v>1145</v>
      </c>
      <c r="C177" t="s">
        <v>557</v>
      </c>
      <c r="D177">
        <v>4</v>
      </c>
      <c r="E177">
        <v>5</v>
      </c>
      <c r="F177">
        <v>3</v>
      </c>
      <c r="G177">
        <v>4</v>
      </c>
      <c r="H177">
        <v>2</v>
      </c>
      <c r="I177">
        <v>3.8875000000000002</v>
      </c>
      <c r="J177">
        <v>18</v>
      </c>
      <c r="K177">
        <v>6.7100983865205993E-2</v>
      </c>
      <c r="L177">
        <v>10</v>
      </c>
      <c r="M177" t="s">
        <v>2124</v>
      </c>
      <c r="N177" t="b">
        <v>0</v>
      </c>
    </row>
    <row r="178" spans="1:14" x14ac:dyDescent="0.45">
      <c r="A178" t="s">
        <v>156</v>
      </c>
      <c r="B178" t="s">
        <v>1147</v>
      </c>
      <c r="C178" t="s">
        <v>557</v>
      </c>
      <c r="D178">
        <v>5</v>
      </c>
      <c r="E178">
        <v>5</v>
      </c>
      <c r="F178">
        <v>4</v>
      </c>
      <c r="G178">
        <v>5</v>
      </c>
      <c r="H178">
        <v>4</v>
      </c>
      <c r="I178">
        <v>4.7249999999999996</v>
      </c>
      <c r="J178">
        <v>23</v>
      </c>
      <c r="K178">
        <v>0.24482544795560721</v>
      </c>
      <c r="L178">
        <v>5</v>
      </c>
      <c r="M178" t="s">
        <v>2125</v>
      </c>
      <c r="N178" t="b">
        <v>0</v>
      </c>
    </row>
    <row r="179" spans="1:14" x14ac:dyDescent="0.45">
      <c r="A179" t="s">
        <v>159</v>
      </c>
      <c r="B179" t="s">
        <v>1149</v>
      </c>
      <c r="C179" t="s">
        <v>557</v>
      </c>
      <c r="D179">
        <v>5</v>
      </c>
      <c r="E179">
        <v>5</v>
      </c>
      <c r="F179">
        <v>5</v>
      </c>
      <c r="G179">
        <v>5</v>
      </c>
      <c r="H179">
        <v>4</v>
      </c>
      <c r="I179">
        <v>4.9124999999999996</v>
      </c>
      <c r="J179">
        <v>24</v>
      </c>
      <c r="K179">
        <v>0.31290464467139112</v>
      </c>
      <c r="L179">
        <v>11</v>
      </c>
      <c r="M179" t="s">
        <v>2126</v>
      </c>
      <c r="N179" t="b">
        <v>0</v>
      </c>
    </row>
    <row r="180" spans="1:14" x14ac:dyDescent="0.45">
      <c r="A180" t="s">
        <v>162</v>
      </c>
      <c r="B180" t="s">
        <v>1151</v>
      </c>
      <c r="C180" t="s">
        <v>557</v>
      </c>
      <c r="D180">
        <v>4</v>
      </c>
      <c r="E180">
        <v>5</v>
      </c>
      <c r="F180">
        <v>3</v>
      </c>
      <c r="G180">
        <v>4</v>
      </c>
      <c r="H180">
        <v>3</v>
      </c>
      <c r="I180">
        <v>3.9750000000000001</v>
      </c>
      <c r="J180">
        <v>19</v>
      </c>
      <c r="K180">
        <v>0.19206423510735851</v>
      </c>
      <c r="L180">
        <v>9</v>
      </c>
      <c r="M180" t="s">
        <v>2127</v>
      </c>
      <c r="N180" t="b">
        <v>0</v>
      </c>
    </row>
    <row r="181" spans="1:14" x14ac:dyDescent="0.45">
      <c r="A181" t="s">
        <v>165</v>
      </c>
      <c r="B181" t="s">
        <v>1153</v>
      </c>
      <c r="C181" t="s">
        <v>557</v>
      </c>
      <c r="D181">
        <v>5</v>
      </c>
      <c r="E181">
        <v>5</v>
      </c>
      <c r="F181">
        <v>4</v>
      </c>
      <c r="G181">
        <v>5</v>
      </c>
      <c r="H181">
        <v>4</v>
      </c>
      <c r="I181">
        <v>4.7249999999999996</v>
      </c>
      <c r="J181">
        <v>23</v>
      </c>
      <c r="K181">
        <v>0.34026979086576142</v>
      </c>
      <c r="L181">
        <v>11</v>
      </c>
      <c r="M181" t="s">
        <v>2128</v>
      </c>
      <c r="N181" t="b">
        <v>0</v>
      </c>
    </row>
    <row r="182" spans="1:14" x14ac:dyDescent="0.45">
      <c r="A182" t="s">
        <v>168</v>
      </c>
      <c r="B182" t="s">
        <v>1155</v>
      </c>
      <c r="C182" t="s">
        <v>557</v>
      </c>
      <c r="D182">
        <v>4</v>
      </c>
      <c r="E182">
        <v>5</v>
      </c>
      <c r="F182">
        <v>4</v>
      </c>
      <c r="G182">
        <v>4</v>
      </c>
      <c r="H182">
        <v>3</v>
      </c>
      <c r="I182">
        <v>4.1624999999999996</v>
      </c>
      <c r="J182">
        <v>20</v>
      </c>
      <c r="K182">
        <v>0.1915376553776601</v>
      </c>
      <c r="L182">
        <v>12</v>
      </c>
      <c r="M182" t="s">
        <v>2129</v>
      </c>
      <c r="N182" t="b">
        <v>0</v>
      </c>
    </row>
    <row r="183" spans="1:14" x14ac:dyDescent="0.45">
      <c r="A183" t="s">
        <v>171</v>
      </c>
      <c r="B183" t="s">
        <v>1157</v>
      </c>
      <c r="C183" t="s">
        <v>557</v>
      </c>
      <c r="D183">
        <v>5</v>
      </c>
      <c r="E183">
        <v>5</v>
      </c>
      <c r="F183">
        <v>4</v>
      </c>
      <c r="G183">
        <v>5</v>
      </c>
      <c r="H183">
        <v>3</v>
      </c>
      <c r="I183">
        <v>4.6374999999999993</v>
      </c>
      <c r="J183">
        <v>22</v>
      </c>
      <c r="K183">
        <v>0.20220681310385111</v>
      </c>
      <c r="L183">
        <v>13</v>
      </c>
      <c r="M183" t="s">
        <v>2130</v>
      </c>
      <c r="N183" t="b">
        <v>0</v>
      </c>
    </row>
    <row r="184" spans="1:14" x14ac:dyDescent="0.45">
      <c r="A184" t="s">
        <v>174</v>
      </c>
      <c r="B184" t="s">
        <v>1159</v>
      </c>
      <c r="C184" t="s">
        <v>557</v>
      </c>
      <c r="D184">
        <v>5</v>
      </c>
      <c r="E184">
        <v>5</v>
      </c>
      <c r="F184">
        <v>4</v>
      </c>
      <c r="G184">
        <v>5</v>
      </c>
      <c r="H184">
        <v>4</v>
      </c>
      <c r="I184">
        <v>4.7249999999999996</v>
      </c>
      <c r="J184">
        <v>23</v>
      </c>
      <c r="K184">
        <v>0.29884333776155769</v>
      </c>
      <c r="L184">
        <v>13</v>
      </c>
      <c r="M184" t="s">
        <v>2131</v>
      </c>
      <c r="N184" t="b">
        <v>0</v>
      </c>
    </row>
    <row r="185" spans="1:14" x14ac:dyDescent="0.45">
      <c r="A185" t="s">
        <v>177</v>
      </c>
      <c r="B185" t="s">
        <v>1161</v>
      </c>
      <c r="C185" t="s">
        <v>557</v>
      </c>
      <c r="D185">
        <v>5</v>
      </c>
      <c r="E185">
        <v>5</v>
      </c>
      <c r="F185">
        <v>4</v>
      </c>
      <c r="G185">
        <v>5</v>
      </c>
      <c r="H185">
        <v>4</v>
      </c>
      <c r="I185">
        <v>4.7249999999999996</v>
      </c>
      <c r="J185">
        <v>23</v>
      </c>
      <c r="K185">
        <v>0.1538637898323186</v>
      </c>
      <c r="L185">
        <v>12</v>
      </c>
      <c r="M185" t="s">
        <v>2132</v>
      </c>
      <c r="N185" t="b">
        <v>0</v>
      </c>
    </row>
    <row r="186" spans="1:14" x14ac:dyDescent="0.45">
      <c r="A186" t="s">
        <v>180</v>
      </c>
      <c r="B186" t="s">
        <v>1163</v>
      </c>
      <c r="C186" t="s">
        <v>557</v>
      </c>
      <c r="D186">
        <v>4</v>
      </c>
      <c r="E186">
        <v>5</v>
      </c>
      <c r="F186">
        <v>4</v>
      </c>
      <c r="G186">
        <v>5</v>
      </c>
      <c r="H186">
        <v>3</v>
      </c>
      <c r="I186">
        <v>4.3249999999999993</v>
      </c>
      <c r="J186">
        <v>21</v>
      </c>
      <c r="K186">
        <v>0.32980189587323849</v>
      </c>
      <c r="L186">
        <v>9</v>
      </c>
      <c r="M186" t="s">
        <v>2133</v>
      </c>
      <c r="N186" t="b">
        <v>0</v>
      </c>
    </row>
    <row r="187" spans="1:14" x14ac:dyDescent="0.45">
      <c r="A187" t="s">
        <v>183</v>
      </c>
      <c r="B187" t="s">
        <v>1165</v>
      </c>
      <c r="C187" t="s">
        <v>557</v>
      </c>
      <c r="D187">
        <v>5</v>
      </c>
      <c r="E187">
        <v>5</v>
      </c>
      <c r="F187">
        <v>4</v>
      </c>
      <c r="G187">
        <v>5</v>
      </c>
      <c r="H187">
        <v>3</v>
      </c>
      <c r="I187">
        <v>4.6374999999999993</v>
      </c>
      <c r="J187">
        <v>22</v>
      </c>
      <c r="K187">
        <v>0.15434258627359981</v>
      </c>
      <c r="L187">
        <v>13</v>
      </c>
      <c r="M187" t="s">
        <v>2134</v>
      </c>
      <c r="N187" t="b">
        <v>0</v>
      </c>
    </row>
    <row r="188" spans="1:14" x14ac:dyDescent="0.45">
      <c r="A188" t="s">
        <v>186</v>
      </c>
      <c r="B188" t="s">
        <v>1167</v>
      </c>
      <c r="C188" t="s">
        <v>557</v>
      </c>
      <c r="D188">
        <v>5</v>
      </c>
      <c r="E188">
        <v>5</v>
      </c>
      <c r="F188">
        <v>5</v>
      </c>
      <c r="G188">
        <v>5</v>
      </c>
      <c r="H188">
        <v>4</v>
      </c>
      <c r="I188">
        <v>4.9124999999999996</v>
      </c>
      <c r="J188">
        <v>24</v>
      </c>
      <c r="K188">
        <v>0.1600827296202231</v>
      </c>
      <c r="L188">
        <v>11</v>
      </c>
      <c r="M188" t="s">
        <v>2135</v>
      </c>
      <c r="N188" t="b">
        <v>0</v>
      </c>
    </row>
    <row r="189" spans="1:14" x14ac:dyDescent="0.45">
      <c r="A189" t="s">
        <v>189</v>
      </c>
      <c r="B189" t="s">
        <v>1169</v>
      </c>
      <c r="C189" t="s">
        <v>557</v>
      </c>
      <c r="D189">
        <v>3</v>
      </c>
      <c r="E189">
        <v>4</v>
      </c>
      <c r="F189">
        <v>3</v>
      </c>
      <c r="G189">
        <v>4</v>
      </c>
      <c r="H189">
        <v>2</v>
      </c>
      <c r="I189">
        <v>3.3250000000000002</v>
      </c>
      <c r="J189">
        <v>16</v>
      </c>
      <c r="K189">
        <v>0.1532030389491458</v>
      </c>
      <c r="L189">
        <v>10</v>
      </c>
      <c r="M189" t="s">
        <v>2136</v>
      </c>
      <c r="N189" t="b">
        <v>0</v>
      </c>
    </row>
    <row r="190" spans="1:14" x14ac:dyDescent="0.45">
      <c r="A190" t="s">
        <v>192</v>
      </c>
      <c r="B190" t="s">
        <v>1171</v>
      </c>
      <c r="C190" t="s">
        <v>557</v>
      </c>
      <c r="D190">
        <v>4</v>
      </c>
      <c r="E190">
        <v>5</v>
      </c>
      <c r="F190">
        <v>4</v>
      </c>
      <c r="G190">
        <v>5</v>
      </c>
      <c r="H190">
        <v>3</v>
      </c>
      <c r="I190">
        <v>4.3249999999999993</v>
      </c>
      <c r="J190">
        <v>21</v>
      </c>
      <c r="K190">
        <v>0.30845203705115848</v>
      </c>
      <c r="L190">
        <v>11</v>
      </c>
      <c r="M190" t="s">
        <v>2137</v>
      </c>
      <c r="N190" t="b">
        <v>0</v>
      </c>
    </row>
    <row r="191" spans="1:14" x14ac:dyDescent="0.45">
      <c r="A191" t="s">
        <v>195</v>
      </c>
      <c r="B191" t="s">
        <v>1173</v>
      </c>
      <c r="C191" t="s">
        <v>557</v>
      </c>
      <c r="D191">
        <v>5</v>
      </c>
      <c r="E191">
        <v>5</v>
      </c>
      <c r="F191">
        <v>4</v>
      </c>
      <c r="G191">
        <v>5</v>
      </c>
      <c r="H191">
        <v>4</v>
      </c>
      <c r="I191">
        <v>4.7249999999999996</v>
      </c>
      <c r="J191">
        <v>23</v>
      </c>
      <c r="K191">
        <v>0.38958457766088</v>
      </c>
      <c r="L191">
        <v>12</v>
      </c>
      <c r="M191" t="s">
        <v>2138</v>
      </c>
      <c r="N191" t="b">
        <v>0</v>
      </c>
    </row>
    <row r="192" spans="1:14" x14ac:dyDescent="0.45">
      <c r="A192" t="s">
        <v>198</v>
      </c>
      <c r="B192" t="s">
        <v>1175</v>
      </c>
      <c r="C192" t="s">
        <v>557</v>
      </c>
      <c r="D192">
        <v>3</v>
      </c>
      <c r="E192">
        <v>4</v>
      </c>
      <c r="F192">
        <v>3</v>
      </c>
      <c r="G192">
        <v>4</v>
      </c>
      <c r="H192">
        <v>2</v>
      </c>
      <c r="I192">
        <v>3.3250000000000002</v>
      </c>
      <c r="J192">
        <v>16</v>
      </c>
      <c r="K192">
        <v>0.19705770952107851</v>
      </c>
      <c r="L192">
        <v>8</v>
      </c>
      <c r="M192" t="s">
        <v>2139</v>
      </c>
      <c r="N192" t="b">
        <v>0</v>
      </c>
    </row>
    <row r="193" spans="1:14" x14ac:dyDescent="0.45">
      <c r="A193" t="s">
        <v>201</v>
      </c>
      <c r="B193" t="s">
        <v>1177</v>
      </c>
      <c r="C193" t="s">
        <v>557</v>
      </c>
      <c r="D193">
        <v>4</v>
      </c>
      <c r="E193">
        <v>5</v>
      </c>
      <c r="F193">
        <v>4</v>
      </c>
      <c r="G193">
        <v>5</v>
      </c>
      <c r="H193">
        <v>3</v>
      </c>
      <c r="I193">
        <v>4.3249999999999993</v>
      </c>
      <c r="J193">
        <v>21</v>
      </c>
      <c r="K193">
        <v>0.1997893411818672</v>
      </c>
      <c r="L193">
        <v>11</v>
      </c>
      <c r="M193" t="s">
        <v>2140</v>
      </c>
      <c r="N193" t="b">
        <v>0</v>
      </c>
    </row>
    <row r="194" spans="1:14" x14ac:dyDescent="0.45">
      <c r="A194" t="s">
        <v>204</v>
      </c>
      <c r="B194" t="s">
        <v>1179</v>
      </c>
      <c r="C194" t="s">
        <v>557</v>
      </c>
      <c r="D194">
        <v>5</v>
      </c>
      <c r="E194">
        <v>5</v>
      </c>
      <c r="F194">
        <v>5</v>
      </c>
      <c r="G194">
        <v>5</v>
      </c>
      <c r="H194">
        <v>4</v>
      </c>
      <c r="I194">
        <v>4.9124999999999996</v>
      </c>
      <c r="J194">
        <v>24</v>
      </c>
      <c r="K194">
        <v>0.26822437266967192</v>
      </c>
      <c r="L194">
        <v>11</v>
      </c>
      <c r="M194" t="s">
        <v>2141</v>
      </c>
      <c r="N194" t="b">
        <v>0</v>
      </c>
    </row>
    <row r="195" spans="1:14" x14ac:dyDescent="0.45">
      <c r="A195" t="s">
        <v>207</v>
      </c>
      <c r="B195" t="s">
        <v>1181</v>
      </c>
      <c r="C195" t="s">
        <v>557</v>
      </c>
      <c r="D195">
        <v>4</v>
      </c>
      <c r="E195">
        <v>5</v>
      </c>
      <c r="F195">
        <v>4</v>
      </c>
      <c r="G195">
        <v>5</v>
      </c>
      <c r="H195">
        <v>3</v>
      </c>
      <c r="I195">
        <v>4.3249999999999993</v>
      </c>
      <c r="J195">
        <v>21</v>
      </c>
      <c r="K195">
        <v>0.40006415424844971</v>
      </c>
      <c r="L195">
        <v>13</v>
      </c>
      <c r="M195" t="s">
        <v>2142</v>
      </c>
      <c r="N195" t="b">
        <v>0</v>
      </c>
    </row>
    <row r="196" spans="1:14" x14ac:dyDescent="0.45">
      <c r="A196" t="s">
        <v>210</v>
      </c>
      <c r="B196" t="s">
        <v>1183</v>
      </c>
      <c r="C196" t="s">
        <v>557</v>
      </c>
      <c r="D196">
        <v>2</v>
      </c>
      <c r="E196">
        <v>3</v>
      </c>
      <c r="F196">
        <v>2</v>
      </c>
      <c r="G196">
        <v>3</v>
      </c>
      <c r="H196">
        <v>1</v>
      </c>
      <c r="I196">
        <v>2.3250000000000002</v>
      </c>
      <c r="J196">
        <v>11</v>
      </c>
      <c r="K196">
        <v>0.1223167939488812</v>
      </c>
      <c r="L196">
        <v>9</v>
      </c>
      <c r="M196" t="s">
        <v>2143</v>
      </c>
      <c r="N196" t="b">
        <v>0</v>
      </c>
    </row>
    <row r="197" spans="1:14" x14ac:dyDescent="0.45">
      <c r="A197" t="s">
        <v>213</v>
      </c>
      <c r="B197" t="s">
        <v>939</v>
      </c>
      <c r="C197" t="s">
        <v>557</v>
      </c>
      <c r="D197">
        <v>3</v>
      </c>
      <c r="E197">
        <v>4</v>
      </c>
      <c r="F197">
        <v>2</v>
      </c>
      <c r="G197">
        <v>4</v>
      </c>
      <c r="H197">
        <v>2</v>
      </c>
      <c r="I197">
        <v>3.1375000000000002</v>
      </c>
      <c r="J197">
        <v>15</v>
      </c>
      <c r="K197">
        <v>0.1419575918323662</v>
      </c>
      <c r="L197">
        <v>11</v>
      </c>
      <c r="M197" t="s">
        <v>2144</v>
      </c>
      <c r="N197" t="b">
        <v>0</v>
      </c>
    </row>
    <row r="198" spans="1:14" x14ac:dyDescent="0.45">
      <c r="A198" t="s">
        <v>216</v>
      </c>
      <c r="B198" t="s">
        <v>941</v>
      </c>
      <c r="C198" t="s">
        <v>557</v>
      </c>
      <c r="D198">
        <v>4</v>
      </c>
      <c r="E198">
        <v>5</v>
      </c>
      <c r="F198">
        <v>3</v>
      </c>
      <c r="G198">
        <v>4</v>
      </c>
      <c r="H198">
        <v>3</v>
      </c>
      <c r="I198">
        <v>3.9750000000000001</v>
      </c>
      <c r="J198">
        <v>19</v>
      </c>
      <c r="K198">
        <v>0.17893089036153231</v>
      </c>
      <c r="L198">
        <v>11</v>
      </c>
      <c r="M198" t="s">
        <v>2145</v>
      </c>
      <c r="N198" t="b">
        <v>0</v>
      </c>
    </row>
    <row r="199" spans="1:14" x14ac:dyDescent="0.45">
      <c r="A199" t="s">
        <v>219</v>
      </c>
      <c r="B199" t="s">
        <v>1187</v>
      </c>
      <c r="C199" t="s">
        <v>557</v>
      </c>
      <c r="D199">
        <v>5</v>
      </c>
      <c r="E199">
        <v>5</v>
      </c>
      <c r="F199">
        <v>4</v>
      </c>
      <c r="G199">
        <v>5</v>
      </c>
      <c r="H199">
        <v>3</v>
      </c>
      <c r="I199">
        <v>4.6374999999999993</v>
      </c>
      <c r="J199">
        <v>22</v>
      </c>
      <c r="K199">
        <v>8.6831221162940619E-2</v>
      </c>
      <c r="L199">
        <v>10</v>
      </c>
      <c r="M199" t="s">
        <v>2146</v>
      </c>
      <c r="N199" t="b">
        <v>0</v>
      </c>
    </row>
    <row r="200" spans="1:14" x14ac:dyDescent="0.45">
      <c r="A200" t="s">
        <v>222</v>
      </c>
      <c r="B200" t="s">
        <v>1189</v>
      </c>
      <c r="C200" t="s">
        <v>557</v>
      </c>
      <c r="D200">
        <v>5</v>
      </c>
      <c r="E200">
        <v>5</v>
      </c>
      <c r="F200">
        <v>4</v>
      </c>
      <c r="G200">
        <v>5</v>
      </c>
      <c r="H200">
        <v>3</v>
      </c>
      <c r="I200">
        <v>4.6374999999999993</v>
      </c>
      <c r="J200">
        <v>22</v>
      </c>
      <c r="K200">
        <v>0.3055343996302341</v>
      </c>
      <c r="L200">
        <v>11</v>
      </c>
      <c r="M200" t="s">
        <v>2147</v>
      </c>
      <c r="N200" t="b">
        <v>0</v>
      </c>
    </row>
    <row r="201" spans="1:14" x14ac:dyDescent="0.45">
      <c r="A201" t="s">
        <v>225</v>
      </c>
      <c r="B201" t="s">
        <v>1191</v>
      </c>
      <c r="C201" t="s">
        <v>557</v>
      </c>
      <c r="D201">
        <v>4</v>
      </c>
      <c r="E201">
        <v>5</v>
      </c>
      <c r="F201">
        <v>4</v>
      </c>
      <c r="G201">
        <v>5</v>
      </c>
      <c r="H201">
        <v>3</v>
      </c>
      <c r="I201">
        <v>4.3249999999999993</v>
      </c>
      <c r="J201">
        <v>21</v>
      </c>
      <c r="K201">
        <v>0.33598123994228818</v>
      </c>
      <c r="L201">
        <v>10</v>
      </c>
      <c r="M201" t="s">
        <v>2148</v>
      </c>
      <c r="N201" t="b">
        <v>0</v>
      </c>
    </row>
    <row r="202" spans="1:14" x14ac:dyDescent="0.45">
      <c r="A202" t="s">
        <v>228</v>
      </c>
      <c r="B202" t="s">
        <v>1193</v>
      </c>
      <c r="C202" t="s">
        <v>557</v>
      </c>
      <c r="D202">
        <v>5</v>
      </c>
      <c r="E202">
        <v>5</v>
      </c>
      <c r="F202">
        <v>5</v>
      </c>
      <c r="G202">
        <v>5</v>
      </c>
      <c r="H202">
        <v>4</v>
      </c>
      <c r="I202">
        <v>4.9124999999999996</v>
      </c>
      <c r="J202">
        <v>24</v>
      </c>
      <c r="K202">
        <v>0.25042105398507869</v>
      </c>
      <c r="L202">
        <v>10</v>
      </c>
      <c r="M202" t="s">
        <v>2149</v>
      </c>
      <c r="N202" t="b">
        <v>0</v>
      </c>
    </row>
    <row r="203" spans="1:14" x14ac:dyDescent="0.45">
      <c r="A203" t="s">
        <v>231</v>
      </c>
      <c r="B203" t="s">
        <v>1195</v>
      </c>
      <c r="C203" t="s">
        <v>557</v>
      </c>
      <c r="D203">
        <v>4</v>
      </c>
      <c r="E203">
        <v>5</v>
      </c>
      <c r="F203">
        <v>4</v>
      </c>
      <c r="G203">
        <v>4</v>
      </c>
      <c r="H203">
        <v>3</v>
      </c>
      <c r="I203">
        <v>4.1624999999999996</v>
      </c>
      <c r="J203">
        <v>20</v>
      </c>
      <c r="K203">
        <v>0.2346081264163456</v>
      </c>
      <c r="L203">
        <v>12</v>
      </c>
      <c r="M203" t="s">
        <v>2150</v>
      </c>
      <c r="N203" t="b">
        <v>0</v>
      </c>
    </row>
    <row r="204" spans="1:14" x14ac:dyDescent="0.45">
      <c r="A204" t="s">
        <v>234</v>
      </c>
      <c r="B204" t="s">
        <v>1197</v>
      </c>
      <c r="C204" t="s">
        <v>557</v>
      </c>
      <c r="D204">
        <v>5</v>
      </c>
      <c r="E204">
        <v>5</v>
      </c>
      <c r="F204">
        <v>4</v>
      </c>
      <c r="G204">
        <v>5</v>
      </c>
      <c r="H204">
        <v>4</v>
      </c>
      <c r="I204">
        <v>4.7249999999999996</v>
      </c>
      <c r="J204">
        <v>23</v>
      </c>
      <c r="K204">
        <v>0.24748027597038141</v>
      </c>
      <c r="L204">
        <v>11</v>
      </c>
      <c r="M204" t="s">
        <v>2151</v>
      </c>
      <c r="N204" t="b">
        <v>0</v>
      </c>
    </row>
    <row r="205" spans="1:14" x14ac:dyDescent="0.45">
      <c r="A205" t="s">
        <v>237</v>
      </c>
      <c r="B205" t="s">
        <v>1199</v>
      </c>
      <c r="C205" t="s">
        <v>557</v>
      </c>
      <c r="D205">
        <v>5</v>
      </c>
      <c r="E205">
        <v>5</v>
      </c>
      <c r="F205">
        <v>4</v>
      </c>
      <c r="G205">
        <v>5</v>
      </c>
      <c r="H205">
        <v>4</v>
      </c>
      <c r="I205">
        <v>4.7249999999999996</v>
      </c>
      <c r="J205">
        <v>23</v>
      </c>
      <c r="K205">
        <v>0.26258981842686779</v>
      </c>
      <c r="L205">
        <v>10</v>
      </c>
      <c r="M205" t="s">
        <v>2152</v>
      </c>
      <c r="N205" t="b">
        <v>0</v>
      </c>
    </row>
    <row r="206" spans="1:14" x14ac:dyDescent="0.45">
      <c r="A206" t="s">
        <v>240</v>
      </c>
      <c r="B206" t="s">
        <v>1201</v>
      </c>
      <c r="C206" t="s">
        <v>557</v>
      </c>
      <c r="D206">
        <v>4</v>
      </c>
      <c r="E206">
        <v>5</v>
      </c>
      <c r="F206">
        <v>4</v>
      </c>
      <c r="G206">
        <v>4</v>
      </c>
      <c r="H206">
        <v>4</v>
      </c>
      <c r="I206">
        <v>4.25</v>
      </c>
      <c r="J206">
        <v>21</v>
      </c>
      <c r="K206">
        <v>0.32960975357260319</v>
      </c>
      <c r="L206">
        <v>11</v>
      </c>
      <c r="M206" t="s">
        <v>2153</v>
      </c>
      <c r="N206" t="b">
        <v>0</v>
      </c>
    </row>
    <row r="207" spans="1:14" x14ac:dyDescent="0.45">
      <c r="A207" t="s">
        <v>243</v>
      </c>
      <c r="B207" t="s">
        <v>1203</v>
      </c>
      <c r="C207" t="s">
        <v>557</v>
      </c>
      <c r="D207">
        <v>5</v>
      </c>
      <c r="E207">
        <v>5</v>
      </c>
      <c r="F207">
        <v>4</v>
      </c>
      <c r="G207">
        <v>5</v>
      </c>
      <c r="H207">
        <v>4</v>
      </c>
      <c r="I207">
        <v>4.7249999999999996</v>
      </c>
      <c r="J207">
        <v>23</v>
      </c>
      <c r="K207">
        <v>0.21202638352638351</v>
      </c>
      <c r="L207">
        <v>5</v>
      </c>
      <c r="M207" t="s">
        <v>2154</v>
      </c>
      <c r="N207" t="b">
        <v>0</v>
      </c>
    </row>
    <row r="208" spans="1:14" x14ac:dyDescent="0.45">
      <c r="A208" t="s">
        <v>246</v>
      </c>
      <c r="B208" t="s">
        <v>1205</v>
      </c>
      <c r="C208" t="s">
        <v>557</v>
      </c>
      <c r="D208">
        <v>5</v>
      </c>
      <c r="E208">
        <v>5</v>
      </c>
      <c r="F208">
        <v>4</v>
      </c>
      <c r="G208">
        <v>5</v>
      </c>
      <c r="H208">
        <v>4</v>
      </c>
      <c r="I208">
        <v>4.7249999999999996</v>
      </c>
      <c r="J208">
        <v>23</v>
      </c>
      <c r="K208">
        <v>0.2394569357642363</v>
      </c>
      <c r="L208">
        <v>9</v>
      </c>
      <c r="M208" t="s">
        <v>2155</v>
      </c>
      <c r="N208" t="b">
        <v>0</v>
      </c>
    </row>
    <row r="209" spans="1:14" x14ac:dyDescent="0.45">
      <c r="A209" t="s">
        <v>249</v>
      </c>
      <c r="B209" t="s">
        <v>1207</v>
      </c>
      <c r="C209" t="s">
        <v>557</v>
      </c>
      <c r="D209">
        <v>4</v>
      </c>
      <c r="E209">
        <v>5</v>
      </c>
      <c r="F209">
        <v>4</v>
      </c>
      <c r="G209">
        <v>4</v>
      </c>
      <c r="H209">
        <v>3</v>
      </c>
      <c r="I209">
        <v>4.1624999999999996</v>
      </c>
      <c r="J209">
        <v>20</v>
      </c>
      <c r="K209">
        <v>0.26895410296204197</v>
      </c>
      <c r="L209">
        <v>11</v>
      </c>
      <c r="M209" t="s">
        <v>2156</v>
      </c>
      <c r="N209" t="b">
        <v>0</v>
      </c>
    </row>
    <row r="210" spans="1:14" x14ac:dyDescent="0.45">
      <c r="A210" t="s">
        <v>252</v>
      </c>
      <c r="B210" t="s">
        <v>1209</v>
      </c>
      <c r="C210" t="s">
        <v>557</v>
      </c>
      <c r="D210">
        <v>4</v>
      </c>
      <c r="E210">
        <v>5</v>
      </c>
      <c r="F210">
        <v>4</v>
      </c>
      <c r="G210">
        <v>4</v>
      </c>
      <c r="H210">
        <v>3</v>
      </c>
      <c r="I210">
        <v>4.1624999999999996</v>
      </c>
      <c r="J210">
        <v>20</v>
      </c>
      <c r="K210">
        <v>0.22087787167110479</v>
      </c>
      <c r="L210">
        <v>12</v>
      </c>
      <c r="M210" t="s">
        <v>2157</v>
      </c>
      <c r="N210" t="b">
        <v>0</v>
      </c>
    </row>
    <row r="211" spans="1:14" x14ac:dyDescent="0.45">
      <c r="A211" t="s">
        <v>255</v>
      </c>
      <c r="B211" t="s">
        <v>1211</v>
      </c>
      <c r="C211" t="s">
        <v>557</v>
      </c>
      <c r="D211">
        <v>5</v>
      </c>
      <c r="E211">
        <v>5</v>
      </c>
      <c r="F211">
        <v>4</v>
      </c>
      <c r="G211">
        <v>5</v>
      </c>
      <c r="H211">
        <v>4</v>
      </c>
      <c r="I211">
        <v>4.7249999999999996</v>
      </c>
      <c r="J211">
        <v>23</v>
      </c>
      <c r="K211">
        <v>0.46080798918581428</v>
      </c>
      <c r="L211">
        <v>10</v>
      </c>
      <c r="M211" t="s">
        <v>2158</v>
      </c>
      <c r="N211" t="b">
        <v>0</v>
      </c>
    </row>
    <row r="212" spans="1:14" x14ac:dyDescent="0.45">
      <c r="A212" t="s">
        <v>258</v>
      </c>
      <c r="B212" t="s">
        <v>1213</v>
      </c>
      <c r="C212" t="s">
        <v>557</v>
      </c>
      <c r="D212">
        <v>5</v>
      </c>
      <c r="E212">
        <v>5</v>
      </c>
      <c r="F212">
        <v>4</v>
      </c>
      <c r="G212">
        <v>5</v>
      </c>
      <c r="H212">
        <v>3</v>
      </c>
      <c r="I212">
        <v>4.6374999999999993</v>
      </c>
      <c r="J212">
        <v>22</v>
      </c>
      <c r="K212">
        <v>0.13029337042100869</v>
      </c>
      <c r="L212">
        <v>9</v>
      </c>
      <c r="M212" t="s">
        <v>2159</v>
      </c>
      <c r="N212" t="b">
        <v>0</v>
      </c>
    </row>
    <row r="213" spans="1:14" x14ac:dyDescent="0.45">
      <c r="A213" t="s">
        <v>261</v>
      </c>
      <c r="B213" t="s">
        <v>1215</v>
      </c>
      <c r="C213" t="s">
        <v>557</v>
      </c>
      <c r="D213">
        <v>5</v>
      </c>
      <c r="E213">
        <v>5</v>
      </c>
      <c r="F213">
        <v>5</v>
      </c>
      <c r="G213">
        <v>5</v>
      </c>
      <c r="H213">
        <v>4</v>
      </c>
      <c r="I213">
        <v>4.9124999999999996</v>
      </c>
      <c r="J213">
        <v>24</v>
      </c>
      <c r="K213">
        <v>0.44280075754858772</v>
      </c>
      <c r="L213">
        <v>10</v>
      </c>
      <c r="M213" t="s">
        <v>2160</v>
      </c>
      <c r="N213" t="b">
        <v>0</v>
      </c>
    </row>
    <row r="214" spans="1:14" x14ac:dyDescent="0.45">
      <c r="A214" t="s">
        <v>264</v>
      </c>
      <c r="B214" t="s">
        <v>1217</v>
      </c>
      <c r="C214" t="s">
        <v>557</v>
      </c>
      <c r="D214">
        <v>5</v>
      </c>
      <c r="E214">
        <v>5</v>
      </c>
      <c r="F214">
        <v>5</v>
      </c>
      <c r="G214">
        <v>5</v>
      </c>
      <c r="H214">
        <v>4</v>
      </c>
      <c r="I214">
        <v>4.9124999999999996</v>
      </c>
      <c r="J214">
        <v>24</v>
      </c>
      <c r="K214">
        <v>0.47013695469595962</v>
      </c>
      <c r="L214">
        <v>11</v>
      </c>
      <c r="M214" t="s">
        <v>2161</v>
      </c>
      <c r="N214" t="b">
        <v>0</v>
      </c>
    </row>
    <row r="215" spans="1:14" x14ac:dyDescent="0.45">
      <c r="A215" t="s">
        <v>267</v>
      </c>
      <c r="B215" t="s">
        <v>1219</v>
      </c>
      <c r="C215" t="s">
        <v>557</v>
      </c>
      <c r="D215">
        <v>4</v>
      </c>
      <c r="E215">
        <v>5</v>
      </c>
      <c r="F215">
        <v>4</v>
      </c>
      <c r="G215">
        <v>4</v>
      </c>
      <c r="H215">
        <v>3</v>
      </c>
      <c r="I215">
        <v>4.1624999999999996</v>
      </c>
      <c r="J215">
        <v>20</v>
      </c>
      <c r="K215">
        <v>0.28654969640710748</v>
      </c>
      <c r="L215">
        <v>10</v>
      </c>
      <c r="M215" t="s">
        <v>2162</v>
      </c>
      <c r="N215" t="b">
        <v>0</v>
      </c>
    </row>
    <row r="216" spans="1:14" x14ac:dyDescent="0.45">
      <c r="A216" t="s">
        <v>270</v>
      </c>
      <c r="B216" t="s">
        <v>1221</v>
      </c>
      <c r="C216" t="s">
        <v>557</v>
      </c>
      <c r="D216">
        <v>3</v>
      </c>
      <c r="E216">
        <v>4</v>
      </c>
      <c r="F216">
        <v>3</v>
      </c>
      <c r="G216">
        <v>4</v>
      </c>
      <c r="H216">
        <v>2</v>
      </c>
      <c r="I216">
        <v>3.3250000000000002</v>
      </c>
      <c r="J216">
        <v>16</v>
      </c>
      <c r="K216">
        <v>0.13581215887261661</v>
      </c>
      <c r="L216">
        <v>11</v>
      </c>
      <c r="M216" t="s">
        <v>2163</v>
      </c>
      <c r="N216" t="b">
        <v>0</v>
      </c>
    </row>
    <row r="217" spans="1:14" x14ac:dyDescent="0.45">
      <c r="A217" t="s">
        <v>273</v>
      </c>
      <c r="B217" t="s">
        <v>698</v>
      </c>
      <c r="C217" t="s">
        <v>557</v>
      </c>
      <c r="D217">
        <v>1</v>
      </c>
      <c r="E217">
        <v>1</v>
      </c>
      <c r="F217">
        <v>1</v>
      </c>
      <c r="G217">
        <v>1</v>
      </c>
      <c r="H217">
        <v>1</v>
      </c>
      <c r="I217">
        <v>1</v>
      </c>
      <c r="J217">
        <v>5</v>
      </c>
      <c r="K217">
        <v>4.2929532705432552E-2</v>
      </c>
      <c r="L217">
        <v>11</v>
      </c>
      <c r="M217" t="s">
        <v>2164</v>
      </c>
      <c r="N217" t="b">
        <v>0</v>
      </c>
    </row>
    <row r="218" spans="1:14" x14ac:dyDescent="0.45">
      <c r="A218" t="s">
        <v>276</v>
      </c>
      <c r="B218" t="s">
        <v>698</v>
      </c>
      <c r="C218" t="s">
        <v>557</v>
      </c>
      <c r="D218">
        <v>1</v>
      </c>
      <c r="E218">
        <v>1</v>
      </c>
      <c r="F218">
        <v>1</v>
      </c>
      <c r="G218">
        <v>2</v>
      </c>
      <c r="H218">
        <v>1</v>
      </c>
      <c r="I218">
        <v>1.1625000000000001</v>
      </c>
      <c r="J218">
        <v>6</v>
      </c>
      <c r="K218">
        <v>6.6687824164071069E-2</v>
      </c>
      <c r="L218">
        <v>10</v>
      </c>
      <c r="M218" t="s">
        <v>2165</v>
      </c>
      <c r="N218" t="b">
        <v>0</v>
      </c>
    </row>
    <row r="219" spans="1:14" x14ac:dyDescent="0.45">
      <c r="A219" t="s">
        <v>279</v>
      </c>
      <c r="B219" t="s">
        <v>1225</v>
      </c>
      <c r="C219" t="s">
        <v>557</v>
      </c>
      <c r="D219">
        <v>4</v>
      </c>
      <c r="E219">
        <v>5</v>
      </c>
      <c r="F219">
        <v>4</v>
      </c>
      <c r="G219">
        <v>5</v>
      </c>
      <c r="H219">
        <v>3</v>
      </c>
      <c r="I219">
        <v>4.3249999999999993</v>
      </c>
      <c r="J219">
        <v>21</v>
      </c>
      <c r="K219">
        <v>0.33132102676940778</v>
      </c>
      <c r="L219">
        <v>7</v>
      </c>
      <c r="M219" t="s">
        <v>2166</v>
      </c>
      <c r="N219" t="b">
        <v>0</v>
      </c>
    </row>
    <row r="220" spans="1:14" x14ac:dyDescent="0.45">
      <c r="A220" t="s">
        <v>282</v>
      </c>
      <c r="B220" t="s">
        <v>1227</v>
      </c>
      <c r="C220" t="s">
        <v>557</v>
      </c>
      <c r="D220">
        <v>2</v>
      </c>
      <c r="E220">
        <v>4</v>
      </c>
      <c r="F220">
        <v>2</v>
      </c>
      <c r="G220">
        <v>4</v>
      </c>
      <c r="H220">
        <v>1</v>
      </c>
      <c r="I220">
        <v>2.7374999999999998</v>
      </c>
      <c r="J220">
        <v>13</v>
      </c>
      <c r="K220">
        <v>8.1895251262504687E-2</v>
      </c>
      <c r="L220">
        <v>13</v>
      </c>
      <c r="M220" t="s">
        <v>2167</v>
      </c>
      <c r="N220" t="b">
        <v>0</v>
      </c>
    </row>
    <row r="221" spans="1:14" x14ac:dyDescent="0.45">
      <c r="A221" t="s">
        <v>285</v>
      </c>
      <c r="B221" t="s">
        <v>1229</v>
      </c>
      <c r="C221" t="s">
        <v>557</v>
      </c>
      <c r="D221">
        <v>4</v>
      </c>
      <c r="E221">
        <v>5</v>
      </c>
      <c r="F221">
        <v>4</v>
      </c>
      <c r="G221">
        <v>5</v>
      </c>
      <c r="H221">
        <v>3</v>
      </c>
      <c r="I221">
        <v>4.3249999999999993</v>
      </c>
      <c r="J221">
        <v>21</v>
      </c>
      <c r="K221">
        <v>0.37791296484633757</v>
      </c>
      <c r="L221">
        <v>9</v>
      </c>
      <c r="M221" t="s">
        <v>2168</v>
      </c>
      <c r="N221" t="b">
        <v>0</v>
      </c>
    </row>
    <row r="222" spans="1:14" x14ac:dyDescent="0.45">
      <c r="A222" t="s">
        <v>288</v>
      </c>
      <c r="B222" t="s">
        <v>1231</v>
      </c>
      <c r="C222" t="s">
        <v>557</v>
      </c>
      <c r="D222">
        <v>5</v>
      </c>
      <c r="E222">
        <v>5</v>
      </c>
      <c r="F222">
        <v>4</v>
      </c>
      <c r="G222">
        <v>5</v>
      </c>
      <c r="H222">
        <v>4</v>
      </c>
      <c r="I222">
        <v>4.7249999999999996</v>
      </c>
      <c r="J222">
        <v>23</v>
      </c>
      <c r="K222">
        <v>0.14456025129051439</v>
      </c>
      <c r="L222">
        <v>10</v>
      </c>
      <c r="M222" t="s">
        <v>2169</v>
      </c>
      <c r="N222" t="b">
        <v>0</v>
      </c>
    </row>
    <row r="223" spans="1:14" x14ac:dyDescent="0.45">
      <c r="A223" t="s">
        <v>291</v>
      </c>
      <c r="B223" t="s">
        <v>1233</v>
      </c>
      <c r="C223" t="s">
        <v>557</v>
      </c>
      <c r="D223">
        <v>3</v>
      </c>
      <c r="E223">
        <v>4</v>
      </c>
      <c r="F223">
        <v>3</v>
      </c>
      <c r="G223">
        <v>4</v>
      </c>
      <c r="H223">
        <v>2</v>
      </c>
      <c r="I223">
        <v>3.3250000000000002</v>
      </c>
      <c r="J223">
        <v>16</v>
      </c>
      <c r="K223">
        <v>0.146302152353398</v>
      </c>
      <c r="L223">
        <v>10</v>
      </c>
      <c r="M223" t="s">
        <v>2170</v>
      </c>
      <c r="N223" t="b">
        <v>0</v>
      </c>
    </row>
    <row r="224" spans="1:14" x14ac:dyDescent="0.45">
      <c r="A224" t="s">
        <v>294</v>
      </c>
      <c r="B224" t="s">
        <v>1235</v>
      </c>
      <c r="C224" t="s">
        <v>557</v>
      </c>
      <c r="D224">
        <v>5</v>
      </c>
      <c r="E224">
        <v>5</v>
      </c>
      <c r="F224">
        <v>5</v>
      </c>
      <c r="G224">
        <v>5</v>
      </c>
      <c r="H224">
        <v>4</v>
      </c>
      <c r="I224">
        <v>4.9124999999999996</v>
      </c>
      <c r="J224">
        <v>24</v>
      </c>
      <c r="K224">
        <v>0.24045328991626119</v>
      </c>
      <c r="L224">
        <v>11</v>
      </c>
      <c r="M224" t="s">
        <v>2171</v>
      </c>
      <c r="N224" t="b">
        <v>0</v>
      </c>
    </row>
    <row r="225" spans="1:14" x14ac:dyDescent="0.45">
      <c r="A225" t="s">
        <v>297</v>
      </c>
      <c r="B225" t="s">
        <v>1237</v>
      </c>
      <c r="C225" t="s">
        <v>557</v>
      </c>
      <c r="D225">
        <v>5</v>
      </c>
      <c r="E225">
        <v>5</v>
      </c>
      <c r="F225">
        <v>4</v>
      </c>
      <c r="G225">
        <v>5</v>
      </c>
      <c r="H225">
        <v>4</v>
      </c>
      <c r="I225">
        <v>4.7249999999999996</v>
      </c>
      <c r="J225">
        <v>23</v>
      </c>
      <c r="K225">
        <v>0.1792061396424508</v>
      </c>
      <c r="L225">
        <v>10</v>
      </c>
      <c r="M225" t="s">
        <v>2172</v>
      </c>
      <c r="N225" t="b">
        <v>0</v>
      </c>
    </row>
    <row r="226" spans="1:14" x14ac:dyDescent="0.45">
      <c r="A226" t="s">
        <v>300</v>
      </c>
      <c r="B226" t="s">
        <v>1239</v>
      </c>
      <c r="C226" t="s">
        <v>557</v>
      </c>
      <c r="D226">
        <v>5</v>
      </c>
      <c r="E226">
        <v>5</v>
      </c>
      <c r="F226">
        <v>5</v>
      </c>
      <c r="G226">
        <v>5</v>
      </c>
      <c r="H226">
        <v>4</v>
      </c>
      <c r="I226">
        <v>4.9124999999999996</v>
      </c>
      <c r="J226">
        <v>24</v>
      </c>
      <c r="K226">
        <v>0.22832460684449549</v>
      </c>
      <c r="L226">
        <v>12</v>
      </c>
      <c r="M226" t="s">
        <v>2173</v>
      </c>
      <c r="N226" t="b">
        <v>0</v>
      </c>
    </row>
    <row r="227" spans="1:14" x14ac:dyDescent="0.45">
      <c r="A227" t="s">
        <v>303</v>
      </c>
      <c r="B227" t="s">
        <v>1241</v>
      </c>
      <c r="C227" t="s">
        <v>557</v>
      </c>
      <c r="D227">
        <v>5</v>
      </c>
      <c r="E227">
        <v>5</v>
      </c>
      <c r="F227">
        <v>5</v>
      </c>
      <c r="G227">
        <v>5</v>
      </c>
      <c r="H227">
        <v>4</v>
      </c>
      <c r="I227">
        <v>4.9124999999999996</v>
      </c>
      <c r="J227">
        <v>24</v>
      </c>
      <c r="K227">
        <v>0.29078375030460002</v>
      </c>
      <c r="L227">
        <v>10</v>
      </c>
      <c r="M227" t="s">
        <v>2174</v>
      </c>
      <c r="N227" t="b">
        <v>0</v>
      </c>
    </row>
    <row r="228" spans="1:14" x14ac:dyDescent="0.45">
      <c r="A228" t="s">
        <v>306</v>
      </c>
      <c r="B228" t="s">
        <v>1243</v>
      </c>
      <c r="C228" t="s">
        <v>557</v>
      </c>
      <c r="D228">
        <v>5</v>
      </c>
      <c r="E228">
        <v>5</v>
      </c>
      <c r="F228">
        <v>4</v>
      </c>
      <c r="G228">
        <v>5</v>
      </c>
      <c r="H228">
        <v>4</v>
      </c>
      <c r="I228">
        <v>4.7249999999999996</v>
      </c>
      <c r="J228">
        <v>23</v>
      </c>
      <c r="K228">
        <v>0.28784717986995861</v>
      </c>
      <c r="L228">
        <v>10</v>
      </c>
      <c r="M228" t="s">
        <v>2175</v>
      </c>
      <c r="N228" t="b">
        <v>0</v>
      </c>
    </row>
    <row r="229" spans="1:14" x14ac:dyDescent="0.45">
      <c r="A229" t="s">
        <v>309</v>
      </c>
      <c r="B229" t="s">
        <v>1245</v>
      </c>
      <c r="C229" t="s">
        <v>557</v>
      </c>
      <c r="D229">
        <v>5</v>
      </c>
      <c r="E229">
        <v>5</v>
      </c>
      <c r="F229">
        <v>4</v>
      </c>
      <c r="G229">
        <v>5</v>
      </c>
      <c r="H229">
        <v>4</v>
      </c>
      <c r="I229">
        <v>4.7249999999999996</v>
      </c>
      <c r="J229">
        <v>23</v>
      </c>
      <c r="K229">
        <v>0.32392005552639042</v>
      </c>
      <c r="L229">
        <v>13</v>
      </c>
      <c r="M229" t="s">
        <v>2176</v>
      </c>
      <c r="N229" t="b">
        <v>0</v>
      </c>
    </row>
    <row r="230" spans="1:14" x14ac:dyDescent="0.45">
      <c r="A230" t="s">
        <v>312</v>
      </c>
      <c r="B230" t="s">
        <v>1247</v>
      </c>
      <c r="C230" t="s">
        <v>557</v>
      </c>
      <c r="D230">
        <v>4</v>
      </c>
      <c r="E230">
        <v>5</v>
      </c>
      <c r="F230">
        <v>4</v>
      </c>
      <c r="G230">
        <v>5</v>
      </c>
      <c r="H230">
        <v>3</v>
      </c>
      <c r="I230">
        <v>4.3249999999999993</v>
      </c>
      <c r="J230">
        <v>21</v>
      </c>
      <c r="K230">
        <v>0.24641267008432369</v>
      </c>
      <c r="L230">
        <v>15</v>
      </c>
      <c r="M230" t="s">
        <v>2177</v>
      </c>
      <c r="N230" t="b">
        <v>0</v>
      </c>
    </row>
    <row r="231" spans="1:14" x14ac:dyDescent="0.45">
      <c r="A231" t="s">
        <v>315</v>
      </c>
      <c r="B231" t="s">
        <v>1249</v>
      </c>
      <c r="C231" t="s">
        <v>557</v>
      </c>
      <c r="D231">
        <v>4</v>
      </c>
      <c r="E231">
        <v>5</v>
      </c>
      <c r="F231">
        <v>4</v>
      </c>
      <c r="G231">
        <v>4</v>
      </c>
      <c r="H231">
        <v>3</v>
      </c>
      <c r="I231">
        <v>4.1624999999999996</v>
      </c>
      <c r="J231">
        <v>20</v>
      </c>
      <c r="K231">
        <v>0.39207594304352328</v>
      </c>
      <c r="L231">
        <v>14</v>
      </c>
      <c r="M231" t="s">
        <v>2178</v>
      </c>
      <c r="N231" t="b">
        <v>0</v>
      </c>
    </row>
    <row r="232" spans="1:14" x14ac:dyDescent="0.45">
      <c r="A232" t="s">
        <v>318</v>
      </c>
      <c r="B232" t="s">
        <v>1251</v>
      </c>
      <c r="C232" t="s">
        <v>557</v>
      </c>
      <c r="D232">
        <v>4</v>
      </c>
      <c r="E232">
        <v>5</v>
      </c>
      <c r="F232">
        <v>3</v>
      </c>
      <c r="G232">
        <v>4</v>
      </c>
      <c r="H232">
        <v>3</v>
      </c>
      <c r="I232">
        <v>3.9750000000000001</v>
      </c>
      <c r="J232">
        <v>19</v>
      </c>
      <c r="K232">
        <v>0.3894433462736766</v>
      </c>
      <c r="L232">
        <v>12</v>
      </c>
      <c r="M232" t="s">
        <v>2179</v>
      </c>
      <c r="N232" t="b">
        <v>0</v>
      </c>
    </row>
    <row r="233" spans="1:14" x14ac:dyDescent="0.45">
      <c r="A233" t="s">
        <v>321</v>
      </c>
      <c r="B233" t="s">
        <v>1253</v>
      </c>
      <c r="C233" t="s">
        <v>557</v>
      </c>
      <c r="D233">
        <v>5</v>
      </c>
      <c r="E233">
        <v>5</v>
      </c>
      <c r="F233">
        <v>4</v>
      </c>
      <c r="G233">
        <v>4</v>
      </c>
      <c r="H233">
        <v>4</v>
      </c>
      <c r="I233">
        <v>4.5625</v>
      </c>
      <c r="J233">
        <v>22</v>
      </c>
      <c r="K233">
        <v>0.2284949672768665</v>
      </c>
      <c r="L233">
        <v>11</v>
      </c>
      <c r="M233" t="s">
        <v>2180</v>
      </c>
      <c r="N233" t="b">
        <v>0</v>
      </c>
    </row>
    <row r="234" spans="1:14" x14ac:dyDescent="0.45">
      <c r="A234" t="s">
        <v>324</v>
      </c>
      <c r="B234" t="s">
        <v>1255</v>
      </c>
      <c r="C234" t="s">
        <v>557</v>
      </c>
      <c r="D234">
        <v>5</v>
      </c>
      <c r="E234">
        <v>5</v>
      </c>
      <c r="F234">
        <v>4</v>
      </c>
      <c r="G234">
        <v>5</v>
      </c>
      <c r="H234">
        <v>3</v>
      </c>
      <c r="I234">
        <v>4.6374999999999993</v>
      </c>
      <c r="J234">
        <v>22</v>
      </c>
      <c r="K234">
        <v>0.1071351714565318</v>
      </c>
      <c r="L234">
        <v>10</v>
      </c>
      <c r="M234" t="s">
        <v>2181</v>
      </c>
      <c r="N234" t="b">
        <v>0</v>
      </c>
    </row>
    <row r="235" spans="1:14" x14ac:dyDescent="0.45">
      <c r="A235" t="s">
        <v>327</v>
      </c>
      <c r="B235" t="s">
        <v>1257</v>
      </c>
      <c r="C235" t="s">
        <v>557</v>
      </c>
      <c r="D235">
        <v>4</v>
      </c>
      <c r="E235">
        <v>5</v>
      </c>
      <c r="F235">
        <v>4</v>
      </c>
      <c r="G235">
        <v>5</v>
      </c>
      <c r="H235">
        <v>3</v>
      </c>
      <c r="I235">
        <v>4.3249999999999993</v>
      </c>
      <c r="J235">
        <v>21</v>
      </c>
      <c r="K235">
        <v>0.19601433795068621</v>
      </c>
      <c r="L235">
        <v>11</v>
      </c>
      <c r="M235" t="s">
        <v>2182</v>
      </c>
      <c r="N235" t="b">
        <v>0</v>
      </c>
    </row>
    <row r="236" spans="1:14" x14ac:dyDescent="0.45">
      <c r="A236" t="s">
        <v>330</v>
      </c>
      <c r="B236" t="s">
        <v>1259</v>
      </c>
      <c r="C236" t="s">
        <v>557</v>
      </c>
      <c r="D236">
        <v>3</v>
      </c>
      <c r="E236">
        <v>4</v>
      </c>
      <c r="F236">
        <v>3</v>
      </c>
      <c r="G236">
        <v>4</v>
      </c>
      <c r="H236">
        <v>2</v>
      </c>
      <c r="I236">
        <v>3.3250000000000002</v>
      </c>
      <c r="J236">
        <v>16</v>
      </c>
      <c r="K236">
        <v>0.10200474898236089</v>
      </c>
      <c r="L236">
        <v>2</v>
      </c>
      <c r="M236" t="s">
        <v>2183</v>
      </c>
      <c r="N236" t="b">
        <v>0</v>
      </c>
    </row>
    <row r="237" spans="1:14" x14ac:dyDescent="0.45">
      <c r="A237" t="s">
        <v>333</v>
      </c>
      <c r="B237" t="s">
        <v>1261</v>
      </c>
      <c r="C237" t="s">
        <v>557</v>
      </c>
      <c r="D237">
        <v>5</v>
      </c>
      <c r="E237">
        <v>5</v>
      </c>
      <c r="F237">
        <v>4</v>
      </c>
      <c r="G237">
        <v>5</v>
      </c>
      <c r="H237">
        <v>4</v>
      </c>
      <c r="I237">
        <v>4.7249999999999996</v>
      </c>
      <c r="J237">
        <v>23</v>
      </c>
      <c r="K237">
        <v>0.15783556548926331</v>
      </c>
      <c r="L237">
        <v>12</v>
      </c>
      <c r="M237" t="s">
        <v>2184</v>
      </c>
      <c r="N237" t="b">
        <v>0</v>
      </c>
    </row>
    <row r="238" spans="1:14" x14ac:dyDescent="0.45">
      <c r="A238" t="s">
        <v>336</v>
      </c>
      <c r="B238" t="s">
        <v>1263</v>
      </c>
      <c r="C238" t="s">
        <v>557</v>
      </c>
      <c r="D238">
        <v>5</v>
      </c>
      <c r="E238">
        <v>5</v>
      </c>
      <c r="F238">
        <v>4</v>
      </c>
      <c r="G238">
        <v>5</v>
      </c>
      <c r="H238">
        <v>4</v>
      </c>
      <c r="I238">
        <v>4.7249999999999996</v>
      </c>
      <c r="J238">
        <v>23</v>
      </c>
      <c r="K238">
        <v>0.46905080975617353</v>
      </c>
      <c r="L238">
        <v>10</v>
      </c>
      <c r="M238" t="s">
        <v>2185</v>
      </c>
      <c r="N238" t="b">
        <v>0</v>
      </c>
    </row>
    <row r="239" spans="1:14" x14ac:dyDescent="0.45">
      <c r="A239" t="s">
        <v>339</v>
      </c>
      <c r="B239" t="s">
        <v>1265</v>
      </c>
      <c r="C239" t="s">
        <v>557</v>
      </c>
      <c r="D239">
        <v>5</v>
      </c>
      <c r="E239">
        <v>5</v>
      </c>
      <c r="F239">
        <v>4</v>
      </c>
      <c r="G239">
        <v>5</v>
      </c>
      <c r="H239">
        <v>4</v>
      </c>
      <c r="I239">
        <v>4.7249999999999996</v>
      </c>
      <c r="J239">
        <v>23</v>
      </c>
      <c r="K239">
        <v>0.3216580718015904</v>
      </c>
      <c r="L239">
        <v>11</v>
      </c>
      <c r="M239" t="s">
        <v>2186</v>
      </c>
      <c r="N239" t="b">
        <v>0</v>
      </c>
    </row>
    <row r="240" spans="1:14" x14ac:dyDescent="0.45">
      <c r="A240" t="s">
        <v>342</v>
      </c>
      <c r="B240" t="s">
        <v>1267</v>
      </c>
      <c r="C240" t="s">
        <v>557</v>
      </c>
      <c r="D240">
        <v>4</v>
      </c>
      <c r="E240">
        <v>5</v>
      </c>
      <c r="F240">
        <v>4</v>
      </c>
      <c r="G240">
        <v>5</v>
      </c>
      <c r="H240">
        <v>3</v>
      </c>
      <c r="I240">
        <v>4.3249999999999993</v>
      </c>
      <c r="J240">
        <v>21</v>
      </c>
      <c r="K240">
        <v>0.15230301975846661</v>
      </c>
      <c r="L240">
        <v>13</v>
      </c>
      <c r="M240" t="s">
        <v>2187</v>
      </c>
      <c r="N240" t="b">
        <v>0</v>
      </c>
    </row>
    <row r="241" spans="1:14" x14ac:dyDescent="0.45">
      <c r="A241" t="s">
        <v>345</v>
      </c>
      <c r="B241" t="s">
        <v>1269</v>
      </c>
      <c r="C241" t="s">
        <v>557</v>
      </c>
      <c r="D241">
        <v>5</v>
      </c>
      <c r="E241">
        <v>5</v>
      </c>
      <c r="F241">
        <v>4</v>
      </c>
      <c r="G241">
        <v>5</v>
      </c>
      <c r="H241">
        <v>4</v>
      </c>
      <c r="I241">
        <v>4.7249999999999996</v>
      </c>
      <c r="J241">
        <v>23</v>
      </c>
      <c r="K241">
        <v>0.39787795285363858</v>
      </c>
      <c r="L241">
        <v>11</v>
      </c>
      <c r="M241" t="s">
        <v>2188</v>
      </c>
      <c r="N241" t="b">
        <v>0</v>
      </c>
    </row>
    <row r="242" spans="1:14" x14ac:dyDescent="0.45">
      <c r="A242" t="s">
        <v>348</v>
      </c>
      <c r="B242" t="s">
        <v>1271</v>
      </c>
      <c r="C242" t="s">
        <v>557</v>
      </c>
      <c r="D242">
        <v>5</v>
      </c>
      <c r="E242">
        <v>5</v>
      </c>
      <c r="F242">
        <v>4</v>
      </c>
      <c r="G242">
        <v>5</v>
      </c>
      <c r="H242">
        <v>4</v>
      </c>
      <c r="I242">
        <v>4.7249999999999996</v>
      </c>
      <c r="J242">
        <v>23</v>
      </c>
      <c r="K242">
        <v>0.20426898754551559</v>
      </c>
      <c r="L242">
        <v>12</v>
      </c>
      <c r="M242" t="s">
        <v>2189</v>
      </c>
      <c r="N242" t="b">
        <v>0</v>
      </c>
    </row>
    <row r="243" spans="1:14" x14ac:dyDescent="0.45">
      <c r="A243" t="s">
        <v>351</v>
      </c>
      <c r="B243" t="s">
        <v>1273</v>
      </c>
      <c r="C243" t="s">
        <v>557</v>
      </c>
      <c r="D243">
        <v>4</v>
      </c>
      <c r="E243">
        <v>5</v>
      </c>
      <c r="F243">
        <v>4</v>
      </c>
      <c r="G243">
        <v>5</v>
      </c>
      <c r="H243">
        <v>3</v>
      </c>
      <c r="I243">
        <v>4.3249999999999993</v>
      </c>
      <c r="J243">
        <v>21</v>
      </c>
      <c r="K243">
        <v>0.2253900993889314</v>
      </c>
      <c r="L243">
        <v>15</v>
      </c>
      <c r="M243" t="s">
        <v>2190</v>
      </c>
      <c r="N243" t="b">
        <v>0</v>
      </c>
    </row>
    <row r="244" spans="1:14" x14ac:dyDescent="0.45">
      <c r="A244" t="s">
        <v>354</v>
      </c>
      <c r="B244" t="s">
        <v>1275</v>
      </c>
      <c r="C244" t="s">
        <v>557</v>
      </c>
      <c r="D244">
        <v>5</v>
      </c>
      <c r="E244">
        <v>5</v>
      </c>
      <c r="F244">
        <v>5</v>
      </c>
      <c r="G244">
        <v>5</v>
      </c>
      <c r="H244">
        <v>5</v>
      </c>
      <c r="I244">
        <v>5</v>
      </c>
      <c r="J244">
        <v>25</v>
      </c>
      <c r="K244">
        <v>0.15758624802283311</v>
      </c>
      <c r="L244">
        <v>10</v>
      </c>
      <c r="M244" t="s">
        <v>2191</v>
      </c>
      <c r="N244" t="b">
        <v>0</v>
      </c>
    </row>
    <row r="245" spans="1:14" x14ac:dyDescent="0.45">
      <c r="A245" t="s">
        <v>357</v>
      </c>
      <c r="B245" t="s">
        <v>1276</v>
      </c>
      <c r="C245" t="s">
        <v>557</v>
      </c>
      <c r="D245">
        <v>4</v>
      </c>
      <c r="E245">
        <v>5</v>
      </c>
      <c r="F245">
        <v>4</v>
      </c>
      <c r="G245">
        <v>5</v>
      </c>
      <c r="H245">
        <v>3</v>
      </c>
      <c r="I245">
        <v>4.3249999999999993</v>
      </c>
      <c r="J245">
        <v>21</v>
      </c>
      <c r="K245">
        <v>0.2220575981943555</v>
      </c>
      <c r="L245">
        <v>12</v>
      </c>
      <c r="M245" t="s">
        <v>2192</v>
      </c>
      <c r="N245" t="b">
        <v>0</v>
      </c>
    </row>
    <row r="246" spans="1:14" x14ac:dyDescent="0.45">
      <c r="A246" t="s">
        <v>360</v>
      </c>
      <c r="B246" t="s">
        <v>1278</v>
      </c>
      <c r="C246" t="s">
        <v>557</v>
      </c>
      <c r="D246">
        <v>5</v>
      </c>
      <c r="E246">
        <v>5</v>
      </c>
      <c r="F246">
        <v>3</v>
      </c>
      <c r="G246">
        <v>5</v>
      </c>
      <c r="H246">
        <v>2</v>
      </c>
      <c r="I246">
        <v>4.3624999999999998</v>
      </c>
      <c r="J246">
        <v>20</v>
      </c>
      <c r="K246">
        <v>0</v>
      </c>
      <c r="L246">
        <v>1</v>
      </c>
      <c r="M246" t="s">
        <v>2193</v>
      </c>
      <c r="N246" t="b">
        <v>0</v>
      </c>
    </row>
    <row r="247" spans="1:14" x14ac:dyDescent="0.45">
      <c r="A247" t="s">
        <v>363</v>
      </c>
      <c r="B247" t="s">
        <v>1280</v>
      </c>
      <c r="C247" t="s">
        <v>557</v>
      </c>
      <c r="D247">
        <v>5</v>
      </c>
      <c r="E247">
        <v>5</v>
      </c>
      <c r="F247">
        <v>5</v>
      </c>
      <c r="G247">
        <v>5</v>
      </c>
      <c r="H247">
        <v>4</v>
      </c>
      <c r="I247">
        <v>4.9124999999999996</v>
      </c>
      <c r="J247">
        <v>24</v>
      </c>
      <c r="K247">
        <v>0.35458591449248561</v>
      </c>
      <c r="L247">
        <v>14</v>
      </c>
      <c r="M247" t="s">
        <v>2194</v>
      </c>
      <c r="N247" t="b">
        <v>0</v>
      </c>
    </row>
    <row r="248" spans="1:14" x14ac:dyDescent="0.45">
      <c r="A248" t="s">
        <v>366</v>
      </c>
      <c r="B248" t="s">
        <v>1282</v>
      </c>
      <c r="C248" t="s">
        <v>557</v>
      </c>
      <c r="D248">
        <v>5</v>
      </c>
      <c r="E248">
        <v>5</v>
      </c>
      <c r="F248">
        <v>4</v>
      </c>
      <c r="G248">
        <v>5</v>
      </c>
      <c r="H248">
        <v>4</v>
      </c>
      <c r="I248">
        <v>4.7249999999999996</v>
      </c>
      <c r="J248">
        <v>23</v>
      </c>
      <c r="K248">
        <v>0.15469906388095481</v>
      </c>
      <c r="L248">
        <v>9</v>
      </c>
      <c r="M248" t="s">
        <v>2195</v>
      </c>
      <c r="N248" t="b">
        <v>0</v>
      </c>
    </row>
    <row r="249" spans="1:14" x14ac:dyDescent="0.45">
      <c r="A249" t="s">
        <v>369</v>
      </c>
      <c r="B249" t="s">
        <v>1284</v>
      </c>
      <c r="C249" t="s">
        <v>557</v>
      </c>
      <c r="D249">
        <v>4</v>
      </c>
      <c r="E249">
        <v>5</v>
      </c>
      <c r="F249">
        <v>4</v>
      </c>
      <c r="G249">
        <v>5</v>
      </c>
      <c r="H249">
        <v>3</v>
      </c>
      <c r="I249">
        <v>4.3249999999999993</v>
      </c>
      <c r="J249">
        <v>21</v>
      </c>
      <c r="K249">
        <v>0.39021501408929671</v>
      </c>
      <c r="L249">
        <v>12</v>
      </c>
      <c r="M249" t="s">
        <v>2196</v>
      </c>
      <c r="N249" t="b">
        <v>0</v>
      </c>
    </row>
    <row r="250" spans="1:14" x14ac:dyDescent="0.45">
      <c r="A250" t="s">
        <v>372</v>
      </c>
      <c r="B250" t="s">
        <v>1286</v>
      </c>
      <c r="C250" t="s">
        <v>557</v>
      </c>
      <c r="D250">
        <v>4</v>
      </c>
      <c r="E250">
        <v>5</v>
      </c>
      <c r="F250">
        <v>4</v>
      </c>
      <c r="G250">
        <v>5</v>
      </c>
      <c r="H250">
        <v>3</v>
      </c>
      <c r="I250">
        <v>4.3249999999999993</v>
      </c>
      <c r="J250">
        <v>21</v>
      </c>
      <c r="K250">
        <v>0.39835055440829609</v>
      </c>
      <c r="L250">
        <v>12</v>
      </c>
      <c r="M250" t="s">
        <v>2197</v>
      </c>
      <c r="N250" t="b">
        <v>0</v>
      </c>
    </row>
    <row r="251" spans="1:14" x14ac:dyDescent="0.45">
      <c r="A251" t="s">
        <v>375</v>
      </c>
      <c r="B251" t="s">
        <v>1288</v>
      </c>
      <c r="C251" t="s">
        <v>557</v>
      </c>
      <c r="D251">
        <v>4</v>
      </c>
      <c r="E251">
        <v>5</v>
      </c>
      <c r="F251">
        <v>4</v>
      </c>
      <c r="G251">
        <v>5</v>
      </c>
      <c r="H251">
        <v>3</v>
      </c>
      <c r="I251">
        <v>4.3249999999999993</v>
      </c>
      <c r="J251">
        <v>21</v>
      </c>
      <c r="K251">
        <v>0.2261252356913058</v>
      </c>
      <c r="L251">
        <v>8</v>
      </c>
      <c r="M251" t="s">
        <v>2198</v>
      </c>
      <c r="N251" t="b">
        <v>0</v>
      </c>
    </row>
    <row r="252" spans="1:14" x14ac:dyDescent="0.45">
      <c r="A252" t="s">
        <v>378</v>
      </c>
      <c r="B252" t="s">
        <v>1290</v>
      </c>
      <c r="C252" t="s">
        <v>557</v>
      </c>
      <c r="D252">
        <v>3</v>
      </c>
      <c r="E252">
        <v>4</v>
      </c>
      <c r="F252">
        <v>3</v>
      </c>
      <c r="G252">
        <v>4</v>
      </c>
      <c r="H252">
        <v>2</v>
      </c>
      <c r="I252">
        <v>3.3250000000000002</v>
      </c>
      <c r="J252">
        <v>16</v>
      </c>
      <c r="K252">
        <v>0.34915280728786519</v>
      </c>
      <c r="L252">
        <v>5</v>
      </c>
      <c r="M252" t="s">
        <v>2199</v>
      </c>
      <c r="N252" t="b">
        <v>0</v>
      </c>
    </row>
    <row r="253" spans="1:14" x14ac:dyDescent="0.45">
      <c r="A253" t="s">
        <v>381</v>
      </c>
      <c r="B253" t="s">
        <v>1292</v>
      </c>
      <c r="C253" t="s">
        <v>557</v>
      </c>
      <c r="D253">
        <v>5</v>
      </c>
      <c r="E253">
        <v>5</v>
      </c>
      <c r="F253">
        <v>4</v>
      </c>
      <c r="G253">
        <v>5</v>
      </c>
      <c r="H253">
        <v>5</v>
      </c>
      <c r="I253">
        <v>4.8125</v>
      </c>
      <c r="J253">
        <v>24</v>
      </c>
      <c r="K253">
        <v>0.29428306343797939</v>
      </c>
      <c r="L253">
        <v>12</v>
      </c>
      <c r="M253" t="s">
        <v>2200</v>
      </c>
      <c r="N253" t="b">
        <v>0</v>
      </c>
    </row>
    <row r="254" spans="1:14" x14ac:dyDescent="0.45">
      <c r="A254" t="s">
        <v>384</v>
      </c>
      <c r="B254" t="s">
        <v>1294</v>
      </c>
      <c r="C254" t="s">
        <v>557</v>
      </c>
      <c r="D254">
        <v>5</v>
      </c>
      <c r="E254">
        <v>5</v>
      </c>
      <c r="F254">
        <v>5</v>
      </c>
      <c r="G254">
        <v>5</v>
      </c>
      <c r="H254">
        <v>4</v>
      </c>
      <c r="I254">
        <v>4.9124999999999996</v>
      </c>
      <c r="J254">
        <v>24</v>
      </c>
      <c r="K254">
        <v>0.15701489086720899</v>
      </c>
      <c r="L254">
        <v>12</v>
      </c>
      <c r="M254" t="s">
        <v>2201</v>
      </c>
      <c r="N254" t="b">
        <v>0</v>
      </c>
    </row>
    <row r="255" spans="1:14" x14ac:dyDescent="0.45">
      <c r="A255" t="s">
        <v>387</v>
      </c>
      <c r="B255" t="s">
        <v>1296</v>
      </c>
      <c r="C255" t="s">
        <v>557</v>
      </c>
      <c r="D255">
        <v>5</v>
      </c>
      <c r="E255">
        <v>5</v>
      </c>
      <c r="F255">
        <v>5</v>
      </c>
      <c r="G255">
        <v>5</v>
      </c>
      <c r="H255">
        <v>4</v>
      </c>
      <c r="I255">
        <v>4.9124999999999996</v>
      </c>
      <c r="J255">
        <v>24</v>
      </c>
      <c r="K255">
        <v>0.39639379036298722</v>
      </c>
      <c r="L255">
        <v>8</v>
      </c>
      <c r="M255" t="s">
        <v>2202</v>
      </c>
      <c r="N255" t="b">
        <v>0</v>
      </c>
    </row>
    <row r="256" spans="1:14" x14ac:dyDescent="0.45">
      <c r="A256" t="s">
        <v>390</v>
      </c>
      <c r="B256" t="s">
        <v>1298</v>
      </c>
      <c r="C256" t="s">
        <v>557</v>
      </c>
      <c r="D256">
        <v>5</v>
      </c>
      <c r="E256">
        <v>5</v>
      </c>
      <c r="F256">
        <v>5</v>
      </c>
      <c r="G256">
        <v>5</v>
      </c>
      <c r="H256">
        <v>4</v>
      </c>
      <c r="I256">
        <v>4.9124999999999996</v>
      </c>
      <c r="J256">
        <v>24</v>
      </c>
      <c r="K256">
        <v>0.37542970739115589</v>
      </c>
      <c r="L256">
        <v>11</v>
      </c>
      <c r="M256" t="s">
        <v>2203</v>
      </c>
      <c r="N256" t="b">
        <v>0</v>
      </c>
    </row>
    <row r="257" spans="1:14" x14ac:dyDescent="0.45">
      <c r="A257" t="s">
        <v>393</v>
      </c>
      <c r="B257" t="s">
        <v>1300</v>
      </c>
      <c r="C257" t="s">
        <v>557</v>
      </c>
      <c r="D257">
        <v>5</v>
      </c>
      <c r="E257">
        <v>5</v>
      </c>
      <c r="F257">
        <v>4</v>
      </c>
      <c r="G257">
        <v>5</v>
      </c>
      <c r="H257">
        <v>4</v>
      </c>
      <c r="I257">
        <v>4.7249999999999996</v>
      </c>
      <c r="J257">
        <v>23</v>
      </c>
      <c r="K257">
        <v>0.19289649419805441</v>
      </c>
      <c r="L257">
        <v>8</v>
      </c>
      <c r="M257" t="s">
        <v>2204</v>
      </c>
      <c r="N257" t="b">
        <v>0</v>
      </c>
    </row>
    <row r="258" spans="1:14" x14ac:dyDescent="0.45">
      <c r="A258" t="s">
        <v>396</v>
      </c>
      <c r="B258" t="s">
        <v>1302</v>
      </c>
      <c r="C258" t="s">
        <v>557</v>
      </c>
      <c r="D258">
        <v>5</v>
      </c>
      <c r="E258">
        <v>5</v>
      </c>
      <c r="F258">
        <v>4</v>
      </c>
      <c r="G258">
        <v>4</v>
      </c>
      <c r="H258">
        <v>4</v>
      </c>
      <c r="I258">
        <v>4.5625</v>
      </c>
      <c r="J258">
        <v>22</v>
      </c>
      <c r="K258">
        <v>0.22476244593513919</v>
      </c>
      <c r="L258">
        <v>11</v>
      </c>
      <c r="M258" t="s">
        <v>2205</v>
      </c>
      <c r="N258" t="b">
        <v>0</v>
      </c>
    </row>
    <row r="259" spans="1:14" x14ac:dyDescent="0.45">
      <c r="A259" t="s">
        <v>399</v>
      </c>
      <c r="B259" t="s">
        <v>1304</v>
      </c>
      <c r="C259" t="s">
        <v>557</v>
      </c>
      <c r="D259">
        <v>5</v>
      </c>
      <c r="E259">
        <v>5</v>
      </c>
      <c r="F259">
        <v>5</v>
      </c>
      <c r="G259">
        <v>5</v>
      </c>
      <c r="H259">
        <v>4</v>
      </c>
      <c r="I259">
        <v>4.9124999999999996</v>
      </c>
      <c r="J259">
        <v>24</v>
      </c>
      <c r="K259">
        <v>0.34857558022566038</v>
      </c>
      <c r="L259">
        <v>10</v>
      </c>
      <c r="M259" t="s">
        <v>2206</v>
      </c>
      <c r="N259" t="b">
        <v>0</v>
      </c>
    </row>
    <row r="260" spans="1:14" x14ac:dyDescent="0.45">
      <c r="A260" t="s">
        <v>402</v>
      </c>
      <c r="B260" t="s">
        <v>1306</v>
      </c>
      <c r="C260" t="s">
        <v>557</v>
      </c>
      <c r="D260">
        <v>4</v>
      </c>
      <c r="E260">
        <v>5</v>
      </c>
      <c r="F260">
        <v>4</v>
      </c>
      <c r="G260">
        <v>4</v>
      </c>
      <c r="H260">
        <v>3</v>
      </c>
      <c r="I260">
        <v>4.1624999999999996</v>
      </c>
      <c r="J260">
        <v>20</v>
      </c>
      <c r="K260">
        <v>0.17245508733882581</v>
      </c>
      <c r="L260">
        <v>12</v>
      </c>
      <c r="M260" t="s">
        <v>2207</v>
      </c>
      <c r="N260" t="b">
        <v>0</v>
      </c>
    </row>
    <row r="261" spans="1:14" x14ac:dyDescent="0.45">
      <c r="A261" t="s">
        <v>405</v>
      </c>
      <c r="B261" t="s">
        <v>1308</v>
      </c>
      <c r="C261" t="s">
        <v>557</v>
      </c>
      <c r="D261">
        <v>5</v>
      </c>
      <c r="E261">
        <v>5</v>
      </c>
      <c r="F261">
        <v>4</v>
      </c>
      <c r="G261">
        <v>5</v>
      </c>
      <c r="H261">
        <v>4</v>
      </c>
      <c r="I261">
        <v>4.7249999999999996</v>
      </c>
      <c r="J261">
        <v>23</v>
      </c>
      <c r="K261">
        <v>0.26078424952270712</v>
      </c>
      <c r="L261">
        <v>12</v>
      </c>
      <c r="M261" t="s">
        <v>2208</v>
      </c>
      <c r="N261" t="b">
        <v>0</v>
      </c>
    </row>
    <row r="262" spans="1:14" x14ac:dyDescent="0.45">
      <c r="A262" t="s">
        <v>408</v>
      </c>
      <c r="B262" t="s">
        <v>1310</v>
      </c>
      <c r="C262" t="s">
        <v>557</v>
      </c>
      <c r="D262">
        <v>3</v>
      </c>
      <c r="E262">
        <v>4</v>
      </c>
      <c r="F262">
        <v>3</v>
      </c>
      <c r="G262">
        <v>4</v>
      </c>
      <c r="H262">
        <v>2</v>
      </c>
      <c r="I262">
        <v>3.3250000000000002</v>
      </c>
      <c r="J262">
        <v>16</v>
      </c>
      <c r="K262">
        <v>0.11569903062427531</v>
      </c>
      <c r="L262">
        <v>10</v>
      </c>
      <c r="M262" t="s">
        <v>2209</v>
      </c>
      <c r="N262" t="b">
        <v>0</v>
      </c>
    </row>
    <row r="263" spans="1:14" x14ac:dyDescent="0.45">
      <c r="A263" t="s">
        <v>411</v>
      </c>
      <c r="B263" t="s">
        <v>1312</v>
      </c>
      <c r="C263" t="s">
        <v>557</v>
      </c>
      <c r="D263">
        <v>5</v>
      </c>
      <c r="E263">
        <v>5</v>
      </c>
      <c r="F263">
        <v>4</v>
      </c>
      <c r="G263">
        <v>5</v>
      </c>
      <c r="H263">
        <v>4</v>
      </c>
      <c r="I263">
        <v>4.7249999999999996</v>
      </c>
      <c r="J263">
        <v>23</v>
      </c>
      <c r="K263">
        <v>0.30219911834318269</v>
      </c>
      <c r="L263">
        <v>10</v>
      </c>
      <c r="M263" t="s">
        <v>2210</v>
      </c>
      <c r="N263" t="b">
        <v>0</v>
      </c>
    </row>
    <row r="264" spans="1:14" x14ac:dyDescent="0.45">
      <c r="A264" t="s">
        <v>414</v>
      </c>
      <c r="B264" t="s">
        <v>1314</v>
      </c>
      <c r="C264" t="s">
        <v>557</v>
      </c>
      <c r="D264">
        <v>5</v>
      </c>
      <c r="E264">
        <v>5</v>
      </c>
      <c r="F264">
        <v>4</v>
      </c>
      <c r="G264">
        <v>5</v>
      </c>
      <c r="H264">
        <v>4</v>
      </c>
      <c r="I264">
        <v>4.7249999999999996</v>
      </c>
      <c r="J264">
        <v>23</v>
      </c>
      <c r="K264">
        <v>0.2368669255001247</v>
      </c>
      <c r="L264">
        <v>12</v>
      </c>
      <c r="M264" t="s">
        <v>2211</v>
      </c>
      <c r="N264" t="b">
        <v>0</v>
      </c>
    </row>
    <row r="265" spans="1:14" x14ac:dyDescent="0.45">
      <c r="A265" t="s">
        <v>417</v>
      </c>
      <c r="B265" t="s">
        <v>1316</v>
      </c>
      <c r="C265" t="s">
        <v>557</v>
      </c>
      <c r="D265">
        <v>4</v>
      </c>
      <c r="E265">
        <v>5</v>
      </c>
      <c r="F265">
        <v>4</v>
      </c>
      <c r="G265">
        <v>4</v>
      </c>
      <c r="H265">
        <v>3</v>
      </c>
      <c r="I265">
        <v>4.1624999999999996</v>
      </c>
      <c r="J265">
        <v>20</v>
      </c>
      <c r="K265">
        <v>0.1113923903345425</v>
      </c>
      <c r="L265">
        <v>16</v>
      </c>
      <c r="M265" t="s">
        <v>2212</v>
      </c>
      <c r="N265" t="b">
        <v>0</v>
      </c>
    </row>
    <row r="266" spans="1:14" x14ac:dyDescent="0.45">
      <c r="A266" t="s">
        <v>420</v>
      </c>
      <c r="B266" t="s">
        <v>1318</v>
      </c>
      <c r="C266" t="s">
        <v>557</v>
      </c>
      <c r="D266">
        <v>4</v>
      </c>
      <c r="E266">
        <v>5</v>
      </c>
      <c r="F266">
        <v>4</v>
      </c>
      <c r="G266">
        <v>4</v>
      </c>
      <c r="H266">
        <v>3</v>
      </c>
      <c r="I266">
        <v>4.1624999999999996</v>
      </c>
      <c r="J266">
        <v>20</v>
      </c>
      <c r="K266">
        <v>0.37028000760078789</v>
      </c>
      <c r="L266">
        <v>9</v>
      </c>
      <c r="M266" t="s">
        <v>2213</v>
      </c>
      <c r="N266" t="b">
        <v>0</v>
      </c>
    </row>
    <row r="267" spans="1:14" x14ac:dyDescent="0.45">
      <c r="A267" t="s">
        <v>423</v>
      </c>
      <c r="B267" t="s">
        <v>1072</v>
      </c>
      <c r="C267" t="s">
        <v>557</v>
      </c>
      <c r="D267">
        <v>5</v>
      </c>
      <c r="E267">
        <v>5</v>
      </c>
      <c r="F267">
        <v>4</v>
      </c>
      <c r="G267">
        <v>5</v>
      </c>
      <c r="H267">
        <v>4</v>
      </c>
      <c r="I267">
        <v>4.7249999999999996</v>
      </c>
      <c r="J267">
        <v>23</v>
      </c>
      <c r="K267">
        <v>0.13822105713162261</v>
      </c>
      <c r="L267">
        <v>13</v>
      </c>
      <c r="M267" t="s">
        <v>2214</v>
      </c>
      <c r="N267" t="b">
        <v>0</v>
      </c>
    </row>
    <row r="268" spans="1:14" x14ac:dyDescent="0.45">
      <c r="A268" t="s">
        <v>426</v>
      </c>
      <c r="B268" t="s">
        <v>1320</v>
      </c>
      <c r="C268" t="s">
        <v>557</v>
      </c>
      <c r="D268">
        <v>4</v>
      </c>
      <c r="E268">
        <v>5</v>
      </c>
      <c r="F268">
        <v>4</v>
      </c>
      <c r="G268">
        <v>5</v>
      </c>
      <c r="H268">
        <v>3</v>
      </c>
      <c r="I268">
        <v>4.3249999999999993</v>
      </c>
      <c r="J268">
        <v>21</v>
      </c>
      <c r="K268">
        <v>0.2234859152980839</v>
      </c>
      <c r="L268">
        <v>11</v>
      </c>
      <c r="M268" t="s">
        <v>2215</v>
      </c>
      <c r="N268" t="b">
        <v>0</v>
      </c>
    </row>
    <row r="269" spans="1:14" x14ac:dyDescent="0.45">
      <c r="A269" t="s">
        <v>429</v>
      </c>
      <c r="B269" t="s">
        <v>1076</v>
      </c>
      <c r="C269" t="s">
        <v>557</v>
      </c>
      <c r="D269">
        <v>5</v>
      </c>
      <c r="E269">
        <v>5</v>
      </c>
      <c r="F269">
        <v>4</v>
      </c>
      <c r="G269">
        <v>5</v>
      </c>
      <c r="H269">
        <v>3</v>
      </c>
      <c r="I269">
        <v>4.6374999999999993</v>
      </c>
      <c r="J269">
        <v>22</v>
      </c>
      <c r="K269">
        <v>0.1815819995657805</v>
      </c>
      <c r="L269">
        <v>10</v>
      </c>
      <c r="M269" t="s">
        <v>2216</v>
      </c>
      <c r="N269" t="b">
        <v>0</v>
      </c>
    </row>
    <row r="270" spans="1:14" x14ac:dyDescent="0.45">
      <c r="A270" t="s">
        <v>432</v>
      </c>
      <c r="B270" t="s">
        <v>1323</v>
      </c>
      <c r="C270" t="s">
        <v>557</v>
      </c>
      <c r="D270">
        <v>5</v>
      </c>
      <c r="E270">
        <v>5</v>
      </c>
      <c r="F270">
        <v>4</v>
      </c>
      <c r="G270">
        <v>5</v>
      </c>
      <c r="H270">
        <v>4</v>
      </c>
      <c r="I270">
        <v>4.7249999999999996</v>
      </c>
      <c r="J270">
        <v>23</v>
      </c>
      <c r="K270">
        <v>0.27790730677750303</v>
      </c>
      <c r="L270">
        <v>12</v>
      </c>
      <c r="M270" t="s">
        <v>2217</v>
      </c>
      <c r="N270" t="b">
        <v>0</v>
      </c>
    </row>
    <row r="271" spans="1:14" x14ac:dyDescent="0.45">
      <c r="A271" t="s">
        <v>435</v>
      </c>
      <c r="B271" t="s">
        <v>1325</v>
      </c>
      <c r="C271" t="s">
        <v>557</v>
      </c>
      <c r="D271">
        <v>3</v>
      </c>
      <c r="E271">
        <v>4</v>
      </c>
      <c r="F271">
        <v>3</v>
      </c>
      <c r="G271">
        <v>4</v>
      </c>
      <c r="H271">
        <v>2</v>
      </c>
      <c r="I271">
        <v>3.3250000000000002</v>
      </c>
      <c r="J271">
        <v>16</v>
      </c>
      <c r="K271">
        <v>7.6208640244893433E-2</v>
      </c>
      <c r="L271">
        <v>5</v>
      </c>
      <c r="M271" t="s">
        <v>2218</v>
      </c>
      <c r="N271" t="b">
        <v>0</v>
      </c>
    </row>
    <row r="272" spans="1:14" x14ac:dyDescent="0.45">
      <c r="A272" t="s">
        <v>438</v>
      </c>
      <c r="B272" t="s">
        <v>1327</v>
      </c>
      <c r="C272" t="s">
        <v>557</v>
      </c>
      <c r="D272">
        <v>3</v>
      </c>
      <c r="E272">
        <v>4</v>
      </c>
      <c r="F272">
        <v>2</v>
      </c>
      <c r="G272">
        <v>4</v>
      </c>
      <c r="H272">
        <v>2</v>
      </c>
      <c r="I272">
        <v>3.1375000000000002</v>
      </c>
      <c r="J272">
        <v>15</v>
      </c>
      <c r="K272">
        <v>0.20344181497040531</v>
      </c>
      <c r="L272">
        <v>10</v>
      </c>
      <c r="M272" t="s">
        <v>2219</v>
      </c>
      <c r="N272" t="b">
        <v>0</v>
      </c>
    </row>
    <row r="273" spans="1:14" x14ac:dyDescent="0.45">
      <c r="A273" t="s">
        <v>441</v>
      </c>
      <c r="B273" t="s">
        <v>1329</v>
      </c>
      <c r="C273" t="s">
        <v>557</v>
      </c>
      <c r="D273">
        <v>5</v>
      </c>
      <c r="E273">
        <v>5</v>
      </c>
      <c r="F273">
        <v>4</v>
      </c>
      <c r="G273">
        <v>5</v>
      </c>
      <c r="H273">
        <v>3</v>
      </c>
      <c r="I273">
        <v>4.6374999999999993</v>
      </c>
      <c r="J273">
        <v>22</v>
      </c>
      <c r="K273">
        <v>0.13967991127654991</v>
      </c>
      <c r="L273">
        <v>7</v>
      </c>
      <c r="M273" t="s">
        <v>2220</v>
      </c>
      <c r="N273" t="b">
        <v>0</v>
      </c>
    </row>
    <row r="274" spans="1:14" x14ac:dyDescent="0.45">
      <c r="A274" t="s">
        <v>444</v>
      </c>
      <c r="B274" t="s">
        <v>1331</v>
      </c>
      <c r="C274" t="s">
        <v>557</v>
      </c>
      <c r="D274">
        <v>4</v>
      </c>
      <c r="E274">
        <v>5</v>
      </c>
      <c r="F274">
        <v>4</v>
      </c>
      <c r="G274">
        <v>5</v>
      </c>
      <c r="H274">
        <v>3</v>
      </c>
      <c r="I274">
        <v>4.3249999999999993</v>
      </c>
      <c r="J274">
        <v>21</v>
      </c>
      <c r="K274">
        <v>0.2202858791809357</v>
      </c>
      <c r="L274">
        <v>12</v>
      </c>
      <c r="M274" t="s">
        <v>2221</v>
      </c>
      <c r="N274" t="b">
        <v>0</v>
      </c>
    </row>
    <row r="275" spans="1:14" x14ac:dyDescent="0.45">
      <c r="A275" t="s">
        <v>435</v>
      </c>
      <c r="B275" t="s">
        <v>1333</v>
      </c>
      <c r="C275" t="s">
        <v>557</v>
      </c>
      <c r="D275">
        <v>3</v>
      </c>
      <c r="E275">
        <v>4</v>
      </c>
      <c r="F275">
        <v>3</v>
      </c>
      <c r="G275">
        <v>4</v>
      </c>
      <c r="H275">
        <v>2</v>
      </c>
      <c r="I275">
        <v>3.3250000000000002</v>
      </c>
      <c r="J275">
        <v>16</v>
      </c>
      <c r="K275">
        <v>9.3948788727752142E-2</v>
      </c>
      <c r="L275">
        <v>5</v>
      </c>
      <c r="M275" t="s">
        <v>2222</v>
      </c>
      <c r="N275" t="b">
        <v>0</v>
      </c>
    </row>
    <row r="276" spans="1:14" x14ac:dyDescent="0.45">
      <c r="A276" t="s">
        <v>449</v>
      </c>
      <c r="B276" t="s">
        <v>1335</v>
      </c>
      <c r="C276" t="s">
        <v>557</v>
      </c>
      <c r="D276">
        <v>5</v>
      </c>
      <c r="E276">
        <v>5</v>
      </c>
      <c r="F276">
        <v>4</v>
      </c>
      <c r="G276">
        <v>5</v>
      </c>
      <c r="H276">
        <v>4</v>
      </c>
      <c r="I276">
        <v>4.7249999999999996</v>
      </c>
      <c r="J276">
        <v>23</v>
      </c>
      <c r="K276">
        <v>0.2061587800743033</v>
      </c>
      <c r="L276">
        <v>10</v>
      </c>
      <c r="M276" t="s">
        <v>2223</v>
      </c>
      <c r="N276" t="b">
        <v>0</v>
      </c>
    </row>
    <row r="277" spans="1:14" x14ac:dyDescent="0.45">
      <c r="A277" t="s">
        <v>452</v>
      </c>
      <c r="B277" t="s">
        <v>1337</v>
      </c>
      <c r="C277" t="s">
        <v>557</v>
      </c>
      <c r="D277">
        <v>3</v>
      </c>
      <c r="E277">
        <v>4</v>
      </c>
      <c r="F277">
        <v>3</v>
      </c>
      <c r="G277">
        <v>4</v>
      </c>
      <c r="H277">
        <v>2</v>
      </c>
      <c r="I277">
        <v>3.3250000000000002</v>
      </c>
      <c r="J277">
        <v>16</v>
      </c>
      <c r="K277">
        <v>0.14839272236331061</v>
      </c>
      <c r="L277">
        <v>10</v>
      </c>
      <c r="M277" t="s">
        <v>2224</v>
      </c>
      <c r="N277" t="b">
        <v>0</v>
      </c>
    </row>
    <row r="278" spans="1:14" x14ac:dyDescent="0.45">
      <c r="A278" t="s">
        <v>455</v>
      </c>
      <c r="B278" t="s">
        <v>1339</v>
      </c>
      <c r="C278" t="s">
        <v>557</v>
      </c>
      <c r="D278">
        <v>5</v>
      </c>
      <c r="E278">
        <v>5</v>
      </c>
      <c r="F278">
        <v>4</v>
      </c>
      <c r="G278">
        <v>5</v>
      </c>
      <c r="H278">
        <v>4</v>
      </c>
      <c r="I278">
        <v>4.7249999999999996</v>
      </c>
      <c r="J278">
        <v>23</v>
      </c>
      <c r="K278">
        <v>0.256761557778724</v>
      </c>
      <c r="L278">
        <v>12</v>
      </c>
      <c r="M278" t="s">
        <v>2225</v>
      </c>
      <c r="N278" t="b">
        <v>0</v>
      </c>
    </row>
    <row r="279" spans="1:14" x14ac:dyDescent="0.45">
      <c r="A279" t="s">
        <v>458</v>
      </c>
      <c r="B279" t="s">
        <v>1094</v>
      </c>
      <c r="C279" t="s">
        <v>557</v>
      </c>
      <c r="D279">
        <v>5</v>
      </c>
      <c r="E279">
        <v>5</v>
      </c>
      <c r="F279">
        <v>4</v>
      </c>
      <c r="G279">
        <v>5</v>
      </c>
      <c r="H279">
        <v>4</v>
      </c>
      <c r="I279">
        <v>4.7249999999999996</v>
      </c>
      <c r="J279">
        <v>23</v>
      </c>
      <c r="K279">
        <v>0.1882278276559701</v>
      </c>
      <c r="L279">
        <v>10</v>
      </c>
      <c r="M279" t="s">
        <v>2226</v>
      </c>
      <c r="N279" t="b">
        <v>0</v>
      </c>
    </row>
    <row r="280" spans="1:14" x14ac:dyDescent="0.45">
      <c r="A280" t="s">
        <v>461</v>
      </c>
      <c r="B280" t="s">
        <v>1342</v>
      </c>
      <c r="C280" t="s">
        <v>557</v>
      </c>
      <c r="D280">
        <v>5</v>
      </c>
      <c r="E280">
        <v>5</v>
      </c>
      <c r="F280">
        <v>4</v>
      </c>
      <c r="G280">
        <v>5</v>
      </c>
      <c r="H280">
        <v>4</v>
      </c>
      <c r="I280">
        <v>4.7249999999999996</v>
      </c>
      <c r="J280">
        <v>23</v>
      </c>
      <c r="K280">
        <v>0.17396680851837651</v>
      </c>
      <c r="L280">
        <v>10</v>
      </c>
      <c r="M280" t="s">
        <v>2227</v>
      </c>
      <c r="N280" t="b">
        <v>0</v>
      </c>
    </row>
    <row r="281" spans="1:14" x14ac:dyDescent="0.45">
      <c r="A281" t="s">
        <v>464</v>
      </c>
      <c r="B281" t="s">
        <v>1344</v>
      </c>
      <c r="C281" t="s">
        <v>557</v>
      </c>
      <c r="D281">
        <v>5</v>
      </c>
      <c r="E281">
        <v>5</v>
      </c>
      <c r="F281">
        <v>4</v>
      </c>
      <c r="G281">
        <v>5</v>
      </c>
      <c r="H281">
        <v>4</v>
      </c>
      <c r="I281">
        <v>4.7249999999999996</v>
      </c>
      <c r="J281">
        <v>23</v>
      </c>
      <c r="K281">
        <v>0.40674245796713909</v>
      </c>
      <c r="L281">
        <v>9</v>
      </c>
      <c r="M281" t="s">
        <v>2228</v>
      </c>
      <c r="N281" t="b">
        <v>0</v>
      </c>
    </row>
    <row r="282" spans="1:14" x14ac:dyDescent="0.45">
      <c r="A282" t="s">
        <v>467</v>
      </c>
      <c r="B282" t="s">
        <v>1346</v>
      </c>
      <c r="C282" t="s">
        <v>557</v>
      </c>
      <c r="D282">
        <v>5</v>
      </c>
      <c r="E282">
        <v>5</v>
      </c>
      <c r="F282">
        <v>4</v>
      </c>
      <c r="G282">
        <v>5</v>
      </c>
      <c r="H282">
        <v>3</v>
      </c>
      <c r="I282">
        <v>4.6374999999999993</v>
      </c>
      <c r="J282">
        <v>22</v>
      </c>
      <c r="K282">
        <v>0.14925578922908819</v>
      </c>
      <c r="L282">
        <v>7</v>
      </c>
      <c r="M282" t="s">
        <v>2229</v>
      </c>
      <c r="N282" t="b">
        <v>0</v>
      </c>
    </row>
    <row r="283" spans="1:14" x14ac:dyDescent="0.45">
      <c r="A283" t="s">
        <v>470</v>
      </c>
      <c r="B283" t="s">
        <v>1348</v>
      </c>
      <c r="C283" t="s">
        <v>557</v>
      </c>
      <c r="D283">
        <v>5</v>
      </c>
      <c r="E283">
        <v>5</v>
      </c>
      <c r="F283">
        <v>5</v>
      </c>
      <c r="G283">
        <v>5</v>
      </c>
      <c r="H283">
        <v>4</v>
      </c>
      <c r="I283">
        <v>4.9124999999999996</v>
      </c>
      <c r="J283">
        <v>24</v>
      </c>
      <c r="K283">
        <v>0.30817434431412027</v>
      </c>
      <c r="L283">
        <v>8</v>
      </c>
      <c r="M283" t="s">
        <v>2230</v>
      </c>
      <c r="N283" t="b">
        <v>0</v>
      </c>
    </row>
    <row r="284" spans="1:14" x14ac:dyDescent="0.45">
      <c r="A284" t="s">
        <v>473</v>
      </c>
      <c r="B284" t="s">
        <v>1350</v>
      </c>
      <c r="C284" t="s">
        <v>557</v>
      </c>
      <c r="D284">
        <v>5</v>
      </c>
      <c r="E284">
        <v>5</v>
      </c>
      <c r="F284">
        <v>4</v>
      </c>
      <c r="G284">
        <v>5</v>
      </c>
      <c r="H284">
        <v>3</v>
      </c>
      <c r="I284">
        <v>4.6374999999999993</v>
      </c>
      <c r="J284">
        <v>22</v>
      </c>
      <c r="K284">
        <v>9.1212724547531598E-2</v>
      </c>
      <c r="L284">
        <v>11</v>
      </c>
      <c r="M284" t="s">
        <v>2231</v>
      </c>
      <c r="N284" t="b">
        <v>0</v>
      </c>
    </row>
    <row r="285" spans="1:14" x14ac:dyDescent="0.45">
      <c r="A285" t="s">
        <v>476</v>
      </c>
      <c r="B285" t="s">
        <v>1352</v>
      </c>
      <c r="C285" t="s">
        <v>557</v>
      </c>
      <c r="D285">
        <v>5</v>
      </c>
      <c r="E285">
        <v>5</v>
      </c>
      <c r="F285">
        <v>4</v>
      </c>
      <c r="G285">
        <v>5</v>
      </c>
      <c r="H285">
        <v>4</v>
      </c>
      <c r="I285">
        <v>4.7249999999999996</v>
      </c>
      <c r="J285">
        <v>23</v>
      </c>
      <c r="K285">
        <v>0.1456352337588655</v>
      </c>
      <c r="L285">
        <v>8</v>
      </c>
      <c r="M285" t="s">
        <v>2232</v>
      </c>
      <c r="N285" t="b">
        <v>0</v>
      </c>
    </row>
    <row r="286" spans="1:14" x14ac:dyDescent="0.45">
      <c r="A286" t="s">
        <v>479</v>
      </c>
      <c r="B286" t="s">
        <v>1107</v>
      </c>
      <c r="C286" t="s">
        <v>557</v>
      </c>
      <c r="D286">
        <v>5</v>
      </c>
      <c r="E286">
        <v>5</v>
      </c>
      <c r="F286">
        <v>5</v>
      </c>
      <c r="G286">
        <v>5</v>
      </c>
      <c r="H286">
        <v>4</v>
      </c>
      <c r="I286">
        <v>4.9124999999999996</v>
      </c>
      <c r="J286">
        <v>24</v>
      </c>
      <c r="K286">
        <v>0.25122302405982633</v>
      </c>
      <c r="L286">
        <v>11</v>
      </c>
      <c r="M286" t="s">
        <v>2233</v>
      </c>
      <c r="N286" t="b">
        <v>0</v>
      </c>
    </row>
    <row r="287" spans="1:14" x14ac:dyDescent="0.45">
      <c r="A287" t="s">
        <v>93</v>
      </c>
      <c r="B287" t="s">
        <v>860</v>
      </c>
      <c r="C287" t="s">
        <v>557</v>
      </c>
      <c r="D287">
        <v>5</v>
      </c>
      <c r="E287">
        <v>5</v>
      </c>
      <c r="F287">
        <v>4</v>
      </c>
      <c r="G287">
        <v>5</v>
      </c>
      <c r="H287">
        <v>4</v>
      </c>
      <c r="I287">
        <v>4.7249999999999996</v>
      </c>
      <c r="J287">
        <v>23</v>
      </c>
      <c r="K287">
        <v>0.24821616287354581</v>
      </c>
      <c r="L287">
        <v>8</v>
      </c>
      <c r="M287" t="s">
        <v>1974</v>
      </c>
      <c r="N287" t="b">
        <v>0</v>
      </c>
    </row>
    <row r="288" spans="1:14" x14ac:dyDescent="0.45">
      <c r="A288" t="s">
        <v>96</v>
      </c>
      <c r="B288" t="s">
        <v>862</v>
      </c>
      <c r="C288" t="s">
        <v>557</v>
      </c>
      <c r="D288">
        <v>5</v>
      </c>
      <c r="E288">
        <v>5</v>
      </c>
      <c r="F288">
        <v>5</v>
      </c>
      <c r="G288">
        <v>5</v>
      </c>
      <c r="H288">
        <v>5</v>
      </c>
      <c r="I288">
        <v>5</v>
      </c>
      <c r="J288">
        <v>25</v>
      </c>
      <c r="K288">
        <v>0.22433297285461409</v>
      </c>
      <c r="L288">
        <v>11</v>
      </c>
      <c r="M288" t="s">
        <v>1975</v>
      </c>
      <c r="N288" t="b">
        <v>0</v>
      </c>
    </row>
    <row r="289" spans="1:14" x14ac:dyDescent="0.45">
      <c r="A289" t="s">
        <v>99</v>
      </c>
      <c r="B289" t="s">
        <v>864</v>
      </c>
      <c r="C289" t="s">
        <v>557</v>
      </c>
      <c r="D289">
        <v>5</v>
      </c>
      <c r="E289">
        <v>5</v>
      </c>
      <c r="F289">
        <v>4</v>
      </c>
      <c r="G289">
        <v>5</v>
      </c>
      <c r="H289">
        <v>4</v>
      </c>
      <c r="I289">
        <v>4.7249999999999996</v>
      </c>
      <c r="J289">
        <v>23</v>
      </c>
      <c r="K289">
        <v>0.46095319916553112</v>
      </c>
      <c r="L289">
        <v>10</v>
      </c>
      <c r="M289" t="s">
        <v>1976</v>
      </c>
      <c r="N289" t="b">
        <v>0</v>
      </c>
    </row>
    <row r="290" spans="1:14" x14ac:dyDescent="0.45">
      <c r="A290" t="s">
        <v>102</v>
      </c>
      <c r="B290" t="s">
        <v>866</v>
      </c>
      <c r="C290" t="s">
        <v>557</v>
      </c>
      <c r="D290">
        <v>3</v>
      </c>
      <c r="E290">
        <v>4</v>
      </c>
      <c r="F290">
        <v>3</v>
      </c>
      <c r="G290">
        <v>4</v>
      </c>
      <c r="H290">
        <v>2</v>
      </c>
      <c r="I290">
        <v>3.3250000000000002</v>
      </c>
      <c r="J290">
        <v>16</v>
      </c>
      <c r="K290">
        <v>0.24041393626272189</v>
      </c>
      <c r="L290">
        <v>12</v>
      </c>
      <c r="M290" t="s">
        <v>1977</v>
      </c>
      <c r="N290" t="b">
        <v>0</v>
      </c>
    </row>
    <row r="291" spans="1:14" x14ac:dyDescent="0.45">
      <c r="A291" t="s">
        <v>105</v>
      </c>
      <c r="B291" t="s">
        <v>868</v>
      </c>
      <c r="C291" t="s">
        <v>557</v>
      </c>
      <c r="D291">
        <v>5</v>
      </c>
      <c r="E291">
        <v>5</v>
      </c>
      <c r="F291">
        <v>4</v>
      </c>
      <c r="G291">
        <v>5</v>
      </c>
      <c r="H291">
        <v>3</v>
      </c>
      <c r="I291">
        <v>4.6374999999999993</v>
      </c>
      <c r="J291">
        <v>22</v>
      </c>
      <c r="K291">
        <v>0.27096904789754928</v>
      </c>
      <c r="L291">
        <v>11</v>
      </c>
      <c r="M291" t="s">
        <v>1978</v>
      </c>
      <c r="N291" t="b">
        <v>0</v>
      </c>
    </row>
    <row r="292" spans="1:14" x14ac:dyDescent="0.45">
      <c r="A292" t="s">
        <v>108</v>
      </c>
      <c r="B292" t="s">
        <v>870</v>
      </c>
      <c r="C292" t="s">
        <v>557</v>
      </c>
      <c r="D292">
        <v>4</v>
      </c>
      <c r="E292">
        <v>5</v>
      </c>
      <c r="F292">
        <v>4</v>
      </c>
      <c r="G292">
        <v>5</v>
      </c>
      <c r="H292">
        <v>3</v>
      </c>
      <c r="I292">
        <v>4.3249999999999993</v>
      </c>
      <c r="J292">
        <v>21</v>
      </c>
      <c r="K292">
        <v>0.41901880624323667</v>
      </c>
      <c r="L292">
        <v>11</v>
      </c>
      <c r="M292" t="s">
        <v>1979</v>
      </c>
      <c r="N292" t="b">
        <v>0</v>
      </c>
    </row>
    <row r="293" spans="1:14" x14ac:dyDescent="0.45">
      <c r="A293" t="s">
        <v>111</v>
      </c>
      <c r="B293" t="s">
        <v>872</v>
      </c>
      <c r="C293" t="s">
        <v>557</v>
      </c>
      <c r="D293">
        <v>5</v>
      </c>
      <c r="E293">
        <v>5</v>
      </c>
      <c r="F293">
        <v>5</v>
      </c>
      <c r="G293">
        <v>5</v>
      </c>
      <c r="H293">
        <v>4</v>
      </c>
      <c r="I293">
        <v>4.9124999999999996</v>
      </c>
      <c r="J293">
        <v>24</v>
      </c>
      <c r="K293">
        <v>0.39462343448340442</v>
      </c>
      <c r="L293">
        <v>10</v>
      </c>
      <c r="M293" t="s">
        <v>1980</v>
      </c>
      <c r="N293" t="b">
        <v>0</v>
      </c>
    </row>
    <row r="294" spans="1:14" x14ac:dyDescent="0.45">
      <c r="A294" t="s">
        <v>114</v>
      </c>
      <c r="B294" t="s">
        <v>874</v>
      </c>
      <c r="C294" t="s">
        <v>557</v>
      </c>
      <c r="D294">
        <v>5</v>
      </c>
      <c r="E294">
        <v>5</v>
      </c>
      <c r="F294">
        <v>4</v>
      </c>
      <c r="G294">
        <v>5</v>
      </c>
      <c r="H294">
        <v>4</v>
      </c>
      <c r="I294">
        <v>4.7249999999999996</v>
      </c>
      <c r="J294">
        <v>23</v>
      </c>
      <c r="K294">
        <v>0.19432961213312391</v>
      </c>
      <c r="L294">
        <v>13</v>
      </c>
      <c r="M294" t="s">
        <v>1981</v>
      </c>
      <c r="N294" t="b">
        <v>0</v>
      </c>
    </row>
    <row r="295" spans="1:14" x14ac:dyDescent="0.45">
      <c r="A295" t="s">
        <v>117</v>
      </c>
      <c r="B295" t="s">
        <v>876</v>
      </c>
      <c r="C295" t="s">
        <v>557</v>
      </c>
      <c r="D295">
        <v>5</v>
      </c>
      <c r="E295">
        <v>5</v>
      </c>
      <c r="F295">
        <v>4</v>
      </c>
      <c r="G295">
        <v>5</v>
      </c>
      <c r="H295">
        <v>4</v>
      </c>
      <c r="I295">
        <v>4.7249999999999996</v>
      </c>
      <c r="J295">
        <v>23</v>
      </c>
      <c r="K295">
        <v>0.2428971171239695</v>
      </c>
      <c r="L295">
        <v>11</v>
      </c>
      <c r="M295" t="s">
        <v>1982</v>
      </c>
      <c r="N295" t="b">
        <v>0</v>
      </c>
    </row>
    <row r="296" spans="1:14" x14ac:dyDescent="0.45">
      <c r="A296" t="s">
        <v>120</v>
      </c>
      <c r="B296" t="s">
        <v>878</v>
      </c>
      <c r="C296" t="s">
        <v>557</v>
      </c>
      <c r="D296">
        <v>5</v>
      </c>
      <c r="E296">
        <v>5</v>
      </c>
      <c r="F296">
        <v>4</v>
      </c>
      <c r="G296">
        <v>5</v>
      </c>
      <c r="H296">
        <v>4</v>
      </c>
      <c r="I296">
        <v>4.7249999999999996</v>
      </c>
      <c r="J296">
        <v>23</v>
      </c>
      <c r="K296">
        <v>0.26581052103420522</v>
      </c>
      <c r="L296">
        <v>10</v>
      </c>
      <c r="M296" t="s">
        <v>1983</v>
      </c>
      <c r="N296" t="b">
        <v>0</v>
      </c>
    </row>
    <row r="297" spans="1:14" x14ac:dyDescent="0.45">
      <c r="A297" t="s">
        <v>123</v>
      </c>
      <c r="B297" t="s">
        <v>880</v>
      </c>
      <c r="C297" t="s">
        <v>557</v>
      </c>
      <c r="D297">
        <v>5</v>
      </c>
      <c r="E297">
        <v>5</v>
      </c>
      <c r="F297">
        <v>4</v>
      </c>
      <c r="G297">
        <v>5</v>
      </c>
      <c r="H297">
        <v>4</v>
      </c>
      <c r="I297">
        <v>4.7249999999999996</v>
      </c>
      <c r="J297">
        <v>23</v>
      </c>
      <c r="K297">
        <v>0.33264327511560482</v>
      </c>
      <c r="L297">
        <v>10</v>
      </c>
      <c r="M297" t="s">
        <v>1984</v>
      </c>
      <c r="N297" t="b">
        <v>0</v>
      </c>
    </row>
    <row r="298" spans="1:14" x14ac:dyDescent="0.45">
      <c r="A298" t="s">
        <v>126</v>
      </c>
      <c r="B298" t="s">
        <v>882</v>
      </c>
      <c r="C298" t="s">
        <v>557</v>
      </c>
      <c r="D298">
        <v>5</v>
      </c>
      <c r="E298">
        <v>5</v>
      </c>
      <c r="F298">
        <v>4</v>
      </c>
      <c r="G298">
        <v>5</v>
      </c>
      <c r="H298">
        <v>4</v>
      </c>
      <c r="I298">
        <v>4.7249999999999996</v>
      </c>
      <c r="J298">
        <v>23</v>
      </c>
      <c r="K298">
        <v>0.30153351729804428</v>
      </c>
      <c r="L298">
        <v>14</v>
      </c>
      <c r="M298" t="s">
        <v>1985</v>
      </c>
      <c r="N298" t="b">
        <v>0</v>
      </c>
    </row>
    <row r="299" spans="1:14" x14ac:dyDescent="0.45">
      <c r="A299" t="s">
        <v>129</v>
      </c>
      <c r="B299" t="s">
        <v>884</v>
      </c>
      <c r="C299" t="s">
        <v>557</v>
      </c>
      <c r="D299">
        <v>4</v>
      </c>
      <c r="E299">
        <v>5</v>
      </c>
      <c r="F299">
        <v>3</v>
      </c>
      <c r="G299">
        <v>4</v>
      </c>
      <c r="H299">
        <v>2</v>
      </c>
      <c r="I299">
        <v>3.8875000000000002</v>
      </c>
      <c r="J299">
        <v>18</v>
      </c>
      <c r="K299">
        <v>6.7013011176841622E-2</v>
      </c>
      <c r="L299">
        <v>8</v>
      </c>
      <c r="M299" t="s">
        <v>1986</v>
      </c>
      <c r="N299" t="b">
        <v>0</v>
      </c>
    </row>
    <row r="300" spans="1:14" x14ac:dyDescent="0.45">
      <c r="A300" t="s">
        <v>132</v>
      </c>
      <c r="B300" t="s">
        <v>886</v>
      </c>
      <c r="C300" t="s">
        <v>557</v>
      </c>
      <c r="D300">
        <v>5</v>
      </c>
      <c r="E300">
        <v>5</v>
      </c>
      <c r="F300">
        <v>4</v>
      </c>
      <c r="G300">
        <v>5</v>
      </c>
      <c r="H300">
        <v>4</v>
      </c>
      <c r="I300">
        <v>4.7249999999999996</v>
      </c>
      <c r="J300">
        <v>23</v>
      </c>
      <c r="K300">
        <v>0.1400556110556111</v>
      </c>
      <c r="L300">
        <v>10</v>
      </c>
      <c r="M300" t="s">
        <v>1987</v>
      </c>
      <c r="N300" t="b">
        <v>0</v>
      </c>
    </row>
    <row r="301" spans="1:14" x14ac:dyDescent="0.45">
      <c r="A301" t="s">
        <v>135</v>
      </c>
      <c r="B301" t="s">
        <v>888</v>
      </c>
      <c r="C301" t="s">
        <v>557</v>
      </c>
      <c r="D301">
        <v>4</v>
      </c>
      <c r="E301">
        <v>5</v>
      </c>
      <c r="F301">
        <v>4</v>
      </c>
      <c r="G301">
        <v>4</v>
      </c>
      <c r="H301">
        <v>3</v>
      </c>
      <c r="I301">
        <v>4.1624999999999996</v>
      </c>
      <c r="J301">
        <v>20</v>
      </c>
      <c r="K301">
        <v>0.22811809233202829</v>
      </c>
      <c r="L301">
        <v>11</v>
      </c>
      <c r="M301" t="s">
        <v>1988</v>
      </c>
      <c r="N301" t="b">
        <v>0</v>
      </c>
    </row>
    <row r="302" spans="1:14" x14ac:dyDescent="0.45">
      <c r="A302" t="s">
        <v>138</v>
      </c>
      <c r="B302" t="s">
        <v>698</v>
      </c>
      <c r="C302" t="s">
        <v>557</v>
      </c>
      <c r="D302">
        <v>1</v>
      </c>
      <c r="E302">
        <v>1</v>
      </c>
      <c r="F302">
        <v>1</v>
      </c>
      <c r="G302">
        <v>2</v>
      </c>
      <c r="H302">
        <v>1</v>
      </c>
      <c r="I302">
        <v>1.1625000000000001</v>
      </c>
      <c r="J302">
        <v>6</v>
      </c>
      <c r="K302">
        <v>9.3001199026142886E-2</v>
      </c>
      <c r="L302">
        <v>12</v>
      </c>
      <c r="M302" t="s">
        <v>1989</v>
      </c>
      <c r="N302" t="b">
        <v>0</v>
      </c>
    </row>
    <row r="303" spans="1:14" x14ac:dyDescent="0.45">
      <c r="A303" t="s">
        <v>141</v>
      </c>
      <c r="B303" t="s">
        <v>891</v>
      </c>
      <c r="C303" t="s">
        <v>557</v>
      </c>
      <c r="D303">
        <v>2</v>
      </c>
      <c r="E303">
        <v>3</v>
      </c>
      <c r="F303">
        <v>2</v>
      </c>
      <c r="G303">
        <v>4</v>
      </c>
      <c r="H303">
        <v>1</v>
      </c>
      <c r="I303">
        <v>2.4874999999999998</v>
      </c>
      <c r="J303">
        <v>12</v>
      </c>
      <c r="K303">
        <v>0.141707719702166</v>
      </c>
      <c r="L303">
        <v>11</v>
      </c>
      <c r="M303" t="s">
        <v>1990</v>
      </c>
      <c r="N303" t="b">
        <v>0</v>
      </c>
    </row>
    <row r="304" spans="1:14" x14ac:dyDescent="0.45">
      <c r="A304" t="s">
        <v>144</v>
      </c>
      <c r="B304" t="s">
        <v>893</v>
      </c>
      <c r="C304" t="s">
        <v>557</v>
      </c>
      <c r="D304">
        <v>3</v>
      </c>
      <c r="E304">
        <v>4</v>
      </c>
      <c r="F304">
        <v>3</v>
      </c>
      <c r="G304">
        <v>4</v>
      </c>
      <c r="H304">
        <v>2</v>
      </c>
      <c r="I304">
        <v>3.3250000000000002</v>
      </c>
      <c r="J304">
        <v>16</v>
      </c>
      <c r="K304">
        <v>0.14860110424644729</v>
      </c>
      <c r="L304">
        <v>10</v>
      </c>
      <c r="M304" t="s">
        <v>1991</v>
      </c>
      <c r="N304" t="b">
        <v>0</v>
      </c>
    </row>
    <row r="305" spans="1:14" x14ac:dyDescent="0.45">
      <c r="A305" t="s">
        <v>147</v>
      </c>
      <c r="B305" t="s">
        <v>895</v>
      </c>
      <c r="C305" t="s">
        <v>557</v>
      </c>
      <c r="D305">
        <v>3</v>
      </c>
      <c r="E305">
        <v>4</v>
      </c>
      <c r="F305">
        <v>2</v>
      </c>
      <c r="G305">
        <v>4</v>
      </c>
      <c r="H305">
        <v>2</v>
      </c>
      <c r="I305">
        <v>3.1375000000000002</v>
      </c>
      <c r="J305">
        <v>15</v>
      </c>
      <c r="K305">
        <v>0.27164313229286069</v>
      </c>
      <c r="L305">
        <v>11</v>
      </c>
      <c r="M305" t="s">
        <v>1992</v>
      </c>
      <c r="N305" t="b">
        <v>0</v>
      </c>
    </row>
    <row r="306" spans="1:14" x14ac:dyDescent="0.45">
      <c r="A306" t="s">
        <v>150</v>
      </c>
      <c r="B306" t="s">
        <v>897</v>
      </c>
      <c r="C306" t="s">
        <v>557</v>
      </c>
      <c r="D306">
        <v>2</v>
      </c>
      <c r="E306">
        <v>3</v>
      </c>
      <c r="F306">
        <v>2</v>
      </c>
      <c r="G306">
        <v>4</v>
      </c>
      <c r="H306">
        <v>1</v>
      </c>
      <c r="I306">
        <v>2.4874999999999998</v>
      </c>
      <c r="J306">
        <v>12</v>
      </c>
      <c r="K306">
        <v>0.11532188559167431</v>
      </c>
      <c r="L306">
        <v>12</v>
      </c>
      <c r="M306" t="s">
        <v>1993</v>
      </c>
      <c r="N306" t="b">
        <v>0</v>
      </c>
    </row>
    <row r="307" spans="1:14" x14ac:dyDescent="0.45">
      <c r="A307" t="s">
        <v>153</v>
      </c>
      <c r="B307" t="s">
        <v>899</v>
      </c>
      <c r="C307" t="s">
        <v>557</v>
      </c>
      <c r="D307">
        <v>3</v>
      </c>
      <c r="E307">
        <v>4</v>
      </c>
      <c r="F307">
        <v>3</v>
      </c>
      <c r="G307">
        <v>4</v>
      </c>
      <c r="H307">
        <v>2</v>
      </c>
      <c r="I307">
        <v>3.3250000000000002</v>
      </c>
      <c r="J307">
        <v>16</v>
      </c>
      <c r="K307">
        <v>4.6527088113029212E-2</v>
      </c>
      <c r="L307">
        <v>9</v>
      </c>
      <c r="M307" t="s">
        <v>1994</v>
      </c>
      <c r="N307" t="b">
        <v>0</v>
      </c>
    </row>
    <row r="308" spans="1:14" x14ac:dyDescent="0.45">
      <c r="A308" t="s">
        <v>156</v>
      </c>
      <c r="B308" t="s">
        <v>901</v>
      </c>
      <c r="C308" t="s">
        <v>557</v>
      </c>
      <c r="D308">
        <v>5</v>
      </c>
      <c r="E308">
        <v>5</v>
      </c>
      <c r="F308">
        <v>5</v>
      </c>
      <c r="G308">
        <v>5</v>
      </c>
      <c r="H308">
        <v>4</v>
      </c>
      <c r="I308">
        <v>4.9124999999999996</v>
      </c>
      <c r="J308">
        <v>24</v>
      </c>
      <c r="K308">
        <v>0.40080139809887688</v>
      </c>
      <c r="L308">
        <v>7</v>
      </c>
      <c r="M308" t="s">
        <v>1995</v>
      </c>
      <c r="N308" t="b">
        <v>0</v>
      </c>
    </row>
    <row r="309" spans="1:14" x14ac:dyDescent="0.45">
      <c r="A309" t="s">
        <v>159</v>
      </c>
      <c r="B309" t="s">
        <v>903</v>
      </c>
      <c r="C309" t="s">
        <v>557</v>
      </c>
      <c r="D309">
        <v>5</v>
      </c>
      <c r="E309">
        <v>5</v>
      </c>
      <c r="F309">
        <v>5</v>
      </c>
      <c r="G309">
        <v>5</v>
      </c>
      <c r="H309">
        <v>4</v>
      </c>
      <c r="I309">
        <v>4.9124999999999996</v>
      </c>
      <c r="J309">
        <v>24</v>
      </c>
      <c r="K309">
        <v>0.41580118009224443</v>
      </c>
      <c r="L309">
        <v>10</v>
      </c>
      <c r="M309" t="s">
        <v>1996</v>
      </c>
      <c r="N309" t="b">
        <v>0</v>
      </c>
    </row>
    <row r="310" spans="1:14" x14ac:dyDescent="0.45">
      <c r="A310" t="s">
        <v>162</v>
      </c>
      <c r="B310" t="s">
        <v>905</v>
      </c>
      <c r="C310" t="s">
        <v>557</v>
      </c>
      <c r="D310">
        <v>4</v>
      </c>
      <c r="E310">
        <v>5</v>
      </c>
      <c r="F310">
        <v>4</v>
      </c>
      <c r="G310">
        <v>4</v>
      </c>
      <c r="H310">
        <v>3</v>
      </c>
      <c r="I310">
        <v>4.1624999999999996</v>
      </c>
      <c r="J310">
        <v>20</v>
      </c>
      <c r="K310">
        <v>0.17501950495989291</v>
      </c>
      <c r="L310">
        <v>10</v>
      </c>
      <c r="M310" t="s">
        <v>1997</v>
      </c>
      <c r="N310" t="b">
        <v>0</v>
      </c>
    </row>
    <row r="311" spans="1:14" x14ac:dyDescent="0.45">
      <c r="A311" t="s">
        <v>165</v>
      </c>
      <c r="B311" t="s">
        <v>907</v>
      </c>
      <c r="C311" t="s">
        <v>557</v>
      </c>
      <c r="D311">
        <v>5</v>
      </c>
      <c r="E311">
        <v>5</v>
      </c>
      <c r="F311">
        <v>4</v>
      </c>
      <c r="G311">
        <v>5</v>
      </c>
      <c r="H311">
        <v>4</v>
      </c>
      <c r="I311">
        <v>4.7249999999999996</v>
      </c>
      <c r="J311">
        <v>23</v>
      </c>
      <c r="K311">
        <v>0.36888864975288649</v>
      </c>
      <c r="L311">
        <v>11</v>
      </c>
      <c r="M311" t="s">
        <v>1998</v>
      </c>
      <c r="N311" t="b">
        <v>0</v>
      </c>
    </row>
    <row r="312" spans="1:14" x14ac:dyDescent="0.45">
      <c r="A312" t="s">
        <v>168</v>
      </c>
      <c r="B312" t="s">
        <v>909</v>
      </c>
      <c r="C312" t="s">
        <v>557</v>
      </c>
      <c r="D312">
        <v>4</v>
      </c>
      <c r="E312">
        <v>5</v>
      </c>
      <c r="F312">
        <v>4</v>
      </c>
      <c r="G312">
        <v>4</v>
      </c>
      <c r="H312">
        <v>3</v>
      </c>
      <c r="I312">
        <v>4.1624999999999996</v>
      </c>
      <c r="J312">
        <v>20</v>
      </c>
      <c r="K312">
        <v>0.36230812754496972</v>
      </c>
      <c r="L312">
        <v>12</v>
      </c>
      <c r="M312" t="s">
        <v>1999</v>
      </c>
      <c r="N312" t="b">
        <v>0</v>
      </c>
    </row>
    <row r="313" spans="1:14" x14ac:dyDescent="0.45">
      <c r="A313" t="s">
        <v>171</v>
      </c>
      <c r="B313" t="s">
        <v>911</v>
      </c>
      <c r="C313" t="s">
        <v>557</v>
      </c>
      <c r="D313">
        <v>4</v>
      </c>
      <c r="E313">
        <v>5</v>
      </c>
      <c r="F313">
        <v>4</v>
      </c>
      <c r="G313">
        <v>5</v>
      </c>
      <c r="H313">
        <v>3</v>
      </c>
      <c r="I313">
        <v>4.3249999999999993</v>
      </c>
      <c r="J313">
        <v>21</v>
      </c>
      <c r="K313">
        <v>0.21913789834918429</v>
      </c>
      <c r="L313">
        <v>15</v>
      </c>
      <c r="M313" t="s">
        <v>2000</v>
      </c>
      <c r="N313" t="b">
        <v>0</v>
      </c>
    </row>
    <row r="314" spans="1:14" x14ac:dyDescent="0.45">
      <c r="A314" t="s">
        <v>174</v>
      </c>
      <c r="B314" t="s">
        <v>913</v>
      </c>
      <c r="C314" t="s">
        <v>557</v>
      </c>
      <c r="D314">
        <v>5</v>
      </c>
      <c r="E314">
        <v>5</v>
      </c>
      <c r="F314">
        <v>4</v>
      </c>
      <c r="G314">
        <v>5</v>
      </c>
      <c r="H314">
        <v>4</v>
      </c>
      <c r="I314">
        <v>4.7249999999999996</v>
      </c>
      <c r="J314">
        <v>23</v>
      </c>
      <c r="K314">
        <v>0.46198278250595692</v>
      </c>
      <c r="L314">
        <v>13</v>
      </c>
      <c r="M314" t="s">
        <v>2001</v>
      </c>
      <c r="N314" t="b">
        <v>0</v>
      </c>
    </row>
    <row r="315" spans="1:14" x14ac:dyDescent="0.45">
      <c r="A315" t="s">
        <v>177</v>
      </c>
      <c r="B315" t="s">
        <v>915</v>
      </c>
      <c r="C315" t="s">
        <v>557</v>
      </c>
      <c r="D315">
        <v>5</v>
      </c>
      <c r="E315">
        <v>5</v>
      </c>
      <c r="F315">
        <v>5</v>
      </c>
      <c r="G315">
        <v>5</v>
      </c>
      <c r="H315">
        <v>4</v>
      </c>
      <c r="I315">
        <v>4.9124999999999996</v>
      </c>
      <c r="J315">
        <v>24</v>
      </c>
      <c r="K315">
        <v>0.51099137031946995</v>
      </c>
      <c r="L315">
        <v>14</v>
      </c>
      <c r="M315" t="s">
        <v>2002</v>
      </c>
      <c r="N315" t="b">
        <v>0</v>
      </c>
    </row>
    <row r="316" spans="1:14" x14ac:dyDescent="0.45">
      <c r="A316" t="s">
        <v>180</v>
      </c>
      <c r="B316" t="s">
        <v>917</v>
      </c>
      <c r="C316" t="s">
        <v>557</v>
      </c>
      <c r="D316">
        <v>5</v>
      </c>
      <c r="E316">
        <v>5</v>
      </c>
      <c r="F316">
        <v>4</v>
      </c>
      <c r="G316">
        <v>5</v>
      </c>
      <c r="H316">
        <v>4</v>
      </c>
      <c r="I316">
        <v>4.7249999999999996</v>
      </c>
      <c r="J316">
        <v>23</v>
      </c>
      <c r="K316">
        <v>0.41122486636424221</v>
      </c>
      <c r="L316">
        <v>10</v>
      </c>
      <c r="M316" t="s">
        <v>2003</v>
      </c>
      <c r="N316" t="b">
        <v>0</v>
      </c>
    </row>
    <row r="317" spans="1:14" x14ac:dyDescent="0.45">
      <c r="A317" t="s">
        <v>183</v>
      </c>
      <c r="B317" t="s">
        <v>919</v>
      </c>
      <c r="C317" t="s">
        <v>557</v>
      </c>
      <c r="D317">
        <v>4</v>
      </c>
      <c r="E317">
        <v>5</v>
      </c>
      <c r="F317">
        <v>3</v>
      </c>
      <c r="G317">
        <v>4</v>
      </c>
      <c r="H317">
        <v>3</v>
      </c>
      <c r="I317">
        <v>3.9750000000000001</v>
      </c>
      <c r="J317">
        <v>19</v>
      </c>
      <c r="K317">
        <v>0.15147673002276679</v>
      </c>
      <c r="L317">
        <v>12</v>
      </c>
      <c r="M317" t="s">
        <v>2004</v>
      </c>
      <c r="N317" t="b">
        <v>0</v>
      </c>
    </row>
    <row r="318" spans="1:14" x14ac:dyDescent="0.45">
      <c r="A318" t="s">
        <v>186</v>
      </c>
      <c r="B318" t="s">
        <v>921</v>
      </c>
      <c r="C318" t="s">
        <v>557</v>
      </c>
      <c r="D318">
        <v>4</v>
      </c>
      <c r="E318">
        <v>5</v>
      </c>
      <c r="F318">
        <v>4</v>
      </c>
      <c r="G318">
        <v>5</v>
      </c>
      <c r="H318">
        <v>3</v>
      </c>
      <c r="I318">
        <v>4.3249999999999993</v>
      </c>
      <c r="J318">
        <v>21</v>
      </c>
      <c r="K318">
        <v>0.29208820403914021</v>
      </c>
      <c r="L318">
        <v>11</v>
      </c>
      <c r="M318" t="s">
        <v>2005</v>
      </c>
      <c r="N318" t="b">
        <v>0</v>
      </c>
    </row>
    <row r="319" spans="1:14" x14ac:dyDescent="0.45">
      <c r="A319" t="s">
        <v>189</v>
      </c>
      <c r="B319" t="s">
        <v>923</v>
      </c>
      <c r="C319" t="s">
        <v>557</v>
      </c>
      <c r="D319">
        <v>4</v>
      </c>
      <c r="E319">
        <v>5</v>
      </c>
      <c r="F319">
        <v>4</v>
      </c>
      <c r="G319">
        <v>5</v>
      </c>
      <c r="H319">
        <v>3</v>
      </c>
      <c r="I319">
        <v>4.3249999999999993</v>
      </c>
      <c r="J319">
        <v>21</v>
      </c>
      <c r="K319">
        <v>0.10310738436567039</v>
      </c>
      <c r="L319">
        <v>10</v>
      </c>
      <c r="M319" t="s">
        <v>2006</v>
      </c>
      <c r="N319" t="b">
        <v>0</v>
      </c>
    </row>
    <row r="320" spans="1:14" x14ac:dyDescent="0.45">
      <c r="A320" t="s">
        <v>192</v>
      </c>
      <c r="B320" t="s">
        <v>925</v>
      </c>
      <c r="C320" t="s">
        <v>557</v>
      </c>
      <c r="D320">
        <v>5</v>
      </c>
      <c r="E320">
        <v>5</v>
      </c>
      <c r="F320">
        <v>5</v>
      </c>
      <c r="G320">
        <v>5</v>
      </c>
      <c r="H320">
        <v>4</v>
      </c>
      <c r="I320">
        <v>4.9124999999999996</v>
      </c>
      <c r="J320">
        <v>24</v>
      </c>
      <c r="K320">
        <v>0.2261661859843678</v>
      </c>
      <c r="L320">
        <v>11</v>
      </c>
      <c r="M320" t="s">
        <v>2007</v>
      </c>
      <c r="N320" t="b">
        <v>0</v>
      </c>
    </row>
    <row r="321" spans="1:14" x14ac:dyDescent="0.45">
      <c r="A321" t="s">
        <v>195</v>
      </c>
      <c r="B321" t="s">
        <v>927</v>
      </c>
      <c r="C321" t="s">
        <v>557</v>
      </c>
      <c r="D321">
        <v>5</v>
      </c>
      <c r="E321">
        <v>5</v>
      </c>
      <c r="F321">
        <v>5</v>
      </c>
      <c r="G321">
        <v>5</v>
      </c>
      <c r="H321">
        <v>4</v>
      </c>
      <c r="I321">
        <v>4.9124999999999996</v>
      </c>
      <c r="J321">
        <v>24</v>
      </c>
      <c r="K321">
        <v>0.29774671159110022</v>
      </c>
      <c r="L321">
        <v>11</v>
      </c>
      <c r="M321" t="s">
        <v>2008</v>
      </c>
      <c r="N321" t="b">
        <v>0</v>
      </c>
    </row>
    <row r="322" spans="1:14" x14ac:dyDescent="0.45">
      <c r="A322" t="s">
        <v>198</v>
      </c>
      <c r="B322" t="s">
        <v>929</v>
      </c>
      <c r="C322" t="s">
        <v>557</v>
      </c>
      <c r="D322">
        <v>4</v>
      </c>
      <c r="E322">
        <v>5</v>
      </c>
      <c r="F322">
        <v>4</v>
      </c>
      <c r="G322">
        <v>5</v>
      </c>
      <c r="H322">
        <v>3</v>
      </c>
      <c r="I322">
        <v>4.3249999999999993</v>
      </c>
      <c r="J322">
        <v>21</v>
      </c>
      <c r="K322">
        <v>0.31504555787675881</v>
      </c>
      <c r="L322">
        <v>10</v>
      </c>
      <c r="M322" t="s">
        <v>2009</v>
      </c>
      <c r="N322" t="b">
        <v>0</v>
      </c>
    </row>
    <row r="323" spans="1:14" x14ac:dyDescent="0.45">
      <c r="A323" t="s">
        <v>201</v>
      </c>
      <c r="B323" t="s">
        <v>931</v>
      </c>
      <c r="C323" t="s">
        <v>557</v>
      </c>
      <c r="D323">
        <v>5</v>
      </c>
      <c r="E323">
        <v>5</v>
      </c>
      <c r="F323">
        <v>4</v>
      </c>
      <c r="G323">
        <v>5</v>
      </c>
      <c r="H323">
        <v>4</v>
      </c>
      <c r="I323">
        <v>4.7249999999999996</v>
      </c>
      <c r="J323">
        <v>23</v>
      </c>
      <c r="K323">
        <v>0.25965797923180262</v>
      </c>
      <c r="L323">
        <v>10</v>
      </c>
      <c r="M323" t="s">
        <v>2010</v>
      </c>
      <c r="N323" t="b">
        <v>0</v>
      </c>
    </row>
    <row r="324" spans="1:14" x14ac:dyDescent="0.45">
      <c r="A324" t="s">
        <v>204</v>
      </c>
      <c r="B324" t="s">
        <v>933</v>
      </c>
      <c r="C324" t="s">
        <v>557</v>
      </c>
      <c r="D324">
        <v>5</v>
      </c>
      <c r="E324">
        <v>5</v>
      </c>
      <c r="F324">
        <v>4</v>
      </c>
      <c r="G324">
        <v>5</v>
      </c>
      <c r="H324">
        <v>4</v>
      </c>
      <c r="I324">
        <v>4.7249999999999996</v>
      </c>
      <c r="J324">
        <v>23</v>
      </c>
      <c r="K324">
        <v>0.14481351223375599</v>
      </c>
      <c r="L324">
        <v>13</v>
      </c>
      <c r="M324" t="s">
        <v>2011</v>
      </c>
      <c r="N324" t="b">
        <v>0</v>
      </c>
    </row>
    <row r="325" spans="1:14" x14ac:dyDescent="0.45">
      <c r="A325" t="s">
        <v>207</v>
      </c>
      <c r="B325" t="s">
        <v>935</v>
      </c>
      <c r="C325" t="s">
        <v>557</v>
      </c>
      <c r="D325">
        <v>4</v>
      </c>
      <c r="E325">
        <v>5</v>
      </c>
      <c r="F325">
        <v>4</v>
      </c>
      <c r="G325">
        <v>5</v>
      </c>
      <c r="H325">
        <v>3</v>
      </c>
      <c r="I325">
        <v>4.3249999999999993</v>
      </c>
      <c r="J325">
        <v>21</v>
      </c>
      <c r="K325">
        <v>0.16365576835149201</v>
      </c>
      <c r="L325">
        <v>10</v>
      </c>
      <c r="M325" t="s">
        <v>2012</v>
      </c>
      <c r="N325" t="b">
        <v>0</v>
      </c>
    </row>
    <row r="326" spans="1:14" x14ac:dyDescent="0.45">
      <c r="A326" t="s">
        <v>210</v>
      </c>
      <c r="B326" t="s">
        <v>937</v>
      </c>
      <c r="C326" t="s">
        <v>557</v>
      </c>
      <c r="D326">
        <v>4</v>
      </c>
      <c r="E326">
        <v>5</v>
      </c>
      <c r="F326">
        <v>4</v>
      </c>
      <c r="G326">
        <v>4</v>
      </c>
      <c r="H326">
        <v>3</v>
      </c>
      <c r="I326">
        <v>4.1624999999999996</v>
      </c>
      <c r="J326">
        <v>20</v>
      </c>
      <c r="K326">
        <v>0.15997020198235221</v>
      </c>
      <c r="L326">
        <v>9</v>
      </c>
      <c r="M326" t="s">
        <v>2013</v>
      </c>
      <c r="N326" t="b">
        <v>0</v>
      </c>
    </row>
    <row r="327" spans="1:14" x14ac:dyDescent="0.45">
      <c r="A327" t="s">
        <v>213</v>
      </c>
      <c r="B327" t="s">
        <v>939</v>
      </c>
      <c r="C327" t="s">
        <v>557</v>
      </c>
      <c r="D327">
        <v>3</v>
      </c>
      <c r="E327">
        <v>4</v>
      </c>
      <c r="F327">
        <v>3</v>
      </c>
      <c r="G327">
        <v>4</v>
      </c>
      <c r="H327">
        <v>2</v>
      </c>
      <c r="I327">
        <v>3.3250000000000002</v>
      </c>
      <c r="J327">
        <v>16</v>
      </c>
      <c r="K327">
        <v>0.17006043509361421</v>
      </c>
      <c r="L327">
        <v>10</v>
      </c>
      <c r="M327" t="s">
        <v>2014</v>
      </c>
      <c r="N327" t="b">
        <v>0</v>
      </c>
    </row>
    <row r="328" spans="1:14" x14ac:dyDescent="0.45">
      <c r="A328" t="s">
        <v>216</v>
      </c>
      <c r="B328" t="s">
        <v>941</v>
      </c>
      <c r="C328" t="s">
        <v>557</v>
      </c>
      <c r="D328">
        <v>4</v>
      </c>
      <c r="E328">
        <v>5</v>
      </c>
      <c r="F328">
        <v>3</v>
      </c>
      <c r="G328">
        <v>4</v>
      </c>
      <c r="H328">
        <v>3</v>
      </c>
      <c r="I328">
        <v>3.9750000000000001</v>
      </c>
      <c r="J328">
        <v>19</v>
      </c>
      <c r="K328">
        <v>0.14964680051659601</v>
      </c>
      <c r="L328">
        <v>10</v>
      </c>
      <c r="M328" t="s">
        <v>2015</v>
      </c>
      <c r="N328" t="b">
        <v>0</v>
      </c>
    </row>
    <row r="329" spans="1:14" x14ac:dyDescent="0.45">
      <c r="A329" t="s">
        <v>219</v>
      </c>
      <c r="B329" t="s">
        <v>943</v>
      </c>
      <c r="C329" t="s">
        <v>557</v>
      </c>
      <c r="D329">
        <v>5</v>
      </c>
      <c r="E329">
        <v>5</v>
      </c>
      <c r="F329">
        <v>4</v>
      </c>
      <c r="G329">
        <v>5</v>
      </c>
      <c r="H329">
        <v>4</v>
      </c>
      <c r="I329">
        <v>4.7249999999999996</v>
      </c>
      <c r="J329">
        <v>23</v>
      </c>
      <c r="K329">
        <v>0.13892410439818231</v>
      </c>
      <c r="L329">
        <v>10</v>
      </c>
      <c r="M329" t="s">
        <v>2016</v>
      </c>
      <c r="N329" t="b">
        <v>0</v>
      </c>
    </row>
    <row r="330" spans="1:14" x14ac:dyDescent="0.45">
      <c r="A330" t="s">
        <v>222</v>
      </c>
      <c r="B330" t="s">
        <v>945</v>
      </c>
      <c r="C330" t="s">
        <v>557</v>
      </c>
      <c r="D330">
        <v>4</v>
      </c>
      <c r="E330">
        <v>5</v>
      </c>
      <c r="F330">
        <v>4</v>
      </c>
      <c r="G330">
        <v>4</v>
      </c>
      <c r="H330">
        <v>3</v>
      </c>
      <c r="I330">
        <v>4.1624999999999996</v>
      </c>
      <c r="J330">
        <v>20</v>
      </c>
      <c r="K330">
        <v>0.3247862102766409</v>
      </c>
      <c r="L330">
        <v>11</v>
      </c>
      <c r="M330" t="s">
        <v>2017</v>
      </c>
      <c r="N330" t="b">
        <v>0</v>
      </c>
    </row>
    <row r="331" spans="1:14" x14ac:dyDescent="0.45">
      <c r="A331" t="s">
        <v>225</v>
      </c>
      <c r="B331" t="s">
        <v>947</v>
      </c>
      <c r="C331" t="s">
        <v>557</v>
      </c>
      <c r="D331">
        <v>4</v>
      </c>
      <c r="E331">
        <v>5</v>
      </c>
      <c r="F331">
        <v>4</v>
      </c>
      <c r="G331">
        <v>5</v>
      </c>
      <c r="H331">
        <v>3</v>
      </c>
      <c r="I331">
        <v>4.3249999999999993</v>
      </c>
      <c r="J331">
        <v>21</v>
      </c>
      <c r="K331">
        <v>0.29185141645971979</v>
      </c>
      <c r="L331">
        <v>10</v>
      </c>
      <c r="M331" t="s">
        <v>2018</v>
      </c>
      <c r="N331" t="b">
        <v>0</v>
      </c>
    </row>
    <row r="332" spans="1:14" x14ac:dyDescent="0.45">
      <c r="A332" t="s">
        <v>228</v>
      </c>
      <c r="B332" t="s">
        <v>949</v>
      </c>
      <c r="C332" t="s">
        <v>557</v>
      </c>
      <c r="D332">
        <v>5</v>
      </c>
      <c r="E332">
        <v>5</v>
      </c>
      <c r="F332">
        <v>4</v>
      </c>
      <c r="G332">
        <v>5</v>
      </c>
      <c r="H332">
        <v>4</v>
      </c>
      <c r="I332">
        <v>4.7249999999999996</v>
      </c>
      <c r="J332">
        <v>23</v>
      </c>
      <c r="K332">
        <v>0.37622558571336773</v>
      </c>
      <c r="L332">
        <v>12</v>
      </c>
      <c r="M332" t="s">
        <v>2019</v>
      </c>
      <c r="N332" t="b">
        <v>0</v>
      </c>
    </row>
    <row r="333" spans="1:14" x14ac:dyDescent="0.45">
      <c r="A333" t="s">
        <v>231</v>
      </c>
      <c r="B333" t="s">
        <v>951</v>
      </c>
      <c r="C333" t="s">
        <v>557</v>
      </c>
      <c r="D333">
        <v>4</v>
      </c>
      <c r="E333">
        <v>5</v>
      </c>
      <c r="F333">
        <v>4</v>
      </c>
      <c r="G333">
        <v>4</v>
      </c>
      <c r="H333">
        <v>3</v>
      </c>
      <c r="I333">
        <v>4.1624999999999996</v>
      </c>
      <c r="J333">
        <v>20</v>
      </c>
      <c r="K333">
        <v>0.22538729451620371</v>
      </c>
      <c r="L333">
        <v>10</v>
      </c>
      <c r="M333" t="s">
        <v>2020</v>
      </c>
      <c r="N333" t="b">
        <v>0</v>
      </c>
    </row>
    <row r="334" spans="1:14" x14ac:dyDescent="0.45">
      <c r="A334" t="s">
        <v>234</v>
      </c>
      <c r="B334" t="s">
        <v>953</v>
      </c>
      <c r="C334" t="s">
        <v>557</v>
      </c>
      <c r="D334">
        <v>5</v>
      </c>
      <c r="E334">
        <v>5</v>
      </c>
      <c r="F334">
        <v>4</v>
      </c>
      <c r="G334">
        <v>5</v>
      </c>
      <c r="H334">
        <v>4</v>
      </c>
      <c r="I334">
        <v>4.7249999999999996</v>
      </c>
      <c r="J334">
        <v>23</v>
      </c>
      <c r="K334">
        <v>0.37967651113132872</v>
      </c>
      <c r="L334">
        <v>10</v>
      </c>
      <c r="M334" t="s">
        <v>2021</v>
      </c>
      <c r="N334" t="b">
        <v>0</v>
      </c>
    </row>
    <row r="335" spans="1:14" x14ac:dyDescent="0.45">
      <c r="A335" t="s">
        <v>237</v>
      </c>
      <c r="B335" t="s">
        <v>955</v>
      </c>
      <c r="C335" t="s">
        <v>557</v>
      </c>
      <c r="D335">
        <v>5</v>
      </c>
      <c r="E335">
        <v>5</v>
      </c>
      <c r="F335">
        <v>4</v>
      </c>
      <c r="G335">
        <v>5</v>
      </c>
      <c r="H335">
        <v>3</v>
      </c>
      <c r="I335">
        <v>4.6374999999999993</v>
      </c>
      <c r="J335">
        <v>22</v>
      </c>
      <c r="K335">
        <v>0.21729306286167699</v>
      </c>
      <c r="L335">
        <v>11</v>
      </c>
      <c r="M335" t="s">
        <v>2022</v>
      </c>
      <c r="N335" t="b">
        <v>0</v>
      </c>
    </row>
    <row r="336" spans="1:14" x14ac:dyDescent="0.45">
      <c r="A336" t="s">
        <v>240</v>
      </c>
      <c r="B336" t="s">
        <v>957</v>
      </c>
      <c r="C336" t="s">
        <v>557</v>
      </c>
      <c r="D336">
        <v>5</v>
      </c>
      <c r="E336">
        <v>5</v>
      </c>
      <c r="F336">
        <v>4</v>
      </c>
      <c r="G336">
        <v>5</v>
      </c>
      <c r="H336">
        <v>5</v>
      </c>
      <c r="I336">
        <v>4.8125</v>
      </c>
      <c r="J336">
        <v>24</v>
      </c>
      <c r="K336">
        <v>0.41646831127947309</v>
      </c>
      <c r="L336">
        <v>16</v>
      </c>
      <c r="M336" t="s">
        <v>2023</v>
      </c>
      <c r="N336" t="b">
        <v>0</v>
      </c>
    </row>
    <row r="337" spans="1:14" x14ac:dyDescent="0.45">
      <c r="A337" t="s">
        <v>243</v>
      </c>
      <c r="B337" t="s">
        <v>959</v>
      </c>
      <c r="C337" t="s">
        <v>557</v>
      </c>
      <c r="D337">
        <v>5</v>
      </c>
      <c r="E337">
        <v>5</v>
      </c>
      <c r="F337">
        <v>4</v>
      </c>
      <c r="G337">
        <v>5</v>
      </c>
      <c r="H337">
        <v>4</v>
      </c>
      <c r="I337">
        <v>4.7249999999999996</v>
      </c>
      <c r="J337">
        <v>23</v>
      </c>
      <c r="K337">
        <v>0.22357829038196039</v>
      </c>
      <c r="L337">
        <v>4</v>
      </c>
      <c r="M337" t="s">
        <v>2024</v>
      </c>
      <c r="N337" t="b">
        <v>0</v>
      </c>
    </row>
    <row r="338" spans="1:14" x14ac:dyDescent="0.45">
      <c r="A338" t="s">
        <v>246</v>
      </c>
      <c r="B338" t="s">
        <v>960</v>
      </c>
      <c r="C338" t="s">
        <v>557</v>
      </c>
      <c r="D338">
        <v>4</v>
      </c>
      <c r="E338">
        <v>5</v>
      </c>
      <c r="F338">
        <v>4</v>
      </c>
      <c r="G338">
        <v>5</v>
      </c>
      <c r="H338">
        <v>3</v>
      </c>
      <c r="I338">
        <v>4.3249999999999993</v>
      </c>
      <c r="J338">
        <v>21</v>
      </c>
      <c r="K338">
        <v>0.34648702196542619</v>
      </c>
      <c r="L338">
        <v>11</v>
      </c>
      <c r="M338" t="s">
        <v>2025</v>
      </c>
      <c r="N338" t="b">
        <v>0</v>
      </c>
    </row>
    <row r="339" spans="1:14" x14ac:dyDescent="0.45">
      <c r="A339" t="s">
        <v>249</v>
      </c>
      <c r="B339" t="s">
        <v>962</v>
      </c>
      <c r="C339" t="s">
        <v>557</v>
      </c>
      <c r="D339">
        <v>4</v>
      </c>
      <c r="E339">
        <v>5</v>
      </c>
      <c r="F339">
        <v>4</v>
      </c>
      <c r="G339">
        <v>4</v>
      </c>
      <c r="H339">
        <v>3</v>
      </c>
      <c r="I339">
        <v>4.1624999999999996</v>
      </c>
      <c r="J339">
        <v>20</v>
      </c>
      <c r="K339">
        <v>0.30595847327770059</v>
      </c>
      <c r="L339">
        <v>10</v>
      </c>
      <c r="M339" t="s">
        <v>2026</v>
      </c>
      <c r="N339" t="b">
        <v>0</v>
      </c>
    </row>
    <row r="340" spans="1:14" x14ac:dyDescent="0.45">
      <c r="A340" t="s">
        <v>252</v>
      </c>
      <c r="B340" t="s">
        <v>964</v>
      </c>
      <c r="C340" t="s">
        <v>557</v>
      </c>
      <c r="D340">
        <v>5</v>
      </c>
      <c r="E340">
        <v>5</v>
      </c>
      <c r="F340">
        <v>4</v>
      </c>
      <c r="G340">
        <v>4</v>
      </c>
      <c r="H340">
        <v>4</v>
      </c>
      <c r="I340">
        <v>4.5625</v>
      </c>
      <c r="J340">
        <v>22</v>
      </c>
      <c r="K340">
        <v>0.28551784143510428</v>
      </c>
      <c r="L340">
        <v>11</v>
      </c>
      <c r="M340" t="s">
        <v>2027</v>
      </c>
      <c r="N340" t="b">
        <v>0</v>
      </c>
    </row>
    <row r="341" spans="1:14" x14ac:dyDescent="0.45">
      <c r="A341" t="s">
        <v>255</v>
      </c>
      <c r="B341" t="s">
        <v>966</v>
      </c>
      <c r="C341" t="s">
        <v>557</v>
      </c>
      <c r="D341">
        <v>5</v>
      </c>
      <c r="E341">
        <v>5</v>
      </c>
      <c r="F341">
        <v>5</v>
      </c>
      <c r="G341">
        <v>5</v>
      </c>
      <c r="H341">
        <v>4</v>
      </c>
      <c r="I341">
        <v>4.9124999999999996</v>
      </c>
      <c r="J341">
        <v>24</v>
      </c>
      <c r="K341">
        <v>0.45719959099193819</v>
      </c>
      <c r="L341">
        <v>11</v>
      </c>
      <c r="M341" t="s">
        <v>2028</v>
      </c>
      <c r="N341" t="b">
        <v>0</v>
      </c>
    </row>
    <row r="342" spans="1:14" x14ac:dyDescent="0.45">
      <c r="A342" t="s">
        <v>258</v>
      </c>
      <c r="B342" t="s">
        <v>968</v>
      </c>
      <c r="C342" t="s">
        <v>557</v>
      </c>
      <c r="D342">
        <v>4</v>
      </c>
      <c r="E342">
        <v>5</v>
      </c>
      <c r="F342">
        <v>3</v>
      </c>
      <c r="G342">
        <v>4</v>
      </c>
      <c r="H342">
        <v>4</v>
      </c>
      <c r="I342">
        <v>4.0625</v>
      </c>
      <c r="J342">
        <v>20</v>
      </c>
      <c r="K342">
        <v>0.31610456951698601</v>
      </c>
      <c r="L342">
        <v>10</v>
      </c>
      <c r="M342" t="s">
        <v>2029</v>
      </c>
      <c r="N342" t="b">
        <v>0</v>
      </c>
    </row>
    <row r="343" spans="1:14" x14ac:dyDescent="0.45">
      <c r="A343" t="s">
        <v>261</v>
      </c>
      <c r="B343" t="s">
        <v>970</v>
      </c>
      <c r="C343" t="s">
        <v>557</v>
      </c>
      <c r="D343">
        <v>5</v>
      </c>
      <c r="E343">
        <v>5</v>
      </c>
      <c r="F343">
        <v>5</v>
      </c>
      <c r="G343">
        <v>5</v>
      </c>
      <c r="H343">
        <v>4</v>
      </c>
      <c r="I343">
        <v>4.9124999999999996</v>
      </c>
      <c r="J343">
        <v>24</v>
      </c>
      <c r="K343">
        <v>0.37515138307924589</v>
      </c>
      <c r="L343">
        <v>10</v>
      </c>
      <c r="M343" t="s">
        <v>2030</v>
      </c>
      <c r="N343" t="b">
        <v>0</v>
      </c>
    </row>
    <row r="344" spans="1:14" x14ac:dyDescent="0.45">
      <c r="A344" t="s">
        <v>264</v>
      </c>
      <c r="B344" t="s">
        <v>972</v>
      </c>
      <c r="C344" t="s">
        <v>557</v>
      </c>
      <c r="D344">
        <v>5</v>
      </c>
      <c r="E344">
        <v>5</v>
      </c>
      <c r="F344">
        <v>4</v>
      </c>
      <c r="G344">
        <v>5</v>
      </c>
      <c r="H344">
        <v>4</v>
      </c>
      <c r="I344">
        <v>4.7249999999999996</v>
      </c>
      <c r="J344">
        <v>23</v>
      </c>
      <c r="K344">
        <v>0.36923025686443689</v>
      </c>
      <c r="L344">
        <v>11</v>
      </c>
      <c r="M344" t="s">
        <v>2031</v>
      </c>
      <c r="N344" t="b">
        <v>0</v>
      </c>
    </row>
    <row r="345" spans="1:14" x14ac:dyDescent="0.45">
      <c r="A345" t="s">
        <v>267</v>
      </c>
      <c r="B345" t="s">
        <v>974</v>
      </c>
      <c r="C345" t="s">
        <v>557</v>
      </c>
      <c r="D345">
        <v>3</v>
      </c>
      <c r="E345">
        <v>4</v>
      </c>
      <c r="F345">
        <v>3</v>
      </c>
      <c r="G345">
        <v>4</v>
      </c>
      <c r="H345">
        <v>2</v>
      </c>
      <c r="I345">
        <v>3.3250000000000002</v>
      </c>
      <c r="J345">
        <v>16</v>
      </c>
      <c r="K345">
        <v>0.33731404020966538</v>
      </c>
      <c r="L345">
        <v>10</v>
      </c>
      <c r="M345" t="s">
        <v>2032</v>
      </c>
      <c r="N345" t="b">
        <v>0</v>
      </c>
    </row>
    <row r="346" spans="1:14" x14ac:dyDescent="0.45">
      <c r="A346" t="s">
        <v>270</v>
      </c>
      <c r="B346" t="s">
        <v>976</v>
      </c>
      <c r="C346" t="s">
        <v>557</v>
      </c>
      <c r="D346">
        <v>2</v>
      </c>
      <c r="E346">
        <v>3</v>
      </c>
      <c r="F346">
        <v>2</v>
      </c>
      <c r="G346">
        <v>4</v>
      </c>
      <c r="H346">
        <v>1</v>
      </c>
      <c r="I346">
        <v>2.4874999999999998</v>
      </c>
      <c r="J346">
        <v>12</v>
      </c>
      <c r="K346">
        <v>8.4884248128680145E-2</v>
      </c>
      <c r="L346">
        <v>11</v>
      </c>
      <c r="M346" t="s">
        <v>2033</v>
      </c>
      <c r="N346" t="b">
        <v>0</v>
      </c>
    </row>
    <row r="347" spans="1:14" x14ac:dyDescent="0.45">
      <c r="A347" t="s">
        <v>273</v>
      </c>
      <c r="B347" t="s">
        <v>698</v>
      </c>
      <c r="C347" t="s">
        <v>557</v>
      </c>
      <c r="D347">
        <v>1</v>
      </c>
      <c r="E347">
        <v>1</v>
      </c>
      <c r="F347">
        <v>1</v>
      </c>
      <c r="G347">
        <v>2</v>
      </c>
      <c r="H347">
        <v>1</v>
      </c>
      <c r="I347">
        <v>1.1625000000000001</v>
      </c>
      <c r="J347">
        <v>6</v>
      </c>
      <c r="K347">
        <v>5.0209109640927833E-2</v>
      </c>
      <c r="L347">
        <v>11</v>
      </c>
      <c r="M347" t="s">
        <v>2034</v>
      </c>
      <c r="N347" t="b">
        <v>0</v>
      </c>
    </row>
    <row r="348" spans="1:14" x14ac:dyDescent="0.45">
      <c r="A348" t="s">
        <v>276</v>
      </c>
      <c r="B348" t="s">
        <v>698</v>
      </c>
      <c r="C348" t="s">
        <v>557</v>
      </c>
      <c r="D348">
        <v>1</v>
      </c>
      <c r="E348">
        <v>1</v>
      </c>
      <c r="F348">
        <v>1</v>
      </c>
      <c r="G348">
        <v>2</v>
      </c>
      <c r="H348">
        <v>1</v>
      </c>
      <c r="I348">
        <v>1.1625000000000001</v>
      </c>
      <c r="J348">
        <v>6</v>
      </c>
      <c r="K348">
        <v>6.7521312117924476E-2</v>
      </c>
      <c r="L348">
        <v>10</v>
      </c>
      <c r="M348" t="s">
        <v>2035</v>
      </c>
      <c r="N348" t="b">
        <v>0</v>
      </c>
    </row>
    <row r="349" spans="1:14" x14ac:dyDescent="0.45">
      <c r="A349" t="s">
        <v>279</v>
      </c>
      <c r="B349" t="s">
        <v>698</v>
      </c>
      <c r="C349" t="s">
        <v>557</v>
      </c>
      <c r="D349">
        <v>1</v>
      </c>
      <c r="E349">
        <v>1</v>
      </c>
      <c r="F349">
        <v>1</v>
      </c>
      <c r="G349">
        <v>2</v>
      </c>
      <c r="H349">
        <v>1</v>
      </c>
      <c r="I349">
        <v>1.1625000000000001</v>
      </c>
      <c r="J349">
        <v>6</v>
      </c>
      <c r="K349">
        <v>5.4752018429402777E-2</v>
      </c>
      <c r="L349">
        <v>8</v>
      </c>
      <c r="M349" t="s">
        <v>2036</v>
      </c>
      <c r="N349" t="b">
        <v>0</v>
      </c>
    </row>
    <row r="350" spans="1:14" x14ac:dyDescent="0.45">
      <c r="A350" t="s">
        <v>282</v>
      </c>
      <c r="B350" t="s">
        <v>981</v>
      </c>
      <c r="C350" t="s">
        <v>557</v>
      </c>
      <c r="D350">
        <v>3</v>
      </c>
      <c r="E350">
        <v>4</v>
      </c>
      <c r="F350">
        <v>3</v>
      </c>
      <c r="G350">
        <v>4</v>
      </c>
      <c r="H350">
        <v>2</v>
      </c>
      <c r="I350">
        <v>3.3250000000000002</v>
      </c>
      <c r="J350">
        <v>16</v>
      </c>
      <c r="K350">
        <v>0.1792001566438442</v>
      </c>
      <c r="L350">
        <v>11</v>
      </c>
      <c r="M350" t="s">
        <v>2037</v>
      </c>
      <c r="N350" t="b">
        <v>0</v>
      </c>
    </row>
    <row r="351" spans="1:14" x14ac:dyDescent="0.45">
      <c r="A351" t="s">
        <v>285</v>
      </c>
      <c r="B351" t="s">
        <v>983</v>
      </c>
      <c r="C351" t="s">
        <v>557</v>
      </c>
      <c r="D351">
        <v>4</v>
      </c>
      <c r="E351">
        <v>5</v>
      </c>
      <c r="F351">
        <v>3</v>
      </c>
      <c r="G351">
        <v>4</v>
      </c>
      <c r="H351">
        <v>2</v>
      </c>
      <c r="I351">
        <v>3.8875000000000002</v>
      </c>
      <c r="J351">
        <v>18</v>
      </c>
      <c r="K351">
        <v>0.17951977711927181</v>
      </c>
      <c r="L351">
        <v>11</v>
      </c>
      <c r="M351" t="s">
        <v>2038</v>
      </c>
      <c r="N351" t="b">
        <v>0</v>
      </c>
    </row>
    <row r="352" spans="1:14" x14ac:dyDescent="0.45">
      <c r="A352" t="s">
        <v>288</v>
      </c>
      <c r="B352" t="s">
        <v>985</v>
      </c>
      <c r="C352" t="s">
        <v>557</v>
      </c>
      <c r="D352">
        <v>4</v>
      </c>
      <c r="E352">
        <v>5</v>
      </c>
      <c r="F352">
        <v>3</v>
      </c>
      <c r="G352">
        <v>4</v>
      </c>
      <c r="H352">
        <v>3</v>
      </c>
      <c r="I352">
        <v>3.9750000000000001</v>
      </c>
      <c r="J352">
        <v>19</v>
      </c>
      <c r="K352">
        <v>0.1348635379274897</v>
      </c>
      <c r="L352">
        <v>10</v>
      </c>
      <c r="M352" t="s">
        <v>2039</v>
      </c>
      <c r="N352" t="b">
        <v>0</v>
      </c>
    </row>
    <row r="353" spans="1:14" x14ac:dyDescent="0.45">
      <c r="A353" t="s">
        <v>291</v>
      </c>
      <c r="B353" t="s">
        <v>987</v>
      </c>
      <c r="C353" t="s">
        <v>557</v>
      </c>
      <c r="D353">
        <v>4</v>
      </c>
      <c r="E353">
        <v>5</v>
      </c>
      <c r="F353">
        <v>4</v>
      </c>
      <c r="G353">
        <v>4</v>
      </c>
      <c r="H353">
        <v>3</v>
      </c>
      <c r="I353">
        <v>4.1624999999999996</v>
      </c>
      <c r="J353">
        <v>20</v>
      </c>
      <c r="K353">
        <v>0.14603447362193281</v>
      </c>
      <c r="L353">
        <v>9</v>
      </c>
      <c r="M353" t="s">
        <v>2040</v>
      </c>
      <c r="N353" t="b">
        <v>0</v>
      </c>
    </row>
    <row r="354" spans="1:14" x14ac:dyDescent="0.45">
      <c r="A354" t="s">
        <v>294</v>
      </c>
      <c r="B354" t="s">
        <v>989</v>
      </c>
      <c r="C354" t="s">
        <v>557</v>
      </c>
      <c r="D354">
        <v>5</v>
      </c>
      <c r="E354">
        <v>5</v>
      </c>
      <c r="F354">
        <v>5</v>
      </c>
      <c r="G354">
        <v>5</v>
      </c>
      <c r="H354">
        <v>4</v>
      </c>
      <c r="I354">
        <v>4.9124999999999996</v>
      </c>
      <c r="J354">
        <v>24</v>
      </c>
      <c r="K354">
        <v>0.41401454365411589</v>
      </c>
      <c r="L354">
        <v>11</v>
      </c>
      <c r="M354" t="s">
        <v>2041</v>
      </c>
      <c r="N354" t="b">
        <v>0</v>
      </c>
    </row>
    <row r="355" spans="1:14" x14ac:dyDescent="0.45">
      <c r="A355" t="s">
        <v>297</v>
      </c>
      <c r="B355" t="s">
        <v>991</v>
      </c>
      <c r="C355" t="s">
        <v>557</v>
      </c>
      <c r="D355">
        <v>5</v>
      </c>
      <c r="E355">
        <v>5</v>
      </c>
      <c r="F355">
        <v>4</v>
      </c>
      <c r="G355">
        <v>5</v>
      </c>
      <c r="H355">
        <v>4</v>
      </c>
      <c r="I355">
        <v>4.7249999999999996</v>
      </c>
      <c r="J355">
        <v>23</v>
      </c>
      <c r="K355">
        <v>0.1854544792755165</v>
      </c>
      <c r="L355">
        <v>10</v>
      </c>
      <c r="M355" t="s">
        <v>2042</v>
      </c>
      <c r="N355" t="b">
        <v>0</v>
      </c>
    </row>
    <row r="356" spans="1:14" x14ac:dyDescent="0.45">
      <c r="A356" t="s">
        <v>300</v>
      </c>
      <c r="B356" t="s">
        <v>993</v>
      </c>
      <c r="C356" t="s">
        <v>557</v>
      </c>
      <c r="D356">
        <v>5</v>
      </c>
      <c r="E356">
        <v>5</v>
      </c>
      <c r="F356">
        <v>4</v>
      </c>
      <c r="G356">
        <v>5</v>
      </c>
      <c r="H356">
        <v>4</v>
      </c>
      <c r="I356">
        <v>4.7249999999999996</v>
      </c>
      <c r="J356">
        <v>23</v>
      </c>
      <c r="K356">
        <v>0.17336332515602251</v>
      </c>
      <c r="L356">
        <v>11</v>
      </c>
      <c r="M356" t="s">
        <v>2043</v>
      </c>
      <c r="N356" t="b">
        <v>0</v>
      </c>
    </row>
    <row r="357" spans="1:14" x14ac:dyDescent="0.45">
      <c r="A357" t="s">
        <v>303</v>
      </c>
      <c r="B357" t="s">
        <v>995</v>
      </c>
      <c r="C357" t="s">
        <v>557</v>
      </c>
      <c r="D357">
        <v>4</v>
      </c>
      <c r="E357">
        <v>5</v>
      </c>
      <c r="F357">
        <v>4</v>
      </c>
      <c r="G357">
        <v>5</v>
      </c>
      <c r="H357">
        <v>3</v>
      </c>
      <c r="I357">
        <v>4.3249999999999993</v>
      </c>
      <c r="J357">
        <v>21</v>
      </c>
      <c r="K357">
        <v>0.23950537495718219</v>
      </c>
      <c r="L357">
        <v>12</v>
      </c>
      <c r="M357" t="s">
        <v>2044</v>
      </c>
      <c r="N357" t="b">
        <v>0</v>
      </c>
    </row>
    <row r="358" spans="1:14" x14ac:dyDescent="0.45">
      <c r="A358" t="s">
        <v>306</v>
      </c>
      <c r="B358" t="s">
        <v>997</v>
      </c>
      <c r="C358" t="s">
        <v>557</v>
      </c>
      <c r="D358">
        <v>5</v>
      </c>
      <c r="E358">
        <v>5</v>
      </c>
      <c r="F358">
        <v>5</v>
      </c>
      <c r="G358">
        <v>5</v>
      </c>
      <c r="H358">
        <v>5</v>
      </c>
      <c r="I358">
        <v>5</v>
      </c>
      <c r="J358">
        <v>25</v>
      </c>
      <c r="K358">
        <v>0.27531005970052969</v>
      </c>
      <c r="L358">
        <v>10</v>
      </c>
      <c r="M358" t="s">
        <v>2045</v>
      </c>
      <c r="N358" t="b">
        <v>0</v>
      </c>
    </row>
    <row r="359" spans="1:14" x14ac:dyDescent="0.45">
      <c r="A359" t="s">
        <v>309</v>
      </c>
      <c r="B359" t="s">
        <v>999</v>
      </c>
      <c r="C359" t="s">
        <v>557</v>
      </c>
      <c r="D359">
        <v>5</v>
      </c>
      <c r="E359">
        <v>5</v>
      </c>
      <c r="F359">
        <v>4</v>
      </c>
      <c r="G359">
        <v>5</v>
      </c>
      <c r="H359">
        <v>5</v>
      </c>
      <c r="I359">
        <v>4.8125</v>
      </c>
      <c r="J359">
        <v>24</v>
      </c>
      <c r="K359">
        <v>0.43711041373199822</v>
      </c>
      <c r="L359">
        <v>14</v>
      </c>
      <c r="M359" t="s">
        <v>2046</v>
      </c>
      <c r="N359" t="b">
        <v>0</v>
      </c>
    </row>
    <row r="360" spans="1:14" x14ac:dyDescent="0.45">
      <c r="A360" t="s">
        <v>312</v>
      </c>
      <c r="B360" t="s">
        <v>1001</v>
      </c>
      <c r="C360" t="s">
        <v>557</v>
      </c>
      <c r="D360">
        <v>5</v>
      </c>
      <c r="E360">
        <v>5</v>
      </c>
      <c r="F360">
        <v>4</v>
      </c>
      <c r="G360">
        <v>5</v>
      </c>
      <c r="H360">
        <v>3</v>
      </c>
      <c r="I360">
        <v>4.6374999999999993</v>
      </c>
      <c r="J360">
        <v>22</v>
      </c>
      <c r="K360">
        <v>0.1822652039394016</v>
      </c>
      <c r="L360">
        <v>17</v>
      </c>
      <c r="M360" t="s">
        <v>2047</v>
      </c>
      <c r="N360" t="b">
        <v>0</v>
      </c>
    </row>
    <row r="361" spans="1:14" x14ac:dyDescent="0.45">
      <c r="A361" t="s">
        <v>315</v>
      </c>
      <c r="B361" t="s">
        <v>1003</v>
      </c>
      <c r="C361" t="s">
        <v>557</v>
      </c>
      <c r="D361">
        <v>4</v>
      </c>
      <c r="E361">
        <v>5</v>
      </c>
      <c r="F361">
        <v>4</v>
      </c>
      <c r="G361">
        <v>4</v>
      </c>
      <c r="H361">
        <v>3</v>
      </c>
      <c r="I361">
        <v>4.1624999999999996</v>
      </c>
      <c r="J361">
        <v>20</v>
      </c>
      <c r="K361">
        <v>0.28596382926666419</v>
      </c>
      <c r="L361">
        <v>14</v>
      </c>
      <c r="M361" t="s">
        <v>2048</v>
      </c>
      <c r="N361" t="b">
        <v>0</v>
      </c>
    </row>
    <row r="362" spans="1:14" x14ac:dyDescent="0.45">
      <c r="A362" t="s">
        <v>318</v>
      </c>
      <c r="B362" t="s">
        <v>698</v>
      </c>
      <c r="C362" t="s">
        <v>557</v>
      </c>
      <c r="D362">
        <v>1</v>
      </c>
      <c r="E362">
        <v>1</v>
      </c>
      <c r="F362">
        <v>1</v>
      </c>
      <c r="G362">
        <v>2</v>
      </c>
      <c r="H362">
        <v>1</v>
      </c>
      <c r="I362">
        <v>1.1625000000000001</v>
      </c>
      <c r="J362">
        <v>6</v>
      </c>
      <c r="K362">
        <v>6.6548794467527358E-2</v>
      </c>
      <c r="L362">
        <v>11</v>
      </c>
      <c r="M362" t="s">
        <v>2049</v>
      </c>
      <c r="N362" t="b">
        <v>0</v>
      </c>
    </row>
    <row r="363" spans="1:14" x14ac:dyDescent="0.45">
      <c r="A363" t="s">
        <v>321</v>
      </c>
      <c r="B363" t="s">
        <v>1006</v>
      </c>
      <c r="C363" t="s">
        <v>557</v>
      </c>
      <c r="D363">
        <v>5</v>
      </c>
      <c r="E363">
        <v>5</v>
      </c>
      <c r="F363">
        <v>4</v>
      </c>
      <c r="G363">
        <v>5</v>
      </c>
      <c r="H363">
        <v>4</v>
      </c>
      <c r="I363">
        <v>4.7249999999999996</v>
      </c>
      <c r="J363">
        <v>23</v>
      </c>
      <c r="K363">
        <v>0.27877467495120672</v>
      </c>
      <c r="L363">
        <v>11</v>
      </c>
      <c r="M363" t="s">
        <v>2050</v>
      </c>
      <c r="N363" t="b">
        <v>0</v>
      </c>
    </row>
    <row r="364" spans="1:14" x14ac:dyDescent="0.45">
      <c r="A364" t="s">
        <v>324</v>
      </c>
      <c r="B364" t="s">
        <v>1008</v>
      </c>
      <c r="C364" t="s">
        <v>557</v>
      </c>
      <c r="D364">
        <v>5</v>
      </c>
      <c r="E364">
        <v>5</v>
      </c>
      <c r="F364">
        <v>4</v>
      </c>
      <c r="G364">
        <v>5</v>
      </c>
      <c r="H364">
        <v>3</v>
      </c>
      <c r="I364">
        <v>4.6374999999999993</v>
      </c>
      <c r="J364">
        <v>22</v>
      </c>
      <c r="K364">
        <v>8.2800754801101231E-2</v>
      </c>
      <c r="L364">
        <v>10</v>
      </c>
      <c r="M364" t="s">
        <v>2051</v>
      </c>
      <c r="N364" t="b">
        <v>0</v>
      </c>
    </row>
    <row r="365" spans="1:14" x14ac:dyDescent="0.45">
      <c r="A365" t="s">
        <v>327</v>
      </c>
      <c r="B365" t="s">
        <v>1010</v>
      </c>
      <c r="C365" t="s">
        <v>557</v>
      </c>
      <c r="D365">
        <v>4</v>
      </c>
      <c r="E365">
        <v>5</v>
      </c>
      <c r="F365">
        <v>4</v>
      </c>
      <c r="G365">
        <v>5</v>
      </c>
      <c r="H365">
        <v>3</v>
      </c>
      <c r="I365">
        <v>4.3249999999999993</v>
      </c>
      <c r="J365">
        <v>21</v>
      </c>
      <c r="K365">
        <v>0.35911904815293799</v>
      </c>
      <c r="L365">
        <v>14</v>
      </c>
      <c r="M365" t="s">
        <v>2052</v>
      </c>
      <c r="N365" t="b">
        <v>0</v>
      </c>
    </row>
    <row r="366" spans="1:14" x14ac:dyDescent="0.45">
      <c r="A366" t="s">
        <v>330</v>
      </c>
      <c r="B366" t="s">
        <v>1012</v>
      </c>
      <c r="C366" t="s">
        <v>557</v>
      </c>
      <c r="D366">
        <v>4</v>
      </c>
      <c r="E366">
        <v>5</v>
      </c>
      <c r="F366">
        <v>3</v>
      </c>
      <c r="G366">
        <v>4</v>
      </c>
      <c r="H366">
        <v>2</v>
      </c>
      <c r="I366">
        <v>3.8875000000000002</v>
      </c>
      <c r="J366">
        <v>18</v>
      </c>
      <c r="K366">
        <v>4.3241542904290428E-2</v>
      </c>
      <c r="L366">
        <v>3</v>
      </c>
      <c r="M366" t="s">
        <v>2053</v>
      </c>
      <c r="N366" t="b">
        <v>0</v>
      </c>
    </row>
    <row r="367" spans="1:14" x14ac:dyDescent="0.45">
      <c r="A367" t="s">
        <v>333</v>
      </c>
      <c r="B367" t="s">
        <v>1014</v>
      </c>
      <c r="C367" t="s">
        <v>557</v>
      </c>
      <c r="D367">
        <v>4</v>
      </c>
      <c r="E367">
        <v>5</v>
      </c>
      <c r="F367">
        <v>3</v>
      </c>
      <c r="G367">
        <v>4</v>
      </c>
      <c r="H367">
        <v>3</v>
      </c>
      <c r="I367">
        <v>3.9750000000000001</v>
      </c>
      <c r="J367">
        <v>19</v>
      </c>
      <c r="K367">
        <v>0.41053569778695181</v>
      </c>
      <c r="L367">
        <v>16</v>
      </c>
      <c r="M367" t="s">
        <v>2054</v>
      </c>
      <c r="N367" t="b">
        <v>0</v>
      </c>
    </row>
    <row r="368" spans="1:14" x14ac:dyDescent="0.45">
      <c r="A368" t="s">
        <v>336</v>
      </c>
      <c r="B368" t="s">
        <v>1016</v>
      </c>
      <c r="C368" t="s">
        <v>557</v>
      </c>
      <c r="D368">
        <v>3</v>
      </c>
      <c r="E368">
        <v>4</v>
      </c>
      <c r="F368">
        <v>3</v>
      </c>
      <c r="G368">
        <v>4</v>
      </c>
      <c r="H368">
        <v>2</v>
      </c>
      <c r="I368">
        <v>3.3250000000000002</v>
      </c>
      <c r="J368">
        <v>16</v>
      </c>
      <c r="K368">
        <v>0.14301662670887039</v>
      </c>
      <c r="L368">
        <v>10</v>
      </c>
      <c r="M368" t="s">
        <v>2055</v>
      </c>
      <c r="N368" t="b">
        <v>0</v>
      </c>
    </row>
    <row r="369" spans="1:14" x14ac:dyDescent="0.45">
      <c r="A369" t="s">
        <v>339</v>
      </c>
      <c r="B369" t="s">
        <v>1018</v>
      </c>
      <c r="C369" t="s">
        <v>557</v>
      </c>
      <c r="D369">
        <v>4</v>
      </c>
      <c r="E369">
        <v>5</v>
      </c>
      <c r="F369">
        <v>4</v>
      </c>
      <c r="G369">
        <v>5</v>
      </c>
      <c r="H369">
        <v>3</v>
      </c>
      <c r="I369">
        <v>4.3249999999999993</v>
      </c>
      <c r="J369">
        <v>21</v>
      </c>
      <c r="K369">
        <v>0.2337686371582047</v>
      </c>
      <c r="L369">
        <v>10</v>
      </c>
      <c r="M369" t="s">
        <v>2056</v>
      </c>
      <c r="N369" t="b">
        <v>0</v>
      </c>
    </row>
    <row r="370" spans="1:14" x14ac:dyDescent="0.45">
      <c r="A370" t="s">
        <v>342</v>
      </c>
      <c r="B370" t="s">
        <v>1020</v>
      </c>
      <c r="C370" t="s">
        <v>557</v>
      </c>
      <c r="D370">
        <v>4</v>
      </c>
      <c r="E370">
        <v>5</v>
      </c>
      <c r="F370">
        <v>3</v>
      </c>
      <c r="G370">
        <v>4</v>
      </c>
      <c r="H370">
        <v>2</v>
      </c>
      <c r="I370">
        <v>3.8875000000000002</v>
      </c>
      <c r="J370">
        <v>18</v>
      </c>
      <c r="K370">
        <v>6.4670240782295108E-2</v>
      </c>
      <c r="L370">
        <v>15</v>
      </c>
      <c r="M370" t="s">
        <v>2057</v>
      </c>
      <c r="N370" t="b">
        <v>0</v>
      </c>
    </row>
    <row r="371" spans="1:14" x14ac:dyDescent="0.45">
      <c r="A371" t="s">
        <v>345</v>
      </c>
      <c r="B371" t="s">
        <v>1022</v>
      </c>
      <c r="C371" t="s">
        <v>557</v>
      </c>
      <c r="D371">
        <v>5</v>
      </c>
      <c r="E371">
        <v>5</v>
      </c>
      <c r="F371">
        <v>5</v>
      </c>
      <c r="G371">
        <v>5</v>
      </c>
      <c r="H371">
        <v>4</v>
      </c>
      <c r="I371">
        <v>4.9124999999999996</v>
      </c>
      <c r="J371">
        <v>24</v>
      </c>
      <c r="K371">
        <v>0.41832115016634269</v>
      </c>
      <c r="L371">
        <v>12</v>
      </c>
      <c r="M371" t="s">
        <v>2058</v>
      </c>
      <c r="N371" t="b">
        <v>0</v>
      </c>
    </row>
    <row r="372" spans="1:14" x14ac:dyDescent="0.45">
      <c r="A372" t="s">
        <v>348</v>
      </c>
      <c r="B372" t="s">
        <v>1024</v>
      </c>
      <c r="C372" t="s">
        <v>557</v>
      </c>
      <c r="D372">
        <v>5</v>
      </c>
      <c r="E372">
        <v>5</v>
      </c>
      <c r="F372">
        <v>4</v>
      </c>
      <c r="G372">
        <v>5</v>
      </c>
      <c r="H372">
        <v>4</v>
      </c>
      <c r="I372">
        <v>4.7249999999999996</v>
      </c>
      <c r="J372">
        <v>23</v>
      </c>
      <c r="K372">
        <v>0.24762341081808911</v>
      </c>
      <c r="L372">
        <v>14</v>
      </c>
      <c r="M372" t="s">
        <v>2059</v>
      </c>
      <c r="N372" t="b">
        <v>0</v>
      </c>
    </row>
    <row r="373" spans="1:14" x14ac:dyDescent="0.45">
      <c r="A373" t="s">
        <v>351</v>
      </c>
      <c r="B373" t="s">
        <v>1026</v>
      </c>
      <c r="C373" t="s">
        <v>557</v>
      </c>
      <c r="D373">
        <v>3</v>
      </c>
      <c r="E373">
        <v>4</v>
      </c>
      <c r="F373">
        <v>3</v>
      </c>
      <c r="G373">
        <v>4</v>
      </c>
      <c r="H373">
        <v>2</v>
      </c>
      <c r="I373">
        <v>3.3250000000000002</v>
      </c>
      <c r="J373">
        <v>16</v>
      </c>
      <c r="K373">
        <v>0.18028722623287169</v>
      </c>
      <c r="L373">
        <v>17</v>
      </c>
      <c r="M373" t="s">
        <v>2060</v>
      </c>
      <c r="N373" t="b">
        <v>0</v>
      </c>
    </row>
    <row r="374" spans="1:14" x14ac:dyDescent="0.45">
      <c r="A374" t="s">
        <v>354</v>
      </c>
      <c r="B374" t="s">
        <v>777</v>
      </c>
      <c r="C374" t="s">
        <v>557</v>
      </c>
      <c r="D374">
        <v>5</v>
      </c>
      <c r="E374">
        <v>5</v>
      </c>
      <c r="F374">
        <v>5</v>
      </c>
      <c r="G374">
        <v>5</v>
      </c>
      <c r="H374">
        <v>5</v>
      </c>
      <c r="I374">
        <v>5</v>
      </c>
      <c r="J374">
        <v>25</v>
      </c>
      <c r="K374">
        <v>0.12441224806390749</v>
      </c>
      <c r="L374">
        <v>9</v>
      </c>
      <c r="M374" t="s">
        <v>2061</v>
      </c>
      <c r="N374" t="b">
        <v>0</v>
      </c>
    </row>
    <row r="375" spans="1:14" x14ac:dyDescent="0.45">
      <c r="A375" t="s">
        <v>357</v>
      </c>
      <c r="B375" t="s">
        <v>1029</v>
      </c>
      <c r="C375" t="s">
        <v>557</v>
      </c>
      <c r="D375">
        <v>5</v>
      </c>
      <c r="E375">
        <v>5</v>
      </c>
      <c r="F375">
        <v>4</v>
      </c>
      <c r="G375">
        <v>5</v>
      </c>
      <c r="H375">
        <v>4</v>
      </c>
      <c r="I375">
        <v>4.7249999999999996</v>
      </c>
      <c r="J375">
        <v>23</v>
      </c>
      <c r="K375">
        <v>0.31242603069266012</v>
      </c>
      <c r="L375">
        <v>13</v>
      </c>
      <c r="M375" t="s">
        <v>2062</v>
      </c>
      <c r="N375" t="b">
        <v>0</v>
      </c>
    </row>
    <row r="376" spans="1:14" x14ac:dyDescent="0.45">
      <c r="A376" t="s">
        <v>360</v>
      </c>
      <c r="B376" t="s">
        <v>1031</v>
      </c>
      <c r="C376" t="s">
        <v>557</v>
      </c>
      <c r="D376">
        <v>3</v>
      </c>
      <c r="E376">
        <v>4</v>
      </c>
      <c r="F376">
        <v>3</v>
      </c>
      <c r="G376">
        <v>4</v>
      </c>
      <c r="H376">
        <v>2</v>
      </c>
      <c r="I376">
        <v>3.3250000000000002</v>
      </c>
      <c r="J376">
        <v>16</v>
      </c>
      <c r="K376">
        <v>5.1599821746880568E-2</v>
      </c>
      <c r="L376">
        <v>2</v>
      </c>
      <c r="M376" t="s">
        <v>2063</v>
      </c>
      <c r="N376" t="b">
        <v>0</v>
      </c>
    </row>
    <row r="377" spans="1:14" x14ac:dyDescent="0.45">
      <c r="A377" t="s">
        <v>363</v>
      </c>
      <c r="B377" t="s">
        <v>1033</v>
      </c>
      <c r="C377" t="s">
        <v>557</v>
      </c>
      <c r="D377">
        <v>5</v>
      </c>
      <c r="E377">
        <v>5</v>
      </c>
      <c r="F377">
        <v>5</v>
      </c>
      <c r="G377">
        <v>5</v>
      </c>
      <c r="H377">
        <v>4</v>
      </c>
      <c r="I377">
        <v>4.9124999999999996</v>
      </c>
      <c r="J377">
        <v>24</v>
      </c>
      <c r="K377">
        <v>0.34262762699502669</v>
      </c>
      <c r="L377">
        <v>14</v>
      </c>
      <c r="M377" t="s">
        <v>2064</v>
      </c>
      <c r="N377" t="b">
        <v>0</v>
      </c>
    </row>
    <row r="378" spans="1:14" x14ac:dyDescent="0.45">
      <c r="A378" t="s">
        <v>366</v>
      </c>
      <c r="B378" t="s">
        <v>1035</v>
      </c>
      <c r="C378" t="s">
        <v>557</v>
      </c>
      <c r="D378">
        <v>4</v>
      </c>
      <c r="E378">
        <v>5</v>
      </c>
      <c r="F378">
        <v>3</v>
      </c>
      <c r="G378">
        <v>4</v>
      </c>
      <c r="H378">
        <v>3</v>
      </c>
      <c r="I378">
        <v>3.9750000000000001</v>
      </c>
      <c r="J378">
        <v>19</v>
      </c>
      <c r="K378">
        <v>0.1165080461116384</v>
      </c>
      <c r="L378">
        <v>9</v>
      </c>
      <c r="M378" t="s">
        <v>2065</v>
      </c>
      <c r="N378" t="b">
        <v>0</v>
      </c>
    </row>
    <row r="379" spans="1:14" x14ac:dyDescent="0.45">
      <c r="A379" t="s">
        <v>369</v>
      </c>
      <c r="B379" t="s">
        <v>1037</v>
      </c>
      <c r="C379" t="s">
        <v>557</v>
      </c>
      <c r="D379">
        <v>5</v>
      </c>
      <c r="E379">
        <v>5</v>
      </c>
      <c r="F379">
        <v>5</v>
      </c>
      <c r="G379">
        <v>5</v>
      </c>
      <c r="H379">
        <v>4</v>
      </c>
      <c r="I379">
        <v>4.9124999999999996</v>
      </c>
      <c r="J379">
        <v>24</v>
      </c>
      <c r="K379">
        <v>0.46094547196758262</v>
      </c>
      <c r="L379">
        <v>14</v>
      </c>
      <c r="M379" t="s">
        <v>2066</v>
      </c>
      <c r="N379" t="b">
        <v>0</v>
      </c>
    </row>
    <row r="380" spans="1:14" x14ac:dyDescent="0.45">
      <c r="A380" t="s">
        <v>372</v>
      </c>
      <c r="B380" t="s">
        <v>1039</v>
      </c>
      <c r="C380" t="s">
        <v>557</v>
      </c>
      <c r="D380">
        <v>4</v>
      </c>
      <c r="E380">
        <v>5</v>
      </c>
      <c r="F380">
        <v>4</v>
      </c>
      <c r="G380">
        <v>5</v>
      </c>
      <c r="H380">
        <v>3</v>
      </c>
      <c r="I380">
        <v>4.3249999999999993</v>
      </c>
      <c r="J380">
        <v>21</v>
      </c>
      <c r="K380">
        <v>0.12990741384092161</v>
      </c>
      <c r="L380">
        <v>14</v>
      </c>
      <c r="M380" t="s">
        <v>2067</v>
      </c>
      <c r="N380" t="b">
        <v>0</v>
      </c>
    </row>
    <row r="381" spans="1:14" x14ac:dyDescent="0.45">
      <c r="A381" t="s">
        <v>375</v>
      </c>
      <c r="B381" t="s">
        <v>1041</v>
      </c>
      <c r="C381" t="s">
        <v>557</v>
      </c>
      <c r="D381">
        <v>4</v>
      </c>
      <c r="E381">
        <v>5</v>
      </c>
      <c r="F381">
        <v>4</v>
      </c>
      <c r="G381">
        <v>5</v>
      </c>
      <c r="H381">
        <v>3</v>
      </c>
      <c r="I381">
        <v>4.3249999999999993</v>
      </c>
      <c r="J381">
        <v>21</v>
      </c>
      <c r="K381">
        <v>0.14343330887782679</v>
      </c>
      <c r="L381">
        <v>11</v>
      </c>
      <c r="M381" t="s">
        <v>2068</v>
      </c>
      <c r="N381" t="b">
        <v>0</v>
      </c>
    </row>
    <row r="382" spans="1:14" x14ac:dyDescent="0.45">
      <c r="A382" t="s">
        <v>378</v>
      </c>
      <c r="B382" t="s">
        <v>1043</v>
      </c>
      <c r="C382" t="s">
        <v>557</v>
      </c>
      <c r="D382">
        <v>3</v>
      </c>
      <c r="E382">
        <v>4</v>
      </c>
      <c r="F382">
        <v>3</v>
      </c>
      <c r="G382">
        <v>4</v>
      </c>
      <c r="H382">
        <v>2</v>
      </c>
      <c r="I382">
        <v>3.3250000000000002</v>
      </c>
      <c r="J382">
        <v>16</v>
      </c>
      <c r="K382">
        <v>0.1495356037151703</v>
      </c>
      <c r="L382">
        <v>3</v>
      </c>
      <c r="M382" t="s">
        <v>2069</v>
      </c>
      <c r="N382" t="b">
        <v>0</v>
      </c>
    </row>
    <row r="383" spans="1:14" x14ac:dyDescent="0.45">
      <c r="A383" t="s">
        <v>381</v>
      </c>
      <c r="B383" t="s">
        <v>1045</v>
      </c>
      <c r="C383" t="s">
        <v>557</v>
      </c>
      <c r="D383">
        <v>5</v>
      </c>
      <c r="E383">
        <v>5</v>
      </c>
      <c r="F383">
        <v>4</v>
      </c>
      <c r="G383">
        <v>5</v>
      </c>
      <c r="H383">
        <v>5</v>
      </c>
      <c r="I383">
        <v>4.8125</v>
      </c>
      <c r="J383">
        <v>24</v>
      </c>
      <c r="K383">
        <v>0.38518554565969709</v>
      </c>
      <c r="L383">
        <v>20</v>
      </c>
      <c r="M383" t="s">
        <v>2070</v>
      </c>
      <c r="N383" t="b">
        <v>0</v>
      </c>
    </row>
    <row r="384" spans="1:14" x14ac:dyDescent="0.45">
      <c r="A384" t="s">
        <v>384</v>
      </c>
      <c r="B384" t="s">
        <v>1047</v>
      </c>
      <c r="C384" t="s">
        <v>557</v>
      </c>
      <c r="D384">
        <v>5</v>
      </c>
      <c r="E384">
        <v>5</v>
      </c>
      <c r="F384">
        <v>5</v>
      </c>
      <c r="G384">
        <v>5</v>
      </c>
      <c r="H384">
        <v>4</v>
      </c>
      <c r="I384">
        <v>4.9124999999999996</v>
      </c>
      <c r="J384">
        <v>24</v>
      </c>
      <c r="K384">
        <v>0.31332925820590701</v>
      </c>
      <c r="L384">
        <v>10</v>
      </c>
      <c r="M384" t="s">
        <v>2071</v>
      </c>
      <c r="N384" t="b">
        <v>0</v>
      </c>
    </row>
    <row r="385" spans="1:14" x14ac:dyDescent="0.45">
      <c r="A385" t="s">
        <v>387</v>
      </c>
      <c r="B385" t="s">
        <v>1049</v>
      </c>
      <c r="C385" t="s">
        <v>557</v>
      </c>
      <c r="D385">
        <v>5</v>
      </c>
      <c r="E385">
        <v>5</v>
      </c>
      <c r="F385">
        <v>5</v>
      </c>
      <c r="G385">
        <v>5</v>
      </c>
      <c r="H385">
        <v>4</v>
      </c>
      <c r="I385">
        <v>4.9124999999999996</v>
      </c>
      <c r="J385">
        <v>24</v>
      </c>
      <c r="K385">
        <v>0.28335415879848752</v>
      </c>
      <c r="L385">
        <v>8</v>
      </c>
      <c r="M385" t="s">
        <v>2072</v>
      </c>
      <c r="N385" t="b">
        <v>0</v>
      </c>
    </row>
    <row r="386" spans="1:14" x14ac:dyDescent="0.45">
      <c r="A386" t="s">
        <v>390</v>
      </c>
      <c r="B386" t="s">
        <v>1051</v>
      </c>
      <c r="C386" t="s">
        <v>557</v>
      </c>
      <c r="D386">
        <v>5</v>
      </c>
      <c r="E386">
        <v>5</v>
      </c>
      <c r="F386">
        <v>5</v>
      </c>
      <c r="G386">
        <v>5</v>
      </c>
      <c r="H386">
        <v>4</v>
      </c>
      <c r="I386">
        <v>4.9124999999999996</v>
      </c>
      <c r="J386">
        <v>24</v>
      </c>
      <c r="K386">
        <v>0.37504852309604292</v>
      </c>
      <c r="L386">
        <v>12</v>
      </c>
      <c r="M386" t="s">
        <v>2073</v>
      </c>
      <c r="N386" t="b">
        <v>0</v>
      </c>
    </row>
    <row r="387" spans="1:14" x14ac:dyDescent="0.45">
      <c r="A387" t="s">
        <v>393</v>
      </c>
      <c r="B387" t="s">
        <v>1053</v>
      </c>
      <c r="C387" t="s">
        <v>557</v>
      </c>
      <c r="D387">
        <v>5</v>
      </c>
      <c r="E387">
        <v>5</v>
      </c>
      <c r="F387">
        <v>4</v>
      </c>
      <c r="G387">
        <v>5</v>
      </c>
      <c r="H387">
        <v>4</v>
      </c>
      <c r="I387">
        <v>4.7249999999999996</v>
      </c>
      <c r="J387">
        <v>23</v>
      </c>
      <c r="K387">
        <v>0.2713234960492481</v>
      </c>
      <c r="L387">
        <v>16</v>
      </c>
      <c r="M387" t="s">
        <v>2074</v>
      </c>
      <c r="N387" t="b">
        <v>0</v>
      </c>
    </row>
    <row r="388" spans="1:14" x14ac:dyDescent="0.45">
      <c r="A388" t="s">
        <v>396</v>
      </c>
      <c r="B388" t="s">
        <v>1055</v>
      </c>
      <c r="C388" t="s">
        <v>557</v>
      </c>
      <c r="D388">
        <v>5</v>
      </c>
      <c r="E388">
        <v>5</v>
      </c>
      <c r="F388">
        <v>4</v>
      </c>
      <c r="G388">
        <v>5</v>
      </c>
      <c r="H388">
        <v>4</v>
      </c>
      <c r="I388">
        <v>4.7249999999999996</v>
      </c>
      <c r="J388">
        <v>23</v>
      </c>
      <c r="K388">
        <v>0.2040137574350937</v>
      </c>
      <c r="L388">
        <v>12</v>
      </c>
      <c r="M388" t="s">
        <v>2075</v>
      </c>
      <c r="N388" t="b">
        <v>0</v>
      </c>
    </row>
    <row r="389" spans="1:14" x14ac:dyDescent="0.45">
      <c r="A389" t="s">
        <v>399</v>
      </c>
      <c r="B389" t="s">
        <v>1057</v>
      </c>
      <c r="C389" t="s">
        <v>557</v>
      </c>
      <c r="D389">
        <v>4</v>
      </c>
      <c r="E389">
        <v>5</v>
      </c>
      <c r="F389">
        <v>4</v>
      </c>
      <c r="G389">
        <v>4</v>
      </c>
      <c r="H389">
        <v>3</v>
      </c>
      <c r="I389">
        <v>4.1624999999999996</v>
      </c>
      <c r="J389">
        <v>20</v>
      </c>
      <c r="K389">
        <v>0.54891879125512899</v>
      </c>
      <c r="L389">
        <v>12</v>
      </c>
      <c r="M389" t="s">
        <v>2076</v>
      </c>
      <c r="N389" t="b">
        <v>0</v>
      </c>
    </row>
    <row r="390" spans="1:14" x14ac:dyDescent="0.45">
      <c r="A390" t="s">
        <v>402</v>
      </c>
      <c r="B390" t="s">
        <v>1059</v>
      </c>
      <c r="C390" t="s">
        <v>557</v>
      </c>
      <c r="D390">
        <v>4</v>
      </c>
      <c r="E390">
        <v>5</v>
      </c>
      <c r="F390">
        <v>4</v>
      </c>
      <c r="G390">
        <v>5</v>
      </c>
      <c r="H390">
        <v>2</v>
      </c>
      <c r="I390">
        <v>4.2374999999999998</v>
      </c>
      <c r="J390">
        <v>20</v>
      </c>
      <c r="K390">
        <v>0.33934837617736058</v>
      </c>
      <c r="L390">
        <v>12</v>
      </c>
      <c r="M390" t="s">
        <v>2077</v>
      </c>
      <c r="N390" t="b">
        <v>0</v>
      </c>
    </row>
    <row r="391" spans="1:14" x14ac:dyDescent="0.45">
      <c r="A391" t="s">
        <v>405</v>
      </c>
      <c r="B391" t="s">
        <v>1061</v>
      </c>
      <c r="C391" t="s">
        <v>557</v>
      </c>
      <c r="D391">
        <v>5</v>
      </c>
      <c r="E391">
        <v>5</v>
      </c>
      <c r="F391">
        <v>4</v>
      </c>
      <c r="G391">
        <v>5</v>
      </c>
      <c r="H391">
        <v>4</v>
      </c>
      <c r="I391">
        <v>4.7249999999999996</v>
      </c>
      <c r="J391">
        <v>23</v>
      </c>
      <c r="K391">
        <v>0.40304557916639722</v>
      </c>
      <c r="L391">
        <v>13</v>
      </c>
      <c r="M391" t="s">
        <v>2078</v>
      </c>
      <c r="N391" t="b">
        <v>0</v>
      </c>
    </row>
    <row r="392" spans="1:14" x14ac:dyDescent="0.45">
      <c r="A392" t="s">
        <v>408</v>
      </c>
      <c r="B392" t="s">
        <v>1063</v>
      </c>
      <c r="C392" t="s">
        <v>557</v>
      </c>
      <c r="D392">
        <v>4</v>
      </c>
      <c r="E392">
        <v>5</v>
      </c>
      <c r="F392">
        <v>4</v>
      </c>
      <c r="G392">
        <v>5</v>
      </c>
      <c r="H392">
        <v>3</v>
      </c>
      <c r="I392">
        <v>4.3249999999999993</v>
      </c>
      <c r="J392">
        <v>21</v>
      </c>
      <c r="K392">
        <v>0.27608701087915383</v>
      </c>
      <c r="L392">
        <v>14</v>
      </c>
      <c r="M392" t="s">
        <v>2079</v>
      </c>
      <c r="N392" t="b">
        <v>0</v>
      </c>
    </row>
    <row r="393" spans="1:14" x14ac:dyDescent="0.45">
      <c r="A393" t="s">
        <v>411</v>
      </c>
      <c r="B393" t="s">
        <v>698</v>
      </c>
      <c r="C393" t="s">
        <v>557</v>
      </c>
      <c r="D393">
        <v>1</v>
      </c>
      <c r="E393">
        <v>1</v>
      </c>
      <c r="F393">
        <v>1</v>
      </c>
      <c r="G393">
        <v>2</v>
      </c>
      <c r="H393">
        <v>1</v>
      </c>
      <c r="I393">
        <v>1.1625000000000001</v>
      </c>
      <c r="J393">
        <v>6</v>
      </c>
      <c r="K393">
        <v>4.4435508451697733E-2</v>
      </c>
      <c r="L393">
        <v>11</v>
      </c>
      <c r="M393" t="s">
        <v>2080</v>
      </c>
      <c r="N393" t="b">
        <v>0</v>
      </c>
    </row>
    <row r="394" spans="1:14" x14ac:dyDescent="0.45">
      <c r="A394" t="s">
        <v>414</v>
      </c>
      <c r="B394" t="s">
        <v>1066</v>
      </c>
      <c r="C394" t="s">
        <v>557</v>
      </c>
      <c r="D394">
        <v>5</v>
      </c>
      <c r="E394">
        <v>5</v>
      </c>
      <c r="F394">
        <v>5</v>
      </c>
      <c r="G394">
        <v>5</v>
      </c>
      <c r="H394">
        <v>5</v>
      </c>
      <c r="I394">
        <v>5</v>
      </c>
      <c r="J394">
        <v>25</v>
      </c>
      <c r="K394">
        <v>0.27354157480015612</v>
      </c>
      <c r="L394">
        <v>10</v>
      </c>
      <c r="M394" t="s">
        <v>2081</v>
      </c>
      <c r="N394" t="b">
        <v>0</v>
      </c>
    </row>
    <row r="395" spans="1:14" x14ac:dyDescent="0.45">
      <c r="A395" t="s">
        <v>417</v>
      </c>
      <c r="B395" t="s">
        <v>1068</v>
      </c>
      <c r="C395" t="s">
        <v>557</v>
      </c>
      <c r="D395">
        <v>5</v>
      </c>
      <c r="E395">
        <v>5</v>
      </c>
      <c r="F395">
        <v>5</v>
      </c>
      <c r="G395">
        <v>5</v>
      </c>
      <c r="H395">
        <v>5</v>
      </c>
      <c r="I395">
        <v>5</v>
      </c>
      <c r="J395">
        <v>25</v>
      </c>
      <c r="K395">
        <v>0.35764969425639209</v>
      </c>
      <c r="L395">
        <v>11</v>
      </c>
      <c r="M395" t="s">
        <v>1970</v>
      </c>
      <c r="N395" t="b">
        <v>0</v>
      </c>
    </row>
    <row r="396" spans="1:14" x14ac:dyDescent="0.45">
      <c r="A396" t="s">
        <v>420</v>
      </c>
      <c r="B396" t="s">
        <v>1070</v>
      </c>
      <c r="C396" t="s">
        <v>557</v>
      </c>
      <c r="D396">
        <v>5</v>
      </c>
      <c r="E396">
        <v>5</v>
      </c>
      <c r="F396">
        <v>5</v>
      </c>
      <c r="G396">
        <v>5</v>
      </c>
      <c r="H396">
        <v>5</v>
      </c>
      <c r="I396">
        <v>5</v>
      </c>
      <c r="J396">
        <v>25</v>
      </c>
      <c r="K396">
        <v>0.4829146938810091</v>
      </c>
      <c r="L396">
        <v>18</v>
      </c>
      <c r="M396" t="s">
        <v>2082</v>
      </c>
      <c r="N396" t="b">
        <v>0</v>
      </c>
    </row>
    <row r="397" spans="1:14" x14ac:dyDescent="0.45">
      <c r="A397" t="s">
        <v>423</v>
      </c>
      <c r="B397" t="s">
        <v>1072</v>
      </c>
      <c r="C397" t="s">
        <v>557</v>
      </c>
      <c r="D397">
        <v>5</v>
      </c>
      <c r="E397">
        <v>5</v>
      </c>
      <c r="F397">
        <v>4</v>
      </c>
      <c r="G397">
        <v>5</v>
      </c>
      <c r="H397">
        <v>4</v>
      </c>
      <c r="I397">
        <v>4.7249999999999996</v>
      </c>
      <c r="J397">
        <v>23</v>
      </c>
      <c r="K397">
        <v>7.2707028271867841E-2</v>
      </c>
      <c r="L397">
        <v>11</v>
      </c>
      <c r="M397" t="s">
        <v>2083</v>
      </c>
      <c r="N397" t="b">
        <v>0</v>
      </c>
    </row>
    <row r="398" spans="1:14" x14ac:dyDescent="0.45">
      <c r="A398" t="s">
        <v>426</v>
      </c>
      <c r="B398" t="s">
        <v>1074</v>
      </c>
      <c r="C398" t="s">
        <v>557</v>
      </c>
      <c r="D398">
        <v>4</v>
      </c>
      <c r="E398">
        <v>5</v>
      </c>
      <c r="F398">
        <v>4</v>
      </c>
      <c r="G398">
        <v>5</v>
      </c>
      <c r="H398">
        <v>3</v>
      </c>
      <c r="I398">
        <v>4.3249999999999993</v>
      </c>
      <c r="J398">
        <v>21</v>
      </c>
      <c r="K398">
        <v>0.42096474140330398</v>
      </c>
      <c r="L398">
        <v>13</v>
      </c>
      <c r="M398" t="s">
        <v>2084</v>
      </c>
      <c r="N398" t="b">
        <v>0</v>
      </c>
    </row>
    <row r="399" spans="1:14" x14ac:dyDescent="0.45">
      <c r="A399" t="s">
        <v>429</v>
      </c>
      <c r="B399" t="s">
        <v>1076</v>
      </c>
      <c r="C399" t="s">
        <v>557</v>
      </c>
      <c r="D399">
        <v>3</v>
      </c>
      <c r="E399">
        <v>4</v>
      </c>
      <c r="F399">
        <v>3</v>
      </c>
      <c r="G399">
        <v>4</v>
      </c>
      <c r="H399">
        <v>2</v>
      </c>
      <c r="I399">
        <v>3.3250000000000002</v>
      </c>
      <c r="J399">
        <v>16</v>
      </c>
      <c r="K399">
        <v>0.20858752896829769</v>
      </c>
      <c r="L399">
        <v>10</v>
      </c>
      <c r="M399" t="s">
        <v>2085</v>
      </c>
      <c r="N399" t="b">
        <v>0</v>
      </c>
    </row>
    <row r="400" spans="1:14" x14ac:dyDescent="0.45">
      <c r="A400" t="s">
        <v>432</v>
      </c>
      <c r="B400" t="s">
        <v>1078</v>
      </c>
      <c r="C400" t="s">
        <v>557</v>
      </c>
      <c r="D400">
        <v>5</v>
      </c>
      <c r="E400">
        <v>5</v>
      </c>
      <c r="F400">
        <v>5</v>
      </c>
      <c r="G400">
        <v>5</v>
      </c>
      <c r="H400">
        <v>4</v>
      </c>
      <c r="I400">
        <v>4.9124999999999996</v>
      </c>
      <c r="J400">
        <v>24</v>
      </c>
      <c r="K400">
        <v>0.25817609472793568</v>
      </c>
      <c r="L400">
        <v>12</v>
      </c>
      <c r="M400" t="s">
        <v>2086</v>
      </c>
      <c r="N400" t="b">
        <v>0</v>
      </c>
    </row>
    <row r="401" spans="1:14" x14ac:dyDescent="0.45">
      <c r="A401" t="s">
        <v>435</v>
      </c>
      <c r="B401" t="s">
        <v>1080</v>
      </c>
      <c r="C401" t="s">
        <v>557</v>
      </c>
      <c r="D401">
        <v>3</v>
      </c>
      <c r="E401">
        <v>4</v>
      </c>
      <c r="F401">
        <v>2</v>
      </c>
      <c r="G401">
        <v>4</v>
      </c>
      <c r="H401">
        <v>2</v>
      </c>
      <c r="I401">
        <v>3.1375000000000002</v>
      </c>
      <c r="J401">
        <v>15</v>
      </c>
      <c r="K401">
        <v>3.5476502226372553E-2</v>
      </c>
      <c r="L401">
        <v>6</v>
      </c>
      <c r="M401" t="s">
        <v>2087</v>
      </c>
      <c r="N401" t="b">
        <v>0</v>
      </c>
    </row>
    <row r="402" spans="1:14" x14ac:dyDescent="0.45">
      <c r="A402" t="s">
        <v>438</v>
      </c>
      <c r="B402" t="s">
        <v>1082</v>
      </c>
      <c r="C402" t="s">
        <v>557</v>
      </c>
      <c r="D402">
        <v>3</v>
      </c>
      <c r="E402">
        <v>4</v>
      </c>
      <c r="F402">
        <v>2</v>
      </c>
      <c r="G402">
        <v>4</v>
      </c>
      <c r="H402">
        <v>2</v>
      </c>
      <c r="I402">
        <v>3.1375000000000002</v>
      </c>
      <c r="J402">
        <v>15</v>
      </c>
      <c r="K402">
        <v>0.18941384494755589</v>
      </c>
      <c r="L402">
        <v>11</v>
      </c>
      <c r="M402" t="s">
        <v>2088</v>
      </c>
      <c r="N402" t="b">
        <v>0</v>
      </c>
    </row>
    <row r="403" spans="1:14" x14ac:dyDescent="0.45">
      <c r="A403" t="s">
        <v>441</v>
      </c>
      <c r="B403" t="s">
        <v>1084</v>
      </c>
      <c r="C403" t="s">
        <v>557</v>
      </c>
      <c r="D403">
        <v>5</v>
      </c>
      <c r="E403">
        <v>5</v>
      </c>
      <c r="F403">
        <v>4</v>
      </c>
      <c r="G403">
        <v>5</v>
      </c>
      <c r="H403">
        <v>3</v>
      </c>
      <c r="I403">
        <v>4.6374999999999993</v>
      </c>
      <c r="J403">
        <v>22</v>
      </c>
      <c r="K403">
        <v>8.8633526188958575E-2</v>
      </c>
      <c r="L403">
        <v>9</v>
      </c>
      <c r="M403" t="s">
        <v>2089</v>
      </c>
      <c r="N403" t="b">
        <v>0</v>
      </c>
    </row>
    <row r="404" spans="1:14" x14ac:dyDescent="0.45">
      <c r="A404" t="s">
        <v>444</v>
      </c>
      <c r="B404" t="s">
        <v>1086</v>
      </c>
      <c r="C404" t="s">
        <v>557</v>
      </c>
      <c r="D404">
        <v>4</v>
      </c>
      <c r="E404">
        <v>5</v>
      </c>
      <c r="F404">
        <v>4</v>
      </c>
      <c r="G404">
        <v>5</v>
      </c>
      <c r="H404">
        <v>3</v>
      </c>
      <c r="I404">
        <v>4.3249999999999993</v>
      </c>
      <c r="J404">
        <v>21</v>
      </c>
      <c r="K404">
        <v>0.23765374926618121</v>
      </c>
      <c r="L404">
        <v>12</v>
      </c>
      <c r="M404" t="s">
        <v>2090</v>
      </c>
      <c r="N404" t="b">
        <v>0</v>
      </c>
    </row>
    <row r="405" spans="1:14" x14ac:dyDescent="0.45">
      <c r="A405" t="s">
        <v>435</v>
      </c>
      <c r="B405" t="s">
        <v>1080</v>
      </c>
      <c r="C405" t="s">
        <v>557</v>
      </c>
      <c r="D405">
        <v>3</v>
      </c>
      <c r="E405">
        <v>4</v>
      </c>
      <c r="F405">
        <v>2</v>
      </c>
      <c r="G405">
        <v>4</v>
      </c>
      <c r="H405">
        <v>3</v>
      </c>
      <c r="I405">
        <v>3.2250000000000001</v>
      </c>
      <c r="J405">
        <v>16</v>
      </c>
      <c r="K405">
        <v>3.5476502226372553E-2</v>
      </c>
      <c r="L405">
        <v>6</v>
      </c>
      <c r="M405" t="s">
        <v>2091</v>
      </c>
      <c r="N405" t="b">
        <v>0</v>
      </c>
    </row>
    <row r="406" spans="1:14" x14ac:dyDescent="0.45">
      <c r="A406" t="s">
        <v>449</v>
      </c>
      <c r="B406" t="s">
        <v>1088</v>
      </c>
      <c r="C406" t="s">
        <v>557</v>
      </c>
      <c r="D406">
        <v>5</v>
      </c>
      <c r="E406">
        <v>5</v>
      </c>
      <c r="F406">
        <v>4</v>
      </c>
      <c r="G406">
        <v>5</v>
      </c>
      <c r="H406">
        <v>4</v>
      </c>
      <c r="I406">
        <v>4.7249999999999996</v>
      </c>
      <c r="J406">
        <v>23</v>
      </c>
      <c r="K406">
        <v>0.22308022421008561</v>
      </c>
      <c r="L406">
        <v>10</v>
      </c>
      <c r="M406" t="s">
        <v>2092</v>
      </c>
      <c r="N406" t="b">
        <v>0</v>
      </c>
    </row>
    <row r="407" spans="1:14" x14ac:dyDescent="0.45">
      <c r="A407" t="s">
        <v>452</v>
      </c>
      <c r="B407" t="s">
        <v>1090</v>
      </c>
      <c r="C407" t="s">
        <v>557</v>
      </c>
      <c r="D407">
        <v>3</v>
      </c>
      <c r="E407">
        <v>4</v>
      </c>
      <c r="F407">
        <v>3</v>
      </c>
      <c r="G407">
        <v>4</v>
      </c>
      <c r="H407">
        <v>2</v>
      </c>
      <c r="I407">
        <v>3.3250000000000002</v>
      </c>
      <c r="J407">
        <v>16</v>
      </c>
      <c r="K407">
        <v>0.16197931697667531</v>
      </c>
      <c r="L407">
        <v>10</v>
      </c>
      <c r="M407" t="s">
        <v>2093</v>
      </c>
      <c r="N407" t="b">
        <v>0</v>
      </c>
    </row>
    <row r="408" spans="1:14" x14ac:dyDescent="0.45">
      <c r="A408" t="s">
        <v>455</v>
      </c>
      <c r="B408" t="s">
        <v>1092</v>
      </c>
      <c r="C408" t="s">
        <v>557</v>
      </c>
      <c r="D408">
        <v>4</v>
      </c>
      <c r="E408">
        <v>5</v>
      </c>
      <c r="F408">
        <v>4</v>
      </c>
      <c r="G408">
        <v>4</v>
      </c>
      <c r="H408">
        <v>3</v>
      </c>
      <c r="I408">
        <v>4.1624999999999996</v>
      </c>
      <c r="J408">
        <v>20</v>
      </c>
      <c r="K408">
        <v>0.14474267956923459</v>
      </c>
      <c r="L408">
        <v>11</v>
      </c>
      <c r="M408" t="s">
        <v>2094</v>
      </c>
      <c r="N408" t="b">
        <v>0</v>
      </c>
    </row>
    <row r="409" spans="1:14" x14ac:dyDescent="0.45">
      <c r="A409" t="s">
        <v>458</v>
      </c>
      <c r="B409" t="s">
        <v>1094</v>
      </c>
      <c r="C409" t="s">
        <v>557</v>
      </c>
      <c r="D409">
        <v>5</v>
      </c>
      <c r="E409">
        <v>5</v>
      </c>
      <c r="F409">
        <v>4</v>
      </c>
      <c r="G409">
        <v>5</v>
      </c>
      <c r="H409">
        <v>4</v>
      </c>
      <c r="I409">
        <v>4.7249999999999996</v>
      </c>
      <c r="J409">
        <v>23</v>
      </c>
      <c r="K409">
        <v>0.1899324710681613</v>
      </c>
      <c r="L409">
        <v>10</v>
      </c>
      <c r="M409" t="s">
        <v>2095</v>
      </c>
      <c r="N409" t="b">
        <v>0</v>
      </c>
    </row>
    <row r="410" spans="1:14" x14ac:dyDescent="0.45">
      <c r="A410" t="s">
        <v>461</v>
      </c>
      <c r="B410" t="s">
        <v>1096</v>
      </c>
      <c r="C410" t="s">
        <v>557</v>
      </c>
      <c r="D410">
        <v>5</v>
      </c>
      <c r="E410">
        <v>5</v>
      </c>
      <c r="F410">
        <v>4</v>
      </c>
      <c r="G410">
        <v>5</v>
      </c>
      <c r="H410">
        <v>4</v>
      </c>
      <c r="I410">
        <v>4.7249999999999996</v>
      </c>
      <c r="J410">
        <v>23</v>
      </c>
      <c r="K410">
        <v>0.24826787440178461</v>
      </c>
      <c r="L410">
        <v>12</v>
      </c>
      <c r="M410" t="s">
        <v>2096</v>
      </c>
      <c r="N410" t="b">
        <v>0</v>
      </c>
    </row>
    <row r="411" spans="1:14" x14ac:dyDescent="0.45">
      <c r="A411" t="s">
        <v>464</v>
      </c>
      <c r="B411" t="s">
        <v>1098</v>
      </c>
      <c r="C411" t="s">
        <v>557</v>
      </c>
      <c r="D411">
        <v>5</v>
      </c>
      <c r="E411">
        <v>5</v>
      </c>
      <c r="F411">
        <v>5</v>
      </c>
      <c r="G411">
        <v>5</v>
      </c>
      <c r="H411">
        <v>4</v>
      </c>
      <c r="I411">
        <v>4.9124999999999996</v>
      </c>
      <c r="J411">
        <v>24</v>
      </c>
      <c r="K411">
        <v>0.43738084687057721</v>
      </c>
      <c r="L411">
        <v>10</v>
      </c>
      <c r="M411" t="s">
        <v>2097</v>
      </c>
      <c r="N411" t="b">
        <v>0</v>
      </c>
    </row>
    <row r="412" spans="1:14" x14ac:dyDescent="0.45">
      <c r="A412" t="s">
        <v>467</v>
      </c>
      <c r="B412" t="s">
        <v>1100</v>
      </c>
      <c r="C412" t="s">
        <v>557</v>
      </c>
      <c r="D412">
        <v>3</v>
      </c>
      <c r="E412">
        <v>4</v>
      </c>
      <c r="F412">
        <v>3</v>
      </c>
      <c r="G412">
        <v>4</v>
      </c>
      <c r="H412">
        <v>2</v>
      </c>
      <c r="I412">
        <v>3.3250000000000002</v>
      </c>
      <c r="J412">
        <v>16</v>
      </c>
      <c r="K412">
        <v>0.1635608745096411</v>
      </c>
      <c r="L412">
        <v>6</v>
      </c>
      <c r="M412" t="s">
        <v>2098</v>
      </c>
      <c r="N412" t="b">
        <v>0</v>
      </c>
    </row>
    <row r="413" spans="1:14" x14ac:dyDescent="0.45">
      <c r="A413" t="s">
        <v>470</v>
      </c>
      <c r="B413" t="s">
        <v>1102</v>
      </c>
      <c r="C413" t="s">
        <v>557</v>
      </c>
      <c r="D413">
        <v>5</v>
      </c>
      <c r="E413">
        <v>5</v>
      </c>
      <c r="F413">
        <v>5</v>
      </c>
      <c r="G413">
        <v>5</v>
      </c>
      <c r="H413">
        <v>4</v>
      </c>
      <c r="I413">
        <v>4.9124999999999996</v>
      </c>
      <c r="J413">
        <v>24</v>
      </c>
      <c r="K413">
        <v>0.24840181410173931</v>
      </c>
      <c r="L413">
        <v>12</v>
      </c>
      <c r="M413" t="s">
        <v>2099</v>
      </c>
      <c r="N413" t="b">
        <v>0</v>
      </c>
    </row>
    <row r="414" spans="1:14" x14ac:dyDescent="0.45">
      <c r="A414" t="s">
        <v>473</v>
      </c>
      <c r="B414" t="s">
        <v>698</v>
      </c>
      <c r="C414" t="s">
        <v>557</v>
      </c>
      <c r="D414">
        <v>1</v>
      </c>
      <c r="E414">
        <v>1</v>
      </c>
      <c r="F414">
        <v>1</v>
      </c>
      <c r="G414">
        <v>2</v>
      </c>
      <c r="H414">
        <v>1</v>
      </c>
      <c r="I414">
        <v>1.1625000000000001</v>
      </c>
      <c r="J414">
        <v>6</v>
      </c>
      <c r="K414">
        <v>7.4690626092877438E-2</v>
      </c>
      <c r="L414">
        <v>12</v>
      </c>
      <c r="M414" t="s">
        <v>2100</v>
      </c>
      <c r="N414" t="b">
        <v>0</v>
      </c>
    </row>
    <row r="415" spans="1:14" x14ac:dyDescent="0.45">
      <c r="A415" t="s">
        <v>476</v>
      </c>
      <c r="B415" t="s">
        <v>1105</v>
      </c>
      <c r="C415" t="s">
        <v>557</v>
      </c>
      <c r="D415">
        <v>2</v>
      </c>
      <c r="E415">
        <v>5</v>
      </c>
      <c r="F415">
        <v>2</v>
      </c>
      <c r="G415">
        <v>4</v>
      </c>
      <c r="H415">
        <v>1</v>
      </c>
      <c r="I415">
        <v>2.9874999999999998</v>
      </c>
      <c r="J415">
        <v>14</v>
      </c>
      <c r="K415">
        <v>0.17455343706825799</v>
      </c>
      <c r="L415">
        <v>7</v>
      </c>
      <c r="M415" t="s">
        <v>2101</v>
      </c>
      <c r="N415" t="b">
        <v>0</v>
      </c>
    </row>
    <row r="416" spans="1:14" x14ac:dyDescent="0.45">
      <c r="A416" t="s">
        <v>479</v>
      </c>
      <c r="B416" t="s">
        <v>1107</v>
      </c>
      <c r="C416" t="s">
        <v>557</v>
      </c>
      <c r="D416">
        <v>5</v>
      </c>
      <c r="E416">
        <v>5</v>
      </c>
      <c r="F416">
        <v>5</v>
      </c>
      <c r="G416">
        <v>5</v>
      </c>
      <c r="H416">
        <v>5</v>
      </c>
      <c r="I416">
        <v>5</v>
      </c>
      <c r="J416">
        <v>25</v>
      </c>
      <c r="K416">
        <v>0.27401766039834269</v>
      </c>
      <c r="L416">
        <v>11</v>
      </c>
      <c r="M416" t="s">
        <v>2102</v>
      </c>
      <c r="N416" t="b">
        <v>0</v>
      </c>
    </row>
    <row r="417" spans="1:14" x14ac:dyDescent="0.45">
      <c r="A417" t="s">
        <v>93</v>
      </c>
      <c r="B417" t="s">
        <v>607</v>
      </c>
      <c r="C417" t="s">
        <v>557</v>
      </c>
      <c r="D417">
        <v>5</v>
      </c>
      <c r="E417">
        <v>5</v>
      </c>
      <c r="F417">
        <v>5</v>
      </c>
      <c r="G417">
        <v>5</v>
      </c>
      <c r="H417">
        <v>4</v>
      </c>
      <c r="I417">
        <v>4.9124999999999996</v>
      </c>
      <c r="J417">
        <v>24</v>
      </c>
      <c r="K417">
        <v>0.35605077016698933</v>
      </c>
      <c r="L417">
        <v>9</v>
      </c>
      <c r="M417" t="s">
        <v>1844</v>
      </c>
      <c r="N417" t="b">
        <v>0</v>
      </c>
    </row>
    <row r="418" spans="1:14" x14ac:dyDescent="0.45">
      <c r="A418" t="s">
        <v>96</v>
      </c>
      <c r="B418" t="s">
        <v>609</v>
      </c>
      <c r="C418" t="s">
        <v>557</v>
      </c>
      <c r="D418">
        <v>5</v>
      </c>
      <c r="E418">
        <v>5</v>
      </c>
      <c r="F418">
        <v>5</v>
      </c>
      <c r="G418">
        <v>5</v>
      </c>
      <c r="H418">
        <v>4</v>
      </c>
      <c r="I418">
        <v>4.9124999999999996</v>
      </c>
      <c r="J418">
        <v>24</v>
      </c>
      <c r="K418">
        <v>0.35156852960781232</v>
      </c>
      <c r="L418">
        <v>11</v>
      </c>
      <c r="M418" t="s">
        <v>1845</v>
      </c>
      <c r="N418" t="b">
        <v>0</v>
      </c>
    </row>
    <row r="419" spans="1:14" x14ac:dyDescent="0.45">
      <c r="A419" t="s">
        <v>99</v>
      </c>
      <c r="B419" t="s">
        <v>611</v>
      </c>
      <c r="C419" t="s">
        <v>557</v>
      </c>
      <c r="D419">
        <v>5</v>
      </c>
      <c r="E419">
        <v>5</v>
      </c>
      <c r="F419">
        <v>4</v>
      </c>
      <c r="G419">
        <v>5</v>
      </c>
      <c r="H419">
        <v>4</v>
      </c>
      <c r="I419">
        <v>4.7249999999999996</v>
      </c>
      <c r="J419">
        <v>23</v>
      </c>
      <c r="K419">
        <v>0.16277483532359949</v>
      </c>
      <c r="L419">
        <v>10</v>
      </c>
      <c r="M419" t="s">
        <v>1846</v>
      </c>
      <c r="N419" t="b">
        <v>0</v>
      </c>
    </row>
    <row r="420" spans="1:14" x14ac:dyDescent="0.45">
      <c r="A420" t="s">
        <v>102</v>
      </c>
      <c r="B420" t="s">
        <v>613</v>
      </c>
      <c r="C420" t="s">
        <v>557</v>
      </c>
      <c r="D420">
        <v>5</v>
      </c>
      <c r="E420">
        <v>5</v>
      </c>
      <c r="F420">
        <v>4</v>
      </c>
      <c r="G420">
        <v>5</v>
      </c>
      <c r="H420">
        <v>4</v>
      </c>
      <c r="I420">
        <v>4.7249999999999996</v>
      </c>
      <c r="J420">
        <v>23</v>
      </c>
      <c r="K420">
        <v>0.26073906174528788</v>
      </c>
      <c r="L420">
        <v>12</v>
      </c>
      <c r="M420" t="s">
        <v>1847</v>
      </c>
      <c r="N420" t="b">
        <v>0</v>
      </c>
    </row>
    <row r="421" spans="1:14" x14ac:dyDescent="0.45">
      <c r="A421" t="s">
        <v>105</v>
      </c>
      <c r="B421" t="s">
        <v>615</v>
      </c>
      <c r="C421" t="s">
        <v>557</v>
      </c>
      <c r="D421">
        <v>5</v>
      </c>
      <c r="E421">
        <v>5</v>
      </c>
      <c r="F421">
        <v>5</v>
      </c>
      <c r="G421">
        <v>5</v>
      </c>
      <c r="H421">
        <v>5</v>
      </c>
      <c r="I421">
        <v>5</v>
      </c>
      <c r="J421">
        <v>25</v>
      </c>
      <c r="K421">
        <v>0.57730021770805084</v>
      </c>
      <c r="L421">
        <v>16</v>
      </c>
      <c r="M421" t="s">
        <v>1848</v>
      </c>
      <c r="N421" t="b">
        <v>0</v>
      </c>
    </row>
    <row r="422" spans="1:14" x14ac:dyDescent="0.45">
      <c r="A422" t="s">
        <v>108</v>
      </c>
      <c r="B422" t="s">
        <v>617</v>
      </c>
      <c r="C422" t="s">
        <v>557</v>
      </c>
      <c r="D422">
        <v>5</v>
      </c>
      <c r="E422">
        <v>5</v>
      </c>
      <c r="F422">
        <v>4</v>
      </c>
      <c r="G422">
        <v>5</v>
      </c>
      <c r="H422">
        <v>4</v>
      </c>
      <c r="I422">
        <v>4.7249999999999996</v>
      </c>
      <c r="J422">
        <v>23</v>
      </c>
      <c r="K422">
        <v>0.35792340968645531</v>
      </c>
      <c r="L422">
        <v>12</v>
      </c>
      <c r="M422" t="s">
        <v>1849</v>
      </c>
      <c r="N422" t="b">
        <v>0</v>
      </c>
    </row>
    <row r="423" spans="1:14" x14ac:dyDescent="0.45">
      <c r="A423" t="s">
        <v>111</v>
      </c>
      <c r="B423" t="s">
        <v>1850</v>
      </c>
      <c r="C423" t="s">
        <v>557</v>
      </c>
      <c r="D423">
        <v>5</v>
      </c>
      <c r="E423">
        <v>5</v>
      </c>
      <c r="F423">
        <v>4</v>
      </c>
      <c r="G423">
        <v>5</v>
      </c>
      <c r="H423">
        <v>4</v>
      </c>
      <c r="I423">
        <v>4.7249999999999996</v>
      </c>
      <c r="J423">
        <v>23</v>
      </c>
      <c r="K423">
        <v>0.41175243605825179</v>
      </c>
      <c r="L423">
        <v>9</v>
      </c>
      <c r="M423" t="s">
        <v>1851</v>
      </c>
      <c r="N423" t="b">
        <v>0</v>
      </c>
    </row>
    <row r="424" spans="1:14" x14ac:dyDescent="0.45">
      <c r="A424" t="s">
        <v>114</v>
      </c>
      <c r="B424" t="s">
        <v>619</v>
      </c>
      <c r="C424" t="s">
        <v>557</v>
      </c>
      <c r="D424">
        <v>5</v>
      </c>
      <c r="E424">
        <v>5</v>
      </c>
      <c r="F424">
        <v>4</v>
      </c>
      <c r="G424">
        <v>5</v>
      </c>
      <c r="H424">
        <v>4</v>
      </c>
      <c r="I424">
        <v>4.7249999999999996</v>
      </c>
      <c r="J424">
        <v>23</v>
      </c>
      <c r="K424">
        <v>0.35539265771226392</v>
      </c>
      <c r="L424">
        <v>11</v>
      </c>
      <c r="M424" t="s">
        <v>1852</v>
      </c>
      <c r="N424" t="b">
        <v>0</v>
      </c>
    </row>
    <row r="425" spans="1:14" x14ac:dyDescent="0.45">
      <c r="A425" t="s">
        <v>117</v>
      </c>
      <c r="B425" t="s">
        <v>621</v>
      </c>
      <c r="C425" t="s">
        <v>557</v>
      </c>
      <c r="D425">
        <v>5</v>
      </c>
      <c r="E425">
        <v>5</v>
      </c>
      <c r="F425">
        <v>4</v>
      </c>
      <c r="G425">
        <v>5</v>
      </c>
      <c r="H425">
        <v>5</v>
      </c>
      <c r="I425">
        <v>4.8125</v>
      </c>
      <c r="J425">
        <v>24</v>
      </c>
      <c r="K425">
        <v>0.38485942014022417</v>
      </c>
      <c r="L425">
        <v>10</v>
      </c>
      <c r="M425" t="s">
        <v>1853</v>
      </c>
      <c r="N425" t="b">
        <v>0</v>
      </c>
    </row>
    <row r="426" spans="1:14" x14ac:dyDescent="0.45">
      <c r="A426" t="s">
        <v>120</v>
      </c>
      <c r="B426" t="s">
        <v>623</v>
      </c>
      <c r="C426" t="s">
        <v>557</v>
      </c>
      <c r="D426">
        <v>5</v>
      </c>
      <c r="E426">
        <v>5</v>
      </c>
      <c r="F426">
        <v>5</v>
      </c>
      <c r="G426">
        <v>5</v>
      </c>
      <c r="H426">
        <v>5</v>
      </c>
      <c r="I426">
        <v>5</v>
      </c>
      <c r="J426">
        <v>25</v>
      </c>
      <c r="K426">
        <v>0.56816973763360445</v>
      </c>
      <c r="L426">
        <v>10</v>
      </c>
      <c r="M426" t="s">
        <v>1854</v>
      </c>
      <c r="N426" t="b">
        <v>0</v>
      </c>
    </row>
    <row r="427" spans="1:14" x14ac:dyDescent="0.45">
      <c r="A427" t="s">
        <v>123</v>
      </c>
      <c r="B427" t="s">
        <v>625</v>
      </c>
      <c r="C427" t="s">
        <v>557</v>
      </c>
      <c r="D427">
        <v>5</v>
      </c>
      <c r="E427">
        <v>5</v>
      </c>
      <c r="F427">
        <v>5</v>
      </c>
      <c r="G427">
        <v>5</v>
      </c>
      <c r="H427">
        <v>5</v>
      </c>
      <c r="I427">
        <v>5</v>
      </c>
      <c r="J427">
        <v>25</v>
      </c>
      <c r="K427">
        <v>0.26977863608536728</v>
      </c>
      <c r="L427">
        <v>11</v>
      </c>
      <c r="M427" t="s">
        <v>1855</v>
      </c>
      <c r="N427" t="b">
        <v>0</v>
      </c>
    </row>
    <row r="428" spans="1:14" x14ac:dyDescent="0.45">
      <c r="A428" t="s">
        <v>126</v>
      </c>
      <c r="B428" t="s">
        <v>627</v>
      </c>
      <c r="C428" t="s">
        <v>557</v>
      </c>
      <c r="D428">
        <v>5</v>
      </c>
      <c r="E428">
        <v>5</v>
      </c>
      <c r="F428">
        <v>5</v>
      </c>
      <c r="G428">
        <v>5</v>
      </c>
      <c r="H428">
        <v>5</v>
      </c>
      <c r="I428">
        <v>5</v>
      </c>
      <c r="J428">
        <v>25</v>
      </c>
      <c r="K428">
        <v>0.23901726391364431</v>
      </c>
      <c r="L428">
        <v>12</v>
      </c>
      <c r="M428" t="s">
        <v>1856</v>
      </c>
      <c r="N428" t="b">
        <v>0</v>
      </c>
    </row>
    <row r="429" spans="1:14" x14ac:dyDescent="0.45">
      <c r="A429" t="s">
        <v>129</v>
      </c>
      <c r="B429" t="s">
        <v>629</v>
      </c>
      <c r="C429" t="s">
        <v>557</v>
      </c>
      <c r="D429">
        <v>5</v>
      </c>
      <c r="E429">
        <v>5</v>
      </c>
      <c r="F429">
        <v>5</v>
      </c>
      <c r="G429">
        <v>5</v>
      </c>
      <c r="H429">
        <v>5</v>
      </c>
      <c r="I429">
        <v>5</v>
      </c>
      <c r="J429">
        <v>25</v>
      </c>
      <c r="K429">
        <v>0.1943784740120649</v>
      </c>
      <c r="L429">
        <v>9</v>
      </c>
      <c r="M429" t="s">
        <v>1857</v>
      </c>
      <c r="N429" t="b">
        <v>0</v>
      </c>
    </row>
    <row r="430" spans="1:14" x14ac:dyDescent="0.45">
      <c r="A430" t="s">
        <v>132</v>
      </c>
      <c r="B430" t="s">
        <v>631</v>
      </c>
      <c r="C430" t="s">
        <v>557</v>
      </c>
      <c r="D430">
        <v>5</v>
      </c>
      <c r="E430">
        <v>5</v>
      </c>
      <c r="F430">
        <v>4</v>
      </c>
      <c r="G430">
        <v>5</v>
      </c>
      <c r="H430">
        <v>4</v>
      </c>
      <c r="I430">
        <v>4.7249999999999996</v>
      </c>
      <c r="J430">
        <v>23</v>
      </c>
      <c r="K430">
        <v>0.1034138438494052</v>
      </c>
      <c r="L430">
        <v>10</v>
      </c>
      <c r="M430" t="s">
        <v>1858</v>
      </c>
      <c r="N430" t="b">
        <v>0</v>
      </c>
    </row>
    <row r="431" spans="1:14" x14ac:dyDescent="0.45">
      <c r="A431" t="s">
        <v>135</v>
      </c>
      <c r="B431" t="s">
        <v>633</v>
      </c>
      <c r="C431" t="s">
        <v>557</v>
      </c>
      <c r="D431">
        <v>5</v>
      </c>
      <c r="E431">
        <v>5</v>
      </c>
      <c r="F431">
        <v>4</v>
      </c>
      <c r="G431">
        <v>5</v>
      </c>
      <c r="H431">
        <v>4</v>
      </c>
      <c r="I431">
        <v>4.7249999999999996</v>
      </c>
      <c r="J431">
        <v>23</v>
      </c>
      <c r="K431">
        <v>0.5034885651259966</v>
      </c>
      <c r="L431">
        <v>11</v>
      </c>
      <c r="M431" t="s">
        <v>1859</v>
      </c>
      <c r="N431" t="b">
        <v>0</v>
      </c>
    </row>
    <row r="432" spans="1:14" x14ac:dyDescent="0.45">
      <c r="A432" t="s">
        <v>138</v>
      </c>
      <c r="B432" t="s">
        <v>635</v>
      </c>
      <c r="C432" t="s">
        <v>557</v>
      </c>
      <c r="D432">
        <v>5</v>
      </c>
      <c r="E432">
        <v>5</v>
      </c>
      <c r="F432">
        <v>4</v>
      </c>
      <c r="G432">
        <v>5</v>
      </c>
      <c r="H432">
        <v>4</v>
      </c>
      <c r="I432">
        <v>4.7249999999999996</v>
      </c>
      <c r="J432">
        <v>23</v>
      </c>
      <c r="K432">
        <v>0.1609527990622347</v>
      </c>
      <c r="L432">
        <v>11</v>
      </c>
      <c r="M432" t="s">
        <v>1860</v>
      </c>
      <c r="N432" t="b">
        <v>0</v>
      </c>
    </row>
    <row r="433" spans="1:14" x14ac:dyDescent="0.45">
      <c r="A433" t="s">
        <v>141</v>
      </c>
      <c r="B433" t="s">
        <v>637</v>
      </c>
      <c r="C433" t="s">
        <v>557</v>
      </c>
      <c r="D433">
        <v>4</v>
      </c>
      <c r="E433">
        <v>5</v>
      </c>
      <c r="F433">
        <v>3</v>
      </c>
      <c r="G433">
        <v>4</v>
      </c>
      <c r="H433">
        <v>3</v>
      </c>
      <c r="I433">
        <v>3.9750000000000001</v>
      </c>
      <c r="J433">
        <v>19</v>
      </c>
      <c r="K433">
        <v>0.19701398401709649</v>
      </c>
      <c r="L433">
        <v>12</v>
      </c>
      <c r="M433" t="s">
        <v>1861</v>
      </c>
      <c r="N433" t="b">
        <v>0</v>
      </c>
    </row>
    <row r="434" spans="1:14" x14ac:dyDescent="0.45">
      <c r="A434" t="s">
        <v>144</v>
      </c>
      <c r="B434" t="s">
        <v>639</v>
      </c>
      <c r="C434" t="s">
        <v>557</v>
      </c>
      <c r="D434">
        <v>5</v>
      </c>
      <c r="E434">
        <v>5</v>
      </c>
      <c r="F434">
        <v>4</v>
      </c>
      <c r="G434">
        <v>5</v>
      </c>
      <c r="H434">
        <v>4</v>
      </c>
      <c r="I434">
        <v>4.7249999999999996</v>
      </c>
      <c r="J434">
        <v>23</v>
      </c>
      <c r="K434">
        <v>0.27069791184413972</v>
      </c>
      <c r="L434">
        <v>10</v>
      </c>
      <c r="M434" t="s">
        <v>1862</v>
      </c>
      <c r="N434" t="b">
        <v>0</v>
      </c>
    </row>
    <row r="435" spans="1:14" x14ac:dyDescent="0.45">
      <c r="A435" t="s">
        <v>147</v>
      </c>
      <c r="B435" t="s">
        <v>641</v>
      </c>
      <c r="C435" t="s">
        <v>557</v>
      </c>
      <c r="D435">
        <v>5</v>
      </c>
      <c r="E435">
        <v>5</v>
      </c>
      <c r="F435">
        <v>5</v>
      </c>
      <c r="G435">
        <v>5</v>
      </c>
      <c r="H435">
        <v>5</v>
      </c>
      <c r="I435">
        <v>5</v>
      </c>
      <c r="J435">
        <v>25</v>
      </c>
      <c r="K435">
        <v>0.21161845095123899</v>
      </c>
      <c r="L435">
        <v>10</v>
      </c>
      <c r="M435" t="s">
        <v>1863</v>
      </c>
      <c r="N435" t="b">
        <v>0</v>
      </c>
    </row>
    <row r="436" spans="1:14" x14ac:dyDescent="0.45">
      <c r="A436" t="s">
        <v>150</v>
      </c>
      <c r="B436" t="s">
        <v>643</v>
      </c>
      <c r="C436" t="s">
        <v>557</v>
      </c>
      <c r="D436">
        <v>5</v>
      </c>
      <c r="E436">
        <v>5</v>
      </c>
      <c r="F436">
        <v>4</v>
      </c>
      <c r="G436">
        <v>5</v>
      </c>
      <c r="H436">
        <v>4</v>
      </c>
      <c r="I436">
        <v>4.7249999999999996</v>
      </c>
      <c r="J436">
        <v>23</v>
      </c>
      <c r="K436">
        <v>0.16315881458242729</v>
      </c>
      <c r="L436">
        <v>10</v>
      </c>
      <c r="M436" t="s">
        <v>1864</v>
      </c>
      <c r="N436" t="b">
        <v>0</v>
      </c>
    </row>
    <row r="437" spans="1:14" x14ac:dyDescent="0.45">
      <c r="A437" t="s">
        <v>153</v>
      </c>
      <c r="B437" t="s">
        <v>645</v>
      </c>
      <c r="C437" t="s">
        <v>557</v>
      </c>
      <c r="D437">
        <v>5</v>
      </c>
      <c r="E437">
        <v>5</v>
      </c>
      <c r="F437">
        <v>4</v>
      </c>
      <c r="G437">
        <v>5</v>
      </c>
      <c r="H437">
        <v>5</v>
      </c>
      <c r="I437">
        <v>4.8125</v>
      </c>
      <c r="J437">
        <v>24</v>
      </c>
      <c r="K437">
        <v>0.24598962082885331</v>
      </c>
      <c r="L437">
        <v>10</v>
      </c>
      <c r="M437" t="s">
        <v>1865</v>
      </c>
      <c r="N437" t="b">
        <v>0</v>
      </c>
    </row>
    <row r="438" spans="1:14" x14ac:dyDescent="0.45">
      <c r="A438" t="s">
        <v>156</v>
      </c>
      <c r="B438" t="s">
        <v>647</v>
      </c>
      <c r="C438" t="s">
        <v>557</v>
      </c>
      <c r="D438">
        <v>5</v>
      </c>
      <c r="E438">
        <v>5</v>
      </c>
      <c r="F438">
        <v>4</v>
      </c>
      <c r="G438">
        <v>4</v>
      </c>
      <c r="H438">
        <v>4</v>
      </c>
      <c r="I438">
        <v>4.5625</v>
      </c>
      <c r="J438">
        <v>22</v>
      </c>
      <c r="K438">
        <v>0.27998339575703401</v>
      </c>
      <c r="L438">
        <v>10</v>
      </c>
      <c r="M438" t="s">
        <v>1866</v>
      </c>
      <c r="N438" t="b">
        <v>0</v>
      </c>
    </row>
    <row r="439" spans="1:14" x14ac:dyDescent="0.45">
      <c r="A439" t="s">
        <v>159</v>
      </c>
      <c r="B439" t="s">
        <v>649</v>
      </c>
      <c r="C439" t="s">
        <v>557</v>
      </c>
      <c r="D439">
        <v>5</v>
      </c>
      <c r="E439">
        <v>5</v>
      </c>
      <c r="F439">
        <v>5</v>
      </c>
      <c r="G439">
        <v>5</v>
      </c>
      <c r="H439">
        <v>5</v>
      </c>
      <c r="I439">
        <v>5</v>
      </c>
      <c r="J439">
        <v>25</v>
      </c>
      <c r="K439">
        <v>0.22020840714902201</v>
      </c>
      <c r="L439">
        <v>10</v>
      </c>
      <c r="M439" t="s">
        <v>1867</v>
      </c>
      <c r="N439" t="b">
        <v>0</v>
      </c>
    </row>
    <row r="440" spans="1:14" x14ac:dyDescent="0.45">
      <c r="A440" t="s">
        <v>162</v>
      </c>
      <c r="B440" t="s">
        <v>651</v>
      </c>
      <c r="C440" t="s">
        <v>557</v>
      </c>
      <c r="D440">
        <v>5</v>
      </c>
      <c r="E440">
        <v>5</v>
      </c>
      <c r="F440">
        <v>5</v>
      </c>
      <c r="G440">
        <v>5</v>
      </c>
      <c r="H440">
        <v>5</v>
      </c>
      <c r="I440">
        <v>5</v>
      </c>
      <c r="J440">
        <v>25</v>
      </c>
      <c r="K440">
        <v>0.1564736292081518</v>
      </c>
      <c r="L440">
        <v>9</v>
      </c>
      <c r="M440" t="s">
        <v>1868</v>
      </c>
      <c r="N440" t="b">
        <v>0</v>
      </c>
    </row>
    <row r="441" spans="1:14" x14ac:dyDescent="0.45">
      <c r="A441" t="s">
        <v>165</v>
      </c>
      <c r="B441" t="s">
        <v>653</v>
      </c>
      <c r="C441" t="s">
        <v>557</v>
      </c>
      <c r="D441">
        <v>5</v>
      </c>
      <c r="E441">
        <v>5</v>
      </c>
      <c r="F441">
        <v>4</v>
      </c>
      <c r="G441">
        <v>5</v>
      </c>
      <c r="H441">
        <v>4</v>
      </c>
      <c r="I441">
        <v>4.7249999999999996</v>
      </c>
      <c r="J441">
        <v>23</v>
      </c>
      <c r="K441">
        <v>0.28439533836291042</v>
      </c>
      <c r="L441">
        <v>10</v>
      </c>
      <c r="M441" t="s">
        <v>1869</v>
      </c>
      <c r="N441" t="b">
        <v>0</v>
      </c>
    </row>
    <row r="442" spans="1:14" x14ac:dyDescent="0.45">
      <c r="A442" t="s">
        <v>168</v>
      </c>
      <c r="B442" t="s">
        <v>655</v>
      </c>
      <c r="C442" t="s">
        <v>557</v>
      </c>
      <c r="D442">
        <v>5</v>
      </c>
      <c r="E442">
        <v>5</v>
      </c>
      <c r="F442">
        <v>4</v>
      </c>
      <c r="G442">
        <v>5</v>
      </c>
      <c r="H442">
        <v>4</v>
      </c>
      <c r="I442">
        <v>4.7249999999999996</v>
      </c>
      <c r="J442">
        <v>23</v>
      </c>
      <c r="K442">
        <v>0.326185401774156</v>
      </c>
      <c r="L442">
        <v>10</v>
      </c>
      <c r="M442" t="s">
        <v>1870</v>
      </c>
      <c r="N442" t="b">
        <v>0</v>
      </c>
    </row>
    <row r="443" spans="1:14" x14ac:dyDescent="0.45">
      <c r="A443" t="s">
        <v>171</v>
      </c>
      <c r="B443" t="s">
        <v>657</v>
      </c>
      <c r="C443" t="s">
        <v>557</v>
      </c>
      <c r="D443">
        <v>5</v>
      </c>
      <c r="E443">
        <v>5</v>
      </c>
      <c r="F443">
        <v>4</v>
      </c>
      <c r="G443">
        <v>5</v>
      </c>
      <c r="H443">
        <v>4</v>
      </c>
      <c r="I443">
        <v>4.7249999999999996</v>
      </c>
      <c r="J443">
        <v>23</v>
      </c>
      <c r="K443">
        <v>0.2088314514152316</v>
      </c>
      <c r="L443">
        <v>14</v>
      </c>
      <c r="M443" t="s">
        <v>1871</v>
      </c>
      <c r="N443" t="b">
        <v>0</v>
      </c>
    </row>
    <row r="444" spans="1:14" x14ac:dyDescent="0.45">
      <c r="A444" t="s">
        <v>174</v>
      </c>
      <c r="B444" t="s">
        <v>659</v>
      </c>
      <c r="C444" t="s">
        <v>557</v>
      </c>
      <c r="D444">
        <v>5</v>
      </c>
      <c r="E444">
        <v>5</v>
      </c>
      <c r="F444">
        <v>4</v>
      </c>
      <c r="G444">
        <v>5</v>
      </c>
      <c r="H444">
        <v>5</v>
      </c>
      <c r="I444">
        <v>4.8125</v>
      </c>
      <c r="J444">
        <v>24</v>
      </c>
      <c r="K444">
        <v>0.1295658421738736</v>
      </c>
      <c r="L444">
        <v>12</v>
      </c>
      <c r="M444" t="s">
        <v>1872</v>
      </c>
      <c r="N444" t="b">
        <v>0</v>
      </c>
    </row>
    <row r="445" spans="1:14" x14ac:dyDescent="0.45">
      <c r="A445" t="s">
        <v>177</v>
      </c>
      <c r="B445" t="s">
        <v>661</v>
      </c>
      <c r="C445" t="s">
        <v>557</v>
      </c>
      <c r="D445">
        <v>5</v>
      </c>
      <c r="E445">
        <v>5</v>
      </c>
      <c r="F445">
        <v>4</v>
      </c>
      <c r="G445">
        <v>5</v>
      </c>
      <c r="H445">
        <v>4</v>
      </c>
      <c r="I445">
        <v>4.7249999999999996</v>
      </c>
      <c r="J445">
        <v>23</v>
      </c>
      <c r="K445">
        <v>0.41855042620667621</v>
      </c>
      <c r="L445">
        <v>12</v>
      </c>
      <c r="M445" t="s">
        <v>1873</v>
      </c>
      <c r="N445" t="b">
        <v>0</v>
      </c>
    </row>
    <row r="446" spans="1:14" x14ac:dyDescent="0.45">
      <c r="A446" t="s">
        <v>180</v>
      </c>
      <c r="B446" t="s">
        <v>663</v>
      </c>
      <c r="C446" t="s">
        <v>557</v>
      </c>
      <c r="D446">
        <v>5</v>
      </c>
      <c r="E446">
        <v>5</v>
      </c>
      <c r="F446">
        <v>4</v>
      </c>
      <c r="G446">
        <v>5</v>
      </c>
      <c r="H446">
        <v>5</v>
      </c>
      <c r="I446">
        <v>4.8125</v>
      </c>
      <c r="J446">
        <v>24</v>
      </c>
      <c r="K446">
        <v>0.2056482346401701</v>
      </c>
      <c r="L446">
        <v>9</v>
      </c>
      <c r="M446" t="s">
        <v>1874</v>
      </c>
      <c r="N446" t="b">
        <v>0</v>
      </c>
    </row>
    <row r="447" spans="1:14" x14ac:dyDescent="0.45">
      <c r="A447" t="s">
        <v>183</v>
      </c>
      <c r="B447" t="s">
        <v>665</v>
      </c>
      <c r="C447" t="s">
        <v>557</v>
      </c>
      <c r="D447">
        <v>3</v>
      </c>
      <c r="E447">
        <v>4</v>
      </c>
      <c r="F447">
        <v>3</v>
      </c>
      <c r="G447">
        <v>4</v>
      </c>
      <c r="H447">
        <v>2</v>
      </c>
      <c r="I447">
        <v>3.3250000000000002</v>
      </c>
      <c r="J447">
        <v>16</v>
      </c>
      <c r="K447">
        <v>0.17330858107436839</v>
      </c>
      <c r="L447">
        <v>10</v>
      </c>
      <c r="M447" t="s">
        <v>1875</v>
      </c>
      <c r="N447" t="b">
        <v>0</v>
      </c>
    </row>
    <row r="448" spans="1:14" x14ac:dyDescent="0.45">
      <c r="A448" t="s">
        <v>186</v>
      </c>
      <c r="B448" t="s">
        <v>667</v>
      </c>
      <c r="C448" t="s">
        <v>557</v>
      </c>
      <c r="D448">
        <v>5</v>
      </c>
      <c r="E448">
        <v>5</v>
      </c>
      <c r="F448">
        <v>4</v>
      </c>
      <c r="G448">
        <v>5</v>
      </c>
      <c r="H448">
        <v>4</v>
      </c>
      <c r="I448">
        <v>4.7249999999999996</v>
      </c>
      <c r="J448">
        <v>23</v>
      </c>
      <c r="K448">
        <v>0.34739200752690041</v>
      </c>
      <c r="L448">
        <v>12</v>
      </c>
      <c r="M448" t="s">
        <v>1876</v>
      </c>
      <c r="N448" t="b">
        <v>0</v>
      </c>
    </row>
    <row r="449" spans="1:14" x14ac:dyDescent="0.45">
      <c r="A449" t="s">
        <v>189</v>
      </c>
      <c r="B449" t="s">
        <v>669</v>
      </c>
      <c r="C449" t="s">
        <v>557</v>
      </c>
      <c r="D449">
        <v>4</v>
      </c>
      <c r="E449">
        <v>5</v>
      </c>
      <c r="F449">
        <v>4</v>
      </c>
      <c r="G449">
        <v>5</v>
      </c>
      <c r="H449">
        <v>3</v>
      </c>
      <c r="I449">
        <v>4.3249999999999993</v>
      </c>
      <c r="J449">
        <v>21</v>
      </c>
      <c r="K449">
        <v>0.16086772446687059</v>
      </c>
      <c r="L449">
        <v>10</v>
      </c>
      <c r="M449" t="s">
        <v>1877</v>
      </c>
      <c r="N449" t="b">
        <v>0</v>
      </c>
    </row>
    <row r="450" spans="1:14" x14ac:dyDescent="0.45">
      <c r="A450" t="s">
        <v>192</v>
      </c>
      <c r="B450" t="s">
        <v>671</v>
      </c>
      <c r="C450" t="s">
        <v>557</v>
      </c>
      <c r="D450">
        <v>4</v>
      </c>
      <c r="E450">
        <v>5</v>
      </c>
      <c r="F450">
        <v>4</v>
      </c>
      <c r="G450">
        <v>5</v>
      </c>
      <c r="H450">
        <v>3</v>
      </c>
      <c r="I450">
        <v>4.3249999999999993</v>
      </c>
      <c r="J450">
        <v>21</v>
      </c>
      <c r="K450">
        <v>0.2109945070509486</v>
      </c>
      <c r="L450">
        <v>9</v>
      </c>
      <c r="M450" t="s">
        <v>1878</v>
      </c>
      <c r="N450" t="b">
        <v>0</v>
      </c>
    </row>
    <row r="451" spans="1:14" x14ac:dyDescent="0.45">
      <c r="A451" t="s">
        <v>195</v>
      </c>
      <c r="B451" t="s">
        <v>673</v>
      </c>
      <c r="C451" t="s">
        <v>557</v>
      </c>
      <c r="D451">
        <v>5</v>
      </c>
      <c r="E451">
        <v>5</v>
      </c>
      <c r="F451">
        <v>5</v>
      </c>
      <c r="G451">
        <v>5</v>
      </c>
      <c r="H451">
        <v>4</v>
      </c>
      <c r="I451">
        <v>4.9124999999999996</v>
      </c>
      <c r="J451">
        <v>24</v>
      </c>
      <c r="K451">
        <v>0.28667429544041378</v>
      </c>
      <c r="L451">
        <v>11</v>
      </c>
      <c r="M451" t="s">
        <v>1879</v>
      </c>
      <c r="N451" t="b">
        <v>0</v>
      </c>
    </row>
    <row r="452" spans="1:14" x14ac:dyDescent="0.45">
      <c r="A452" t="s">
        <v>198</v>
      </c>
      <c r="B452" t="s">
        <v>675</v>
      </c>
      <c r="C452" t="s">
        <v>557</v>
      </c>
      <c r="D452">
        <v>5</v>
      </c>
      <c r="E452">
        <v>5</v>
      </c>
      <c r="F452">
        <v>5</v>
      </c>
      <c r="G452">
        <v>5</v>
      </c>
      <c r="H452">
        <v>5</v>
      </c>
      <c r="I452">
        <v>5</v>
      </c>
      <c r="J452">
        <v>25</v>
      </c>
      <c r="K452">
        <v>0.40012877680271008</v>
      </c>
      <c r="L452">
        <v>6</v>
      </c>
      <c r="M452" t="s">
        <v>1880</v>
      </c>
      <c r="N452" t="b">
        <v>0</v>
      </c>
    </row>
    <row r="453" spans="1:14" x14ac:dyDescent="0.45">
      <c r="A453" t="s">
        <v>201</v>
      </c>
      <c r="B453" t="s">
        <v>677</v>
      </c>
      <c r="C453" t="s">
        <v>557</v>
      </c>
      <c r="D453">
        <v>5</v>
      </c>
      <c r="E453">
        <v>5</v>
      </c>
      <c r="F453">
        <v>5</v>
      </c>
      <c r="G453">
        <v>5</v>
      </c>
      <c r="H453">
        <v>5</v>
      </c>
      <c r="I453">
        <v>5</v>
      </c>
      <c r="J453">
        <v>25</v>
      </c>
      <c r="K453">
        <v>0.3018276265491906</v>
      </c>
      <c r="L453">
        <v>12</v>
      </c>
      <c r="M453" t="s">
        <v>1881</v>
      </c>
      <c r="N453" t="b">
        <v>0</v>
      </c>
    </row>
    <row r="454" spans="1:14" x14ac:dyDescent="0.45">
      <c r="A454" t="s">
        <v>204</v>
      </c>
      <c r="B454" t="s">
        <v>679</v>
      </c>
      <c r="C454" t="s">
        <v>557</v>
      </c>
      <c r="D454">
        <v>5</v>
      </c>
      <c r="E454">
        <v>5</v>
      </c>
      <c r="F454">
        <v>4</v>
      </c>
      <c r="G454">
        <v>5</v>
      </c>
      <c r="H454">
        <v>3</v>
      </c>
      <c r="I454">
        <v>4.6374999999999993</v>
      </c>
      <c r="J454">
        <v>22</v>
      </c>
      <c r="K454">
        <v>0.25271385910456767</v>
      </c>
      <c r="L454">
        <v>10</v>
      </c>
      <c r="M454" t="s">
        <v>1882</v>
      </c>
      <c r="N454" t="b">
        <v>0</v>
      </c>
    </row>
    <row r="455" spans="1:14" x14ac:dyDescent="0.45">
      <c r="A455" t="s">
        <v>207</v>
      </c>
      <c r="B455" t="s">
        <v>681</v>
      </c>
      <c r="C455" t="s">
        <v>557</v>
      </c>
      <c r="D455">
        <v>5</v>
      </c>
      <c r="E455">
        <v>5</v>
      </c>
      <c r="F455">
        <v>4</v>
      </c>
      <c r="G455">
        <v>5</v>
      </c>
      <c r="H455">
        <v>4</v>
      </c>
      <c r="I455">
        <v>4.7249999999999996</v>
      </c>
      <c r="J455">
        <v>23</v>
      </c>
      <c r="K455">
        <v>0.27456612933656871</v>
      </c>
      <c r="L455">
        <v>10</v>
      </c>
      <c r="M455" t="s">
        <v>1883</v>
      </c>
      <c r="N455" t="b">
        <v>0</v>
      </c>
    </row>
    <row r="456" spans="1:14" x14ac:dyDescent="0.45">
      <c r="A456" t="s">
        <v>210</v>
      </c>
      <c r="B456" t="s">
        <v>683</v>
      </c>
      <c r="C456" t="s">
        <v>557</v>
      </c>
      <c r="D456">
        <v>5</v>
      </c>
      <c r="E456">
        <v>5</v>
      </c>
      <c r="F456">
        <v>4</v>
      </c>
      <c r="G456">
        <v>4</v>
      </c>
      <c r="H456">
        <v>4</v>
      </c>
      <c r="I456">
        <v>4.5625</v>
      </c>
      <c r="J456">
        <v>22</v>
      </c>
      <c r="K456">
        <v>0.27085340585945678</v>
      </c>
      <c r="L456">
        <v>10</v>
      </c>
      <c r="M456" t="s">
        <v>1884</v>
      </c>
      <c r="N456" t="b">
        <v>0</v>
      </c>
    </row>
    <row r="457" spans="1:14" x14ac:dyDescent="0.45">
      <c r="A457" t="s">
        <v>213</v>
      </c>
      <c r="B457" t="s">
        <v>685</v>
      </c>
      <c r="C457" t="s">
        <v>557</v>
      </c>
      <c r="D457">
        <v>4</v>
      </c>
      <c r="E457">
        <v>5</v>
      </c>
      <c r="F457">
        <v>3</v>
      </c>
      <c r="G457">
        <v>4</v>
      </c>
      <c r="H457">
        <v>3</v>
      </c>
      <c r="I457">
        <v>3.9750000000000001</v>
      </c>
      <c r="J457">
        <v>19</v>
      </c>
      <c r="K457">
        <v>0.33126249606667568</v>
      </c>
      <c r="L457">
        <v>10</v>
      </c>
      <c r="M457" t="s">
        <v>1885</v>
      </c>
      <c r="N457" t="b">
        <v>0</v>
      </c>
    </row>
    <row r="458" spans="1:14" x14ac:dyDescent="0.45">
      <c r="A458" t="s">
        <v>216</v>
      </c>
      <c r="B458" t="s">
        <v>687</v>
      </c>
      <c r="C458" t="s">
        <v>557</v>
      </c>
      <c r="D458">
        <v>5</v>
      </c>
      <c r="E458">
        <v>5</v>
      </c>
      <c r="F458">
        <v>4</v>
      </c>
      <c r="G458">
        <v>5</v>
      </c>
      <c r="H458">
        <v>4</v>
      </c>
      <c r="I458">
        <v>4.7249999999999996</v>
      </c>
      <c r="J458">
        <v>23</v>
      </c>
      <c r="K458">
        <v>0.30676769328001557</v>
      </c>
      <c r="L458">
        <v>10</v>
      </c>
      <c r="M458" t="s">
        <v>1886</v>
      </c>
      <c r="N458" t="b">
        <v>0</v>
      </c>
    </row>
    <row r="459" spans="1:14" x14ac:dyDescent="0.45">
      <c r="A459" t="s">
        <v>219</v>
      </c>
      <c r="B459" t="s">
        <v>688</v>
      </c>
      <c r="C459" t="s">
        <v>557</v>
      </c>
      <c r="D459">
        <v>5</v>
      </c>
      <c r="E459">
        <v>5</v>
      </c>
      <c r="F459">
        <v>4</v>
      </c>
      <c r="G459">
        <v>5</v>
      </c>
      <c r="H459">
        <v>4</v>
      </c>
      <c r="I459">
        <v>4.7249999999999996</v>
      </c>
      <c r="J459">
        <v>23</v>
      </c>
      <c r="K459">
        <v>0.1232652538902539</v>
      </c>
      <c r="L459">
        <v>10</v>
      </c>
      <c r="M459" t="s">
        <v>1887</v>
      </c>
      <c r="N459" t="b">
        <v>0</v>
      </c>
    </row>
    <row r="460" spans="1:14" x14ac:dyDescent="0.45">
      <c r="A460" t="s">
        <v>222</v>
      </c>
      <c r="B460" t="s">
        <v>690</v>
      </c>
      <c r="C460" t="s">
        <v>557</v>
      </c>
      <c r="D460">
        <v>4</v>
      </c>
      <c r="E460">
        <v>5</v>
      </c>
      <c r="F460">
        <v>4</v>
      </c>
      <c r="G460">
        <v>4</v>
      </c>
      <c r="H460">
        <v>3</v>
      </c>
      <c r="I460">
        <v>4.1624999999999996</v>
      </c>
      <c r="J460">
        <v>20</v>
      </c>
      <c r="K460">
        <v>0.43133670718380002</v>
      </c>
      <c r="L460">
        <v>10</v>
      </c>
      <c r="M460" t="s">
        <v>1888</v>
      </c>
      <c r="N460" t="b">
        <v>0</v>
      </c>
    </row>
    <row r="461" spans="1:14" x14ac:dyDescent="0.45">
      <c r="A461" t="s">
        <v>225</v>
      </c>
      <c r="B461" t="s">
        <v>692</v>
      </c>
      <c r="C461" t="s">
        <v>557</v>
      </c>
      <c r="D461">
        <v>5</v>
      </c>
      <c r="E461">
        <v>5</v>
      </c>
      <c r="F461">
        <v>4</v>
      </c>
      <c r="G461">
        <v>5</v>
      </c>
      <c r="H461">
        <v>4</v>
      </c>
      <c r="I461">
        <v>4.7249999999999996</v>
      </c>
      <c r="J461">
        <v>23</v>
      </c>
      <c r="K461">
        <v>0.2882381110994931</v>
      </c>
      <c r="L461">
        <v>10</v>
      </c>
      <c r="M461" t="s">
        <v>1889</v>
      </c>
      <c r="N461" t="b">
        <v>0</v>
      </c>
    </row>
    <row r="462" spans="1:14" x14ac:dyDescent="0.45">
      <c r="A462" t="s">
        <v>228</v>
      </c>
      <c r="B462" t="s">
        <v>694</v>
      </c>
      <c r="C462" t="s">
        <v>557</v>
      </c>
      <c r="D462">
        <v>5</v>
      </c>
      <c r="E462">
        <v>5</v>
      </c>
      <c r="F462">
        <v>5</v>
      </c>
      <c r="G462">
        <v>5</v>
      </c>
      <c r="H462">
        <v>4</v>
      </c>
      <c r="I462">
        <v>4.9124999999999996</v>
      </c>
      <c r="J462">
        <v>24</v>
      </c>
      <c r="K462">
        <v>0.30748280660432359</v>
      </c>
      <c r="L462">
        <v>11</v>
      </c>
      <c r="M462" t="s">
        <v>1890</v>
      </c>
      <c r="N462" t="b">
        <v>0</v>
      </c>
    </row>
    <row r="463" spans="1:14" x14ac:dyDescent="0.45">
      <c r="A463" t="s">
        <v>231</v>
      </c>
      <c r="B463" t="s">
        <v>696</v>
      </c>
      <c r="C463" t="s">
        <v>557</v>
      </c>
      <c r="D463">
        <v>5</v>
      </c>
      <c r="E463">
        <v>5</v>
      </c>
      <c r="F463">
        <v>4</v>
      </c>
      <c r="G463">
        <v>5</v>
      </c>
      <c r="H463">
        <v>4</v>
      </c>
      <c r="I463">
        <v>4.7249999999999996</v>
      </c>
      <c r="J463">
        <v>23</v>
      </c>
      <c r="K463">
        <v>0.32951832506619949</v>
      </c>
      <c r="L463">
        <v>8</v>
      </c>
      <c r="M463" t="s">
        <v>1891</v>
      </c>
      <c r="N463" t="b">
        <v>0</v>
      </c>
    </row>
    <row r="464" spans="1:14" x14ac:dyDescent="0.45">
      <c r="A464" t="s">
        <v>234</v>
      </c>
      <c r="B464" t="s">
        <v>698</v>
      </c>
      <c r="C464" t="s">
        <v>557</v>
      </c>
      <c r="D464">
        <v>1</v>
      </c>
      <c r="E464">
        <v>1</v>
      </c>
      <c r="F464">
        <v>1</v>
      </c>
      <c r="G464">
        <v>2</v>
      </c>
      <c r="H464">
        <v>1</v>
      </c>
      <c r="I464">
        <v>1.1625000000000001</v>
      </c>
      <c r="J464">
        <v>6</v>
      </c>
      <c r="K464">
        <v>4.1375536499872419E-2</v>
      </c>
      <c r="L464">
        <v>10</v>
      </c>
      <c r="M464" t="s">
        <v>1892</v>
      </c>
      <c r="N464" t="b">
        <v>0</v>
      </c>
    </row>
    <row r="465" spans="1:14" x14ac:dyDescent="0.45">
      <c r="A465" t="s">
        <v>237</v>
      </c>
      <c r="B465" t="s">
        <v>700</v>
      </c>
      <c r="C465" t="s">
        <v>557</v>
      </c>
      <c r="D465">
        <v>5</v>
      </c>
      <c r="E465">
        <v>5</v>
      </c>
      <c r="F465">
        <v>4</v>
      </c>
      <c r="G465">
        <v>5</v>
      </c>
      <c r="H465">
        <v>4</v>
      </c>
      <c r="I465">
        <v>4.7249999999999996</v>
      </c>
      <c r="J465">
        <v>23</v>
      </c>
      <c r="K465">
        <v>0.31120015756544511</v>
      </c>
      <c r="L465">
        <v>11</v>
      </c>
      <c r="M465" t="s">
        <v>1893</v>
      </c>
      <c r="N465" t="b">
        <v>0</v>
      </c>
    </row>
    <row r="466" spans="1:14" x14ac:dyDescent="0.45">
      <c r="A466" t="s">
        <v>240</v>
      </c>
      <c r="B466" t="s">
        <v>702</v>
      </c>
      <c r="C466" t="s">
        <v>557</v>
      </c>
      <c r="D466">
        <v>5</v>
      </c>
      <c r="E466">
        <v>5</v>
      </c>
      <c r="F466">
        <v>4</v>
      </c>
      <c r="G466">
        <v>5</v>
      </c>
      <c r="H466">
        <v>4</v>
      </c>
      <c r="I466">
        <v>4.7249999999999996</v>
      </c>
      <c r="J466">
        <v>23</v>
      </c>
      <c r="K466">
        <v>0.22429371178438801</v>
      </c>
      <c r="L466">
        <v>14</v>
      </c>
      <c r="M466" t="s">
        <v>1894</v>
      </c>
      <c r="N466" t="b">
        <v>0</v>
      </c>
    </row>
    <row r="467" spans="1:14" x14ac:dyDescent="0.45">
      <c r="A467" t="s">
        <v>243</v>
      </c>
      <c r="B467" t="s">
        <v>703</v>
      </c>
      <c r="C467" t="s">
        <v>557</v>
      </c>
      <c r="D467">
        <v>5</v>
      </c>
      <c r="E467">
        <v>5</v>
      </c>
      <c r="F467">
        <v>5</v>
      </c>
      <c r="G467">
        <v>5</v>
      </c>
      <c r="H467">
        <v>5</v>
      </c>
      <c r="I467">
        <v>5</v>
      </c>
      <c r="J467">
        <v>25</v>
      </c>
      <c r="K467">
        <v>0.26894000299335669</v>
      </c>
      <c r="L467">
        <v>8</v>
      </c>
      <c r="M467" t="s">
        <v>1895</v>
      </c>
      <c r="N467" t="b">
        <v>0</v>
      </c>
    </row>
    <row r="468" spans="1:14" x14ac:dyDescent="0.45">
      <c r="A468" t="s">
        <v>246</v>
      </c>
      <c r="B468" t="s">
        <v>705</v>
      </c>
      <c r="C468" t="s">
        <v>557</v>
      </c>
      <c r="D468">
        <v>5</v>
      </c>
      <c r="E468">
        <v>5</v>
      </c>
      <c r="F468">
        <v>5</v>
      </c>
      <c r="G468">
        <v>5</v>
      </c>
      <c r="H468">
        <v>5</v>
      </c>
      <c r="I468">
        <v>5</v>
      </c>
      <c r="J468">
        <v>25</v>
      </c>
      <c r="K468">
        <v>0.2778108663817932</v>
      </c>
      <c r="L468">
        <v>12</v>
      </c>
      <c r="M468" t="s">
        <v>1896</v>
      </c>
      <c r="N468" t="b">
        <v>0</v>
      </c>
    </row>
    <row r="469" spans="1:14" x14ac:dyDescent="0.45">
      <c r="A469" t="s">
        <v>249</v>
      </c>
      <c r="B469" t="s">
        <v>707</v>
      </c>
      <c r="C469" t="s">
        <v>557</v>
      </c>
      <c r="D469">
        <v>4</v>
      </c>
      <c r="E469">
        <v>5</v>
      </c>
      <c r="F469">
        <v>3</v>
      </c>
      <c r="G469">
        <v>4</v>
      </c>
      <c r="H469">
        <v>3</v>
      </c>
      <c r="I469">
        <v>3.9750000000000001</v>
      </c>
      <c r="J469">
        <v>19</v>
      </c>
      <c r="K469">
        <v>0.1610097750361747</v>
      </c>
      <c r="L469">
        <v>10</v>
      </c>
      <c r="M469" t="s">
        <v>1897</v>
      </c>
      <c r="N469" t="b">
        <v>0</v>
      </c>
    </row>
    <row r="470" spans="1:14" x14ac:dyDescent="0.45">
      <c r="A470" t="s">
        <v>252</v>
      </c>
      <c r="B470" t="s">
        <v>709</v>
      </c>
      <c r="C470" t="s">
        <v>557</v>
      </c>
      <c r="D470">
        <v>5</v>
      </c>
      <c r="E470">
        <v>5</v>
      </c>
      <c r="F470">
        <v>4</v>
      </c>
      <c r="G470">
        <v>5</v>
      </c>
      <c r="H470">
        <v>4</v>
      </c>
      <c r="I470">
        <v>4.7249999999999996</v>
      </c>
      <c r="J470">
        <v>23</v>
      </c>
      <c r="K470">
        <v>0.43851762303674502</v>
      </c>
      <c r="L470">
        <v>10</v>
      </c>
      <c r="M470" t="s">
        <v>1898</v>
      </c>
      <c r="N470" t="b">
        <v>0</v>
      </c>
    </row>
    <row r="471" spans="1:14" x14ac:dyDescent="0.45">
      <c r="A471" t="s">
        <v>255</v>
      </c>
      <c r="B471" t="s">
        <v>711</v>
      </c>
      <c r="C471" t="s">
        <v>557</v>
      </c>
      <c r="D471">
        <v>5</v>
      </c>
      <c r="E471">
        <v>5</v>
      </c>
      <c r="F471">
        <v>4</v>
      </c>
      <c r="G471">
        <v>5</v>
      </c>
      <c r="H471">
        <v>4</v>
      </c>
      <c r="I471">
        <v>4.7249999999999996</v>
      </c>
      <c r="J471">
        <v>23</v>
      </c>
      <c r="K471">
        <v>0.12144613243819841</v>
      </c>
      <c r="L471">
        <v>10</v>
      </c>
      <c r="M471" t="s">
        <v>1899</v>
      </c>
      <c r="N471" t="b">
        <v>0</v>
      </c>
    </row>
    <row r="472" spans="1:14" x14ac:dyDescent="0.45">
      <c r="A472" t="s">
        <v>258</v>
      </c>
      <c r="B472" t="s">
        <v>713</v>
      </c>
      <c r="C472" t="s">
        <v>557</v>
      </c>
      <c r="D472">
        <v>5</v>
      </c>
      <c r="E472">
        <v>5</v>
      </c>
      <c r="F472">
        <v>5</v>
      </c>
      <c r="G472">
        <v>5</v>
      </c>
      <c r="H472">
        <v>4</v>
      </c>
      <c r="I472">
        <v>4.9124999999999996</v>
      </c>
      <c r="J472">
        <v>24</v>
      </c>
      <c r="K472">
        <v>0.41156449211147622</v>
      </c>
      <c r="L472">
        <v>10</v>
      </c>
      <c r="M472" t="s">
        <v>1900</v>
      </c>
      <c r="N472" t="b">
        <v>0</v>
      </c>
    </row>
    <row r="473" spans="1:14" x14ac:dyDescent="0.45">
      <c r="A473" t="s">
        <v>261</v>
      </c>
      <c r="B473" t="s">
        <v>715</v>
      </c>
      <c r="C473" t="s">
        <v>557</v>
      </c>
      <c r="D473">
        <v>4</v>
      </c>
      <c r="E473">
        <v>5</v>
      </c>
      <c r="F473">
        <v>4</v>
      </c>
      <c r="G473">
        <v>5</v>
      </c>
      <c r="H473">
        <v>3</v>
      </c>
      <c r="I473">
        <v>4.3249999999999993</v>
      </c>
      <c r="J473">
        <v>21</v>
      </c>
      <c r="K473">
        <v>0.40587417055369379</v>
      </c>
      <c r="L473">
        <v>11</v>
      </c>
      <c r="M473" t="s">
        <v>1901</v>
      </c>
      <c r="N473" t="b">
        <v>0</v>
      </c>
    </row>
    <row r="474" spans="1:14" x14ac:dyDescent="0.45">
      <c r="A474" t="s">
        <v>264</v>
      </c>
      <c r="B474" t="s">
        <v>717</v>
      </c>
      <c r="C474" t="s">
        <v>557</v>
      </c>
      <c r="D474">
        <v>5</v>
      </c>
      <c r="E474">
        <v>5</v>
      </c>
      <c r="F474">
        <v>4</v>
      </c>
      <c r="G474">
        <v>5</v>
      </c>
      <c r="H474">
        <v>4</v>
      </c>
      <c r="I474">
        <v>4.7249999999999996</v>
      </c>
      <c r="J474">
        <v>23</v>
      </c>
      <c r="K474">
        <v>0.2570174569815718</v>
      </c>
      <c r="L474">
        <v>11</v>
      </c>
      <c r="M474" t="s">
        <v>1902</v>
      </c>
      <c r="N474" t="b">
        <v>0</v>
      </c>
    </row>
    <row r="475" spans="1:14" x14ac:dyDescent="0.45">
      <c r="A475" t="s">
        <v>267</v>
      </c>
      <c r="B475" t="s">
        <v>719</v>
      </c>
      <c r="C475" t="s">
        <v>557</v>
      </c>
      <c r="D475">
        <v>5</v>
      </c>
      <c r="E475">
        <v>5</v>
      </c>
      <c r="F475">
        <v>4</v>
      </c>
      <c r="G475">
        <v>5</v>
      </c>
      <c r="H475">
        <v>5</v>
      </c>
      <c r="I475">
        <v>4.8125</v>
      </c>
      <c r="J475">
        <v>24</v>
      </c>
      <c r="K475">
        <v>0.30112088017316579</v>
      </c>
      <c r="L475">
        <v>10</v>
      </c>
      <c r="M475" t="s">
        <v>1903</v>
      </c>
      <c r="N475" t="b">
        <v>0</v>
      </c>
    </row>
    <row r="476" spans="1:14" x14ac:dyDescent="0.45">
      <c r="A476" t="s">
        <v>270</v>
      </c>
      <c r="B476" t="s">
        <v>721</v>
      </c>
      <c r="C476" t="s">
        <v>557</v>
      </c>
      <c r="D476">
        <v>5</v>
      </c>
      <c r="E476">
        <v>5</v>
      </c>
      <c r="F476">
        <v>4</v>
      </c>
      <c r="G476">
        <v>5</v>
      </c>
      <c r="H476">
        <v>5</v>
      </c>
      <c r="I476">
        <v>4.8125</v>
      </c>
      <c r="J476">
        <v>24</v>
      </c>
      <c r="K476">
        <v>0.15872824946099001</v>
      </c>
      <c r="L476">
        <v>10</v>
      </c>
      <c r="M476" t="s">
        <v>1904</v>
      </c>
      <c r="N476" t="b">
        <v>0</v>
      </c>
    </row>
    <row r="477" spans="1:14" x14ac:dyDescent="0.45">
      <c r="A477" t="s">
        <v>273</v>
      </c>
      <c r="B477" t="s">
        <v>723</v>
      </c>
      <c r="C477" t="s">
        <v>557</v>
      </c>
      <c r="D477">
        <v>3</v>
      </c>
      <c r="E477">
        <v>4</v>
      </c>
      <c r="F477">
        <v>3</v>
      </c>
      <c r="G477">
        <v>4</v>
      </c>
      <c r="H477">
        <v>2</v>
      </c>
      <c r="I477">
        <v>3.3250000000000002</v>
      </c>
      <c r="J477">
        <v>16</v>
      </c>
      <c r="K477">
        <v>0.23361689277869441</v>
      </c>
      <c r="L477">
        <v>10</v>
      </c>
      <c r="M477" t="s">
        <v>1905</v>
      </c>
      <c r="N477" t="b">
        <v>0</v>
      </c>
    </row>
    <row r="478" spans="1:14" x14ac:dyDescent="0.45">
      <c r="A478" t="s">
        <v>276</v>
      </c>
      <c r="B478" t="s">
        <v>725</v>
      </c>
      <c r="C478" t="s">
        <v>557</v>
      </c>
      <c r="D478">
        <v>5</v>
      </c>
      <c r="E478">
        <v>5</v>
      </c>
      <c r="F478">
        <v>4</v>
      </c>
      <c r="G478">
        <v>5</v>
      </c>
      <c r="H478">
        <v>3</v>
      </c>
      <c r="I478">
        <v>4.6374999999999993</v>
      </c>
      <c r="J478">
        <v>22</v>
      </c>
      <c r="K478">
        <v>0.17513732502034879</v>
      </c>
      <c r="L478">
        <v>9</v>
      </c>
      <c r="M478" t="s">
        <v>1906</v>
      </c>
      <c r="N478" t="b">
        <v>0</v>
      </c>
    </row>
    <row r="479" spans="1:14" x14ac:dyDescent="0.45">
      <c r="A479" t="s">
        <v>279</v>
      </c>
      <c r="B479" t="s">
        <v>727</v>
      </c>
      <c r="C479" t="s">
        <v>557</v>
      </c>
      <c r="D479">
        <v>5</v>
      </c>
      <c r="E479">
        <v>5</v>
      </c>
      <c r="F479">
        <v>4</v>
      </c>
      <c r="G479">
        <v>4</v>
      </c>
      <c r="H479">
        <v>5</v>
      </c>
      <c r="I479">
        <v>4.6500000000000004</v>
      </c>
      <c r="J479">
        <v>23</v>
      </c>
      <c r="K479">
        <v>0.36630837300924618</v>
      </c>
      <c r="L479">
        <v>10</v>
      </c>
      <c r="M479" t="s">
        <v>1907</v>
      </c>
      <c r="N479" t="b">
        <v>0</v>
      </c>
    </row>
    <row r="480" spans="1:14" x14ac:dyDescent="0.45">
      <c r="A480" t="s">
        <v>282</v>
      </c>
      <c r="B480" t="s">
        <v>729</v>
      </c>
      <c r="C480" t="s">
        <v>557</v>
      </c>
      <c r="D480">
        <v>3</v>
      </c>
      <c r="E480">
        <v>4</v>
      </c>
      <c r="F480">
        <v>3</v>
      </c>
      <c r="G480">
        <v>4</v>
      </c>
      <c r="H480">
        <v>2</v>
      </c>
      <c r="I480">
        <v>3.3250000000000002</v>
      </c>
      <c r="J480">
        <v>16</v>
      </c>
      <c r="K480">
        <v>0.25506679331134219</v>
      </c>
      <c r="L480">
        <v>11</v>
      </c>
      <c r="M480" t="s">
        <v>1908</v>
      </c>
      <c r="N480" t="b">
        <v>0</v>
      </c>
    </row>
    <row r="481" spans="1:14" x14ac:dyDescent="0.45">
      <c r="A481" t="s">
        <v>285</v>
      </c>
      <c r="B481" t="s">
        <v>731</v>
      </c>
      <c r="C481" t="s">
        <v>557</v>
      </c>
      <c r="D481">
        <v>3</v>
      </c>
      <c r="E481">
        <v>4</v>
      </c>
      <c r="F481">
        <v>3</v>
      </c>
      <c r="G481">
        <v>4</v>
      </c>
      <c r="H481">
        <v>2</v>
      </c>
      <c r="I481">
        <v>3.3250000000000002</v>
      </c>
      <c r="J481">
        <v>16</v>
      </c>
      <c r="K481">
        <v>0.15908043405074249</v>
      </c>
      <c r="L481">
        <v>9</v>
      </c>
      <c r="M481" t="s">
        <v>1909</v>
      </c>
      <c r="N481" t="b">
        <v>0</v>
      </c>
    </row>
    <row r="482" spans="1:14" x14ac:dyDescent="0.45">
      <c r="A482" t="s">
        <v>288</v>
      </c>
      <c r="B482" t="s">
        <v>733</v>
      </c>
      <c r="C482" t="s">
        <v>557</v>
      </c>
      <c r="D482">
        <v>5</v>
      </c>
      <c r="E482">
        <v>5</v>
      </c>
      <c r="F482">
        <v>5</v>
      </c>
      <c r="G482">
        <v>5</v>
      </c>
      <c r="H482">
        <v>5</v>
      </c>
      <c r="I482">
        <v>5</v>
      </c>
      <c r="J482">
        <v>25</v>
      </c>
      <c r="K482">
        <v>0.34443461945963599</v>
      </c>
      <c r="L482">
        <v>10</v>
      </c>
      <c r="M482" t="s">
        <v>1910</v>
      </c>
      <c r="N482" t="b">
        <v>0</v>
      </c>
    </row>
    <row r="483" spans="1:14" x14ac:dyDescent="0.45">
      <c r="A483" t="s">
        <v>291</v>
      </c>
      <c r="B483" t="s">
        <v>735</v>
      </c>
      <c r="C483" t="s">
        <v>557</v>
      </c>
      <c r="D483">
        <v>5</v>
      </c>
      <c r="E483">
        <v>5</v>
      </c>
      <c r="F483">
        <v>4</v>
      </c>
      <c r="G483">
        <v>5</v>
      </c>
      <c r="H483">
        <v>5</v>
      </c>
      <c r="I483">
        <v>4.8125</v>
      </c>
      <c r="J483">
        <v>24</v>
      </c>
      <c r="K483">
        <v>0.17386577345278631</v>
      </c>
      <c r="L483">
        <v>10</v>
      </c>
      <c r="M483" t="s">
        <v>1911</v>
      </c>
      <c r="N483" t="b">
        <v>0</v>
      </c>
    </row>
    <row r="484" spans="1:14" x14ac:dyDescent="0.45">
      <c r="A484" t="s">
        <v>294</v>
      </c>
      <c r="B484" t="s">
        <v>737</v>
      </c>
      <c r="C484" t="s">
        <v>557</v>
      </c>
      <c r="D484">
        <v>5</v>
      </c>
      <c r="E484">
        <v>5</v>
      </c>
      <c r="F484">
        <v>4</v>
      </c>
      <c r="G484">
        <v>5</v>
      </c>
      <c r="H484">
        <v>4</v>
      </c>
      <c r="I484">
        <v>4.7249999999999996</v>
      </c>
      <c r="J484">
        <v>23</v>
      </c>
      <c r="K484">
        <v>0.27440668811712438</v>
      </c>
      <c r="L484">
        <v>10</v>
      </c>
      <c r="M484" t="s">
        <v>1912</v>
      </c>
      <c r="N484" t="b">
        <v>0</v>
      </c>
    </row>
    <row r="485" spans="1:14" x14ac:dyDescent="0.45">
      <c r="A485" t="s">
        <v>297</v>
      </c>
      <c r="B485" t="s">
        <v>739</v>
      </c>
      <c r="C485" t="s">
        <v>557</v>
      </c>
      <c r="D485">
        <v>5</v>
      </c>
      <c r="E485">
        <v>5</v>
      </c>
      <c r="F485">
        <v>4</v>
      </c>
      <c r="G485">
        <v>5</v>
      </c>
      <c r="H485">
        <v>4</v>
      </c>
      <c r="I485">
        <v>4.7249999999999996</v>
      </c>
      <c r="J485">
        <v>23</v>
      </c>
      <c r="K485">
        <v>0.15294083938269981</v>
      </c>
      <c r="L485">
        <v>10</v>
      </c>
      <c r="M485" t="s">
        <v>1913</v>
      </c>
      <c r="N485" t="b">
        <v>0</v>
      </c>
    </row>
    <row r="486" spans="1:14" x14ac:dyDescent="0.45">
      <c r="A486" t="s">
        <v>300</v>
      </c>
      <c r="B486" t="s">
        <v>741</v>
      </c>
      <c r="C486" t="s">
        <v>557</v>
      </c>
      <c r="D486">
        <v>5</v>
      </c>
      <c r="E486">
        <v>5</v>
      </c>
      <c r="F486">
        <v>5</v>
      </c>
      <c r="G486">
        <v>5</v>
      </c>
      <c r="H486">
        <v>5</v>
      </c>
      <c r="I486">
        <v>5</v>
      </c>
      <c r="J486">
        <v>25</v>
      </c>
      <c r="K486">
        <v>0.27209807006950482</v>
      </c>
      <c r="L486">
        <v>12</v>
      </c>
      <c r="M486" t="s">
        <v>1914</v>
      </c>
      <c r="N486" t="b">
        <v>0</v>
      </c>
    </row>
    <row r="487" spans="1:14" x14ac:dyDescent="0.45">
      <c r="A487" t="s">
        <v>303</v>
      </c>
      <c r="B487" t="s">
        <v>743</v>
      </c>
      <c r="C487" t="s">
        <v>557</v>
      </c>
      <c r="D487">
        <v>4</v>
      </c>
      <c r="E487">
        <v>5</v>
      </c>
      <c r="F487">
        <v>4</v>
      </c>
      <c r="G487">
        <v>5</v>
      </c>
      <c r="H487">
        <v>3</v>
      </c>
      <c r="I487">
        <v>4.3249999999999993</v>
      </c>
      <c r="J487">
        <v>21</v>
      </c>
      <c r="K487">
        <v>7.7197684114582027E-2</v>
      </c>
      <c r="L487">
        <v>13</v>
      </c>
      <c r="M487" t="s">
        <v>1915</v>
      </c>
      <c r="N487" t="b">
        <v>0</v>
      </c>
    </row>
    <row r="488" spans="1:14" x14ac:dyDescent="0.45">
      <c r="A488" t="s">
        <v>306</v>
      </c>
      <c r="B488" t="s">
        <v>745</v>
      </c>
      <c r="C488" t="s">
        <v>557</v>
      </c>
      <c r="D488">
        <v>5</v>
      </c>
      <c r="E488">
        <v>5</v>
      </c>
      <c r="F488">
        <v>5</v>
      </c>
      <c r="G488">
        <v>5</v>
      </c>
      <c r="H488">
        <v>5</v>
      </c>
      <c r="I488">
        <v>5</v>
      </c>
      <c r="J488">
        <v>25</v>
      </c>
      <c r="K488">
        <v>0.1012045532498714</v>
      </c>
      <c r="L488">
        <v>12</v>
      </c>
      <c r="M488" t="s">
        <v>1916</v>
      </c>
      <c r="N488" t="b">
        <v>0</v>
      </c>
    </row>
    <row r="489" spans="1:14" x14ac:dyDescent="0.45">
      <c r="A489" t="s">
        <v>309</v>
      </c>
      <c r="B489" t="s">
        <v>747</v>
      </c>
      <c r="C489" t="s">
        <v>557</v>
      </c>
      <c r="D489">
        <v>5</v>
      </c>
      <c r="E489">
        <v>5</v>
      </c>
      <c r="F489">
        <v>4</v>
      </c>
      <c r="G489">
        <v>5</v>
      </c>
      <c r="H489">
        <v>4</v>
      </c>
      <c r="I489">
        <v>4.7249999999999996</v>
      </c>
      <c r="J489">
        <v>23</v>
      </c>
      <c r="K489">
        <v>0.16320698528624811</v>
      </c>
      <c r="L489">
        <v>13</v>
      </c>
      <c r="M489" t="s">
        <v>1917</v>
      </c>
      <c r="N489" t="b">
        <v>0</v>
      </c>
    </row>
    <row r="490" spans="1:14" x14ac:dyDescent="0.45">
      <c r="A490" t="s">
        <v>312</v>
      </c>
      <c r="B490" t="s">
        <v>749</v>
      </c>
      <c r="C490" t="s">
        <v>557</v>
      </c>
      <c r="D490">
        <v>5</v>
      </c>
      <c r="E490">
        <v>5</v>
      </c>
      <c r="F490">
        <v>4</v>
      </c>
      <c r="G490">
        <v>5</v>
      </c>
      <c r="H490">
        <v>4</v>
      </c>
      <c r="I490">
        <v>4.7249999999999996</v>
      </c>
      <c r="J490">
        <v>23</v>
      </c>
      <c r="K490">
        <v>0.29732980580715229</v>
      </c>
      <c r="L490">
        <v>10</v>
      </c>
      <c r="M490" t="s">
        <v>1918</v>
      </c>
      <c r="N490" t="b">
        <v>0</v>
      </c>
    </row>
    <row r="491" spans="1:14" x14ac:dyDescent="0.45">
      <c r="A491" t="s">
        <v>315</v>
      </c>
      <c r="B491" t="s">
        <v>751</v>
      </c>
      <c r="C491" t="s">
        <v>557</v>
      </c>
      <c r="D491">
        <v>4</v>
      </c>
      <c r="E491">
        <v>5</v>
      </c>
      <c r="F491">
        <v>4</v>
      </c>
      <c r="G491">
        <v>5</v>
      </c>
      <c r="H491">
        <v>3</v>
      </c>
      <c r="I491">
        <v>4.3249999999999993</v>
      </c>
      <c r="J491">
        <v>21</v>
      </c>
      <c r="K491">
        <v>0.17139618020961411</v>
      </c>
      <c r="L491">
        <v>13</v>
      </c>
      <c r="M491" t="s">
        <v>1919</v>
      </c>
      <c r="N491" t="b">
        <v>0</v>
      </c>
    </row>
    <row r="492" spans="1:14" x14ac:dyDescent="0.45">
      <c r="A492" t="s">
        <v>318</v>
      </c>
      <c r="B492" t="s">
        <v>753</v>
      </c>
      <c r="C492" t="s">
        <v>557</v>
      </c>
      <c r="D492">
        <v>5</v>
      </c>
      <c r="E492">
        <v>5</v>
      </c>
      <c r="F492">
        <v>4</v>
      </c>
      <c r="G492">
        <v>5</v>
      </c>
      <c r="H492">
        <v>4</v>
      </c>
      <c r="I492">
        <v>4.7249999999999996</v>
      </c>
      <c r="J492">
        <v>23</v>
      </c>
      <c r="K492">
        <v>0.2024148993966072</v>
      </c>
      <c r="L492">
        <v>12</v>
      </c>
      <c r="M492" t="s">
        <v>1920</v>
      </c>
      <c r="N492" t="b">
        <v>0</v>
      </c>
    </row>
    <row r="493" spans="1:14" x14ac:dyDescent="0.45">
      <c r="A493" t="s">
        <v>321</v>
      </c>
      <c r="B493" t="s">
        <v>755</v>
      </c>
      <c r="C493" t="s">
        <v>557</v>
      </c>
      <c r="D493">
        <v>5</v>
      </c>
      <c r="E493">
        <v>5</v>
      </c>
      <c r="F493">
        <v>4</v>
      </c>
      <c r="G493">
        <v>5</v>
      </c>
      <c r="H493">
        <v>4</v>
      </c>
      <c r="I493">
        <v>4.7249999999999996</v>
      </c>
      <c r="J493">
        <v>23</v>
      </c>
      <c r="K493">
        <v>0.212436087030965</v>
      </c>
      <c r="L493">
        <v>10</v>
      </c>
      <c r="M493" t="s">
        <v>1921</v>
      </c>
      <c r="N493" t="b">
        <v>0</v>
      </c>
    </row>
    <row r="494" spans="1:14" x14ac:dyDescent="0.45">
      <c r="A494" t="s">
        <v>324</v>
      </c>
      <c r="B494" t="s">
        <v>757</v>
      </c>
      <c r="C494" t="s">
        <v>557</v>
      </c>
      <c r="D494">
        <v>5</v>
      </c>
      <c r="E494">
        <v>5</v>
      </c>
      <c r="F494">
        <v>5</v>
      </c>
      <c r="G494">
        <v>5</v>
      </c>
      <c r="H494">
        <v>5</v>
      </c>
      <c r="I494">
        <v>5</v>
      </c>
      <c r="J494">
        <v>25</v>
      </c>
      <c r="K494">
        <v>0.14028566498011141</v>
      </c>
      <c r="L494">
        <v>12</v>
      </c>
      <c r="M494" t="s">
        <v>1895</v>
      </c>
      <c r="N494" t="b">
        <v>0</v>
      </c>
    </row>
    <row r="495" spans="1:14" x14ac:dyDescent="0.45">
      <c r="A495" t="s">
        <v>327</v>
      </c>
      <c r="B495" t="s">
        <v>759</v>
      </c>
      <c r="C495" t="s">
        <v>557</v>
      </c>
      <c r="D495">
        <v>4</v>
      </c>
      <c r="E495">
        <v>5</v>
      </c>
      <c r="F495">
        <v>4</v>
      </c>
      <c r="G495">
        <v>5</v>
      </c>
      <c r="H495">
        <v>3</v>
      </c>
      <c r="I495">
        <v>4.3249999999999993</v>
      </c>
      <c r="J495">
        <v>21</v>
      </c>
      <c r="K495">
        <v>0.22585404290255681</v>
      </c>
      <c r="L495">
        <v>14</v>
      </c>
      <c r="M495" t="s">
        <v>1922</v>
      </c>
      <c r="N495" t="b">
        <v>0</v>
      </c>
    </row>
    <row r="496" spans="1:14" x14ac:dyDescent="0.45">
      <c r="A496" t="s">
        <v>330</v>
      </c>
      <c r="B496" t="s">
        <v>761</v>
      </c>
      <c r="C496" t="s">
        <v>557</v>
      </c>
      <c r="D496">
        <v>5</v>
      </c>
      <c r="E496">
        <v>5</v>
      </c>
      <c r="F496">
        <v>4</v>
      </c>
      <c r="G496">
        <v>5</v>
      </c>
      <c r="H496">
        <v>4</v>
      </c>
      <c r="I496">
        <v>4.7249999999999996</v>
      </c>
      <c r="J496">
        <v>23</v>
      </c>
      <c r="K496">
        <v>9.1329225352112658E-2</v>
      </c>
      <c r="L496">
        <v>2</v>
      </c>
      <c r="M496" t="s">
        <v>1923</v>
      </c>
      <c r="N496" t="b">
        <v>0</v>
      </c>
    </row>
    <row r="497" spans="1:14" x14ac:dyDescent="0.45">
      <c r="A497" t="s">
        <v>333</v>
      </c>
      <c r="B497" t="s">
        <v>763</v>
      </c>
      <c r="C497" t="s">
        <v>557</v>
      </c>
      <c r="D497">
        <v>5</v>
      </c>
      <c r="E497">
        <v>5</v>
      </c>
      <c r="F497">
        <v>4</v>
      </c>
      <c r="G497">
        <v>5</v>
      </c>
      <c r="H497">
        <v>4</v>
      </c>
      <c r="I497">
        <v>4.7249999999999996</v>
      </c>
      <c r="J497">
        <v>23</v>
      </c>
      <c r="K497">
        <v>0.2024937679101671</v>
      </c>
      <c r="L497">
        <v>12</v>
      </c>
      <c r="M497" t="s">
        <v>1924</v>
      </c>
      <c r="N497" t="b">
        <v>0</v>
      </c>
    </row>
    <row r="498" spans="1:14" x14ac:dyDescent="0.45">
      <c r="A498" t="s">
        <v>336</v>
      </c>
      <c r="B498" t="s">
        <v>765</v>
      </c>
      <c r="C498" t="s">
        <v>557</v>
      </c>
      <c r="D498">
        <v>3</v>
      </c>
      <c r="E498">
        <v>4</v>
      </c>
      <c r="F498">
        <v>3</v>
      </c>
      <c r="G498">
        <v>4</v>
      </c>
      <c r="H498">
        <v>2</v>
      </c>
      <c r="I498">
        <v>3.3250000000000002</v>
      </c>
      <c r="J498">
        <v>16</v>
      </c>
      <c r="K498">
        <v>0.17015606195695129</v>
      </c>
      <c r="L498">
        <v>11</v>
      </c>
      <c r="M498" t="s">
        <v>1925</v>
      </c>
      <c r="N498" t="b">
        <v>0</v>
      </c>
    </row>
    <row r="499" spans="1:14" x14ac:dyDescent="0.45">
      <c r="A499" t="s">
        <v>339</v>
      </c>
      <c r="B499" t="s">
        <v>767</v>
      </c>
      <c r="C499" t="s">
        <v>557</v>
      </c>
      <c r="D499">
        <v>5</v>
      </c>
      <c r="E499">
        <v>5</v>
      </c>
      <c r="F499">
        <v>4</v>
      </c>
      <c r="G499">
        <v>5</v>
      </c>
      <c r="H499">
        <v>5</v>
      </c>
      <c r="I499">
        <v>4.8125</v>
      </c>
      <c r="J499">
        <v>24</v>
      </c>
      <c r="K499">
        <v>0.30512707331687261</v>
      </c>
      <c r="L499">
        <v>13</v>
      </c>
      <c r="M499" t="s">
        <v>1926</v>
      </c>
      <c r="N499" t="b">
        <v>0</v>
      </c>
    </row>
    <row r="500" spans="1:14" x14ac:dyDescent="0.45">
      <c r="A500" t="s">
        <v>342</v>
      </c>
      <c r="B500" t="s">
        <v>769</v>
      </c>
      <c r="C500" t="s">
        <v>557</v>
      </c>
      <c r="D500">
        <v>5</v>
      </c>
      <c r="E500">
        <v>5</v>
      </c>
      <c r="F500">
        <v>4</v>
      </c>
      <c r="G500">
        <v>5</v>
      </c>
      <c r="H500">
        <v>3</v>
      </c>
      <c r="I500">
        <v>4.6374999999999993</v>
      </c>
      <c r="J500">
        <v>22</v>
      </c>
      <c r="K500">
        <v>0.26388509115410069</v>
      </c>
      <c r="L500">
        <v>11</v>
      </c>
      <c r="M500" t="s">
        <v>1927</v>
      </c>
      <c r="N500" t="b">
        <v>0</v>
      </c>
    </row>
    <row r="501" spans="1:14" x14ac:dyDescent="0.45">
      <c r="A501" t="s">
        <v>345</v>
      </c>
      <c r="B501" t="s">
        <v>771</v>
      </c>
      <c r="C501" t="s">
        <v>557</v>
      </c>
      <c r="D501">
        <v>5</v>
      </c>
      <c r="E501">
        <v>5</v>
      </c>
      <c r="F501">
        <v>5</v>
      </c>
      <c r="G501">
        <v>5</v>
      </c>
      <c r="H501">
        <v>4</v>
      </c>
      <c r="I501">
        <v>4.9124999999999996</v>
      </c>
      <c r="J501">
        <v>24</v>
      </c>
      <c r="K501">
        <v>0.37463977386446118</v>
      </c>
      <c r="L501">
        <v>11</v>
      </c>
      <c r="M501" t="s">
        <v>1928</v>
      </c>
      <c r="N501" t="b">
        <v>0</v>
      </c>
    </row>
    <row r="502" spans="1:14" x14ac:dyDescent="0.45">
      <c r="A502" t="s">
        <v>348</v>
      </c>
      <c r="B502" t="s">
        <v>773</v>
      </c>
      <c r="C502" t="s">
        <v>557</v>
      </c>
      <c r="D502">
        <v>5</v>
      </c>
      <c r="E502">
        <v>5</v>
      </c>
      <c r="F502">
        <v>4</v>
      </c>
      <c r="G502">
        <v>5</v>
      </c>
      <c r="H502">
        <v>4</v>
      </c>
      <c r="I502">
        <v>4.7249999999999996</v>
      </c>
      <c r="J502">
        <v>23</v>
      </c>
      <c r="K502">
        <v>0.21654493593880089</v>
      </c>
      <c r="L502">
        <v>12</v>
      </c>
      <c r="M502" t="s">
        <v>1929</v>
      </c>
      <c r="N502" t="b">
        <v>0</v>
      </c>
    </row>
    <row r="503" spans="1:14" x14ac:dyDescent="0.45">
      <c r="A503" t="s">
        <v>351</v>
      </c>
      <c r="B503" t="s">
        <v>775</v>
      </c>
      <c r="C503" t="s">
        <v>557</v>
      </c>
      <c r="D503">
        <v>5</v>
      </c>
      <c r="E503">
        <v>5</v>
      </c>
      <c r="F503">
        <v>4</v>
      </c>
      <c r="G503">
        <v>5</v>
      </c>
      <c r="H503">
        <v>4</v>
      </c>
      <c r="I503">
        <v>4.7249999999999996</v>
      </c>
      <c r="J503">
        <v>23</v>
      </c>
      <c r="K503">
        <v>0.21754637636393651</v>
      </c>
      <c r="L503">
        <v>13</v>
      </c>
      <c r="M503" t="s">
        <v>1930</v>
      </c>
      <c r="N503" t="b">
        <v>0</v>
      </c>
    </row>
    <row r="504" spans="1:14" x14ac:dyDescent="0.45">
      <c r="A504" t="s">
        <v>354</v>
      </c>
      <c r="B504" t="s">
        <v>777</v>
      </c>
      <c r="C504" t="s">
        <v>557</v>
      </c>
      <c r="D504">
        <v>5</v>
      </c>
      <c r="E504">
        <v>5</v>
      </c>
      <c r="F504">
        <v>5</v>
      </c>
      <c r="G504">
        <v>5</v>
      </c>
      <c r="H504">
        <v>5</v>
      </c>
      <c r="I504">
        <v>5</v>
      </c>
      <c r="J504">
        <v>25</v>
      </c>
      <c r="K504">
        <v>0.2294985887795957</v>
      </c>
      <c r="L504">
        <v>9</v>
      </c>
      <c r="M504" t="s">
        <v>1931</v>
      </c>
      <c r="N504" t="b">
        <v>0</v>
      </c>
    </row>
    <row r="505" spans="1:14" x14ac:dyDescent="0.45">
      <c r="A505" t="s">
        <v>357</v>
      </c>
      <c r="B505" t="s">
        <v>779</v>
      </c>
      <c r="C505" t="s">
        <v>557</v>
      </c>
      <c r="D505">
        <v>5</v>
      </c>
      <c r="E505">
        <v>5</v>
      </c>
      <c r="F505">
        <v>4</v>
      </c>
      <c r="G505">
        <v>5</v>
      </c>
      <c r="H505">
        <v>4</v>
      </c>
      <c r="I505">
        <v>4.7249999999999996</v>
      </c>
      <c r="J505">
        <v>23</v>
      </c>
      <c r="K505">
        <v>0.28591987506092242</v>
      </c>
      <c r="L505">
        <v>11</v>
      </c>
      <c r="M505" t="s">
        <v>1932</v>
      </c>
      <c r="N505" t="b">
        <v>0</v>
      </c>
    </row>
    <row r="506" spans="1:14" x14ac:dyDescent="0.45">
      <c r="A506" t="s">
        <v>360</v>
      </c>
      <c r="B506" t="s">
        <v>781</v>
      </c>
      <c r="C506" t="s">
        <v>557</v>
      </c>
      <c r="D506">
        <v>5</v>
      </c>
      <c r="E506">
        <v>5</v>
      </c>
      <c r="F506">
        <v>4</v>
      </c>
      <c r="G506">
        <v>5</v>
      </c>
      <c r="H506">
        <v>3</v>
      </c>
      <c r="I506">
        <v>4.6374999999999993</v>
      </c>
      <c r="J506">
        <v>22</v>
      </c>
      <c r="K506">
        <v>0.13394868585732159</v>
      </c>
      <c r="L506">
        <v>2</v>
      </c>
      <c r="M506" t="s">
        <v>1933</v>
      </c>
      <c r="N506" t="b">
        <v>0</v>
      </c>
    </row>
    <row r="507" spans="1:14" x14ac:dyDescent="0.45">
      <c r="A507" t="s">
        <v>363</v>
      </c>
      <c r="B507" t="s">
        <v>782</v>
      </c>
      <c r="C507" t="s">
        <v>557</v>
      </c>
      <c r="D507">
        <v>5</v>
      </c>
      <c r="E507">
        <v>5</v>
      </c>
      <c r="F507">
        <v>5</v>
      </c>
      <c r="G507">
        <v>5</v>
      </c>
      <c r="H507">
        <v>4</v>
      </c>
      <c r="I507">
        <v>4.9124999999999996</v>
      </c>
      <c r="J507">
        <v>24</v>
      </c>
      <c r="K507">
        <v>0.45454831355606812</v>
      </c>
      <c r="L507">
        <v>13</v>
      </c>
      <c r="M507" t="s">
        <v>1934</v>
      </c>
      <c r="N507" t="b">
        <v>0</v>
      </c>
    </row>
    <row r="508" spans="1:14" x14ac:dyDescent="0.45">
      <c r="A508" t="s">
        <v>366</v>
      </c>
      <c r="B508" t="s">
        <v>784</v>
      </c>
      <c r="C508" t="s">
        <v>557</v>
      </c>
      <c r="D508">
        <v>5</v>
      </c>
      <c r="E508">
        <v>5</v>
      </c>
      <c r="F508">
        <v>3</v>
      </c>
      <c r="G508">
        <v>5</v>
      </c>
      <c r="H508">
        <v>3</v>
      </c>
      <c r="I508">
        <v>4.45</v>
      </c>
      <c r="J508">
        <v>21</v>
      </c>
      <c r="K508">
        <v>0.1212222711210566</v>
      </c>
      <c r="L508">
        <v>9</v>
      </c>
      <c r="M508" t="s">
        <v>1935</v>
      </c>
      <c r="N508" t="b">
        <v>0</v>
      </c>
    </row>
    <row r="509" spans="1:14" x14ac:dyDescent="0.45">
      <c r="A509" t="s">
        <v>369</v>
      </c>
      <c r="B509" t="s">
        <v>786</v>
      </c>
      <c r="C509" t="s">
        <v>557</v>
      </c>
      <c r="D509">
        <v>5</v>
      </c>
      <c r="E509">
        <v>5</v>
      </c>
      <c r="F509">
        <v>4</v>
      </c>
      <c r="G509">
        <v>5</v>
      </c>
      <c r="H509">
        <v>4</v>
      </c>
      <c r="I509">
        <v>4.7249999999999996</v>
      </c>
      <c r="J509">
        <v>23</v>
      </c>
      <c r="K509">
        <v>0.39263607907785519</v>
      </c>
      <c r="L509">
        <v>13</v>
      </c>
      <c r="M509" t="s">
        <v>1936</v>
      </c>
      <c r="N509" t="b">
        <v>0</v>
      </c>
    </row>
    <row r="510" spans="1:14" x14ac:dyDescent="0.45">
      <c r="A510" t="s">
        <v>372</v>
      </c>
      <c r="B510" t="s">
        <v>788</v>
      </c>
      <c r="C510" t="s">
        <v>557</v>
      </c>
      <c r="D510">
        <v>4</v>
      </c>
      <c r="E510">
        <v>5</v>
      </c>
      <c r="F510">
        <v>4</v>
      </c>
      <c r="G510">
        <v>5</v>
      </c>
      <c r="H510">
        <v>3</v>
      </c>
      <c r="I510">
        <v>4.3249999999999993</v>
      </c>
      <c r="J510">
        <v>21</v>
      </c>
      <c r="K510">
        <v>0.40327012253854788</v>
      </c>
      <c r="L510">
        <v>15</v>
      </c>
      <c r="M510" t="s">
        <v>1937</v>
      </c>
      <c r="N510" t="b">
        <v>0</v>
      </c>
    </row>
    <row r="511" spans="1:14" x14ac:dyDescent="0.45">
      <c r="A511" t="s">
        <v>375</v>
      </c>
      <c r="B511" t="s">
        <v>790</v>
      </c>
      <c r="C511" t="s">
        <v>557</v>
      </c>
      <c r="D511">
        <v>5</v>
      </c>
      <c r="E511">
        <v>5</v>
      </c>
      <c r="F511">
        <v>4</v>
      </c>
      <c r="G511">
        <v>5</v>
      </c>
      <c r="H511">
        <v>4</v>
      </c>
      <c r="I511">
        <v>4.7249999999999996</v>
      </c>
      <c r="J511">
        <v>23</v>
      </c>
      <c r="K511">
        <v>0.28668223873047238</v>
      </c>
      <c r="L511">
        <v>8</v>
      </c>
      <c r="M511" t="s">
        <v>1938</v>
      </c>
      <c r="N511" t="b">
        <v>0</v>
      </c>
    </row>
    <row r="512" spans="1:14" x14ac:dyDescent="0.45">
      <c r="A512" t="s">
        <v>378</v>
      </c>
      <c r="B512" t="s">
        <v>792</v>
      </c>
      <c r="C512" t="s">
        <v>557</v>
      </c>
      <c r="D512">
        <v>4</v>
      </c>
      <c r="E512">
        <v>5</v>
      </c>
      <c r="F512">
        <v>3</v>
      </c>
      <c r="G512">
        <v>5</v>
      </c>
      <c r="H512">
        <v>3</v>
      </c>
      <c r="I512">
        <v>4.1375000000000002</v>
      </c>
      <c r="J512">
        <v>20</v>
      </c>
      <c r="K512">
        <v>0.22099898063200821</v>
      </c>
      <c r="L512">
        <v>3</v>
      </c>
      <c r="M512" t="s">
        <v>1939</v>
      </c>
      <c r="N512" t="b">
        <v>0</v>
      </c>
    </row>
    <row r="513" spans="1:14" x14ac:dyDescent="0.45">
      <c r="A513" t="s">
        <v>381</v>
      </c>
      <c r="B513" t="s">
        <v>794</v>
      </c>
      <c r="C513" t="s">
        <v>557</v>
      </c>
      <c r="D513">
        <v>4</v>
      </c>
      <c r="E513">
        <v>5</v>
      </c>
      <c r="F513">
        <v>3</v>
      </c>
      <c r="G513">
        <v>5</v>
      </c>
      <c r="H513">
        <v>2</v>
      </c>
      <c r="I513">
        <v>4.05</v>
      </c>
      <c r="J513">
        <v>19</v>
      </c>
      <c r="K513">
        <v>0.18277449192929571</v>
      </c>
      <c r="L513">
        <v>13</v>
      </c>
      <c r="M513" t="s">
        <v>1940</v>
      </c>
      <c r="N513" t="b">
        <v>0</v>
      </c>
    </row>
    <row r="514" spans="1:14" x14ac:dyDescent="0.45">
      <c r="A514" t="s">
        <v>384</v>
      </c>
      <c r="B514" t="s">
        <v>796</v>
      </c>
      <c r="C514" t="s">
        <v>557</v>
      </c>
      <c r="D514">
        <v>5</v>
      </c>
      <c r="E514">
        <v>5</v>
      </c>
      <c r="F514">
        <v>5</v>
      </c>
      <c r="G514">
        <v>5</v>
      </c>
      <c r="H514">
        <v>4</v>
      </c>
      <c r="I514">
        <v>4.9124999999999996</v>
      </c>
      <c r="J514">
        <v>24</v>
      </c>
      <c r="K514">
        <v>0.43473370280773083</v>
      </c>
      <c r="L514">
        <v>13</v>
      </c>
      <c r="M514" t="s">
        <v>1941</v>
      </c>
      <c r="N514" t="b">
        <v>0</v>
      </c>
    </row>
    <row r="515" spans="1:14" x14ac:dyDescent="0.45">
      <c r="A515" t="s">
        <v>387</v>
      </c>
      <c r="B515" t="s">
        <v>798</v>
      </c>
      <c r="C515" t="s">
        <v>557</v>
      </c>
      <c r="D515">
        <v>5</v>
      </c>
      <c r="E515">
        <v>5</v>
      </c>
      <c r="F515">
        <v>5</v>
      </c>
      <c r="G515">
        <v>5</v>
      </c>
      <c r="H515">
        <v>5</v>
      </c>
      <c r="I515">
        <v>5</v>
      </c>
      <c r="J515">
        <v>25</v>
      </c>
      <c r="K515">
        <v>0.16858080138848339</v>
      </c>
      <c r="L515">
        <v>8</v>
      </c>
      <c r="M515" t="s">
        <v>1942</v>
      </c>
      <c r="N515" t="b">
        <v>0</v>
      </c>
    </row>
    <row r="516" spans="1:14" x14ac:dyDescent="0.45">
      <c r="A516" t="s">
        <v>390</v>
      </c>
      <c r="B516" t="s">
        <v>800</v>
      </c>
      <c r="C516" t="s">
        <v>557</v>
      </c>
      <c r="D516">
        <v>5</v>
      </c>
      <c r="E516">
        <v>5</v>
      </c>
      <c r="F516">
        <v>4</v>
      </c>
      <c r="G516">
        <v>5</v>
      </c>
      <c r="H516">
        <v>4</v>
      </c>
      <c r="I516">
        <v>4.7249999999999996</v>
      </c>
      <c r="J516">
        <v>23</v>
      </c>
      <c r="K516">
        <v>0.22853656673090339</v>
      </c>
      <c r="L516">
        <v>12</v>
      </c>
      <c r="M516" t="s">
        <v>1943</v>
      </c>
      <c r="N516" t="b">
        <v>0</v>
      </c>
    </row>
    <row r="517" spans="1:14" x14ac:dyDescent="0.45">
      <c r="A517" t="s">
        <v>393</v>
      </c>
      <c r="B517" t="s">
        <v>802</v>
      </c>
      <c r="C517" t="s">
        <v>557</v>
      </c>
      <c r="D517">
        <v>5</v>
      </c>
      <c r="E517">
        <v>5</v>
      </c>
      <c r="F517">
        <v>5</v>
      </c>
      <c r="G517">
        <v>5</v>
      </c>
      <c r="H517">
        <v>5</v>
      </c>
      <c r="I517">
        <v>5</v>
      </c>
      <c r="J517">
        <v>25</v>
      </c>
      <c r="K517">
        <v>0.30164001768198329</v>
      </c>
      <c r="L517">
        <v>13</v>
      </c>
      <c r="M517" t="s">
        <v>1944</v>
      </c>
      <c r="N517" t="b">
        <v>0</v>
      </c>
    </row>
    <row r="518" spans="1:14" x14ac:dyDescent="0.45">
      <c r="A518" t="s">
        <v>396</v>
      </c>
      <c r="B518" t="s">
        <v>804</v>
      </c>
      <c r="C518" t="s">
        <v>557</v>
      </c>
      <c r="D518">
        <v>4</v>
      </c>
      <c r="E518">
        <v>5</v>
      </c>
      <c r="F518">
        <v>4</v>
      </c>
      <c r="G518">
        <v>5</v>
      </c>
      <c r="H518">
        <v>3</v>
      </c>
      <c r="I518">
        <v>4.3249999999999993</v>
      </c>
      <c r="J518">
        <v>21</v>
      </c>
      <c r="K518">
        <v>0.31527780899527591</v>
      </c>
      <c r="L518">
        <v>11</v>
      </c>
      <c r="M518" t="s">
        <v>1945</v>
      </c>
      <c r="N518" t="b">
        <v>0</v>
      </c>
    </row>
    <row r="519" spans="1:14" x14ac:dyDescent="0.45">
      <c r="A519" t="s">
        <v>399</v>
      </c>
      <c r="B519" t="s">
        <v>806</v>
      </c>
      <c r="C519" t="s">
        <v>557</v>
      </c>
      <c r="D519">
        <v>4</v>
      </c>
      <c r="E519">
        <v>5</v>
      </c>
      <c r="F519">
        <v>3</v>
      </c>
      <c r="G519">
        <v>4</v>
      </c>
      <c r="H519">
        <v>3</v>
      </c>
      <c r="I519">
        <v>3.9750000000000001</v>
      </c>
      <c r="J519">
        <v>19</v>
      </c>
      <c r="K519">
        <v>0.16935642454267841</v>
      </c>
      <c r="L519">
        <v>11</v>
      </c>
      <c r="M519" t="s">
        <v>1946</v>
      </c>
      <c r="N519" t="b">
        <v>0</v>
      </c>
    </row>
    <row r="520" spans="1:14" x14ac:dyDescent="0.45">
      <c r="A520" t="s">
        <v>402</v>
      </c>
      <c r="B520" t="s">
        <v>808</v>
      </c>
      <c r="C520" t="s">
        <v>557</v>
      </c>
      <c r="D520">
        <v>5</v>
      </c>
      <c r="E520">
        <v>5</v>
      </c>
      <c r="F520">
        <v>4</v>
      </c>
      <c r="G520">
        <v>5</v>
      </c>
      <c r="H520">
        <v>3</v>
      </c>
      <c r="I520">
        <v>4.6374999999999993</v>
      </c>
      <c r="J520">
        <v>22</v>
      </c>
      <c r="K520">
        <v>0.33597734014218289</v>
      </c>
      <c r="L520">
        <v>11</v>
      </c>
      <c r="M520" t="s">
        <v>1947</v>
      </c>
      <c r="N520" t="b">
        <v>0</v>
      </c>
    </row>
    <row r="521" spans="1:14" x14ac:dyDescent="0.45">
      <c r="A521" t="s">
        <v>405</v>
      </c>
      <c r="B521" t="s">
        <v>810</v>
      </c>
      <c r="C521" t="s">
        <v>557</v>
      </c>
      <c r="D521">
        <v>5</v>
      </c>
      <c r="E521">
        <v>5</v>
      </c>
      <c r="F521">
        <v>5</v>
      </c>
      <c r="G521">
        <v>5</v>
      </c>
      <c r="H521">
        <v>4</v>
      </c>
      <c r="I521">
        <v>4.9124999999999996</v>
      </c>
      <c r="J521">
        <v>24</v>
      </c>
      <c r="K521">
        <v>0.31254722618434178</v>
      </c>
      <c r="L521">
        <v>14</v>
      </c>
      <c r="M521" t="s">
        <v>1948</v>
      </c>
      <c r="N521" t="b">
        <v>0</v>
      </c>
    </row>
    <row r="522" spans="1:14" x14ac:dyDescent="0.45">
      <c r="A522" t="s">
        <v>408</v>
      </c>
      <c r="B522" t="s">
        <v>812</v>
      </c>
      <c r="C522" t="s">
        <v>557</v>
      </c>
      <c r="D522">
        <v>5</v>
      </c>
      <c r="E522">
        <v>5</v>
      </c>
      <c r="F522">
        <v>5</v>
      </c>
      <c r="G522">
        <v>5</v>
      </c>
      <c r="H522">
        <v>5</v>
      </c>
      <c r="I522">
        <v>5</v>
      </c>
      <c r="J522">
        <v>25</v>
      </c>
      <c r="K522">
        <v>0.2082102643594281</v>
      </c>
      <c r="L522">
        <v>11</v>
      </c>
      <c r="M522" t="s">
        <v>1949</v>
      </c>
      <c r="N522" t="b">
        <v>0</v>
      </c>
    </row>
    <row r="523" spans="1:14" x14ac:dyDescent="0.45">
      <c r="A523" t="s">
        <v>411</v>
      </c>
      <c r="B523" t="s">
        <v>814</v>
      </c>
      <c r="C523" t="s">
        <v>557</v>
      </c>
      <c r="D523">
        <v>5</v>
      </c>
      <c r="E523">
        <v>5</v>
      </c>
      <c r="F523">
        <v>4</v>
      </c>
      <c r="G523">
        <v>5</v>
      </c>
      <c r="H523">
        <v>4</v>
      </c>
      <c r="I523">
        <v>4.7249999999999996</v>
      </c>
      <c r="J523">
        <v>23</v>
      </c>
      <c r="K523">
        <v>0.33083025476111921</v>
      </c>
      <c r="L523">
        <v>10</v>
      </c>
      <c r="M523" t="s">
        <v>1950</v>
      </c>
      <c r="N523" t="b">
        <v>0</v>
      </c>
    </row>
    <row r="524" spans="1:14" x14ac:dyDescent="0.45">
      <c r="A524" t="s">
        <v>414</v>
      </c>
      <c r="B524" t="s">
        <v>816</v>
      </c>
      <c r="C524" t="s">
        <v>557</v>
      </c>
      <c r="D524">
        <v>5</v>
      </c>
      <c r="E524">
        <v>5</v>
      </c>
      <c r="F524">
        <v>5</v>
      </c>
      <c r="G524">
        <v>5</v>
      </c>
      <c r="H524">
        <v>5</v>
      </c>
      <c r="I524">
        <v>5</v>
      </c>
      <c r="J524">
        <v>25</v>
      </c>
      <c r="K524">
        <v>0.29618304966174552</v>
      </c>
      <c r="L524">
        <v>10</v>
      </c>
      <c r="M524" t="s">
        <v>1951</v>
      </c>
      <c r="N524" t="b">
        <v>0</v>
      </c>
    </row>
    <row r="525" spans="1:14" x14ac:dyDescent="0.45">
      <c r="A525" t="s">
        <v>417</v>
      </c>
      <c r="B525" t="s">
        <v>818</v>
      </c>
      <c r="C525" t="s">
        <v>557</v>
      </c>
      <c r="D525">
        <v>5</v>
      </c>
      <c r="E525">
        <v>5</v>
      </c>
      <c r="F525">
        <v>5</v>
      </c>
      <c r="G525">
        <v>5</v>
      </c>
      <c r="H525">
        <v>5</v>
      </c>
      <c r="I525">
        <v>5</v>
      </c>
      <c r="J525">
        <v>25</v>
      </c>
      <c r="K525">
        <v>0.19440607882829239</v>
      </c>
      <c r="L525">
        <v>10</v>
      </c>
      <c r="M525" t="s">
        <v>1952</v>
      </c>
      <c r="N525" t="b">
        <v>0</v>
      </c>
    </row>
    <row r="526" spans="1:14" x14ac:dyDescent="0.45">
      <c r="A526" t="s">
        <v>420</v>
      </c>
      <c r="B526" t="s">
        <v>820</v>
      </c>
      <c r="C526" t="s">
        <v>557</v>
      </c>
      <c r="D526">
        <v>5</v>
      </c>
      <c r="E526">
        <v>5</v>
      </c>
      <c r="F526">
        <v>4</v>
      </c>
      <c r="G526">
        <v>5</v>
      </c>
      <c r="H526">
        <v>4</v>
      </c>
      <c r="I526">
        <v>4.7249999999999996</v>
      </c>
      <c r="J526">
        <v>23</v>
      </c>
      <c r="K526">
        <v>0.37596080780006902</v>
      </c>
      <c r="L526">
        <v>14</v>
      </c>
      <c r="M526" t="s">
        <v>1953</v>
      </c>
      <c r="N526" t="b">
        <v>0</v>
      </c>
    </row>
    <row r="527" spans="1:14" x14ac:dyDescent="0.45">
      <c r="A527" t="s">
        <v>423</v>
      </c>
      <c r="B527" t="s">
        <v>822</v>
      </c>
      <c r="C527" t="s">
        <v>557</v>
      </c>
      <c r="D527">
        <v>5</v>
      </c>
      <c r="E527">
        <v>5</v>
      </c>
      <c r="F527">
        <v>5</v>
      </c>
      <c r="G527">
        <v>5</v>
      </c>
      <c r="H527">
        <v>5</v>
      </c>
      <c r="I527">
        <v>5</v>
      </c>
      <c r="J527">
        <v>25</v>
      </c>
      <c r="K527">
        <v>8.2041410354442387E-2</v>
      </c>
      <c r="L527">
        <v>11</v>
      </c>
      <c r="M527" t="s">
        <v>1954</v>
      </c>
      <c r="N527" t="b">
        <v>0</v>
      </c>
    </row>
    <row r="528" spans="1:14" x14ac:dyDescent="0.45">
      <c r="A528" t="s">
        <v>426</v>
      </c>
      <c r="B528" t="s">
        <v>824</v>
      </c>
      <c r="C528" t="s">
        <v>557</v>
      </c>
      <c r="D528">
        <v>5</v>
      </c>
      <c r="E528">
        <v>5</v>
      </c>
      <c r="F528">
        <v>4</v>
      </c>
      <c r="G528">
        <v>5</v>
      </c>
      <c r="H528">
        <v>4</v>
      </c>
      <c r="I528">
        <v>4.7249999999999996</v>
      </c>
      <c r="J528">
        <v>23</v>
      </c>
      <c r="K528">
        <v>0.147484380325834</v>
      </c>
      <c r="L528">
        <v>11</v>
      </c>
      <c r="M528" t="s">
        <v>1955</v>
      </c>
      <c r="N528" t="b">
        <v>0</v>
      </c>
    </row>
    <row r="529" spans="1:14" x14ac:dyDescent="0.45">
      <c r="A529" t="s">
        <v>429</v>
      </c>
      <c r="B529" t="s">
        <v>826</v>
      </c>
      <c r="C529" t="s">
        <v>557</v>
      </c>
      <c r="D529">
        <v>5</v>
      </c>
      <c r="E529">
        <v>5</v>
      </c>
      <c r="F529">
        <v>5</v>
      </c>
      <c r="G529">
        <v>5</v>
      </c>
      <c r="H529">
        <v>5</v>
      </c>
      <c r="I529">
        <v>5</v>
      </c>
      <c r="J529">
        <v>25</v>
      </c>
      <c r="K529">
        <v>0.4391632074280899</v>
      </c>
      <c r="L529">
        <v>12</v>
      </c>
      <c r="M529" t="s">
        <v>1956</v>
      </c>
      <c r="N529" t="b">
        <v>0</v>
      </c>
    </row>
    <row r="530" spans="1:14" x14ac:dyDescent="0.45">
      <c r="A530" t="s">
        <v>432</v>
      </c>
      <c r="B530" t="s">
        <v>828</v>
      </c>
      <c r="C530" t="s">
        <v>557</v>
      </c>
      <c r="D530">
        <v>5</v>
      </c>
      <c r="E530">
        <v>5</v>
      </c>
      <c r="F530">
        <v>5</v>
      </c>
      <c r="G530">
        <v>5</v>
      </c>
      <c r="H530">
        <v>4</v>
      </c>
      <c r="I530">
        <v>4.9124999999999996</v>
      </c>
      <c r="J530">
        <v>24</v>
      </c>
      <c r="K530">
        <v>0.36913640034819378</v>
      </c>
      <c r="L530">
        <v>11</v>
      </c>
      <c r="M530" t="s">
        <v>1957</v>
      </c>
      <c r="N530" t="b">
        <v>0</v>
      </c>
    </row>
    <row r="531" spans="1:14" x14ac:dyDescent="0.45">
      <c r="A531" t="s">
        <v>435</v>
      </c>
      <c r="B531" t="s">
        <v>830</v>
      </c>
      <c r="C531" t="s">
        <v>557</v>
      </c>
      <c r="D531">
        <v>5</v>
      </c>
      <c r="E531">
        <v>5</v>
      </c>
      <c r="F531">
        <v>4</v>
      </c>
      <c r="G531">
        <v>5</v>
      </c>
      <c r="H531">
        <v>4</v>
      </c>
      <c r="I531">
        <v>4.7249999999999996</v>
      </c>
      <c r="J531">
        <v>23</v>
      </c>
      <c r="K531">
        <v>0.29245293686040091</v>
      </c>
      <c r="L531">
        <v>8</v>
      </c>
      <c r="M531" t="s">
        <v>1958</v>
      </c>
      <c r="N531" t="b">
        <v>0</v>
      </c>
    </row>
    <row r="532" spans="1:14" x14ac:dyDescent="0.45">
      <c r="A532" t="s">
        <v>438</v>
      </c>
      <c r="B532" t="s">
        <v>832</v>
      </c>
      <c r="C532" t="s">
        <v>557</v>
      </c>
      <c r="D532">
        <v>5</v>
      </c>
      <c r="E532">
        <v>5</v>
      </c>
      <c r="F532">
        <v>3</v>
      </c>
      <c r="G532">
        <v>5</v>
      </c>
      <c r="H532">
        <v>2</v>
      </c>
      <c r="I532">
        <v>4.3624999999999998</v>
      </c>
      <c r="J532">
        <v>20</v>
      </c>
      <c r="K532">
        <v>0.2183809772528813</v>
      </c>
      <c r="L532">
        <v>11</v>
      </c>
      <c r="M532" t="s">
        <v>1959</v>
      </c>
      <c r="N532" t="b">
        <v>0</v>
      </c>
    </row>
    <row r="533" spans="1:14" x14ac:dyDescent="0.45">
      <c r="A533" t="s">
        <v>441</v>
      </c>
      <c r="B533" t="s">
        <v>834</v>
      </c>
      <c r="C533" t="s">
        <v>557</v>
      </c>
      <c r="D533">
        <v>5</v>
      </c>
      <c r="E533">
        <v>5</v>
      </c>
      <c r="F533">
        <v>4</v>
      </c>
      <c r="G533">
        <v>5</v>
      </c>
      <c r="H533">
        <v>5</v>
      </c>
      <c r="I533">
        <v>4.8125</v>
      </c>
      <c r="J533">
        <v>24</v>
      </c>
      <c r="K533">
        <v>0.2758327722370858</v>
      </c>
      <c r="L533">
        <v>10</v>
      </c>
      <c r="M533" t="s">
        <v>1960</v>
      </c>
      <c r="N533" t="b">
        <v>0</v>
      </c>
    </row>
    <row r="534" spans="1:14" x14ac:dyDescent="0.45">
      <c r="A534" t="s">
        <v>444</v>
      </c>
      <c r="B534" t="s">
        <v>698</v>
      </c>
      <c r="C534" t="s">
        <v>557</v>
      </c>
      <c r="D534">
        <v>1</v>
      </c>
      <c r="E534">
        <v>1</v>
      </c>
      <c r="F534">
        <v>1</v>
      </c>
      <c r="G534">
        <v>2</v>
      </c>
      <c r="H534">
        <v>1</v>
      </c>
      <c r="I534">
        <v>1.1625000000000001</v>
      </c>
      <c r="J534">
        <v>6</v>
      </c>
      <c r="K534">
        <v>3.3227328227328233E-2</v>
      </c>
      <c r="L534">
        <v>10</v>
      </c>
      <c r="M534" t="s">
        <v>1961</v>
      </c>
      <c r="N534" t="b">
        <v>0</v>
      </c>
    </row>
    <row r="535" spans="1:14" x14ac:dyDescent="0.45">
      <c r="A535" t="s">
        <v>435</v>
      </c>
      <c r="B535" t="s">
        <v>837</v>
      </c>
      <c r="C535" t="s">
        <v>557</v>
      </c>
      <c r="D535">
        <v>5</v>
      </c>
      <c r="E535">
        <v>5</v>
      </c>
      <c r="F535">
        <v>4</v>
      </c>
      <c r="G535">
        <v>4</v>
      </c>
      <c r="H535">
        <v>3</v>
      </c>
      <c r="I535">
        <v>4.4749999999999996</v>
      </c>
      <c r="J535">
        <v>21</v>
      </c>
      <c r="K535">
        <v>0.29140441501499609</v>
      </c>
      <c r="L535">
        <v>8</v>
      </c>
      <c r="M535" t="s">
        <v>1962</v>
      </c>
      <c r="N535" t="b">
        <v>0</v>
      </c>
    </row>
    <row r="536" spans="1:14" x14ac:dyDescent="0.45">
      <c r="A536" t="s">
        <v>449</v>
      </c>
      <c r="B536" t="s">
        <v>839</v>
      </c>
      <c r="C536" t="s">
        <v>557</v>
      </c>
      <c r="D536">
        <v>5</v>
      </c>
      <c r="E536">
        <v>5</v>
      </c>
      <c r="F536">
        <v>4</v>
      </c>
      <c r="G536">
        <v>5</v>
      </c>
      <c r="H536">
        <v>4</v>
      </c>
      <c r="I536">
        <v>4.7249999999999996</v>
      </c>
      <c r="J536">
        <v>23</v>
      </c>
      <c r="K536">
        <v>0.19677600300854309</v>
      </c>
      <c r="L536">
        <v>10</v>
      </c>
      <c r="M536" t="s">
        <v>1963</v>
      </c>
      <c r="N536" t="b">
        <v>0</v>
      </c>
    </row>
    <row r="537" spans="1:14" x14ac:dyDescent="0.45">
      <c r="A537" t="s">
        <v>452</v>
      </c>
      <c r="B537" t="s">
        <v>698</v>
      </c>
      <c r="C537" t="s">
        <v>557</v>
      </c>
      <c r="D537">
        <v>1</v>
      </c>
      <c r="E537">
        <v>1</v>
      </c>
      <c r="F537">
        <v>1</v>
      </c>
      <c r="G537">
        <v>2</v>
      </c>
      <c r="H537">
        <v>1</v>
      </c>
      <c r="I537">
        <v>1.1625000000000001</v>
      </c>
      <c r="J537">
        <v>6</v>
      </c>
      <c r="K537">
        <v>3.7791710080495922E-2</v>
      </c>
      <c r="L537">
        <v>13</v>
      </c>
      <c r="M537" t="s">
        <v>1964</v>
      </c>
      <c r="N537" t="b">
        <v>0</v>
      </c>
    </row>
    <row r="538" spans="1:14" x14ac:dyDescent="0.45">
      <c r="A538" t="s">
        <v>455</v>
      </c>
      <c r="B538" t="s">
        <v>842</v>
      </c>
      <c r="C538" t="s">
        <v>557</v>
      </c>
      <c r="D538">
        <v>3</v>
      </c>
      <c r="E538">
        <v>4</v>
      </c>
      <c r="F538">
        <v>3</v>
      </c>
      <c r="G538">
        <v>4</v>
      </c>
      <c r="H538">
        <v>2</v>
      </c>
      <c r="I538">
        <v>3.3250000000000002</v>
      </c>
      <c r="J538">
        <v>16</v>
      </c>
      <c r="K538">
        <v>0.14043155231303739</v>
      </c>
      <c r="L538">
        <v>10</v>
      </c>
      <c r="M538" t="s">
        <v>1965</v>
      </c>
      <c r="N538" t="b">
        <v>0</v>
      </c>
    </row>
    <row r="539" spans="1:14" x14ac:dyDescent="0.45">
      <c r="A539" t="s">
        <v>458</v>
      </c>
      <c r="B539" t="s">
        <v>844</v>
      </c>
      <c r="C539" t="s">
        <v>557</v>
      </c>
      <c r="D539">
        <v>5</v>
      </c>
      <c r="E539">
        <v>5</v>
      </c>
      <c r="F539">
        <v>5</v>
      </c>
      <c r="G539">
        <v>5</v>
      </c>
      <c r="H539">
        <v>5</v>
      </c>
      <c r="I539">
        <v>5</v>
      </c>
      <c r="J539">
        <v>25</v>
      </c>
      <c r="K539">
        <v>0.29649287482102987</v>
      </c>
      <c r="L539">
        <v>10</v>
      </c>
      <c r="M539" t="s">
        <v>1966</v>
      </c>
      <c r="N539" t="b">
        <v>0</v>
      </c>
    </row>
    <row r="540" spans="1:14" x14ac:dyDescent="0.45">
      <c r="A540" t="s">
        <v>461</v>
      </c>
      <c r="B540" t="s">
        <v>846</v>
      </c>
      <c r="C540" t="s">
        <v>557</v>
      </c>
      <c r="D540">
        <v>5</v>
      </c>
      <c r="E540">
        <v>5</v>
      </c>
      <c r="F540">
        <v>5</v>
      </c>
      <c r="G540">
        <v>5</v>
      </c>
      <c r="H540">
        <v>4</v>
      </c>
      <c r="I540">
        <v>4.9124999999999996</v>
      </c>
      <c r="J540">
        <v>24</v>
      </c>
      <c r="K540">
        <v>0.2306758236498147</v>
      </c>
      <c r="L540">
        <v>12</v>
      </c>
      <c r="M540" t="s">
        <v>1967</v>
      </c>
      <c r="N540" t="b">
        <v>0</v>
      </c>
    </row>
    <row r="541" spans="1:14" x14ac:dyDescent="0.45">
      <c r="A541" t="s">
        <v>464</v>
      </c>
      <c r="B541" t="s">
        <v>848</v>
      </c>
      <c r="C541" t="s">
        <v>557</v>
      </c>
      <c r="D541">
        <v>5</v>
      </c>
      <c r="E541">
        <v>5</v>
      </c>
      <c r="F541">
        <v>5</v>
      </c>
      <c r="G541">
        <v>5</v>
      </c>
      <c r="H541">
        <v>4</v>
      </c>
      <c r="I541">
        <v>4.9124999999999996</v>
      </c>
      <c r="J541">
        <v>24</v>
      </c>
      <c r="K541">
        <v>0.29930959105881699</v>
      </c>
      <c r="L541">
        <v>10</v>
      </c>
      <c r="M541" t="s">
        <v>1968</v>
      </c>
      <c r="N541" t="b">
        <v>0</v>
      </c>
    </row>
    <row r="542" spans="1:14" x14ac:dyDescent="0.45">
      <c r="A542" t="s">
        <v>467</v>
      </c>
      <c r="B542" t="s">
        <v>850</v>
      </c>
      <c r="C542" t="s">
        <v>557</v>
      </c>
      <c r="D542">
        <v>5</v>
      </c>
      <c r="E542">
        <v>5</v>
      </c>
      <c r="F542">
        <v>4</v>
      </c>
      <c r="G542">
        <v>5</v>
      </c>
      <c r="H542">
        <v>3</v>
      </c>
      <c r="I542">
        <v>4.6374999999999993</v>
      </c>
      <c r="J542">
        <v>22</v>
      </c>
      <c r="K542">
        <v>4.6531595379040711E-2</v>
      </c>
      <c r="L542">
        <v>9</v>
      </c>
      <c r="M542" t="s">
        <v>1969</v>
      </c>
      <c r="N542" t="b">
        <v>0</v>
      </c>
    </row>
    <row r="543" spans="1:14" x14ac:dyDescent="0.45">
      <c r="A543" t="s">
        <v>470</v>
      </c>
      <c r="B543" t="s">
        <v>852</v>
      </c>
      <c r="C543" t="s">
        <v>557</v>
      </c>
      <c r="D543">
        <v>5</v>
      </c>
      <c r="E543">
        <v>5</v>
      </c>
      <c r="F543">
        <v>5</v>
      </c>
      <c r="G543">
        <v>5</v>
      </c>
      <c r="H543">
        <v>5</v>
      </c>
      <c r="I543">
        <v>5</v>
      </c>
      <c r="J543">
        <v>25</v>
      </c>
      <c r="K543">
        <v>0.3796774145926658</v>
      </c>
      <c r="L543">
        <v>11</v>
      </c>
      <c r="M543" t="s">
        <v>1970</v>
      </c>
      <c r="N543" t="b">
        <v>0</v>
      </c>
    </row>
    <row r="544" spans="1:14" x14ac:dyDescent="0.45">
      <c r="A544" t="s">
        <v>473</v>
      </c>
      <c r="B544" t="s">
        <v>854</v>
      </c>
      <c r="C544" t="s">
        <v>557</v>
      </c>
      <c r="D544">
        <v>5</v>
      </c>
      <c r="E544">
        <v>5</v>
      </c>
      <c r="F544">
        <v>5</v>
      </c>
      <c r="G544">
        <v>5</v>
      </c>
      <c r="H544">
        <v>5</v>
      </c>
      <c r="I544">
        <v>5</v>
      </c>
      <c r="J544">
        <v>25</v>
      </c>
      <c r="K544">
        <v>0.32077863094891651</v>
      </c>
      <c r="L544">
        <v>11</v>
      </c>
      <c r="M544" t="s">
        <v>1971</v>
      </c>
      <c r="N544" t="b">
        <v>0</v>
      </c>
    </row>
    <row r="545" spans="1:14" x14ac:dyDescent="0.45">
      <c r="A545" t="s">
        <v>476</v>
      </c>
      <c r="B545" t="s">
        <v>856</v>
      </c>
      <c r="C545" t="s">
        <v>557</v>
      </c>
      <c r="D545">
        <v>5</v>
      </c>
      <c r="E545">
        <v>5</v>
      </c>
      <c r="F545">
        <v>4</v>
      </c>
      <c r="G545">
        <v>5</v>
      </c>
      <c r="H545">
        <v>3</v>
      </c>
      <c r="I545">
        <v>4.6374999999999993</v>
      </c>
      <c r="J545">
        <v>22</v>
      </c>
      <c r="K545">
        <v>0.1918432030407122</v>
      </c>
      <c r="L545">
        <v>8</v>
      </c>
      <c r="M545" t="s">
        <v>1972</v>
      </c>
      <c r="N545" t="b">
        <v>0</v>
      </c>
    </row>
    <row r="546" spans="1:14" x14ac:dyDescent="0.45">
      <c r="A546" t="s">
        <v>479</v>
      </c>
      <c r="B546" t="s">
        <v>858</v>
      </c>
      <c r="C546" t="s">
        <v>557</v>
      </c>
      <c r="D546">
        <v>5</v>
      </c>
      <c r="E546">
        <v>5</v>
      </c>
      <c r="F546">
        <v>5</v>
      </c>
      <c r="G546">
        <v>5</v>
      </c>
      <c r="H546">
        <v>5</v>
      </c>
      <c r="I546">
        <v>5</v>
      </c>
      <c r="J546">
        <v>25</v>
      </c>
      <c r="K546">
        <v>0.28930618660414448</v>
      </c>
      <c r="L546">
        <v>11</v>
      </c>
      <c r="M546" t="s">
        <v>1973</v>
      </c>
      <c r="N546" t="b">
        <v>0</v>
      </c>
    </row>
    <row r="547" spans="1:14" x14ac:dyDescent="0.45">
      <c r="A547" t="s">
        <v>17</v>
      </c>
      <c r="B547" t="s">
        <v>556</v>
      </c>
      <c r="C547" t="s">
        <v>557</v>
      </c>
      <c r="D547">
        <v>5</v>
      </c>
      <c r="E547">
        <v>5</v>
      </c>
      <c r="F547">
        <v>5</v>
      </c>
      <c r="G547">
        <v>4</v>
      </c>
      <c r="H547">
        <v>4</v>
      </c>
      <c r="I547">
        <v>4.7499999999999991</v>
      </c>
      <c r="J547">
        <v>23</v>
      </c>
      <c r="K547">
        <v>0.4495100402349067</v>
      </c>
      <c r="L547">
        <v>6</v>
      </c>
      <c r="M547" t="s">
        <v>1819</v>
      </c>
      <c r="N547" t="b">
        <v>0</v>
      </c>
    </row>
    <row r="548" spans="1:14" x14ac:dyDescent="0.45">
      <c r="A548" t="s">
        <v>21</v>
      </c>
      <c r="B548" t="s">
        <v>559</v>
      </c>
      <c r="C548" t="s">
        <v>557</v>
      </c>
      <c r="D548">
        <v>4</v>
      </c>
      <c r="E548">
        <v>5</v>
      </c>
      <c r="F548">
        <v>4</v>
      </c>
      <c r="G548">
        <v>4</v>
      </c>
      <c r="H548">
        <v>2</v>
      </c>
      <c r="I548">
        <v>4.0750000000000002</v>
      </c>
      <c r="J548">
        <v>19</v>
      </c>
      <c r="K548">
        <v>0.2327153069383133</v>
      </c>
      <c r="L548">
        <v>8</v>
      </c>
      <c r="M548" t="s">
        <v>1820</v>
      </c>
      <c r="N548" t="b">
        <v>0</v>
      </c>
    </row>
    <row r="549" spans="1:14" x14ac:dyDescent="0.45">
      <c r="A549" t="s">
        <v>24</v>
      </c>
      <c r="B549" t="s">
        <v>561</v>
      </c>
      <c r="C549" t="s">
        <v>557</v>
      </c>
      <c r="D549">
        <v>3</v>
      </c>
      <c r="E549">
        <v>3</v>
      </c>
      <c r="F549">
        <v>2</v>
      </c>
      <c r="G549">
        <v>4</v>
      </c>
      <c r="H549">
        <v>3</v>
      </c>
      <c r="I549">
        <v>2.9750000000000001</v>
      </c>
      <c r="J549">
        <v>15</v>
      </c>
      <c r="K549">
        <v>0.45840872762148338</v>
      </c>
      <c r="L549">
        <v>2</v>
      </c>
      <c r="M549" t="s">
        <v>1821</v>
      </c>
      <c r="N549" t="b">
        <v>0</v>
      </c>
    </row>
    <row r="550" spans="1:14" x14ac:dyDescent="0.45">
      <c r="A550" t="s">
        <v>27</v>
      </c>
      <c r="B550" t="s">
        <v>563</v>
      </c>
      <c r="C550" t="s">
        <v>557</v>
      </c>
      <c r="D550">
        <v>4</v>
      </c>
      <c r="E550">
        <v>5</v>
      </c>
      <c r="F550">
        <v>4</v>
      </c>
      <c r="G550">
        <v>5</v>
      </c>
      <c r="H550">
        <v>3</v>
      </c>
      <c r="I550">
        <v>4.3249999999999993</v>
      </c>
      <c r="J550">
        <v>21</v>
      </c>
      <c r="K550">
        <v>0.46343695644098087</v>
      </c>
      <c r="L550">
        <v>5</v>
      </c>
      <c r="M550" t="s">
        <v>1822</v>
      </c>
      <c r="N550" t="b">
        <v>0</v>
      </c>
    </row>
    <row r="551" spans="1:14" x14ac:dyDescent="0.45">
      <c r="A551" t="s">
        <v>30</v>
      </c>
      <c r="B551" t="s">
        <v>565</v>
      </c>
      <c r="C551" t="s">
        <v>557</v>
      </c>
      <c r="D551">
        <v>5</v>
      </c>
      <c r="E551">
        <v>5</v>
      </c>
      <c r="F551">
        <v>4</v>
      </c>
      <c r="G551">
        <v>4</v>
      </c>
      <c r="H551">
        <v>3</v>
      </c>
      <c r="I551">
        <v>4.4749999999999996</v>
      </c>
      <c r="J551">
        <v>21</v>
      </c>
      <c r="K551">
        <v>0.42910322050240779</v>
      </c>
      <c r="L551">
        <v>7</v>
      </c>
      <c r="M551" t="s">
        <v>1823</v>
      </c>
      <c r="N551" t="b">
        <v>0</v>
      </c>
    </row>
    <row r="552" spans="1:14" x14ac:dyDescent="0.45">
      <c r="A552" t="s">
        <v>33</v>
      </c>
      <c r="B552" t="s">
        <v>567</v>
      </c>
      <c r="C552" t="s">
        <v>557</v>
      </c>
      <c r="D552">
        <v>5</v>
      </c>
      <c r="E552">
        <v>5</v>
      </c>
      <c r="F552">
        <v>5</v>
      </c>
      <c r="G552">
        <v>5</v>
      </c>
      <c r="H552">
        <v>4</v>
      </c>
      <c r="I552">
        <v>4.9124999999999996</v>
      </c>
      <c r="J552">
        <v>24</v>
      </c>
      <c r="K552">
        <v>0.24898798228968999</v>
      </c>
      <c r="L552">
        <v>2</v>
      </c>
      <c r="M552" t="s">
        <v>1824</v>
      </c>
      <c r="N552" t="b">
        <v>0</v>
      </c>
    </row>
    <row r="553" spans="1:14" x14ac:dyDescent="0.45">
      <c r="A553" t="s">
        <v>36</v>
      </c>
      <c r="B553" t="s">
        <v>569</v>
      </c>
      <c r="C553" t="s">
        <v>557</v>
      </c>
      <c r="D553">
        <v>4</v>
      </c>
      <c r="E553">
        <v>5</v>
      </c>
      <c r="F553">
        <v>4</v>
      </c>
      <c r="G553">
        <v>4</v>
      </c>
      <c r="H553">
        <v>3</v>
      </c>
      <c r="I553">
        <v>4.1624999999999996</v>
      </c>
      <c r="J553">
        <v>20</v>
      </c>
      <c r="K553">
        <v>0.14441792114836341</v>
      </c>
      <c r="L553">
        <v>3</v>
      </c>
      <c r="M553" t="s">
        <v>1825</v>
      </c>
      <c r="N553" t="b">
        <v>0</v>
      </c>
    </row>
    <row r="554" spans="1:14" x14ac:dyDescent="0.45">
      <c r="A554" t="s">
        <v>39</v>
      </c>
      <c r="B554" t="s">
        <v>571</v>
      </c>
      <c r="C554" t="s">
        <v>557</v>
      </c>
      <c r="D554">
        <v>4</v>
      </c>
      <c r="E554">
        <v>5</v>
      </c>
      <c r="F554">
        <v>4</v>
      </c>
      <c r="G554">
        <v>4</v>
      </c>
      <c r="H554">
        <v>3</v>
      </c>
      <c r="I554">
        <v>4.1624999999999996</v>
      </c>
      <c r="J554">
        <v>20</v>
      </c>
      <c r="K554">
        <v>0.1503938669832271</v>
      </c>
      <c r="L554">
        <v>2</v>
      </c>
      <c r="M554" t="s">
        <v>1826</v>
      </c>
      <c r="N554" t="b">
        <v>0</v>
      </c>
    </row>
    <row r="555" spans="1:14" x14ac:dyDescent="0.45">
      <c r="A555" t="s">
        <v>42</v>
      </c>
      <c r="B555" t="s">
        <v>573</v>
      </c>
      <c r="C555" t="s">
        <v>557</v>
      </c>
      <c r="D555">
        <v>5</v>
      </c>
      <c r="E555">
        <v>5</v>
      </c>
      <c r="F555">
        <v>5</v>
      </c>
      <c r="G555">
        <v>5</v>
      </c>
      <c r="H555">
        <v>4</v>
      </c>
      <c r="I555">
        <v>4.9124999999999996</v>
      </c>
      <c r="J555">
        <v>24</v>
      </c>
      <c r="K555">
        <v>0.30176323470626831</v>
      </c>
      <c r="L555">
        <v>5</v>
      </c>
      <c r="M555" t="s">
        <v>1827</v>
      </c>
      <c r="N555" t="b">
        <v>0</v>
      </c>
    </row>
    <row r="556" spans="1:14" x14ac:dyDescent="0.45">
      <c r="A556" t="s">
        <v>45</v>
      </c>
      <c r="B556" t="s">
        <v>575</v>
      </c>
      <c r="C556" t="s">
        <v>557</v>
      </c>
      <c r="D556">
        <v>5</v>
      </c>
      <c r="E556">
        <v>5</v>
      </c>
      <c r="F556">
        <v>5</v>
      </c>
      <c r="G556">
        <v>4</v>
      </c>
      <c r="H556">
        <v>4</v>
      </c>
      <c r="I556">
        <v>4.7499999999999991</v>
      </c>
      <c r="J556">
        <v>23</v>
      </c>
      <c r="K556">
        <v>0.46851891420389868</v>
      </c>
      <c r="L556">
        <v>6</v>
      </c>
      <c r="M556" t="s">
        <v>1828</v>
      </c>
      <c r="N556" t="b">
        <v>0</v>
      </c>
    </row>
    <row r="557" spans="1:14" x14ac:dyDescent="0.45">
      <c r="A557" t="s">
        <v>48</v>
      </c>
      <c r="B557" t="s">
        <v>577</v>
      </c>
      <c r="C557" t="s">
        <v>557</v>
      </c>
      <c r="D557">
        <v>3</v>
      </c>
      <c r="E557">
        <v>4</v>
      </c>
      <c r="F557">
        <v>4</v>
      </c>
      <c r="G557">
        <v>4</v>
      </c>
      <c r="H557">
        <v>2</v>
      </c>
      <c r="I557">
        <v>3.5125000000000002</v>
      </c>
      <c r="J557">
        <v>17</v>
      </c>
      <c r="K557">
        <v>0.26266655663457988</v>
      </c>
      <c r="L557">
        <v>9</v>
      </c>
      <c r="M557" t="s">
        <v>1829</v>
      </c>
      <c r="N557" t="b">
        <v>0</v>
      </c>
    </row>
    <row r="558" spans="1:14" x14ac:dyDescent="0.45">
      <c r="A558" t="s">
        <v>51</v>
      </c>
      <c r="B558" t="s">
        <v>579</v>
      </c>
      <c r="C558" t="s">
        <v>557</v>
      </c>
      <c r="D558">
        <v>4</v>
      </c>
      <c r="E558">
        <v>5</v>
      </c>
      <c r="F558">
        <v>3</v>
      </c>
      <c r="G558">
        <v>4</v>
      </c>
      <c r="H558">
        <v>2</v>
      </c>
      <c r="I558">
        <v>3.8875000000000002</v>
      </c>
      <c r="J558">
        <v>18</v>
      </c>
      <c r="K558">
        <v>0.14469857679914069</v>
      </c>
      <c r="L558">
        <v>7</v>
      </c>
      <c r="M558" t="s">
        <v>1830</v>
      </c>
      <c r="N558" t="b">
        <v>0</v>
      </c>
    </row>
    <row r="559" spans="1:14" x14ac:dyDescent="0.45">
      <c r="A559" t="s">
        <v>54</v>
      </c>
      <c r="B559" t="s">
        <v>581</v>
      </c>
      <c r="C559" t="s">
        <v>557</v>
      </c>
      <c r="D559">
        <v>5</v>
      </c>
      <c r="E559">
        <v>5</v>
      </c>
      <c r="F559">
        <v>5</v>
      </c>
      <c r="G559">
        <v>5</v>
      </c>
      <c r="H559">
        <v>4</v>
      </c>
      <c r="I559">
        <v>4.9124999999999996</v>
      </c>
      <c r="J559">
        <v>24</v>
      </c>
      <c r="K559">
        <v>0.37659444739859171</v>
      </c>
      <c r="L559">
        <v>7</v>
      </c>
      <c r="M559" t="s">
        <v>1831</v>
      </c>
      <c r="N559" t="b">
        <v>0</v>
      </c>
    </row>
    <row r="560" spans="1:14" x14ac:dyDescent="0.45">
      <c r="A560" t="s">
        <v>57</v>
      </c>
      <c r="B560" t="s">
        <v>583</v>
      </c>
      <c r="C560" t="s">
        <v>557</v>
      </c>
      <c r="D560">
        <v>4</v>
      </c>
      <c r="E560">
        <v>5</v>
      </c>
      <c r="F560">
        <v>4</v>
      </c>
      <c r="G560">
        <v>5</v>
      </c>
      <c r="H560">
        <v>3</v>
      </c>
      <c r="I560">
        <v>4.3249999999999993</v>
      </c>
      <c r="J560">
        <v>21</v>
      </c>
      <c r="K560">
        <v>0.43470263357332323</v>
      </c>
      <c r="L560">
        <v>5</v>
      </c>
      <c r="M560" t="s">
        <v>1832</v>
      </c>
      <c r="N560" t="b">
        <v>0</v>
      </c>
    </row>
    <row r="561" spans="1:14" x14ac:dyDescent="0.45">
      <c r="A561" t="s">
        <v>60</v>
      </c>
      <c r="B561" t="s">
        <v>585</v>
      </c>
      <c r="C561" t="s">
        <v>557</v>
      </c>
      <c r="D561">
        <v>4</v>
      </c>
      <c r="E561">
        <v>5</v>
      </c>
      <c r="F561">
        <v>4</v>
      </c>
      <c r="G561">
        <v>4</v>
      </c>
      <c r="H561">
        <v>4</v>
      </c>
      <c r="I561">
        <v>4.25</v>
      </c>
      <c r="J561">
        <v>21</v>
      </c>
      <c r="K561">
        <v>0.38552838212552659</v>
      </c>
      <c r="L561">
        <v>5</v>
      </c>
      <c r="M561" t="s">
        <v>1833</v>
      </c>
      <c r="N561" t="b">
        <v>0</v>
      </c>
    </row>
    <row r="562" spans="1:14" x14ac:dyDescent="0.45">
      <c r="A562" t="s">
        <v>63</v>
      </c>
      <c r="B562" t="s">
        <v>587</v>
      </c>
      <c r="C562" t="s">
        <v>557</v>
      </c>
      <c r="D562">
        <v>4</v>
      </c>
      <c r="E562">
        <v>5</v>
      </c>
      <c r="F562">
        <v>4</v>
      </c>
      <c r="G562">
        <v>4</v>
      </c>
      <c r="H562">
        <v>3</v>
      </c>
      <c r="I562">
        <v>4.1624999999999996</v>
      </c>
      <c r="J562">
        <v>20</v>
      </c>
      <c r="K562">
        <v>0.2493992541712933</v>
      </c>
      <c r="L562">
        <v>6</v>
      </c>
      <c r="M562" t="s">
        <v>1834</v>
      </c>
      <c r="N562" t="b">
        <v>0</v>
      </c>
    </row>
    <row r="563" spans="1:14" x14ac:dyDescent="0.45">
      <c r="A563" t="s">
        <v>66</v>
      </c>
      <c r="B563" t="s">
        <v>589</v>
      </c>
      <c r="C563" t="s">
        <v>557</v>
      </c>
      <c r="D563">
        <v>4</v>
      </c>
      <c r="E563">
        <v>5</v>
      </c>
      <c r="F563">
        <v>4</v>
      </c>
      <c r="G563">
        <v>5</v>
      </c>
      <c r="H563">
        <v>3</v>
      </c>
      <c r="I563">
        <v>4.3249999999999993</v>
      </c>
      <c r="J563">
        <v>21</v>
      </c>
      <c r="K563">
        <v>0.42582965067340067</v>
      </c>
      <c r="L563">
        <v>6</v>
      </c>
      <c r="M563" t="s">
        <v>1835</v>
      </c>
      <c r="N563" t="b">
        <v>0</v>
      </c>
    </row>
    <row r="564" spans="1:14" x14ac:dyDescent="0.45">
      <c r="A564" t="s">
        <v>69</v>
      </c>
      <c r="B564" t="s">
        <v>591</v>
      </c>
      <c r="C564" t="s">
        <v>557</v>
      </c>
      <c r="D564">
        <v>4</v>
      </c>
      <c r="E564">
        <v>5</v>
      </c>
      <c r="F564">
        <v>4</v>
      </c>
      <c r="G564">
        <v>4</v>
      </c>
      <c r="H564">
        <v>3</v>
      </c>
      <c r="I564">
        <v>4.1624999999999996</v>
      </c>
      <c r="J564">
        <v>20</v>
      </c>
      <c r="K564">
        <v>0.28089392059553348</v>
      </c>
      <c r="L564">
        <v>5</v>
      </c>
      <c r="M564" t="s">
        <v>1836</v>
      </c>
      <c r="N564" t="b">
        <v>0</v>
      </c>
    </row>
    <row r="565" spans="1:14" x14ac:dyDescent="0.45">
      <c r="A565" t="s">
        <v>72</v>
      </c>
      <c r="B565" t="s">
        <v>593</v>
      </c>
      <c r="C565" t="s">
        <v>557</v>
      </c>
      <c r="D565">
        <v>4</v>
      </c>
      <c r="E565">
        <v>5</v>
      </c>
      <c r="F565">
        <v>4</v>
      </c>
      <c r="G565">
        <v>4</v>
      </c>
      <c r="H565">
        <v>3</v>
      </c>
      <c r="I565">
        <v>4.1624999999999996</v>
      </c>
      <c r="J565">
        <v>20</v>
      </c>
      <c r="K565">
        <v>0.35805196317774929</v>
      </c>
      <c r="L565">
        <v>9</v>
      </c>
      <c r="M565" t="s">
        <v>1837</v>
      </c>
      <c r="N565" t="b">
        <v>0</v>
      </c>
    </row>
    <row r="566" spans="1:14" x14ac:dyDescent="0.45">
      <c r="A566" t="s">
        <v>75</v>
      </c>
      <c r="B566" t="s">
        <v>595</v>
      </c>
      <c r="C566" t="s">
        <v>557</v>
      </c>
      <c r="D566">
        <v>5</v>
      </c>
      <c r="E566">
        <v>5</v>
      </c>
      <c r="F566">
        <v>4</v>
      </c>
      <c r="G566">
        <v>5</v>
      </c>
      <c r="H566">
        <v>3</v>
      </c>
      <c r="I566">
        <v>4.6374999999999993</v>
      </c>
      <c r="J566">
        <v>22</v>
      </c>
      <c r="K566">
        <v>0.37490040461231838</v>
      </c>
      <c r="L566">
        <v>7</v>
      </c>
      <c r="M566" t="s">
        <v>1838</v>
      </c>
      <c r="N566" t="b">
        <v>0</v>
      </c>
    </row>
    <row r="567" spans="1:14" x14ac:dyDescent="0.45">
      <c r="A567" t="s">
        <v>78</v>
      </c>
      <c r="B567" t="s">
        <v>597</v>
      </c>
      <c r="C567" t="s">
        <v>557</v>
      </c>
      <c r="D567">
        <v>5</v>
      </c>
      <c r="E567">
        <v>5</v>
      </c>
      <c r="F567">
        <v>5</v>
      </c>
      <c r="G567">
        <v>5</v>
      </c>
      <c r="H567">
        <v>4</v>
      </c>
      <c r="I567">
        <v>4.9124999999999996</v>
      </c>
      <c r="J567">
        <v>24</v>
      </c>
      <c r="K567">
        <v>0.36653674403518421</v>
      </c>
      <c r="L567">
        <v>11</v>
      </c>
      <c r="M567" t="s">
        <v>1839</v>
      </c>
      <c r="N567" t="b">
        <v>0</v>
      </c>
    </row>
    <row r="568" spans="1:14" x14ac:dyDescent="0.45">
      <c r="A568" t="s">
        <v>81</v>
      </c>
      <c r="B568" t="s">
        <v>599</v>
      </c>
      <c r="C568" t="s">
        <v>557</v>
      </c>
      <c r="D568">
        <v>4</v>
      </c>
      <c r="E568">
        <v>5</v>
      </c>
      <c r="F568">
        <v>4</v>
      </c>
      <c r="G568">
        <v>4</v>
      </c>
      <c r="H568">
        <v>3</v>
      </c>
      <c r="I568">
        <v>4.1624999999999996</v>
      </c>
      <c r="J568">
        <v>20</v>
      </c>
      <c r="K568">
        <v>0.29688225044793348</v>
      </c>
      <c r="L568">
        <v>4</v>
      </c>
      <c r="M568" t="s">
        <v>1840</v>
      </c>
      <c r="N568" t="b">
        <v>0</v>
      </c>
    </row>
    <row r="569" spans="1:14" x14ac:dyDescent="0.45">
      <c r="A569" t="s">
        <v>84</v>
      </c>
      <c r="B569" t="s">
        <v>601</v>
      </c>
      <c r="C569" t="s">
        <v>557</v>
      </c>
      <c r="D569">
        <v>4</v>
      </c>
      <c r="E569">
        <v>5</v>
      </c>
      <c r="F569">
        <v>4</v>
      </c>
      <c r="G569">
        <v>5</v>
      </c>
      <c r="H569">
        <v>3</v>
      </c>
      <c r="I569">
        <v>4.3249999999999993</v>
      </c>
      <c r="J569">
        <v>21</v>
      </c>
      <c r="K569">
        <v>0.42576423576423578</v>
      </c>
      <c r="L569">
        <v>8</v>
      </c>
      <c r="M569" t="s">
        <v>1841</v>
      </c>
      <c r="N569" t="b">
        <v>0</v>
      </c>
    </row>
    <row r="570" spans="1:14" x14ac:dyDescent="0.45">
      <c r="A570" t="s">
        <v>87</v>
      </c>
      <c r="B570" t="s">
        <v>603</v>
      </c>
      <c r="C570" t="s">
        <v>557</v>
      </c>
      <c r="D570">
        <v>4</v>
      </c>
      <c r="E570">
        <v>5</v>
      </c>
      <c r="F570">
        <v>4</v>
      </c>
      <c r="G570">
        <v>4</v>
      </c>
      <c r="H570">
        <v>3</v>
      </c>
      <c r="I570">
        <v>4.1624999999999996</v>
      </c>
      <c r="J570">
        <v>20</v>
      </c>
      <c r="K570">
        <v>0.2456204235822462</v>
      </c>
      <c r="L570">
        <v>7</v>
      </c>
      <c r="M570" t="s">
        <v>1842</v>
      </c>
      <c r="N570" t="b">
        <v>0</v>
      </c>
    </row>
    <row r="571" spans="1:14" x14ac:dyDescent="0.45">
      <c r="A571" t="s">
        <v>90</v>
      </c>
      <c r="B571" t="s">
        <v>605</v>
      </c>
      <c r="C571" t="s">
        <v>557</v>
      </c>
      <c r="D571">
        <v>5</v>
      </c>
      <c r="E571">
        <v>5</v>
      </c>
      <c r="F571">
        <v>4</v>
      </c>
      <c r="G571">
        <v>5</v>
      </c>
      <c r="H571">
        <v>4</v>
      </c>
      <c r="I571">
        <v>4.7249999999999996</v>
      </c>
      <c r="J571">
        <v>23</v>
      </c>
      <c r="K571">
        <v>0.36544149067769682</v>
      </c>
      <c r="L571">
        <v>5</v>
      </c>
      <c r="M571" t="s">
        <v>1843</v>
      </c>
      <c r="N571" t="b">
        <v>0</v>
      </c>
    </row>
  </sheetData>
  <autoFilter ref="A1:Q571" xr:uid="{467A03B8-DEF9-40C3-9379-484BE04A0E4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E96A4-9493-42A3-81C1-DCDD274DEC10}">
  <sheetPr>
    <tabColor theme="6" tint="-0.249977111117893"/>
  </sheetPr>
  <dimension ref="A1:Q181"/>
  <sheetViews>
    <sheetView workbookViewId="0">
      <pane ySplit="1" topLeftCell="A146" activePane="bottomLeft" state="frozen"/>
      <selection pane="bottomLeft" sqref="A1:Q18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483</v>
      </c>
      <c r="C2" t="s">
        <v>19</v>
      </c>
      <c r="D2">
        <v>4</v>
      </c>
      <c r="E2">
        <v>5</v>
      </c>
      <c r="F2">
        <v>4</v>
      </c>
      <c r="G2">
        <v>5</v>
      </c>
      <c r="H2">
        <v>2</v>
      </c>
      <c r="I2">
        <v>4.2374999999999998</v>
      </c>
      <c r="J2">
        <v>20</v>
      </c>
      <c r="K2">
        <v>0.27829787234042552</v>
      </c>
      <c r="L2">
        <v>1</v>
      </c>
      <c r="M2" t="s">
        <v>1794</v>
      </c>
      <c r="N2" t="b">
        <v>0</v>
      </c>
    </row>
    <row r="3" spans="1:17" x14ac:dyDescent="0.45">
      <c r="A3" t="s">
        <v>485</v>
      </c>
      <c r="B3" t="s">
        <v>486</v>
      </c>
      <c r="C3" t="s">
        <v>19</v>
      </c>
      <c r="D3">
        <v>4</v>
      </c>
      <c r="E3">
        <v>5</v>
      </c>
      <c r="F3">
        <v>4</v>
      </c>
      <c r="G3">
        <v>4</v>
      </c>
      <c r="H3">
        <v>2</v>
      </c>
      <c r="I3">
        <v>4.0750000000000002</v>
      </c>
      <c r="J3">
        <v>19</v>
      </c>
      <c r="K3">
        <v>0.27956043956043952</v>
      </c>
      <c r="L3">
        <v>1</v>
      </c>
      <c r="M3" t="s">
        <v>1795</v>
      </c>
      <c r="N3" t="b">
        <v>0</v>
      </c>
    </row>
    <row r="4" spans="1:17" x14ac:dyDescent="0.45">
      <c r="A4" t="s">
        <v>488</v>
      </c>
      <c r="B4" t="s">
        <v>489</v>
      </c>
      <c r="C4" t="s">
        <v>19</v>
      </c>
      <c r="D4">
        <v>4</v>
      </c>
      <c r="E4">
        <v>5</v>
      </c>
      <c r="F4">
        <v>4</v>
      </c>
      <c r="G4">
        <v>5</v>
      </c>
      <c r="H4">
        <v>3</v>
      </c>
      <c r="I4">
        <v>4.3249999999999993</v>
      </c>
      <c r="J4">
        <v>21</v>
      </c>
      <c r="K4">
        <v>0.26812499999999989</v>
      </c>
      <c r="L4">
        <v>1</v>
      </c>
      <c r="M4" t="s">
        <v>1796</v>
      </c>
      <c r="N4" t="b">
        <v>0</v>
      </c>
    </row>
    <row r="5" spans="1:17" x14ac:dyDescent="0.45">
      <c r="A5" t="s">
        <v>491</v>
      </c>
      <c r="B5" t="s">
        <v>492</v>
      </c>
      <c r="C5" t="s">
        <v>19</v>
      </c>
      <c r="D5">
        <v>2</v>
      </c>
      <c r="E5">
        <v>4</v>
      </c>
      <c r="F5">
        <v>2</v>
      </c>
      <c r="G5">
        <v>3</v>
      </c>
      <c r="H5">
        <v>2</v>
      </c>
      <c r="I5">
        <v>2.6625000000000001</v>
      </c>
      <c r="J5">
        <v>13</v>
      </c>
      <c r="K5">
        <v>0.27870967741935482</v>
      </c>
      <c r="L5">
        <v>1</v>
      </c>
      <c r="M5" t="s">
        <v>1797</v>
      </c>
      <c r="N5" t="b">
        <v>0</v>
      </c>
    </row>
    <row r="6" spans="1:17" x14ac:dyDescent="0.45">
      <c r="A6" t="s">
        <v>494</v>
      </c>
      <c r="B6" t="s">
        <v>495</v>
      </c>
      <c r="C6" t="s">
        <v>19</v>
      </c>
      <c r="D6">
        <v>4</v>
      </c>
      <c r="E6">
        <v>5</v>
      </c>
      <c r="F6">
        <v>3</v>
      </c>
      <c r="G6">
        <v>4</v>
      </c>
      <c r="H6">
        <v>2</v>
      </c>
      <c r="I6">
        <v>3.8875000000000002</v>
      </c>
      <c r="J6">
        <v>18</v>
      </c>
      <c r="K6">
        <v>0.28444444444444439</v>
      </c>
      <c r="L6">
        <v>1</v>
      </c>
      <c r="M6" t="s">
        <v>1798</v>
      </c>
      <c r="N6" t="b">
        <v>0</v>
      </c>
    </row>
    <row r="7" spans="1:17" x14ac:dyDescent="0.45">
      <c r="A7" t="s">
        <v>497</v>
      </c>
      <c r="B7" t="s">
        <v>498</v>
      </c>
      <c r="C7" t="s">
        <v>19</v>
      </c>
      <c r="D7">
        <v>4</v>
      </c>
      <c r="E7">
        <v>5</v>
      </c>
      <c r="F7">
        <v>4</v>
      </c>
      <c r="G7">
        <v>5</v>
      </c>
      <c r="H7">
        <v>3</v>
      </c>
      <c r="I7">
        <v>4.3249999999999993</v>
      </c>
      <c r="J7">
        <v>21</v>
      </c>
      <c r="K7">
        <v>0.27956043956043952</v>
      </c>
      <c r="L7">
        <v>1</v>
      </c>
      <c r="M7" t="s">
        <v>1799</v>
      </c>
      <c r="N7" t="b">
        <v>0</v>
      </c>
    </row>
    <row r="8" spans="1:17" x14ac:dyDescent="0.45">
      <c r="A8" t="s">
        <v>500</v>
      </c>
      <c r="B8" t="s">
        <v>501</v>
      </c>
      <c r="C8" t="s">
        <v>19</v>
      </c>
      <c r="D8">
        <v>4</v>
      </c>
      <c r="E8">
        <v>5</v>
      </c>
      <c r="F8">
        <v>4</v>
      </c>
      <c r="G8">
        <v>4</v>
      </c>
      <c r="H8">
        <v>2</v>
      </c>
      <c r="I8">
        <v>4.0750000000000002</v>
      </c>
      <c r="J8">
        <v>19</v>
      </c>
      <c r="K8">
        <v>0.26706766917293229</v>
      </c>
      <c r="L8">
        <v>1</v>
      </c>
      <c r="M8" t="s">
        <v>1800</v>
      </c>
      <c r="N8" t="b">
        <v>0</v>
      </c>
    </row>
    <row r="9" spans="1:17" x14ac:dyDescent="0.45">
      <c r="A9" t="s">
        <v>503</v>
      </c>
      <c r="B9" t="s">
        <v>504</v>
      </c>
      <c r="C9" t="s">
        <v>19</v>
      </c>
      <c r="D9">
        <v>4</v>
      </c>
      <c r="E9">
        <v>5</v>
      </c>
      <c r="F9">
        <v>4</v>
      </c>
      <c r="G9">
        <v>4</v>
      </c>
      <c r="H9">
        <v>3</v>
      </c>
      <c r="I9">
        <v>4.1624999999999996</v>
      </c>
      <c r="J9">
        <v>20</v>
      </c>
      <c r="K9">
        <v>0.26879999999999998</v>
      </c>
      <c r="L9">
        <v>1</v>
      </c>
      <c r="M9" t="s">
        <v>1801</v>
      </c>
      <c r="N9" t="b">
        <v>0</v>
      </c>
    </row>
    <row r="10" spans="1:17" x14ac:dyDescent="0.45">
      <c r="A10" t="s">
        <v>506</v>
      </c>
      <c r="B10" t="s">
        <v>507</v>
      </c>
      <c r="C10" t="s">
        <v>19</v>
      </c>
      <c r="D10">
        <v>4</v>
      </c>
      <c r="E10">
        <v>5</v>
      </c>
      <c r="F10">
        <v>3</v>
      </c>
      <c r="G10">
        <v>4</v>
      </c>
      <c r="H10">
        <v>2</v>
      </c>
      <c r="I10">
        <v>3.8875000000000002</v>
      </c>
      <c r="J10">
        <v>18</v>
      </c>
      <c r="K10">
        <v>0.28736842105263161</v>
      </c>
      <c r="L10">
        <v>1</v>
      </c>
      <c r="M10" t="s">
        <v>1802</v>
      </c>
      <c r="N10" t="b">
        <v>0</v>
      </c>
    </row>
    <row r="11" spans="1:17" x14ac:dyDescent="0.45">
      <c r="A11" t="s">
        <v>509</v>
      </c>
      <c r="B11" t="s">
        <v>510</v>
      </c>
      <c r="C11" t="s">
        <v>19</v>
      </c>
      <c r="D11">
        <v>3</v>
      </c>
      <c r="E11">
        <v>4</v>
      </c>
      <c r="F11">
        <v>3</v>
      </c>
      <c r="G11">
        <v>4</v>
      </c>
      <c r="H11">
        <v>2</v>
      </c>
      <c r="I11">
        <v>3.3250000000000002</v>
      </c>
      <c r="J11">
        <v>16</v>
      </c>
      <c r="K11">
        <v>0.26130177514792902</v>
      </c>
      <c r="L11">
        <v>1</v>
      </c>
      <c r="M11" t="s">
        <v>1803</v>
      </c>
      <c r="N11" t="b">
        <v>0</v>
      </c>
    </row>
    <row r="12" spans="1:17" x14ac:dyDescent="0.45">
      <c r="A12" t="s">
        <v>512</v>
      </c>
      <c r="B12" t="s">
        <v>513</v>
      </c>
      <c r="C12" t="s">
        <v>19</v>
      </c>
      <c r="D12">
        <v>4</v>
      </c>
      <c r="E12">
        <v>5</v>
      </c>
      <c r="F12">
        <v>4</v>
      </c>
      <c r="G12">
        <v>5</v>
      </c>
      <c r="H12">
        <v>3</v>
      </c>
      <c r="I12">
        <v>4.3249999999999993</v>
      </c>
      <c r="J12">
        <v>21</v>
      </c>
      <c r="K12">
        <v>0.25967213114754101</v>
      </c>
      <c r="L12">
        <v>1</v>
      </c>
      <c r="M12" t="s">
        <v>1804</v>
      </c>
      <c r="N12" t="b">
        <v>0</v>
      </c>
    </row>
    <row r="13" spans="1:17" x14ac:dyDescent="0.45">
      <c r="A13" t="s">
        <v>515</v>
      </c>
      <c r="B13" t="s">
        <v>516</v>
      </c>
      <c r="C13" t="s">
        <v>19</v>
      </c>
      <c r="D13">
        <v>4</v>
      </c>
      <c r="E13">
        <v>5</v>
      </c>
      <c r="F13">
        <v>3</v>
      </c>
      <c r="G13">
        <v>4</v>
      </c>
      <c r="H13">
        <v>2</v>
      </c>
      <c r="I13">
        <v>3.8875000000000002</v>
      </c>
      <c r="J13">
        <v>18</v>
      </c>
      <c r="K13">
        <v>0.27396226415094338</v>
      </c>
      <c r="L13">
        <v>1</v>
      </c>
      <c r="M13" t="s">
        <v>1805</v>
      </c>
      <c r="N13" t="b">
        <v>0</v>
      </c>
    </row>
    <row r="14" spans="1:17" x14ac:dyDescent="0.45">
      <c r="A14" t="s">
        <v>518</v>
      </c>
      <c r="B14" t="s">
        <v>519</v>
      </c>
      <c r="C14" t="s">
        <v>19</v>
      </c>
      <c r="D14">
        <v>3</v>
      </c>
      <c r="E14">
        <v>4</v>
      </c>
      <c r="F14">
        <v>3</v>
      </c>
      <c r="G14">
        <v>4</v>
      </c>
      <c r="H14">
        <v>2</v>
      </c>
      <c r="I14">
        <v>3.3250000000000002</v>
      </c>
      <c r="J14">
        <v>16</v>
      </c>
      <c r="K14">
        <v>0.27495145631067958</v>
      </c>
      <c r="L14">
        <v>1</v>
      </c>
      <c r="M14" t="s">
        <v>1806</v>
      </c>
      <c r="N14" t="b">
        <v>0</v>
      </c>
    </row>
    <row r="15" spans="1:17" x14ac:dyDescent="0.45">
      <c r="A15" t="s">
        <v>521</v>
      </c>
      <c r="B15" t="s">
        <v>522</v>
      </c>
      <c r="C15" t="s">
        <v>19</v>
      </c>
      <c r="D15">
        <v>3</v>
      </c>
      <c r="E15">
        <v>4</v>
      </c>
      <c r="F15">
        <v>3</v>
      </c>
      <c r="G15">
        <v>4</v>
      </c>
      <c r="H15">
        <v>2</v>
      </c>
      <c r="I15">
        <v>3.3250000000000002</v>
      </c>
      <c r="J15">
        <v>16</v>
      </c>
      <c r="K15">
        <v>0.27364485981308412</v>
      </c>
      <c r="L15">
        <v>1</v>
      </c>
      <c r="M15" t="s">
        <v>1807</v>
      </c>
      <c r="N15" t="b">
        <v>0</v>
      </c>
    </row>
    <row r="16" spans="1:17" x14ac:dyDescent="0.45">
      <c r="A16" t="s">
        <v>524</v>
      </c>
      <c r="B16" t="s">
        <v>525</v>
      </c>
      <c r="C16" t="s">
        <v>19</v>
      </c>
      <c r="D16">
        <v>4</v>
      </c>
      <c r="E16">
        <v>5</v>
      </c>
      <c r="F16">
        <v>3</v>
      </c>
      <c r="G16">
        <v>4</v>
      </c>
      <c r="H16">
        <v>3</v>
      </c>
      <c r="I16">
        <v>3.9750000000000001</v>
      </c>
      <c r="J16">
        <v>19</v>
      </c>
      <c r="K16">
        <v>0.21231015187849719</v>
      </c>
      <c r="L16">
        <v>1</v>
      </c>
      <c r="M16" t="s">
        <v>1808</v>
      </c>
      <c r="N16" t="b">
        <v>1</v>
      </c>
      <c r="O16" t="b">
        <v>1</v>
      </c>
      <c r="P16">
        <v>393</v>
      </c>
      <c r="Q16">
        <v>700</v>
      </c>
    </row>
    <row r="17" spans="1:17" x14ac:dyDescent="0.45">
      <c r="A17" t="s">
        <v>527</v>
      </c>
      <c r="B17" t="s">
        <v>528</v>
      </c>
      <c r="C17" t="s">
        <v>19</v>
      </c>
      <c r="D17">
        <v>5</v>
      </c>
      <c r="E17">
        <v>5</v>
      </c>
      <c r="F17">
        <v>4</v>
      </c>
      <c r="G17">
        <v>5</v>
      </c>
      <c r="H17">
        <v>3</v>
      </c>
      <c r="I17">
        <v>4.6374999999999993</v>
      </c>
      <c r="J17">
        <v>22</v>
      </c>
      <c r="K17">
        <v>0.28235294117647058</v>
      </c>
      <c r="L17">
        <v>1</v>
      </c>
      <c r="M17" t="s">
        <v>1809</v>
      </c>
      <c r="N17" t="b">
        <v>0</v>
      </c>
    </row>
    <row r="18" spans="1:17" x14ac:dyDescent="0.45">
      <c r="A18" t="s">
        <v>530</v>
      </c>
      <c r="B18" t="s">
        <v>531</v>
      </c>
      <c r="C18" t="s">
        <v>19</v>
      </c>
      <c r="D18">
        <v>4</v>
      </c>
      <c r="E18">
        <v>5</v>
      </c>
      <c r="F18">
        <v>4</v>
      </c>
      <c r="G18">
        <v>4</v>
      </c>
      <c r="H18">
        <v>3</v>
      </c>
      <c r="I18">
        <v>4.1624999999999996</v>
      </c>
      <c r="J18">
        <v>20</v>
      </c>
      <c r="K18">
        <v>0.26465753424657529</v>
      </c>
      <c r="L18">
        <v>1</v>
      </c>
      <c r="M18" t="s">
        <v>1810</v>
      </c>
      <c r="N18" t="b">
        <v>0</v>
      </c>
    </row>
    <row r="19" spans="1:17" x14ac:dyDescent="0.45">
      <c r="A19" t="s">
        <v>533</v>
      </c>
      <c r="B19" t="s">
        <v>534</v>
      </c>
      <c r="C19" t="s">
        <v>19</v>
      </c>
      <c r="D19">
        <v>3</v>
      </c>
      <c r="E19">
        <v>4</v>
      </c>
      <c r="F19">
        <v>3</v>
      </c>
      <c r="G19">
        <v>4</v>
      </c>
      <c r="H19">
        <v>2</v>
      </c>
      <c r="I19">
        <v>3.3250000000000002</v>
      </c>
      <c r="J19">
        <v>16</v>
      </c>
      <c r="K19">
        <v>0.2630769230769231</v>
      </c>
      <c r="L19">
        <v>1</v>
      </c>
      <c r="M19" t="s">
        <v>1811</v>
      </c>
      <c r="N19" t="b">
        <v>0</v>
      </c>
    </row>
    <row r="20" spans="1:17" x14ac:dyDescent="0.45">
      <c r="A20" t="s">
        <v>536</v>
      </c>
      <c r="B20" t="s">
        <v>537</v>
      </c>
      <c r="C20" t="s">
        <v>19</v>
      </c>
      <c r="D20">
        <v>3</v>
      </c>
      <c r="E20">
        <v>4</v>
      </c>
      <c r="F20">
        <v>3</v>
      </c>
      <c r="G20">
        <v>4</v>
      </c>
      <c r="H20">
        <v>2</v>
      </c>
      <c r="I20">
        <v>3.3250000000000002</v>
      </c>
      <c r="J20">
        <v>16</v>
      </c>
      <c r="K20">
        <v>0.26879999999999998</v>
      </c>
      <c r="L20">
        <v>1</v>
      </c>
      <c r="M20" t="s">
        <v>1812</v>
      </c>
      <c r="N20" t="b">
        <v>0</v>
      </c>
    </row>
    <row r="21" spans="1:17" x14ac:dyDescent="0.45">
      <c r="A21" t="s">
        <v>539</v>
      </c>
      <c r="B21" t="s">
        <v>540</v>
      </c>
      <c r="C21" t="s">
        <v>19</v>
      </c>
      <c r="D21">
        <v>4</v>
      </c>
      <c r="E21">
        <v>5</v>
      </c>
      <c r="F21">
        <v>4</v>
      </c>
      <c r="G21">
        <v>4</v>
      </c>
      <c r="H21">
        <v>3</v>
      </c>
      <c r="I21">
        <v>4.1624999999999996</v>
      </c>
      <c r="J21">
        <v>20</v>
      </c>
      <c r="K21">
        <v>0.19169082125603859</v>
      </c>
      <c r="L21">
        <v>1</v>
      </c>
      <c r="M21" t="s">
        <v>1813</v>
      </c>
      <c r="N21" t="b">
        <v>1</v>
      </c>
      <c r="O21" t="b">
        <v>1</v>
      </c>
      <c r="P21">
        <v>390</v>
      </c>
      <c r="Q21">
        <v>1921</v>
      </c>
    </row>
    <row r="22" spans="1:17" x14ac:dyDescent="0.45">
      <c r="A22" t="s">
        <v>542</v>
      </c>
      <c r="B22" t="s">
        <v>543</v>
      </c>
      <c r="C22" t="s">
        <v>19</v>
      </c>
      <c r="D22">
        <v>4</v>
      </c>
      <c r="E22">
        <v>5</v>
      </c>
      <c r="F22">
        <v>4</v>
      </c>
      <c r="G22">
        <v>4</v>
      </c>
      <c r="H22">
        <v>2</v>
      </c>
      <c r="I22">
        <v>4.0750000000000002</v>
      </c>
      <c r="J22">
        <v>19</v>
      </c>
      <c r="K22">
        <v>0.26465753424657529</v>
      </c>
      <c r="L22">
        <v>1</v>
      </c>
      <c r="M22" t="s">
        <v>1814</v>
      </c>
      <c r="N22" t="b">
        <v>0</v>
      </c>
    </row>
    <row r="23" spans="1:17" x14ac:dyDescent="0.45">
      <c r="A23" t="s">
        <v>545</v>
      </c>
      <c r="B23" t="s">
        <v>546</v>
      </c>
      <c r="C23" t="s">
        <v>19</v>
      </c>
      <c r="D23">
        <v>4</v>
      </c>
      <c r="E23">
        <v>5</v>
      </c>
      <c r="F23">
        <v>3</v>
      </c>
      <c r="G23">
        <v>4</v>
      </c>
      <c r="H23">
        <v>2</v>
      </c>
      <c r="I23">
        <v>3.8875000000000002</v>
      </c>
      <c r="J23">
        <v>18</v>
      </c>
      <c r="K23">
        <v>0.27272727272727271</v>
      </c>
      <c r="L23">
        <v>1</v>
      </c>
      <c r="M23" t="s">
        <v>1815</v>
      </c>
      <c r="N23" t="b">
        <v>0</v>
      </c>
    </row>
    <row r="24" spans="1:17" x14ac:dyDescent="0.45">
      <c r="A24" t="s">
        <v>548</v>
      </c>
      <c r="B24" t="s">
        <v>549</v>
      </c>
      <c r="C24" t="s">
        <v>19</v>
      </c>
      <c r="D24">
        <v>3</v>
      </c>
      <c r="E24">
        <v>4</v>
      </c>
      <c r="F24">
        <v>3</v>
      </c>
      <c r="G24">
        <v>3</v>
      </c>
      <c r="H24">
        <v>2</v>
      </c>
      <c r="I24">
        <v>3.1625000000000001</v>
      </c>
      <c r="J24">
        <v>15</v>
      </c>
      <c r="K24">
        <v>0.18777777777777779</v>
      </c>
      <c r="L24">
        <v>1</v>
      </c>
      <c r="M24" t="s">
        <v>1816</v>
      </c>
      <c r="N24" t="b">
        <v>1</v>
      </c>
      <c r="O24" t="b">
        <v>1</v>
      </c>
      <c r="P24">
        <v>412</v>
      </c>
      <c r="Q24">
        <v>2902</v>
      </c>
    </row>
    <row r="25" spans="1:17" x14ac:dyDescent="0.45">
      <c r="A25" t="s">
        <v>551</v>
      </c>
      <c r="B25" t="s">
        <v>552</v>
      </c>
      <c r="C25" t="s">
        <v>19</v>
      </c>
      <c r="D25">
        <v>3</v>
      </c>
      <c r="E25">
        <v>4</v>
      </c>
      <c r="F25">
        <v>3</v>
      </c>
      <c r="G25">
        <v>4</v>
      </c>
      <c r="H25">
        <v>2</v>
      </c>
      <c r="I25">
        <v>3.3250000000000002</v>
      </c>
      <c r="J25">
        <v>16</v>
      </c>
      <c r="K25">
        <v>0.28090909090909089</v>
      </c>
      <c r="L25">
        <v>1</v>
      </c>
      <c r="M25" t="s">
        <v>1817</v>
      </c>
      <c r="N25" t="b">
        <v>0</v>
      </c>
    </row>
    <row r="26" spans="1:17" x14ac:dyDescent="0.45">
      <c r="A26" t="s">
        <v>554</v>
      </c>
      <c r="B26" t="s">
        <v>79</v>
      </c>
      <c r="C26" t="s">
        <v>19</v>
      </c>
      <c r="D26">
        <v>1</v>
      </c>
      <c r="E26">
        <v>1</v>
      </c>
      <c r="F26">
        <v>1</v>
      </c>
      <c r="G26">
        <v>2</v>
      </c>
      <c r="H26">
        <v>1</v>
      </c>
      <c r="I26">
        <v>1.1625000000000001</v>
      </c>
      <c r="J26">
        <v>6</v>
      </c>
      <c r="K26">
        <v>0.29696969696969699</v>
      </c>
      <c r="L26">
        <v>1</v>
      </c>
      <c r="M26" t="s">
        <v>1818</v>
      </c>
      <c r="N26" t="b">
        <v>1</v>
      </c>
      <c r="O26" t="b">
        <v>1</v>
      </c>
      <c r="P26">
        <v>400</v>
      </c>
      <c r="Q26">
        <v>43</v>
      </c>
    </row>
    <row r="27" spans="1:17" x14ac:dyDescent="0.45">
      <c r="A27" t="s">
        <v>17</v>
      </c>
      <c r="B27" t="s">
        <v>18</v>
      </c>
      <c r="C27" t="s">
        <v>19</v>
      </c>
      <c r="D27">
        <v>3</v>
      </c>
      <c r="E27">
        <v>4</v>
      </c>
      <c r="F27">
        <v>4</v>
      </c>
      <c r="G27">
        <v>4</v>
      </c>
      <c r="H27">
        <v>2</v>
      </c>
      <c r="I27">
        <v>3.5125000000000002</v>
      </c>
      <c r="J27">
        <v>17</v>
      </c>
      <c r="K27">
        <v>0.1401904761904762</v>
      </c>
      <c r="L27">
        <v>1</v>
      </c>
      <c r="M27" t="s">
        <v>1769</v>
      </c>
      <c r="N27" t="b">
        <v>0</v>
      </c>
    </row>
    <row r="28" spans="1:17" x14ac:dyDescent="0.45">
      <c r="A28" t="s">
        <v>21</v>
      </c>
      <c r="B28" t="s">
        <v>22</v>
      </c>
      <c r="C28" t="s">
        <v>19</v>
      </c>
      <c r="D28">
        <v>4</v>
      </c>
      <c r="E28">
        <v>5</v>
      </c>
      <c r="F28">
        <v>4</v>
      </c>
      <c r="G28">
        <v>4</v>
      </c>
      <c r="H28">
        <v>2</v>
      </c>
      <c r="I28">
        <v>4.0750000000000002</v>
      </c>
      <c r="J28">
        <v>19</v>
      </c>
      <c r="K28">
        <v>0.14196642685851321</v>
      </c>
      <c r="L28">
        <v>1</v>
      </c>
      <c r="M28" t="s">
        <v>1770</v>
      </c>
      <c r="N28" t="b">
        <v>0</v>
      </c>
    </row>
    <row r="29" spans="1:17" x14ac:dyDescent="0.45">
      <c r="A29" t="s">
        <v>24</v>
      </c>
      <c r="B29" t="s">
        <v>25</v>
      </c>
      <c r="C29" t="s">
        <v>19</v>
      </c>
      <c r="D29">
        <v>3</v>
      </c>
      <c r="E29">
        <v>4</v>
      </c>
      <c r="F29">
        <v>3</v>
      </c>
      <c r="G29">
        <v>3</v>
      </c>
      <c r="H29">
        <v>2</v>
      </c>
      <c r="I29">
        <v>3.1625000000000001</v>
      </c>
      <c r="J29">
        <v>15</v>
      </c>
      <c r="K29">
        <v>0.1827138378862517</v>
      </c>
      <c r="L29">
        <v>1</v>
      </c>
      <c r="M29" t="s">
        <v>1771</v>
      </c>
      <c r="N29" t="b">
        <v>1</v>
      </c>
      <c r="O29" t="b">
        <v>1</v>
      </c>
      <c r="P29">
        <v>284</v>
      </c>
      <c r="Q29">
        <v>1511</v>
      </c>
    </row>
    <row r="30" spans="1:17" x14ac:dyDescent="0.45">
      <c r="A30" t="s">
        <v>27</v>
      </c>
      <c r="B30" t="s">
        <v>28</v>
      </c>
      <c r="C30" t="s">
        <v>19</v>
      </c>
      <c r="D30">
        <v>3</v>
      </c>
      <c r="E30">
        <v>4</v>
      </c>
      <c r="F30">
        <v>3</v>
      </c>
      <c r="G30">
        <v>4</v>
      </c>
      <c r="H30">
        <v>2</v>
      </c>
      <c r="I30">
        <v>3.3250000000000002</v>
      </c>
      <c r="J30">
        <v>16</v>
      </c>
      <c r="K30">
        <v>0.15238095238095239</v>
      </c>
      <c r="L30">
        <v>1</v>
      </c>
      <c r="M30" t="s">
        <v>1772</v>
      </c>
      <c r="N30" t="b">
        <v>0</v>
      </c>
    </row>
    <row r="31" spans="1:17" x14ac:dyDescent="0.45">
      <c r="A31" t="s">
        <v>30</v>
      </c>
      <c r="B31" t="s">
        <v>31</v>
      </c>
      <c r="C31" t="s">
        <v>19</v>
      </c>
      <c r="D31">
        <v>2</v>
      </c>
      <c r="E31">
        <v>4</v>
      </c>
      <c r="F31">
        <v>2</v>
      </c>
      <c r="G31">
        <v>4</v>
      </c>
      <c r="H31">
        <v>1</v>
      </c>
      <c r="I31">
        <v>2.7374999999999998</v>
      </c>
      <c r="J31">
        <v>13</v>
      </c>
      <c r="K31">
        <v>0.14833333333333329</v>
      </c>
      <c r="L31">
        <v>1</v>
      </c>
      <c r="M31" t="s">
        <v>1773</v>
      </c>
      <c r="N31" t="b">
        <v>0</v>
      </c>
    </row>
    <row r="32" spans="1:17" x14ac:dyDescent="0.45">
      <c r="A32" t="s">
        <v>33</v>
      </c>
      <c r="B32" t="s">
        <v>34</v>
      </c>
      <c r="C32" t="s">
        <v>19</v>
      </c>
      <c r="D32">
        <v>4</v>
      </c>
      <c r="E32">
        <v>5</v>
      </c>
      <c r="F32">
        <v>4</v>
      </c>
      <c r="G32">
        <v>5</v>
      </c>
      <c r="H32">
        <v>2</v>
      </c>
      <c r="I32">
        <v>4.2374999999999998</v>
      </c>
      <c r="J32">
        <v>20</v>
      </c>
      <c r="K32">
        <v>0.13846153846153841</v>
      </c>
      <c r="L32">
        <v>1</v>
      </c>
      <c r="M32" t="s">
        <v>1774</v>
      </c>
      <c r="N32" t="b">
        <v>0</v>
      </c>
    </row>
    <row r="33" spans="1:17" x14ac:dyDescent="0.45">
      <c r="A33" t="s">
        <v>36</v>
      </c>
      <c r="B33" t="s">
        <v>37</v>
      </c>
      <c r="C33" t="s">
        <v>19</v>
      </c>
      <c r="D33">
        <v>3</v>
      </c>
      <c r="E33">
        <v>4</v>
      </c>
      <c r="F33">
        <v>3</v>
      </c>
      <c r="G33">
        <v>4</v>
      </c>
      <c r="H33">
        <v>2</v>
      </c>
      <c r="I33">
        <v>3.3250000000000002</v>
      </c>
      <c r="J33">
        <v>16</v>
      </c>
      <c r="K33">
        <v>0.18397212543554009</v>
      </c>
      <c r="L33">
        <v>1</v>
      </c>
      <c r="M33" t="s">
        <v>1775</v>
      </c>
      <c r="N33" t="b">
        <v>1</v>
      </c>
      <c r="O33" t="b">
        <v>1</v>
      </c>
      <c r="P33">
        <v>353</v>
      </c>
      <c r="Q33">
        <v>1555</v>
      </c>
    </row>
    <row r="34" spans="1:17" x14ac:dyDescent="0.45">
      <c r="A34" t="s">
        <v>39</v>
      </c>
      <c r="B34" t="s">
        <v>40</v>
      </c>
      <c r="C34" t="s">
        <v>19</v>
      </c>
      <c r="D34">
        <v>3</v>
      </c>
      <c r="E34">
        <v>4</v>
      </c>
      <c r="F34">
        <v>3</v>
      </c>
      <c r="G34">
        <v>4</v>
      </c>
      <c r="H34">
        <v>2</v>
      </c>
      <c r="I34">
        <v>3.3250000000000002</v>
      </c>
      <c r="J34">
        <v>16</v>
      </c>
      <c r="K34">
        <v>0.1442424242424242</v>
      </c>
      <c r="L34">
        <v>1</v>
      </c>
      <c r="M34" t="s">
        <v>1776</v>
      </c>
      <c r="N34" t="b">
        <v>0</v>
      </c>
    </row>
    <row r="35" spans="1:17" x14ac:dyDescent="0.45">
      <c r="A35" t="s">
        <v>42</v>
      </c>
      <c r="B35" t="s">
        <v>43</v>
      </c>
      <c r="C35" t="s">
        <v>19</v>
      </c>
      <c r="D35">
        <v>4</v>
      </c>
      <c r="E35">
        <v>5</v>
      </c>
      <c r="F35">
        <v>4</v>
      </c>
      <c r="G35">
        <v>4</v>
      </c>
      <c r="H35">
        <v>3</v>
      </c>
      <c r="I35">
        <v>4.1624999999999996</v>
      </c>
      <c r="J35">
        <v>20</v>
      </c>
      <c r="K35">
        <v>0.14596491228070169</v>
      </c>
      <c r="L35">
        <v>1</v>
      </c>
      <c r="M35" t="s">
        <v>1777</v>
      </c>
      <c r="N35" t="b">
        <v>0</v>
      </c>
    </row>
    <row r="36" spans="1:17" x14ac:dyDescent="0.45">
      <c r="A36" t="s">
        <v>45</v>
      </c>
      <c r="B36" t="s">
        <v>46</v>
      </c>
      <c r="C36" t="s">
        <v>19</v>
      </c>
      <c r="D36">
        <v>3</v>
      </c>
      <c r="E36">
        <v>4</v>
      </c>
      <c r="F36">
        <v>3</v>
      </c>
      <c r="G36">
        <v>4</v>
      </c>
      <c r="H36">
        <v>2</v>
      </c>
      <c r="I36">
        <v>3.3250000000000002</v>
      </c>
      <c r="J36">
        <v>16</v>
      </c>
      <c r="K36">
        <v>0.25009609224855861</v>
      </c>
      <c r="L36">
        <v>1</v>
      </c>
      <c r="M36" t="s">
        <v>1778</v>
      </c>
      <c r="N36" t="b">
        <v>1</v>
      </c>
      <c r="O36" t="b">
        <v>1</v>
      </c>
      <c r="P36">
        <v>338</v>
      </c>
      <c r="Q36">
        <v>1305</v>
      </c>
    </row>
    <row r="37" spans="1:17" x14ac:dyDescent="0.45">
      <c r="A37" t="s">
        <v>48</v>
      </c>
      <c r="B37" t="s">
        <v>49</v>
      </c>
      <c r="C37" t="s">
        <v>19</v>
      </c>
      <c r="D37">
        <v>3</v>
      </c>
      <c r="E37">
        <v>4</v>
      </c>
      <c r="F37">
        <v>3</v>
      </c>
      <c r="G37">
        <v>4</v>
      </c>
      <c r="H37">
        <v>2</v>
      </c>
      <c r="I37">
        <v>3.3250000000000002</v>
      </c>
      <c r="J37">
        <v>16</v>
      </c>
      <c r="K37">
        <v>0.14728682170542631</v>
      </c>
      <c r="L37">
        <v>1</v>
      </c>
      <c r="M37" t="s">
        <v>1779</v>
      </c>
      <c r="N37" t="b">
        <v>0</v>
      </c>
    </row>
    <row r="38" spans="1:17" x14ac:dyDescent="0.45">
      <c r="A38" t="s">
        <v>51</v>
      </c>
      <c r="B38" t="s">
        <v>52</v>
      </c>
      <c r="C38" t="s">
        <v>19</v>
      </c>
      <c r="D38">
        <v>3</v>
      </c>
      <c r="E38">
        <v>4</v>
      </c>
      <c r="F38">
        <v>3</v>
      </c>
      <c r="G38">
        <v>4</v>
      </c>
      <c r="H38">
        <v>2</v>
      </c>
      <c r="I38">
        <v>3.3250000000000002</v>
      </c>
      <c r="J38">
        <v>16</v>
      </c>
      <c r="K38">
        <v>0.15098039215686271</v>
      </c>
      <c r="L38">
        <v>1</v>
      </c>
      <c r="M38" t="s">
        <v>1780</v>
      </c>
      <c r="N38" t="b">
        <v>0</v>
      </c>
    </row>
    <row r="39" spans="1:17" x14ac:dyDescent="0.45">
      <c r="A39" t="s">
        <v>54</v>
      </c>
      <c r="B39" t="s">
        <v>55</v>
      </c>
      <c r="C39" t="s">
        <v>19</v>
      </c>
      <c r="D39">
        <v>3</v>
      </c>
      <c r="E39">
        <v>4</v>
      </c>
      <c r="F39">
        <v>4</v>
      </c>
      <c r="G39">
        <v>4</v>
      </c>
      <c r="H39">
        <v>2</v>
      </c>
      <c r="I39">
        <v>3.5125000000000002</v>
      </c>
      <c r="J39">
        <v>17</v>
      </c>
      <c r="K39">
        <v>0.1376654632972322</v>
      </c>
      <c r="L39">
        <v>1</v>
      </c>
      <c r="M39" t="s">
        <v>1781</v>
      </c>
      <c r="N39" t="b">
        <v>0</v>
      </c>
    </row>
    <row r="40" spans="1:17" x14ac:dyDescent="0.45">
      <c r="A40" t="s">
        <v>57</v>
      </c>
      <c r="B40" t="s">
        <v>58</v>
      </c>
      <c r="C40" t="s">
        <v>19</v>
      </c>
      <c r="D40">
        <v>4</v>
      </c>
      <c r="E40">
        <v>5</v>
      </c>
      <c r="F40">
        <v>4</v>
      </c>
      <c r="G40">
        <v>5</v>
      </c>
      <c r="H40">
        <v>2</v>
      </c>
      <c r="I40">
        <v>4.2374999999999998</v>
      </c>
      <c r="J40">
        <v>20</v>
      </c>
      <c r="K40">
        <v>0.14078674948240161</v>
      </c>
      <c r="L40">
        <v>1</v>
      </c>
      <c r="M40" t="s">
        <v>1782</v>
      </c>
      <c r="N40" t="b">
        <v>0</v>
      </c>
    </row>
    <row r="41" spans="1:17" x14ac:dyDescent="0.45">
      <c r="A41" t="s">
        <v>60</v>
      </c>
      <c r="B41" t="s">
        <v>61</v>
      </c>
      <c r="C41" t="s">
        <v>19</v>
      </c>
      <c r="D41">
        <v>3</v>
      </c>
      <c r="E41">
        <v>4</v>
      </c>
      <c r="F41">
        <v>3</v>
      </c>
      <c r="G41">
        <v>3</v>
      </c>
      <c r="H41">
        <v>2</v>
      </c>
      <c r="I41">
        <v>3.1625000000000001</v>
      </c>
      <c r="J41">
        <v>15</v>
      </c>
      <c r="K41">
        <v>0.18925035360678921</v>
      </c>
      <c r="L41">
        <v>1</v>
      </c>
      <c r="M41" t="s">
        <v>1783</v>
      </c>
      <c r="N41" t="b">
        <v>1</v>
      </c>
      <c r="O41" t="b">
        <v>1</v>
      </c>
      <c r="P41">
        <v>279</v>
      </c>
      <c r="Q41">
        <v>1233</v>
      </c>
    </row>
    <row r="42" spans="1:17" x14ac:dyDescent="0.45">
      <c r="A42" t="s">
        <v>63</v>
      </c>
      <c r="B42" t="s">
        <v>64</v>
      </c>
      <c r="C42" t="s">
        <v>19</v>
      </c>
      <c r="D42">
        <v>3</v>
      </c>
      <c r="E42">
        <v>4</v>
      </c>
      <c r="F42">
        <v>3</v>
      </c>
      <c r="G42">
        <v>4</v>
      </c>
      <c r="H42">
        <v>2</v>
      </c>
      <c r="I42">
        <v>3.3250000000000002</v>
      </c>
      <c r="J42">
        <v>16</v>
      </c>
      <c r="K42">
        <v>0.14178403755868541</v>
      </c>
      <c r="L42">
        <v>1</v>
      </c>
      <c r="M42" t="s">
        <v>1784</v>
      </c>
      <c r="N42" t="b">
        <v>0</v>
      </c>
    </row>
    <row r="43" spans="1:17" x14ac:dyDescent="0.45">
      <c r="A43" t="s">
        <v>66</v>
      </c>
      <c r="B43" t="s">
        <v>67</v>
      </c>
      <c r="C43" t="s">
        <v>19</v>
      </c>
      <c r="D43">
        <v>3</v>
      </c>
      <c r="E43">
        <v>4</v>
      </c>
      <c r="F43">
        <v>4</v>
      </c>
      <c r="G43">
        <v>4</v>
      </c>
      <c r="H43">
        <v>2</v>
      </c>
      <c r="I43">
        <v>3.5125000000000002</v>
      </c>
      <c r="J43">
        <v>17</v>
      </c>
      <c r="K43">
        <v>0.13696969696969699</v>
      </c>
      <c r="L43">
        <v>1</v>
      </c>
      <c r="M43" t="s">
        <v>1785</v>
      </c>
      <c r="N43" t="b">
        <v>0</v>
      </c>
    </row>
    <row r="44" spans="1:17" x14ac:dyDescent="0.45">
      <c r="A44" t="s">
        <v>69</v>
      </c>
      <c r="B44" t="s">
        <v>70</v>
      </c>
      <c r="C44" t="s">
        <v>19</v>
      </c>
      <c r="D44">
        <v>3</v>
      </c>
      <c r="E44">
        <v>4</v>
      </c>
      <c r="F44">
        <v>3</v>
      </c>
      <c r="G44">
        <v>4</v>
      </c>
      <c r="H44">
        <v>2</v>
      </c>
      <c r="I44">
        <v>3.3250000000000002</v>
      </c>
      <c r="J44">
        <v>16</v>
      </c>
      <c r="K44">
        <v>0.13800259403372239</v>
      </c>
      <c r="L44">
        <v>1</v>
      </c>
      <c r="M44" t="s">
        <v>1786</v>
      </c>
      <c r="N44" t="b">
        <v>0</v>
      </c>
    </row>
    <row r="45" spans="1:17" x14ac:dyDescent="0.45">
      <c r="A45" t="s">
        <v>72</v>
      </c>
      <c r="B45" t="s">
        <v>73</v>
      </c>
      <c r="C45" t="s">
        <v>19</v>
      </c>
      <c r="D45">
        <v>4</v>
      </c>
      <c r="E45">
        <v>5</v>
      </c>
      <c r="F45">
        <v>4</v>
      </c>
      <c r="G45">
        <v>5</v>
      </c>
      <c r="H45">
        <v>2</v>
      </c>
      <c r="I45">
        <v>4.2374999999999998</v>
      </c>
      <c r="J45">
        <v>20</v>
      </c>
      <c r="K45">
        <v>0.13647469458987779</v>
      </c>
      <c r="L45">
        <v>1</v>
      </c>
      <c r="M45" t="s">
        <v>1787</v>
      </c>
      <c r="N45" t="b">
        <v>0</v>
      </c>
    </row>
    <row r="46" spans="1:17" x14ac:dyDescent="0.45">
      <c r="A46" t="s">
        <v>75</v>
      </c>
      <c r="B46" t="s">
        <v>76</v>
      </c>
      <c r="C46" t="s">
        <v>19</v>
      </c>
      <c r="D46">
        <v>2</v>
      </c>
      <c r="E46">
        <v>3</v>
      </c>
      <c r="F46">
        <v>2</v>
      </c>
      <c r="G46">
        <v>4</v>
      </c>
      <c r="H46">
        <v>1</v>
      </c>
      <c r="I46">
        <v>2.4874999999999998</v>
      </c>
      <c r="J46">
        <v>12</v>
      </c>
      <c r="K46">
        <v>0.1391304347826087</v>
      </c>
      <c r="L46">
        <v>1</v>
      </c>
      <c r="M46" t="s">
        <v>1788</v>
      </c>
      <c r="N46" t="b">
        <v>0</v>
      </c>
    </row>
    <row r="47" spans="1:17" x14ac:dyDescent="0.45">
      <c r="A47" t="s">
        <v>78</v>
      </c>
      <c r="B47" t="s">
        <v>79</v>
      </c>
      <c r="C47" t="s">
        <v>19</v>
      </c>
      <c r="D47">
        <v>1</v>
      </c>
      <c r="E47">
        <v>1</v>
      </c>
      <c r="F47">
        <v>1</v>
      </c>
      <c r="G47">
        <v>2</v>
      </c>
      <c r="H47">
        <v>1</v>
      </c>
      <c r="I47">
        <v>1.1625000000000001</v>
      </c>
      <c r="J47">
        <v>6</v>
      </c>
      <c r="K47">
        <v>0.35142857142857142</v>
      </c>
      <c r="L47">
        <v>1</v>
      </c>
      <c r="M47" t="s">
        <v>1789</v>
      </c>
      <c r="N47" t="b">
        <v>1</v>
      </c>
      <c r="O47" t="b">
        <v>1</v>
      </c>
      <c r="P47">
        <v>448</v>
      </c>
      <c r="Q47">
        <v>43</v>
      </c>
    </row>
    <row r="48" spans="1:17" x14ac:dyDescent="0.45">
      <c r="A48" t="s">
        <v>81</v>
      </c>
      <c r="B48" t="s">
        <v>82</v>
      </c>
      <c r="C48" t="s">
        <v>19</v>
      </c>
      <c r="D48">
        <v>3</v>
      </c>
      <c r="E48">
        <v>4</v>
      </c>
      <c r="F48">
        <v>3</v>
      </c>
      <c r="G48">
        <v>4</v>
      </c>
      <c r="H48">
        <v>2</v>
      </c>
      <c r="I48">
        <v>3.3250000000000002</v>
      </c>
      <c r="J48">
        <v>16</v>
      </c>
      <c r="K48">
        <v>0.1858285714285714</v>
      </c>
      <c r="L48">
        <v>1</v>
      </c>
      <c r="M48" t="s">
        <v>1790</v>
      </c>
      <c r="N48" t="b">
        <v>1</v>
      </c>
      <c r="O48" t="b">
        <v>1</v>
      </c>
      <c r="P48">
        <v>490</v>
      </c>
      <c r="Q48">
        <v>1172</v>
      </c>
    </row>
    <row r="49" spans="1:17" x14ac:dyDescent="0.45">
      <c r="A49" t="s">
        <v>84</v>
      </c>
      <c r="B49" t="s">
        <v>85</v>
      </c>
      <c r="C49" t="s">
        <v>19</v>
      </c>
      <c r="D49">
        <v>3</v>
      </c>
      <c r="E49">
        <v>4</v>
      </c>
      <c r="F49">
        <v>3</v>
      </c>
      <c r="G49">
        <v>4</v>
      </c>
      <c r="H49">
        <v>2</v>
      </c>
      <c r="I49">
        <v>3.3250000000000002</v>
      </c>
      <c r="J49">
        <v>16</v>
      </c>
      <c r="K49">
        <v>0.14465408805031449</v>
      </c>
      <c r="L49">
        <v>1</v>
      </c>
      <c r="M49" t="s">
        <v>1791</v>
      </c>
      <c r="N49" t="b">
        <v>0</v>
      </c>
    </row>
    <row r="50" spans="1:17" x14ac:dyDescent="0.45">
      <c r="A50" t="s">
        <v>87</v>
      </c>
      <c r="B50" t="s">
        <v>88</v>
      </c>
      <c r="C50" t="s">
        <v>19</v>
      </c>
      <c r="D50">
        <v>3</v>
      </c>
      <c r="E50">
        <v>4</v>
      </c>
      <c r="F50">
        <v>3</v>
      </c>
      <c r="G50">
        <v>4</v>
      </c>
      <c r="H50">
        <v>2</v>
      </c>
      <c r="I50">
        <v>3.3250000000000002</v>
      </c>
      <c r="J50">
        <v>16</v>
      </c>
      <c r="K50">
        <v>0.19591836734693879</v>
      </c>
      <c r="L50">
        <v>1</v>
      </c>
      <c r="M50" t="s">
        <v>1792</v>
      </c>
      <c r="N50" t="b">
        <v>1</v>
      </c>
      <c r="O50" t="b">
        <v>1</v>
      </c>
      <c r="P50">
        <v>402</v>
      </c>
      <c r="Q50">
        <v>704</v>
      </c>
    </row>
    <row r="51" spans="1:17" x14ac:dyDescent="0.45">
      <c r="A51" t="s">
        <v>90</v>
      </c>
      <c r="B51" t="s">
        <v>91</v>
      </c>
      <c r="C51" t="s">
        <v>19</v>
      </c>
      <c r="D51">
        <v>4</v>
      </c>
      <c r="E51">
        <v>5</v>
      </c>
      <c r="F51">
        <v>3</v>
      </c>
      <c r="G51">
        <v>4</v>
      </c>
      <c r="H51">
        <v>2</v>
      </c>
      <c r="I51">
        <v>3.8875000000000002</v>
      </c>
      <c r="J51">
        <v>18</v>
      </c>
      <c r="K51">
        <v>0.1912087912087912</v>
      </c>
      <c r="L51">
        <v>1</v>
      </c>
      <c r="M51" t="s">
        <v>1793</v>
      </c>
      <c r="N51" t="b">
        <v>1</v>
      </c>
      <c r="O51" t="b">
        <v>1</v>
      </c>
      <c r="P51">
        <v>507</v>
      </c>
      <c r="Q51">
        <v>1154</v>
      </c>
    </row>
    <row r="52" spans="1:17" x14ac:dyDescent="0.45">
      <c r="A52" t="s">
        <v>93</v>
      </c>
      <c r="B52" t="s">
        <v>94</v>
      </c>
      <c r="C52" t="s">
        <v>19</v>
      </c>
      <c r="D52">
        <v>1</v>
      </c>
      <c r="E52">
        <v>2</v>
      </c>
      <c r="F52">
        <v>1</v>
      </c>
      <c r="G52">
        <v>3</v>
      </c>
      <c r="H52">
        <v>1</v>
      </c>
      <c r="I52">
        <v>1.575</v>
      </c>
      <c r="J52">
        <v>8</v>
      </c>
      <c r="K52">
        <v>0.15300546448087429</v>
      </c>
      <c r="L52">
        <v>1</v>
      </c>
      <c r="M52" t="s">
        <v>1639</v>
      </c>
      <c r="N52" t="b">
        <v>0</v>
      </c>
    </row>
    <row r="53" spans="1:17" x14ac:dyDescent="0.45">
      <c r="A53" t="s">
        <v>96</v>
      </c>
      <c r="B53" t="s">
        <v>97</v>
      </c>
      <c r="C53" t="s">
        <v>19</v>
      </c>
      <c r="D53">
        <v>1</v>
      </c>
      <c r="E53">
        <v>2</v>
      </c>
      <c r="F53">
        <v>1</v>
      </c>
      <c r="G53">
        <v>3</v>
      </c>
      <c r="H53">
        <v>1</v>
      </c>
      <c r="I53">
        <v>1.575</v>
      </c>
      <c r="J53">
        <v>8</v>
      </c>
      <c r="K53">
        <v>0.25569007263922522</v>
      </c>
      <c r="L53">
        <v>1</v>
      </c>
      <c r="M53" t="s">
        <v>1640</v>
      </c>
      <c r="N53" t="b">
        <v>0</v>
      </c>
    </row>
    <row r="54" spans="1:17" x14ac:dyDescent="0.45">
      <c r="A54" t="s">
        <v>99</v>
      </c>
      <c r="B54" t="s">
        <v>100</v>
      </c>
      <c r="C54" t="s">
        <v>19</v>
      </c>
      <c r="D54">
        <v>4</v>
      </c>
      <c r="E54">
        <v>5</v>
      </c>
      <c r="F54">
        <v>3</v>
      </c>
      <c r="G54">
        <v>4</v>
      </c>
      <c r="H54">
        <v>2</v>
      </c>
      <c r="I54">
        <v>3.8875000000000002</v>
      </c>
      <c r="J54">
        <v>18</v>
      </c>
      <c r="K54">
        <v>0.14779116465863451</v>
      </c>
      <c r="L54">
        <v>1</v>
      </c>
      <c r="M54" t="s">
        <v>1641</v>
      </c>
      <c r="N54" t="b">
        <v>0</v>
      </c>
    </row>
    <row r="55" spans="1:17" x14ac:dyDescent="0.45">
      <c r="A55" t="s">
        <v>102</v>
      </c>
      <c r="B55" t="s">
        <v>103</v>
      </c>
      <c r="C55" t="s">
        <v>19</v>
      </c>
      <c r="D55">
        <v>3</v>
      </c>
      <c r="E55">
        <v>4</v>
      </c>
      <c r="F55">
        <v>2</v>
      </c>
      <c r="G55">
        <v>4</v>
      </c>
      <c r="H55">
        <v>2</v>
      </c>
      <c r="I55">
        <v>3.1375000000000002</v>
      </c>
      <c r="J55">
        <v>15</v>
      </c>
      <c r="K55">
        <v>0.15438596491228071</v>
      </c>
      <c r="L55">
        <v>1</v>
      </c>
      <c r="M55" t="s">
        <v>1642</v>
      </c>
      <c r="N55" t="b">
        <v>0</v>
      </c>
    </row>
    <row r="56" spans="1:17" x14ac:dyDescent="0.45">
      <c r="A56" t="s">
        <v>105</v>
      </c>
      <c r="B56" t="s">
        <v>106</v>
      </c>
      <c r="C56" t="s">
        <v>19</v>
      </c>
      <c r="D56">
        <v>3</v>
      </c>
      <c r="E56">
        <v>4</v>
      </c>
      <c r="F56">
        <v>3</v>
      </c>
      <c r="G56">
        <v>4</v>
      </c>
      <c r="H56">
        <v>2</v>
      </c>
      <c r="I56">
        <v>3.3250000000000002</v>
      </c>
      <c r="J56">
        <v>16</v>
      </c>
      <c r="K56">
        <v>0.15686274509803921</v>
      </c>
      <c r="L56">
        <v>1</v>
      </c>
      <c r="M56" t="s">
        <v>1643</v>
      </c>
      <c r="N56" t="b">
        <v>0</v>
      </c>
    </row>
    <row r="57" spans="1:17" x14ac:dyDescent="0.45">
      <c r="A57" t="s">
        <v>108</v>
      </c>
      <c r="B57" t="s">
        <v>109</v>
      </c>
      <c r="C57" t="s">
        <v>19</v>
      </c>
      <c r="D57">
        <v>4</v>
      </c>
      <c r="E57">
        <v>5</v>
      </c>
      <c r="F57">
        <v>4</v>
      </c>
      <c r="G57">
        <v>5</v>
      </c>
      <c r="H57">
        <v>3</v>
      </c>
      <c r="I57">
        <v>4.3249999999999993</v>
      </c>
      <c r="J57">
        <v>21</v>
      </c>
      <c r="K57">
        <v>0.15179487179487181</v>
      </c>
      <c r="L57">
        <v>1</v>
      </c>
      <c r="M57" t="s">
        <v>1644</v>
      </c>
      <c r="N57" t="b">
        <v>0</v>
      </c>
    </row>
    <row r="58" spans="1:17" x14ac:dyDescent="0.45">
      <c r="A58" t="s">
        <v>111</v>
      </c>
      <c r="B58" t="s">
        <v>112</v>
      </c>
      <c r="C58" t="s">
        <v>19</v>
      </c>
      <c r="D58">
        <v>2</v>
      </c>
      <c r="E58">
        <v>3</v>
      </c>
      <c r="F58">
        <v>2</v>
      </c>
      <c r="G58">
        <v>4</v>
      </c>
      <c r="H58">
        <v>1</v>
      </c>
      <c r="I58">
        <v>2.4874999999999998</v>
      </c>
      <c r="J58">
        <v>12</v>
      </c>
      <c r="K58">
        <v>0.14891774891774889</v>
      </c>
      <c r="L58">
        <v>1</v>
      </c>
      <c r="M58" t="s">
        <v>1645</v>
      </c>
      <c r="N58" t="b">
        <v>0</v>
      </c>
    </row>
    <row r="59" spans="1:17" x14ac:dyDescent="0.45">
      <c r="A59" t="s">
        <v>114</v>
      </c>
      <c r="B59" t="s">
        <v>115</v>
      </c>
      <c r="C59" t="s">
        <v>19</v>
      </c>
      <c r="D59">
        <v>4</v>
      </c>
      <c r="E59">
        <v>5</v>
      </c>
      <c r="F59">
        <v>4</v>
      </c>
      <c r="G59">
        <v>5</v>
      </c>
      <c r="H59">
        <v>3</v>
      </c>
      <c r="I59">
        <v>4.3249999999999993</v>
      </c>
      <c r="J59">
        <v>21</v>
      </c>
      <c r="K59">
        <v>0.15238095238095239</v>
      </c>
      <c r="L59">
        <v>1</v>
      </c>
      <c r="M59" t="s">
        <v>1646</v>
      </c>
      <c r="N59" t="b">
        <v>0</v>
      </c>
    </row>
    <row r="60" spans="1:17" x14ac:dyDescent="0.45">
      <c r="A60" t="s">
        <v>117</v>
      </c>
      <c r="B60" t="s">
        <v>118</v>
      </c>
      <c r="C60" t="s">
        <v>19</v>
      </c>
      <c r="D60">
        <v>1</v>
      </c>
      <c r="E60">
        <v>2</v>
      </c>
      <c r="F60">
        <v>1</v>
      </c>
      <c r="G60">
        <v>3</v>
      </c>
      <c r="H60">
        <v>1</v>
      </c>
      <c r="I60">
        <v>1.575</v>
      </c>
      <c r="J60">
        <v>8</v>
      </c>
      <c r="K60">
        <v>0.25876010781671149</v>
      </c>
      <c r="L60">
        <v>1</v>
      </c>
      <c r="M60" t="s">
        <v>1647</v>
      </c>
      <c r="N60" t="b">
        <v>0</v>
      </c>
    </row>
    <row r="61" spans="1:17" x14ac:dyDescent="0.45">
      <c r="A61" t="s">
        <v>120</v>
      </c>
      <c r="B61" t="s">
        <v>121</v>
      </c>
      <c r="C61" t="s">
        <v>19</v>
      </c>
      <c r="D61">
        <v>2</v>
      </c>
      <c r="E61">
        <v>3</v>
      </c>
      <c r="F61">
        <v>2</v>
      </c>
      <c r="G61">
        <v>3</v>
      </c>
      <c r="H61">
        <v>1</v>
      </c>
      <c r="I61">
        <v>2.3250000000000002</v>
      </c>
      <c r="J61">
        <v>11</v>
      </c>
      <c r="K61">
        <v>0.25257142857142861</v>
      </c>
      <c r="L61">
        <v>1</v>
      </c>
      <c r="M61" t="s">
        <v>1648</v>
      </c>
      <c r="N61" t="b">
        <v>0</v>
      </c>
    </row>
    <row r="62" spans="1:17" x14ac:dyDescent="0.45">
      <c r="A62" t="s">
        <v>123</v>
      </c>
      <c r="B62" t="s">
        <v>124</v>
      </c>
      <c r="C62" t="s">
        <v>19</v>
      </c>
      <c r="D62">
        <v>2</v>
      </c>
      <c r="E62">
        <v>4</v>
      </c>
      <c r="F62">
        <v>2</v>
      </c>
      <c r="G62">
        <v>4</v>
      </c>
      <c r="H62">
        <v>1</v>
      </c>
      <c r="I62">
        <v>2.7374999999999998</v>
      </c>
      <c r="J62">
        <v>13</v>
      </c>
      <c r="K62">
        <v>0.15023474178403751</v>
      </c>
      <c r="L62">
        <v>1</v>
      </c>
      <c r="M62" t="s">
        <v>1649</v>
      </c>
      <c r="N62" t="b">
        <v>0</v>
      </c>
    </row>
    <row r="63" spans="1:17" x14ac:dyDescent="0.45">
      <c r="A63" t="s">
        <v>126</v>
      </c>
      <c r="B63" t="s">
        <v>127</v>
      </c>
      <c r="C63" t="s">
        <v>19</v>
      </c>
      <c r="D63">
        <v>3</v>
      </c>
      <c r="E63">
        <v>4</v>
      </c>
      <c r="F63">
        <v>3</v>
      </c>
      <c r="G63">
        <v>4</v>
      </c>
      <c r="H63">
        <v>2</v>
      </c>
      <c r="I63">
        <v>3.3250000000000002</v>
      </c>
      <c r="J63">
        <v>16</v>
      </c>
      <c r="K63">
        <v>0.1536723163841808</v>
      </c>
      <c r="L63">
        <v>1</v>
      </c>
      <c r="M63" t="s">
        <v>1650</v>
      </c>
      <c r="N63" t="b">
        <v>0</v>
      </c>
    </row>
    <row r="64" spans="1:17" x14ac:dyDescent="0.45">
      <c r="A64" t="s">
        <v>129</v>
      </c>
      <c r="B64" t="s">
        <v>130</v>
      </c>
      <c r="C64" t="s">
        <v>19</v>
      </c>
      <c r="D64">
        <v>3</v>
      </c>
      <c r="E64">
        <v>4</v>
      </c>
      <c r="F64">
        <v>3</v>
      </c>
      <c r="G64">
        <v>4</v>
      </c>
      <c r="H64">
        <v>2</v>
      </c>
      <c r="I64">
        <v>3.3250000000000002</v>
      </c>
      <c r="J64">
        <v>16</v>
      </c>
      <c r="K64">
        <v>0.15686274509803921</v>
      </c>
      <c r="L64">
        <v>1</v>
      </c>
      <c r="M64" t="s">
        <v>1651</v>
      </c>
      <c r="N64" t="b">
        <v>0</v>
      </c>
    </row>
    <row r="65" spans="1:14" x14ac:dyDescent="0.45">
      <c r="A65" t="s">
        <v>132</v>
      </c>
      <c r="B65" t="s">
        <v>133</v>
      </c>
      <c r="C65" t="s">
        <v>19</v>
      </c>
      <c r="D65">
        <v>1</v>
      </c>
      <c r="E65">
        <v>2</v>
      </c>
      <c r="F65">
        <v>1</v>
      </c>
      <c r="G65">
        <v>2</v>
      </c>
      <c r="H65">
        <v>1</v>
      </c>
      <c r="I65">
        <v>1.4125000000000001</v>
      </c>
      <c r="J65">
        <v>7</v>
      </c>
      <c r="K65">
        <v>0.29010989010989008</v>
      </c>
      <c r="L65">
        <v>1</v>
      </c>
      <c r="M65" t="s">
        <v>1652</v>
      </c>
      <c r="N65" t="b">
        <v>0</v>
      </c>
    </row>
    <row r="66" spans="1:14" x14ac:dyDescent="0.45">
      <c r="A66" t="s">
        <v>135</v>
      </c>
      <c r="B66" t="s">
        <v>136</v>
      </c>
      <c r="C66" t="s">
        <v>19</v>
      </c>
      <c r="D66">
        <v>1</v>
      </c>
      <c r="E66">
        <v>2</v>
      </c>
      <c r="F66">
        <v>1</v>
      </c>
      <c r="G66">
        <v>2</v>
      </c>
      <c r="H66">
        <v>1</v>
      </c>
      <c r="I66">
        <v>1.4125000000000001</v>
      </c>
      <c r="J66">
        <v>7</v>
      </c>
      <c r="K66">
        <v>0.2417582417582417</v>
      </c>
      <c r="L66">
        <v>1</v>
      </c>
      <c r="M66" t="s">
        <v>1653</v>
      </c>
      <c r="N66" t="b">
        <v>0</v>
      </c>
    </row>
    <row r="67" spans="1:14" x14ac:dyDescent="0.45">
      <c r="A67" t="s">
        <v>138</v>
      </c>
      <c r="B67" t="s">
        <v>139</v>
      </c>
      <c r="C67" t="s">
        <v>19</v>
      </c>
      <c r="D67">
        <v>1</v>
      </c>
      <c r="E67">
        <v>2</v>
      </c>
      <c r="F67">
        <v>1</v>
      </c>
      <c r="G67">
        <v>2</v>
      </c>
      <c r="H67">
        <v>1</v>
      </c>
      <c r="I67">
        <v>1.4125000000000001</v>
      </c>
      <c r="J67">
        <v>7</v>
      </c>
      <c r="K67">
        <v>0.26386554621848729</v>
      </c>
      <c r="L67">
        <v>1</v>
      </c>
      <c r="M67" t="s">
        <v>1654</v>
      </c>
      <c r="N67" t="b">
        <v>0</v>
      </c>
    </row>
    <row r="68" spans="1:14" x14ac:dyDescent="0.45">
      <c r="A68" t="s">
        <v>141</v>
      </c>
      <c r="B68" t="s">
        <v>142</v>
      </c>
      <c r="C68" t="s">
        <v>19</v>
      </c>
      <c r="D68">
        <v>1</v>
      </c>
      <c r="E68">
        <v>1</v>
      </c>
      <c r="F68">
        <v>1</v>
      </c>
      <c r="G68">
        <v>2</v>
      </c>
      <c r="H68">
        <v>1</v>
      </c>
      <c r="I68">
        <v>1.1625000000000001</v>
      </c>
      <c r="J68">
        <v>6</v>
      </c>
      <c r="K68">
        <v>0.28250401284109139</v>
      </c>
      <c r="L68">
        <v>1</v>
      </c>
      <c r="M68" t="s">
        <v>1655</v>
      </c>
      <c r="N68" t="b">
        <v>0</v>
      </c>
    </row>
    <row r="69" spans="1:14" x14ac:dyDescent="0.45">
      <c r="A69" t="s">
        <v>144</v>
      </c>
      <c r="B69" t="s">
        <v>145</v>
      </c>
      <c r="C69" t="s">
        <v>19</v>
      </c>
      <c r="D69">
        <v>4</v>
      </c>
      <c r="E69">
        <v>5</v>
      </c>
      <c r="F69">
        <v>4</v>
      </c>
      <c r="G69">
        <v>4</v>
      </c>
      <c r="H69">
        <v>2</v>
      </c>
      <c r="I69">
        <v>4.0750000000000002</v>
      </c>
      <c r="J69">
        <v>19</v>
      </c>
      <c r="K69">
        <v>0.14871794871794869</v>
      </c>
      <c r="L69">
        <v>1</v>
      </c>
      <c r="M69" t="s">
        <v>1656</v>
      </c>
      <c r="N69" t="b">
        <v>0</v>
      </c>
    </row>
    <row r="70" spans="1:14" x14ac:dyDescent="0.45">
      <c r="A70" t="s">
        <v>147</v>
      </c>
      <c r="B70" t="s">
        <v>148</v>
      </c>
      <c r="C70" t="s">
        <v>19</v>
      </c>
      <c r="D70">
        <v>1</v>
      </c>
      <c r="E70">
        <v>2</v>
      </c>
      <c r="F70">
        <v>1</v>
      </c>
      <c r="G70">
        <v>3</v>
      </c>
      <c r="H70">
        <v>1</v>
      </c>
      <c r="I70">
        <v>1.575</v>
      </c>
      <c r="J70">
        <v>8</v>
      </c>
      <c r="K70">
        <v>0.1536723163841808</v>
      </c>
      <c r="L70">
        <v>1</v>
      </c>
      <c r="M70" t="s">
        <v>1657</v>
      </c>
      <c r="N70" t="b">
        <v>0</v>
      </c>
    </row>
    <row r="71" spans="1:14" x14ac:dyDescent="0.45">
      <c r="A71" t="s">
        <v>150</v>
      </c>
      <c r="B71" t="s">
        <v>151</v>
      </c>
      <c r="C71" t="s">
        <v>19</v>
      </c>
      <c r="D71">
        <v>1</v>
      </c>
      <c r="E71">
        <v>2</v>
      </c>
      <c r="F71">
        <v>1</v>
      </c>
      <c r="G71">
        <v>3</v>
      </c>
      <c r="H71">
        <v>1</v>
      </c>
      <c r="I71">
        <v>1.575</v>
      </c>
      <c r="J71">
        <v>8</v>
      </c>
      <c r="K71">
        <v>0.26890756302521007</v>
      </c>
      <c r="L71">
        <v>1</v>
      </c>
      <c r="M71" t="s">
        <v>1658</v>
      </c>
      <c r="N71" t="b">
        <v>0</v>
      </c>
    </row>
    <row r="72" spans="1:14" x14ac:dyDescent="0.45">
      <c r="A72" t="s">
        <v>153</v>
      </c>
      <c r="B72" t="s">
        <v>154</v>
      </c>
      <c r="C72" t="s">
        <v>19</v>
      </c>
      <c r="D72">
        <v>1</v>
      </c>
      <c r="E72">
        <v>1</v>
      </c>
      <c r="F72">
        <v>1</v>
      </c>
      <c r="G72">
        <v>2</v>
      </c>
      <c r="H72">
        <v>1</v>
      </c>
      <c r="I72">
        <v>1.1625000000000001</v>
      </c>
      <c r="J72">
        <v>6</v>
      </c>
      <c r="K72">
        <v>0.23351988217967601</v>
      </c>
      <c r="L72">
        <v>1</v>
      </c>
      <c r="M72" t="s">
        <v>1659</v>
      </c>
      <c r="N72" t="b">
        <v>0</v>
      </c>
    </row>
    <row r="73" spans="1:14" x14ac:dyDescent="0.45">
      <c r="A73" t="s">
        <v>156</v>
      </c>
      <c r="B73" t="s">
        <v>157</v>
      </c>
      <c r="C73" t="s">
        <v>19</v>
      </c>
      <c r="D73">
        <v>2</v>
      </c>
      <c r="E73">
        <v>3</v>
      </c>
      <c r="F73">
        <v>2</v>
      </c>
      <c r="G73">
        <v>3</v>
      </c>
      <c r="H73">
        <v>1</v>
      </c>
      <c r="I73">
        <v>2.3250000000000002</v>
      </c>
      <c r="J73">
        <v>11</v>
      </c>
      <c r="K73">
        <v>0.15238095238095239</v>
      </c>
      <c r="L73">
        <v>1</v>
      </c>
      <c r="M73" t="s">
        <v>1660</v>
      </c>
      <c r="N73" t="b">
        <v>0</v>
      </c>
    </row>
    <row r="74" spans="1:14" x14ac:dyDescent="0.45">
      <c r="A74" t="s">
        <v>159</v>
      </c>
      <c r="B74" t="s">
        <v>160</v>
      </c>
      <c r="C74" t="s">
        <v>19</v>
      </c>
      <c r="D74">
        <v>4</v>
      </c>
      <c r="E74">
        <v>5</v>
      </c>
      <c r="F74">
        <v>4</v>
      </c>
      <c r="G74">
        <v>5</v>
      </c>
      <c r="H74">
        <v>3</v>
      </c>
      <c r="I74">
        <v>4.3249999999999993</v>
      </c>
      <c r="J74">
        <v>21</v>
      </c>
      <c r="K74">
        <v>0.14385964912280699</v>
      </c>
      <c r="L74">
        <v>1</v>
      </c>
      <c r="M74" t="s">
        <v>1661</v>
      </c>
      <c r="N74" t="b">
        <v>0</v>
      </c>
    </row>
    <row r="75" spans="1:14" x14ac:dyDescent="0.45">
      <c r="A75" t="s">
        <v>162</v>
      </c>
      <c r="B75" t="s">
        <v>163</v>
      </c>
      <c r="C75" t="s">
        <v>19</v>
      </c>
      <c r="D75">
        <v>2</v>
      </c>
      <c r="E75">
        <v>3</v>
      </c>
      <c r="F75">
        <v>2</v>
      </c>
      <c r="G75">
        <v>3</v>
      </c>
      <c r="H75">
        <v>1</v>
      </c>
      <c r="I75">
        <v>2.3250000000000002</v>
      </c>
      <c r="J75">
        <v>11</v>
      </c>
      <c r="K75">
        <v>0.2419047619047619</v>
      </c>
      <c r="L75">
        <v>1</v>
      </c>
      <c r="M75" t="s">
        <v>1662</v>
      </c>
      <c r="N75" t="b">
        <v>0</v>
      </c>
    </row>
    <row r="76" spans="1:14" x14ac:dyDescent="0.45">
      <c r="A76" t="s">
        <v>165</v>
      </c>
      <c r="B76" t="s">
        <v>166</v>
      </c>
      <c r="C76" t="s">
        <v>19</v>
      </c>
      <c r="D76">
        <v>3</v>
      </c>
      <c r="E76">
        <v>4</v>
      </c>
      <c r="F76">
        <v>3</v>
      </c>
      <c r="G76">
        <v>4</v>
      </c>
      <c r="H76">
        <v>2</v>
      </c>
      <c r="I76">
        <v>3.3250000000000002</v>
      </c>
      <c r="J76">
        <v>16</v>
      </c>
      <c r="K76">
        <v>0.15402298850574711</v>
      </c>
      <c r="L76">
        <v>1</v>
      </c>
      <c r="M76" t="s">
        <v>1663</v>
      </c>
      <c r="N76" t="b">
        <v>0</v>
      </c>
    </row>
    <row r="77" spans="1:14" x14ac:dyDescent="0.45">
      <c r="A77" t="s">
        <v>168</v>
      </c>
      <c r="B77" t="s">
        <v>169</v>
      </c>
      <c r="C77" t="s">
        <v>19</v>
      </c>
      <c r="D77">
        <v>1</v>
      </c>
      <c r="E77">
        <v>2</v>
      </c>
      <c r="F77">
        <v>1</v>
      </c>
      <c r="G77">
        <v>2</v>
      </c>
      <c r="H77">
        <v>1</v>
      </c>
      <c r="I77">
        <v>1.4125000000000001</v>
      </c>
      <c r="J77">
        <v>7</v>
      </c>
      <c r="K77">
        <v>0.25142857142857139</v>
      </c>
      <c r="L77">
        <v>1</v>
      </c>
      <c r="M77" t="s">
        <v>1664</v>
      </c>
      <c r="N77" t="b">
        <v>0</v>
      </c>
    </row>
    <row r="78" spans="1:14" x14ac:dyDescent="0.45">
      <c r="A78" t="s">
        <v>171</v>
      </c>
      <c r="B78" t="s">
        <v>172</v>
      </c>
      <c r="C78" t="s">
        <v>19</v>
      </c>
      <c r="D78">
        <v>3</v>
      </c>
      <c r="E78">
        <v>4</v>
      </c>
      <c r="F78">
        <v>3</v>
      </c>
      <c r="G78">
        <v>4</v>
      </c>
      <c r="H78">
        <v>2</v>
      </c>
      <c r="I78">
        <v>3.3250000000000002</v>
      </c>
      <c r="J78">
        <v>16</v>
      </c>
      <c r="K78">
        <v>0.15942028985507251</v>
      </c>
      <c r="L78">
        <v>1</v>
      </c>
      <c r="M78" t="s">
        <v>1665</v>
      </c>
      <c r="N78" t="b">
        <v>0</v>
      </c>
    </row>
    <row r="79" spans="1:14" x14ac:dyDescent="0.45">
      <c r="A79" t="s">
        <v>174</v>
      </c>
      <c r="B79" t="s">
        <v>175</v>
      </c>
      <c r="C79" t="s">
        <v>19</v>
      </c>
      <c r="D79">
        <v>1</v>
      </c>
      <c r="E79">
        <v>2</v>
      </c>
      <c r="F79">
        <v>1</v>
      </c>
      <c r="G79">
        <v>3</v>
      </c>
      <c r="H79">
        <v>1</v>
      </c>
      <c r="I79">
        <v>1.575</v>
      </c>
      <c r="J79">
        <v>8</v>
      </c>
      <c r="K79">
        <v>0.25058977719528169</v>
      </c>
      <c r="L79">
        <v>1</v>
      </c>
      <c r="M79" t="s">
        <v>1666</v>
      </c>
      <c r="N79" t="b">
        <v>0</v>
      </c>
    </row>
    <row r="80" spans="1:14" x14ac:dyDescent="0.45">
      <c r="A80" t="s">
        <v>177</v>
      </c>
      <c r="B80" t="s">
        <v>178</v>
      </c>
      <c r="C80" t="s">
        <v>19</v>
      </c>
      <c r="D80">
        <v>1</v>
      </c>
      <c r="E80">
        <v>2</v>
      </c>
      <c r="F80">
        <v>1</v>
      </c>
      <c r="G80">
        <v>3</v>
      </c>
      <c r="H80">
        <v>1</v>
      </c>
      <c r="I80">
        <v>1.575</v>
      </c>
      <c r="J80">
        <v>8</v>
      </c>
      <c r="K80">
        <v>0.26791569086651051</v>
      </c>
      <c r="L80">
        <v>1</v>
      </c>
      <c r="M80" t="s">
        <v>1667</v>
      </c>
      <c r="N80" t="b">
        <v>0</v>
      </c>
    </row>
    <row r="81" spans="1:14" x14ac:dyDescent="0.45">
      <c r="A81" t="s">
        <v>180</v>
      </c>
      <c r="B81" t="s">
        <v>181</v>
      </c>
      <c r="C81" t="s">
        <v>19</v>
      </c>
      <c r="D81">
        <v>3</v>
      </c>
      <c r="E81">
        <v>4</v>
      </c>
      <c r="F81">
        <v>3</v>
      </c>
      <c r="G81">
        <v>4</v>
      </c>
      <c r="H81">
        <v>2</v>
      </c>
      <c r="I81">
        <v>3.3250000000000002</v>
      </c>
      <c r="J81">
        <v>16</v>
      </c>
      <c r="K81">
        <v>0.15208333333333329</v>
      </c>
      <c r="L81">
        <v>1</v>
      </c>
      <c r="M81" t="s">
        <v>1668</v>
      </c>
      <c r="N81" t="b">
        <v>0</v>
      </c>
    </row>
    <row r="82" spans="1:14" x14ac:dyDescent="0.45">
      <c r="A82" t="s">
        <v>183</v>
      </c>
      <c r="B82" t="s">
        <v>184</v>
      </c>
      <c r="C82" t="s">
        <v>19</v>
      </c>
      <c r="D82">
        <v>3</v>
      </c>
      <c r="E82">
        <v>4</v>
      </c>
      <c r="F82">
        <v>3</v>
      </c>
      <c r="G82">
        <v>4</v>
      </c>
      <c r="H82">
        <v>2</v>
      </c>
      <c r="I82">
        <v>3.3250000000000002</v>
      </c>
      <c r="J82">
        <v>16</v>
      </c>
      <c r="K82">
        <v>0.15597484276729559</v>
      </c>
      <c r="L82">
        <v>1</v>
      </c>
      <c r="M82" t="s">
        <v>1669</v>
      </c>
      <c r="N82" t="b">
        <v>0</v>
      </c>
    </row>
    <row r="83" spans="1:14" x14ac:dyDescent="0.45">
      <c r="A83" t="s">
        <v>186</v>
      </c>
      <c r="B83" t="s">
        <v>187</v>
      </c>
      <c r="C83" t="s">
        <v>19</v>
      </c>
      <c r="D83">
        <v>3</v>
      </c>
      <c r="E83">
        <v>4</v>
      </c>
      <c r="F83">
        <v>3</v>
      </c>
      <c r="G83">
        <v>4</v>
      </c>
      <c r="H83">
        <v>2</v>
      </c>
      <c r="I83">
        <v>3.3250000000000002</v>
      </c>
      <c r="J83">
        <v>16</v>
      </c>
      <c r="K83">
        <v>0.14933333333333329</v>
      </c>
      <c r="L83">
        <v>1</v>
      </c>
      <c r="M83" t="s">
        <v>1670</v>
      </c>
      <c r="N83" t="b">
        <v>0</v>
      </c>
    </row>
    <row r="84" spans="1:14" x14ac:dyDescent="0.45">
      <c r="A84" t="s">
        <v>189</v>
      </c>
      <c r="B84" t="s">
        <v>190</v>
      </c>
      <c r="C84" t="s">
        <v>19</v>
      </c>
      <c r="D84">
        <v>1</v>
      </c>
      <c r="E84">
        <v>2</v>
      </c>
      <c r="F84">
        <v>1</v>
      </c>
      <c r="G84">
        <v>3</v>
      </c>
      <c r="H84">
        <v>1</v>
      </c>
      <c r="I84">
        <v>1.575</v>
      </c>
      <c r="J84">
        <v>8</v>
      </c>
      <c r="K84">
        <v>0.1583333333333333</v>
      </c>
      <c r="L84">
        <v>1</v>
      </c>
      <c r="M84" t="s">
        <v>1671</v>
      </c>
      <c r="N84" t="b">
        <v>0</v>
      </c>
    </row>
    <row r="85" spans="1:14" x14ac:dyDescent="0.45">
      <c r="A85" t="s">
        <v>192</v>
      </c>
      <c r="B85" t="s">
        <v>193</v>
      </c>
      <c r="C85" t="s">
        <v>19</v>
      </c>
      <c r="D85">
        <v>4</v>
      </c>
      <c r="E85">
        <v>5</v>
      </c>
      <c r="F85">
        <v>4</v>
      </c>
      <c r="G85">
        <v>4</v>
      </c>
      <c r="H85">
        <v>2</v>
      </c>
      <c r="I85">
        <v>4.0750000000000002</v>
      </c>
      <c r="J85">
        <v>19</v>
      </c>
      <c r="K85">
        <v>0.14358974358974361</v>
      </c>
      <c r="L85">
        <v>1</v>
      </c>
      <c r="M85" t="s">
        <v>1672</v>
      </c>
      <c r="N85" t="b">
        <v>0</v>
      </c>
    </row>
    <row r="86" spans="1:14" x14ac:dyDescent="0.45">
      <c r="A86" t="s">
        <v>195</v>
      </c>
      <c r="B86" t="s">
        <v>196</v>
      </c>
      <c r="C86" t="s">
        <v>19</v>
      </c>
      <c r="D86">
        <v>4</v>
      </c>
      <c r="E86">
        <v>5</v>
      </c>
      <c r="F86">
        <v>4</v>
      </c>
      <c r="G86">
        <v>4</v>
      </c>
      <c r="H86">
        <v>3</v>
      </c>
      <c r="I86">
        <v>4.1624999999999996</v>
      </c>
      <c r="J86">
        <v>20</v>
      </c>
      <c r="K86">
        <v>0.14779116465863451</v>
      </c>
      <c r="L86">
        <v>1</v>
      </c>
      <c r="M86" t="s">
        <v>1673</v>
      </c>
      <c r="N86" t="b">
        <v>0</v>
      </c>
    </row>
    <row r="87" spans="1:14" x14ac:dyDescent="0.45">
      <c r="A87" t="s">
        <v>198</v>
      </c>
      <c r="B87" t="s">
        <v>199</v>
      </c>
      <c r="C87" t="s">
        <v>19</v>
      </c>
      <c r="D87">
        <v>3</v>
      </c>
      <c r="E87">
        <v>4</v>
      </c>
      <c r="F87">
        <v>3</v>
      </c>
      <c r="G87">
        <v>4</v>
      </c>
      <c r="H87">
        <v>2</v>
      </c>
      <c r="I87">
        <v>3.3250000000000002</v>
      </c>
      <c r="J87">
        <v>16</v>
      </c>
      <c r="K87">
        <v>0.1536723163841808</v>
      </c>
      <c r="L87">
        <v>1</v>
      </c>
      <c r="M87" t="s">
        <v>1674</v>
      </c>
      <c r="N87" t="b">
        <v>0</v>
      </c>
    </row>
    <row r="88" spans="1:14" x14ac:dyDescent="0.45">
      <c r="A88" t="s">
        <v>201</v>
      </c>
      <c r="B88" t="s">
        <v>202</v>
      </c>
      <c r="C88" t="s">
        <v>19</v>
      </c>
      <c r="D88">
        <v>1</v>
      </c>
      <c r="E88">
        <v>2</v>
      </c>
      <c r="F88">
        <v>1</v>
      </c>
      <c r="G88">
        <v>3</v>
      </c>
      <c r="H88">
        <v>2</v>
      </c>
      <c r="I88">
        <v>1.6625000000000001</v>
      </c>
      <c r="J88">
        <v>9</v>
      </c>
      <c r="K88">
        <v>0.27220779220779218</v>
      </c>
      <c r="L88">
        <v>1</v>
      </c>
      <c r="M88" t="s">
        <v>1675</v>
      </c>
      <c r="N88" t="b">
        <v>0</v>
      </c>
    </row>
    <row r="89" spans="1:14" x14ac:dyDescent="0.45">
      <c r="A89" t="s">
        <v>204</v>
      </c>
      <c r="B89" t="s">
        <v>205</v>
      </c>
      <c r="C89" t="s">
        <v>19</v>
      </c>
      <c r="D89">
        <v>4</v>
      </c>
      <c r="E89">
        <v>5</v>
      </c>
      <c r="F89">
        <v>4</v>
      </c>
      <c r="G89">
        <v>4</v>
      </c>
      <c r="H89">
        <v>3</v>
      </c>
      <c r="I89">
        <v>4.1624999999999996</v>
      </c>
      <c r="J89">
        <v>20</v>
      </c>
      <c r="K89">
        <v>0.14912280701754391</v>
      </c>
      <c r="L89">
        <v>1</v>
      </c>
      <c r="M89" t="s">
        <v>1676</v>
      </c>
      <c r="N89" t="b">
        <v>0</v>
      </c>
    </row>
    <row r="90" spans="1:14" x14ac:dyDescent="0.45">
      <c r="A90" t="s">
        <v>207</v>
      </c>
      <c r="B90" t="s">
        <v>208</v>
      </c>
      <c r="C90" t="s">
        <v>19</v>
      </c>
      <c r="D90">
        <v>3</v>
      </c>
      <c r="E90">
        <v>4</v>
      </c>
      <c r="F90">
        <v>3</v>
      </c>
      <c r="G90">
        <v>4</v>
      </c>
      <c r="H90">
        <v>2</v>
      </c>
      <c r="I90">
        <v>3.3250000000000002</v>
      </c>
      <c r="J90">
        <v>16</v>
      </c>
      <c r="K90">
        <v>0.14954954954954949</v>
      </c>
      <c r="L90">
        <v>1</v>
      </c>
      <c r="M90" t="s">
        <v>1677</v>
      </c>
      <c r="N90" t="b">
        <v>0</v>
      </c>
    </row>
    <row r="91" spans="1:14" x14ac:dyDescent="0.45">
      <c r="A91" t="s">
        <v>210</v>
      </c>
      <c r="B91" t="s">
        <v>211</v>
      </c>
      <c r="C91" t="s">
        <v>19</v>
      </c>
      <c r="D91">
        <v>1</v>
      </c>
      <c r="E91">
        <v>2</v>
      </c>
      <c r="F91">
        <v>1</v>
      </c>
      <c r="G91">
        <v>3</v>
      </c>
      <c r="H91">
        <v>1</v>
      </c>
      <c r="I91">
        <v>1.575</v>
      </c>
      <c r="J91">
        <v>8</v>
      </c>
      <c r="K91">
        <v>0.28131868131868132</v>
      </c>
      <c r="L91">
        <v>1</v>
      </c>
      <c r="M91" t="s">
        <v>1678</v>
      </c>
      <c r="N91" t="b">
        <v>0</v>
      </c>
    </row>
    <row r="92" spans="1:14" x14ac:dyDescent="0.45">
      <c r="A92" t="s">
        <v>213</v>
      </c>
      <c r="B92" t="s">
        <v>214</v>
      </c>
      <c r="C92" t="s">
        <v>19</v>
      </c>
      <c r="D92">
        <v>3</v>
      </c>
      <c r="E92">
        <v>4</v>
      </c>
      <c r="F92">
        <v>3</v>
      </c>
      <c r="G92">
        <v>4</v>
      </c>
      <c r="H92">
        <v>2</v>
      </c>
      <c r="I92">
        <v>3.3250000000000002</v>
      </c>
      <c r="J92">
        <v>16</v>
      </c>
      <c r="K92">
        <v>0.14779116465863451</v>
      </c>
      <c r="L92">
        <v>1</v>
      </c>
      <c r="M92" t="s">
        <v>1679</v>
      </c>
      <c r="N92" t="b">
        <v>0</v>
      </c>
    </row>
    <row r="93" spans="1:14" x14ac:dyDescent="0.45">
      <c r="A93" t="s">
        <v>216</v>
      </c>
      <c r="B93" t="s">
        <v>217</v>
      </c>
      <c r="C93" t="s">
        <v>19</v>
      </c>
      <c r="D93">
        <v>1</v>
      </c>
      <c r="E93">
        <v>2</v>
      </c>
      <c r="F93">
        <v>1</v>
      </c>
      <c r="G93">
        <v>3</v>
      </c>
      <c r="H93">
        <v>1</v>
      </c>
      <c r="I93">
        <v>1.575</v>
      </c>
      <c r="J93">
        <v>8</v>
      </c>
      <c r="K93">
        <v>0.25423987776928952</v>
      </c>
      <c r="L93">
        <v>1</v>
      </c>
      <c r="M93" t="s">
        <v>1680</v>
      </c>
      <c r="N93" t="b">
        <v>0</v>
      </c>
    </row>
    <row r="94" spans="1:14" x14ac:dyDescent="0.45">
      <c r="A94" t="s">
        <v>219</v>
      </c>
      <c r="B94" t="s">
        <v>220</v>
      </c>
      <c r="C94" t="s">
        <v>19</v>
      </c>
      <c r="D94">
        <v>5</v>
      </c>
      <c r="E94">
        <v>5</v>
      </c>
      <c r="F94">
        <v>4</v>
      </c>
      <c r="G94">
        <v>5</v>
      </c>
      <c r="H94">
        <v>2</v>
      </c>
      <c r="I94">
        <v>4.55</v>
      </c>
      <c r="J94">
        <v>21</v>
      </c>
      <c r="K94">
        <v>0.15238095238095239</v>
      </c>
      <c r="L94">
        <v>1</v>
      </c>
      <c r="M94" t="s">
        <v>1681</v>
      </c>
      <c r="N94" t="b">
        <v>0</v>
      </c>
    </row>
    <row r="95" spans="1:14" x14ac:dyDescent="0.45">
      <c r="A95" t="s">
        <v>222</v>
      </c>
      <c r="B95" t="s">
        <v>223</v>
      </c>
      <c r="C95" t="s">
        <v>19</v>
      </c>
      <c r="D95">
        <v>3</v>
      </c>
      <c r="E95">
        <v>4</v>
      </c>
      <c r="F95">
        <v>3</v>
      </c>
      <c r="G95">
        <v>4</v>
      </c>
      <c r="H95">
        <v>2</v>
      </c>
      <c r="I95">
        <v>3.3250000000000002</v>
      </c>
      <c r="J95">
        <v>16</v>
      </c>
      <c r="K95">
        <v>0.14891774891774889</v>
      </c>
      <c r="L95">
        <v>1</v>
      </c>
      <c r="M95" t="s">
        <v>1682</v>
      </c>
      <c r="N95" t="b">
        <v>0</v>
      </c>
    </row>
    <row r="96" spans="1:14" x14ac:dyDescent="0.45">
      <c r="A96" t="s">
        <v>225</v>
      </c>
      <c r="B96" t="s">
        <v>226</v>
      </c>
      <c r="C96" t="s">
        <v>19</v>
      </c>
      <c r="D96">
        <v>1</v>
      </c>
      <c r="E96">
        <v>2</v>
      </c>
      <c r="F96">
        <v>1</v>
      </c>
      <c r="G96">
        <v>2</v>
      </c>
      <c r="H96">
        <v>1</v>
      </c>
      <c r="I96">
        <v>1.4125000000000001</v>
      </c>
      <c r="J96">
        <v>7</v>
      </c>
      <c r="K96">
        <v>0.2831168831168831</v>
      </c>
      <c r="L96">
        <v>1</v>
      </c>
      <c r="M96" t="s">
        <v>1683</v>
      </c>
      <c r="N96" t="b">
        <v>0</v>
      </c>
    </row>
    <row r="97" spans="1:14" x14ac:dyDescent="0.45">
      <c r="A97" t="s">
        <v>228</v>
      </c>
      <c r="B97" t="s">
        <v>229</v>
      </c>
      <c r="C97" t="s">
        <v>19</v>
      </c>
      <c r="D97">
        <v>3</v>
      </c>
      <c r="E97">
        <v>4</v>
      </c>
      <c r="F97">
        <v>3</v>
      </c>
      <c r="G97">
        <v>4</v>
      </c>
      <c r="H97">
        <v>1</v>
      </c>
      <c r="I97">
        <v>3.2374999999999998</v>
      </c>
      <c r="J97">
        <v>15</v>
      </c>
      <c r="K97">
        <v>0.14814814814814811</v>
      </c>
      <c r="L97">
        <v>1</v>
      </c>
      <c r="M97" t="s">
        <v>1684</v>
      </c>
      <c r="N97" t="b">
        <v>0</v>
      </c>
    </row>
    <row r="98" spans="1:14" x14ac:dyDescent="0.45">
      <c r="A98" t="s">
        <v>231</v>
      </c>
      <c r="B98" t="s">
        <v>232</v>
      </c>
      <c r="C98" t="s">
        <v>19</v>
      </c>
      <c r="D98">
        <v>2</v>
      </c>
      <c r="E98">
        <v>3</v>
      </c>
      <c r="F98">
        <v>2</v>
      </c>
      <c r="G98">
        <v>3</v>
      </c>
      <c r="H98">
        <v>1</v>
      </c>
      <c r="I98">
        <v>2.3250000000000002</v>
      </c>
      <c r="J98">
        <v>11</v>
      </c>
      <c r="K98">
        <v>0.25245202558635388</v>
      </c>
      <c r="L98">
        <v>1</v>
      </c>
      <c r="M98" t="s">
        <v>1685</v>
      </c>
      <c r="N98" t="b">
        <v>0</v>
      </c>
    </row>
    <row r="99" spans="1:14" x14ac:dyDescent="0.45">
      <c r="A99" t="s">
        <v>234</v>
      </c>
      <c r="B99" t="s">
        <v>235</v>
      </c>
      <c r="C99" t="s">
        <v>19</v>
      </c>
      <c r="D99">
        <v>3</v>
      </c>
      <c r="E99">
        <v>4</v>
      </c>
      <c r="F99">
        <v>3</v>
      </c>
      <c r="G99">
        <v>4</v>
      </c>
      <c r="H99">
        <v>2</v>
      </c>
      <c r="I99">
        <v>3.3250000000000002</v>
      </c>
      <c r="J99">
        <v>16</v>
      </c>
      <c r="K99">
        <v>0.14761904761904759</v>
      </c>
      <c r="L99">
        <v>1</v>
      </c>
      <c r="M99" t="s">
        <v>1686</v>
      </c>
      <c r="N99" t="b">
        <v>0</v>
      </c>
    </row>
    <row r="100" spans="1:14" x14ac:dyDescent="0.45">
      <c r="A100" t="s">
        <v>237</v>
      </c>
      <c r="B100" t="s">
        <v>238</v>
      </c>
      <c r="C100" t="s">
        <v>19</v>
      </c>
      <c r="D100">
        <v>1</v>
      </c>
      <c r="E100">
        <v>2</v>
      </c>
      <c r="F100">
        <v>1</v>
      </c>
      <c r="G100">
        <v>2</v>
      </c>
      <c r="H100">
        <v>1</v>
      </c>
      <c r="I100">
        <v>1.4125000000000001</v>
      </c>
      <c r="J100">
        <v>7</v>
      </c>
      <c r="K100">
        <v>0.26728110599078342</v>
      </c>
      <c r="L100">
        <v>1</v>
      </c>
      <c r="M100" t="s">
        <v>1687</v>
      </c>
      <c r="N100" t="b">
        <v>0</v>
      </c>
    </row>
    <row r="101" spans="1:14" x14ac:dyDescent="0.45">
      <c r="A101" t="s">
        <v>240</v>
      </c>
      <c r="B101" t="s">
        <v>241</v>
      </c>
      <c r="C101" t="s">
        <v>19</v>
      </c>
      <c r="D101">
        <v>1</v>
      </c>
      <c r="E101">
        <v>2</v>
      </c>
      <c r="F101">
        <v>1</v>
      </c>
      <c r="G101">
        <v>3</v>
      </c>
      <c r="H101">
        <v>1</v>
      </c>
      <c r="I101">
        <v>1.575</v>
      </c>
      <c r="J101">
        <v>8</v>
      </c>
      <c r="K101">
        <v>0.29010989010989008</v>
      </c>
      <c r="L101">
        <v>1</v>
      </c>
      <c r="M101" t="s">
        <v>1688</v>
      </c>
      <c r="N101" t="b">
        <v>0</v>
      </c>
    </row>
    <row r="102" spans="1:14" x14ac:dyDescent="0.45">
      <c r="A102" t="s">
        <v>243</v>
      </c>
      <c r="B102" t="s">
        <v>244</v>
      </c>
      <c r="C102" t="s">
        <v>19</v>
      </c>
      <c r="D102">
        <v>3</v>
      </c>
      <c r="E102">
        <v>4</v>
      </c>
      <c r="F102">
        <v>3</v>
      </c>
      <c r="G102">
        <v>4</v>
      </c>
      <c r="H102">
        <v>2</v>
      </c>
      <c r="I102">
        <v>3.3250000000000002</v>
      </c>
      <c r="J102">
        <v>16</v>
      </c>
      <c r="K102">
        <v>0.15476190476190471</v>
      </c>
      <c r="L102">
        <v>1</v>
      </c>
      <c r="M102" t="s">
        <v>1689</v>
      </c>
      <c r="N102" t="b">
        <v>0</v>
      </c>
    </row>
    <row r="103" spans="1:14" x14ac:dyDescent="0.45">
      <c r="A103" t="s">
        <v>246</v>
      </c>
      <c r="B103" t="s">
        <v>247</v>
      </c>
      <c r="C103" t="s">
        <v>19</v>
      </c>
      <c r="D103">
        <v>1</v>
      </c>
      <c r="E103">
        <v>2</v>
      </c>
      <c r="F103">
        <v>1</v>
      </c>
      <c r="G103">
        <v>3</v>
      </c>
      <c r="H103">
        <v>1</v>
      </c>
      <c r="I103">
        <v>1.575</v>
      </c>
      <c r="J103">
        <v>8</v>
      </c>
      <c r="K103">
        <v>0.26549450549450548</v>
      </c>
      <c r="L103">
        <v>1</v>
      </c>
      <c r="M103" t="s">
        <v>1690</v>
      </c>
      <c r="N103" t="b">
        <v>0</v>
      </c>
    </row>
    <row r="104" spans="1:14" x14ac:dyDescent="0.45">
      <c r="A104" t="s">
        <v>249</v>
      </c>
      <c r="B104" t="s">
        <v>250</v>
      </c>
      <c r="C104" t="s">
        <v>19</v>
      </c>
      <c r="D104">
        <v>3</v>
      </c>
      <c r="E104">
        <v>4</v>
      </c>
      <c r="F104">
        <v>3</v>
      </c>
      <c r="G104">
        <v>4</v>
      </c>
      <c r="H104">
        <v>2</v>
      </c>
      <c r="I104">
        <v>3.3250000000000002</v>
      </c>
      <c r="J104">
        <v>16</v>
      </c>
      <c r="K104">
        <v>0.14977168949771691</v>
      </c>
      <c r="L104">
        <v>1</v>
      </c>
      <c r="M104" t="s">
        <v>1691</v>
      </c>
      <c r="N104" t="b">
        <v>0</v>
      </c>
    </row>
    <row r="105" spans="1:14" x14ac:dyDescent="0.45">
      <c r="A105" t="s">
        <v>252</v>
      </c>
      <c r="B105" t="s">
        <v>253</v>
      </c>
      <c r="C105" t="s">
        <v>19</v>
      </c>
      <c r="D105">
        <v>1</v>
      </c>
      <c r="E105">
        <v>1</v>
      </c>
      <c r="F105">
        <v>1</v>
      </c>
      <c r="G105">
        <v>2</v>
      </c>
      <c r="H105">
        <v>1</v>
      </c>
      <c r="I105">
        <v>1.1625000000000001</v>
      </c>
      <c r="J105">
        <v>6</v>
      </c>
      <c r="K105">
        <v>0.2831168831168831</v>
      </c>
      <c r="L105">
        <v>1</v>
      </c>
      <c r="M105" t="s">
        <v>1692</v>
      </c>
      <c r="N105" t="b">
        <v>0</v>
      </c>
    </row>
    <row r="106" spans="1:14" x14ac:dyDescent="0.45">
      <c r="A106" t="s">
        <v>255</v>
      </c>
      <c r="B106" t="s">
        <v>256</v>
      </c>
      <c r="C106" t="s">
        <v>19</v>
      </c>
      <c r="D106">
        <v>1</v>
      </c>
      <c r="E106">
        <v>2</v>
      </c>
      <c r="F106">
        <v>1</v>
      </c>
      <c r="G106">
        <v>3</v>
      </c>
      <c r="H106">
        <v>1</v>
      </c>
      <c r="I106">
        <v>1.575</v>
      </c>
      <c r="J106">
        <v>8</v>
      </c>
      <c r="K106">
        <v>0.246089676746611</v>
      </c>
      <c r="L106">
        <v>1</v>
      </c>
      <c r="M106" t="s">
        <v>1693</v>
      </c>
      <c r="N106" t="b">
        <v>0</v>
      </c>
    </row>
    <row r="107" spans="1:14" x14ac:dyDescent="0.45">
      <c r="A107" t="s">
        <v>258</v>
      </c>
      <c r="B107" t="s">
        <v>259</v>
      </c>
      <c r="C107" t="s">
        <v>19</v>
      </c>
      <c r="D107">
        <v>4</v>
      </c>
      <c r="E107">
        <v>5</v>
      </c>
      <c r="F107">
        <v>4</v>
      </c>
      <c r="G107">
        <v>4</v>
      </c>
      <c r="H107">
        <v>2</v>
      </c>
      <c r="I107">
        <v>4.0750000000000002</v>
      </c>
      <c r="J107">
        <v>19</v>
      </c>
      <c r="K107">
        <v>0.1452145214521452</v>
      </c>
      <c r="L107">
        <v>1</v>
      </c>
      <c r="M107" t="s">
        <v>1694</v>
      </c>
      <c r="N107" t="b">
        <v>0</v>
      </c>
    </row>
    <row r="108" spans="1:14" x14ac:dyDescent="0.45">
      <c r="A108" t="s">
        <v>261</v>
      </c>
      <c r="B108" t="s">
        <v>262</v>
      </c>
      <c r="C108" t="s">
        <v>19</v>
      </c>
      <c r="D108">
        <v>3</v>
      </c>
      <c r="E108">
        <v>4</v>
      </c>
      <c r="F108">
        <v>3</v>
      </c>
      <c r="G108">
        <v>4</v>
      </c>
      <c r="H108">
        <v>2</v>
      </c>
      <c r="I108">
        <v>3.3250000000000002</v>
      </c>
      <c r="J108">
        <v>16</v>
      </c>
      <c r="K108">
        <v>0.14912280701754391</v>
      </c>
      <c r="L108">
        <v>1</v>
      </c>
      <c r="M108" t="s">
        <v>1695</v>
      </c>
      <c r="N108" t="b">
        <v>0</v>
      </c>
    </row>
    <row r="109" spans="1:14" x14ac:dyDescent="0.45">
      <c r="A109" t="s">
        <v>264</v>
      </c>
      <c r="B109" t="s">
        <v>265</v>
      </c>
      <c r="C109" t="s">
        <v>19</v>
      </c>
      <c r="D109">
        <v>1</v>
      </c>
      <c r="E109">
        <v>2</v>
      </c>
      <c r="F109">
        <v>1</v>
      </c>
      <c r="G109">
        <v>3</v>
      </c>
      <c r="H109">
        <v>1</v>
      </c>
      <c r="I109">
        <v>1.575</v>
      </c>
      <c r="J109">
        <v>8</v>
      </c>
      <c r="K109">
        <v>0.14977168949771691</v>
      </c>
      <c r="L109">
        <v>1</v>
      </c>
      <c r="M109" t="s">
        <v>1696</v>
      </c>
      <c r="N109" t="b">
        <v>0</v>
      </c>
    </row>
    <row r="110" spans="1:14" x14ac:dyDescent="0.45">
      <c r="A110" t="s">
        <v>267</v>
      </c>
      <c r="B110" t="s">
        <v>268</v>
      </c>
      <c r="C110" t="s">
        <v>19</v>
      </c>
      <c r="D110">
        <v>1</v>
      </c>
      <c r="E110">
        <v>2</v>
      </c>
      <c r="F110">
        <v>1</v>
      </c>
      <c r="G110">
        <v>3</v>
      </c>
      <c r="H110">
        <v>1</v>
      </c>
      <c r="I110">
        <v>1.575</v>
      </c>
      <c r="J110">
        <v>8</v>
      </c>
      <c r="K110">
        <v>0.15124378109452741</v>
      </c>
      <c r="L110">
        <v>1</v>
      </c>
      <c r="M110" t="s">
        <v>1697</v>
      </c>
      <c r="N110" t="b">
        <v>0</v>
      </c>
    </row>
    <row r="111" spans="1:14" x14ac:dyDescent="0.45">
      <c r="A111" t="s">
        <v>270</v>
      </c>
      <c r="B111" t="s">
        <v>271</v>
      </c>
      <c r="C111" t="s">
        <v>19</v>
      </c>
      <c r="D111">
        <v>3</v>
      </c>
      <c r="E111">
        <v>4</v>
      </c>
      <c r="F111">
        <v>3</v>
      </c>
      <c r="G111">
        <v>4</v>
      </c>
      <c r="H111">
        <v>2</v>
      </c>
      <c r="I111">
        <v>3.3250000000000002</v>
      </c>
      <c r="J111">
        <v>16</v>
      </c>
      <c r="K111">
        <v>0.14933333333333329</v>
      </c>
      <c r="L111">
        <v>1</v>
      </c>
      <c r="M111" t="s">
        <v>1698</v>
      </c>
      <c r="N111" t="b">
        <v>0</v>
      </c>
    </row>
    <row r="112" spans="1:14" x14ac:dyDescent="0.45">
      <c r="A112" t="s">
        <v>273</v>
      </c>
      <c r="B112" t="s">
        <v>274</v>
      </c>
      <c r="C112" t="s">
        <v>19</v>
      </c>
      <c r="D112">
        <v>3</v>
      </c>
      <c r="E112">
        <v>4</v>
      </c>
      <c r="F112">
        <v>3</v>
      </c>
      <c r="G112">
        <v>4</v>
      </c>
      <c r="H112">
        <v>1</v>
      </c>
      <c r="I112">
        <v>3.2374999999999998</v>
      </c>
      <c r="J112">
        <v>15</v>
      </c>
      <c r="K112">
        <v>0.138191632928475</v>
      </c>
      <c r="L112">
        <v>1</v>
      </c>
      <c r="M112" t="s">
        <v>1699</v>
      </c>
      <c r="N112" t="b">
        <v>0</v>
      </c>
    </row>
    <row r="113" spans="1:14" x14ac:dyDescent="0.45">
      <c r="A113" t="s">
        <v>276</v>
      </c>
      <c r="B113" t="s">
        <v>277</v>
      </c>
      <c r="C113" t="s">
        <v>19</v>
      </c>
      <c r="D113">
        <v>3</v>
      </c>
      <c r="E113">
        <v>4</v>
      </c>
      <c r="F113">
        <v>3</v>
      </c>
      <c r="G113">
        <v>4</v>
      </c>
      <c r="H113">
        <v>2</v>
      </c>
      <c r="I113">
        <v>3.3250000000000002</v>
      </c>
      <c r="J113">
        <v>16</v>
      </c>
      <c r="K113">
        <v>0.14954954954954949</v>
      </c>
      <c r="L113">
        <v>1</v>
      </c>
      <c r="M113" t="s">
        <v>1700</v>
      </c>
      <c r="N113" t="b">
        <v>0</v>
      </c>
    </row>
    <row r="114" spans="1:14" x14ac:dyDescent="0.45">
      <c r="A114" t="s">
        <v>279</v>
      </c>
      <c r="B114" t="s">
        <v>280</v>
      </c>
      <c r="C114" t="s">
        <v>19</v>
      </c>
      <c r="D114">
        <v>1</v>
      </c>
      <c r="E114">
        <v>2</v>
      </c>
      <c r="F114">
        <v>1</v>
      </c>
      <c r="G114">
        <v>3</v>
      </c>
      <c r="H114">
        <v>1</v>
      </c>
      <c r="I114">
        <v>1.575</v>
      </c>
      <c r="J114">
        <v>8</v>
      </c>
      <c r="K114">
        <v>0.2545173745173745</v>
      </c>
      <c r="L114">
        <v>1</v>
      </c>
      <c r="M114" t="s">
        <v>1701</v>
      </c>
      <c r="N114" t="b">
        <v>0</v>
      </c>
    </row>
    <row r="115" spans="1:14" x14ac:dyDescent="0.45">
      <c r="A115" t="s">
        <v>282</v>
      </c>
      <c r="B115" t="s">
        <v>283</v>
      </c>
      <c r="C115" t="s">
        <v>19</v>
      </c>
      <c r="D115">
        <v>1</v>
      </c>
      <c r="E115">
        <v>2</v>
      </c>
      <c r="F115">
        <v>1</v>
      </c>
      <c r="G115">
        <v>3</v>
      </c>
      <c r="H115">
        <v>1</v>
      </c>
      <c r="I115">
        <v>1.575</v>
      </c>
      <c r="J115">
        <v>8</v>
      </c>
      <c r="K115">
        <v>0.15208333333333329</v>
      </c>
      <c r="L115">
        <v>1</v>
      </c>
      <c r="M115" t="s">
        <v>1702</v>
      </c>
      <c r="N115" t="b">
        <v>0</v>
      </c>
    </row>
    <row r="116" spans="1:14" x14ac:dyDescent="0.45">
      <c r="A116" t="s">
        <v>285</v>
      </c>
      <c r="B116" t="s">
        <v>286</v>
      </c>
      <c r="C116" t="s">
        <v>19</v>
      </c>
      <c r="D116">
        <v>1</v>
      </c>
      <c r="E116">
        <v>2</v>
      </c>
      <c r="F116">
        <v>1</v>
      </c>
      <c r="G116">
        <v>2</v>
      </c>
      <c r="H116">
        <v>1</v>
      </c>
      <c r="I116">
        <v>1.4125000000000001</v>
      </c>
      <c r="J116">
        <v>7</v>
      </c>
      <c r="K116">
        <v>0.26924939467312348</v>
      </c>
      <c r="L116">
        <v>1</v>
      </c>
      <c r="M116" t="s">
        <v>1703</v>
      </c>
      <c r="N116" t="b">
        <v>0</v>
      </c>
    </row>
    <row r="117" spans="1:14" x14ac:dyDescent="0.45">
      <c r="A117" t="s">
        <v>288</v>
      </c>
      <c r="B117" t="s">
        <v>289</v>
      </c>
      <c r="C117" t="s">
        <v>19</v>
      </c>
      <c r="D117">
        <v>1</v>
      </c>
      <c r="E117">
        <v>2</v>
      </c>
      <c r="F117">
        <v>1</v>
      </c>
      <c r="G117">
        <v>2</v>
      </c>
      <c r="H117">
        <v>1</v>
      </c>
      <c r="I117">
        <v>1.4125000000000001</v>
      </c>
      <c r="J117">
        <v>7</v>
      </c>
      <c r="K117">
        <v>0.26995073891625609</v>
      </c>
      <c r="L117">
        <v>1</v>
      </c>
      <c r="M117" t="s">
        <v>1704</v>
      </c>
      <c r="N117" t="b">
        <v>0</v>
      </c>
    </row>
    <row r="118" spans="1:14" x14ac:dyDescent="0.45">
      <c r="A118" t="s">
        <v>291</v>
      </c>
      <c r="B118" t="s">
        <v>292</v>
      </c>
      <c r="C118" t="s">
        <v>19</v>
      </c>
      <c r="D118">
        <v>3</v>
      </c>
      <c r="E118">
        <v>4</v>
      </c>
      <c r="F118">
        <v>3</v>
      </c>
      <c r="G118">
        <v>4</v>
      </c>
      <c r="H118">
        <v>2</v>
      </c>
      <c r="I118">
        <v>3.3250000000000002</v>
      </c>
      <c r="J118">
        <v>16</v>
      </c>
      <c r="K118">
        <v>0.15151515151515149</v>
      </c>
      <c r="L118">
        <v>1</v>
      </c>
      <c r="M118" t="s">
        <v>1705</v>
      </c>
      <c r="N118" t="b">
        <v>0</v>
      </c>
    </row>
    <row r="119" spans="1:14" x14ac:dyDescent="0.45">
      <c r="A119" t="s">
        <v>294</v>
      </c>
      <c r="B119" t="s">
        <v>295</v>
      </c>
      <c r="C119" t="s">
        <v>19</v>
      </c>
      <c r="D119">
        <v>1</v>
      </c>
      <c r="E119">
        <v>2</v>
      </c>
      <c r="F119">
        <v>1</v>
      </c>
      <c r="G119">
        <v>3</v>
      </c>
      <c r="H119">
        <v>1</v>
      </c>
      <c r="I119">
        <v>1.575</v>
      </c>
      <c r="J119">
        <v>8</v>
      </c>
      <c r="K119">
        <v>0.2426065162907268</v>
      </c>
      <c r="L119">
        <v>1</v>
      </c>
      <c r="M119" t="s">
        <v>1706</v>
      </c>
      <c r="N119" t="b">
        <v>0</v>
      </c>
    </row>
    <row r="120" spans="1:14" x14ac:dyDescent="0.45">
      <c r="A120" t="s">
        <v>297</v>
      </c>
      <c r="B120" t="s">
        <v>298</v>
      </c>
      <c r="C120" t="s">
        <v>19</v>
      </c>
      <c r="D120">
        <v>4</v>
      </c>
      <c r="E120">
        <v>5</v>
      </c>
      <c r="F120">
        <v>3</v>
      </c>
      <c r="G120">
        <v>4</v>
      </c>
      <c r="H120">
        <v>2</v>
      </c>
      <c r="I120">
        <v>3.8875000000000002</v>
      </c>
      <c r="J120">
        <v>18</v>
      </c>
      <c r="K120">
        <v>0.15300546448087429</v>
      </c>
      <c r="L120">
        <v>1</v>
      </c>
      <c r="M120" t="s">
        <v>1707</v>
      </c>
      <c r="N120" t="b">
        <v>0</v>
      </c>
    </row>
    <row r="121" spans="1:14" x14ac:dyDescent="0.45">
      <c r="A121" t="s">
        <v>300</v>
      </c>
      <c r="B121" t="s">
        <v>301</v>
      </c>
      <c r="C121" t="s">
        <v>19</v>
      </c>
      <c r="D121">
        <v>3</v>
      </c>
      <c r="E121">
        <v>4</v>
      </c>
      <c r="F121">
        <v>3</v>
      </c>
      <c r="G121">
        <v>4</v>
      </c>
      <c r="H121">
        <v>2</v>
      </c>
      <c r="I121">
        <v>3.3250000000000002</v>
      </c>
      <c r="J121">
        <v>16</v>
      </c>
      <c r="K121">
        <v>0.15047619047619051</v>
      </c>
      <c r="L121">
        <v>1</v>
      </c>
      <c r="M121" t="s">
        <v>1708</v>
      </c>
      <c r="N121" t="b">
        <v>0</v>
      </c>
    </row>
    <row r="122" spans="1:14" x14ac:dyDescent="0.45">
      <c r="A122" t="s">
        <v>303</v>
      </c>
      <c r="B122" t="s">
        <v>304</v>
      </c>
      <c r="C122" t="s">
        <v>19</v>
      </c>
      <c r="D122">
        <v>5</v>
      </c>
      <c r="E122">
        <v>5</v>
      </c>
      <c r="F122">
        <v>4</v>
      </c>
      <c r="G122">
        <v>5</v>
      </c>
      <c r="H122">
        <v>3</v>
      </c>
      <c r="I122">
        <v>4.6374999999999993</v>
      </c>
      <c r="J122">
        <v>22</v>
      </c>
      <c r="K122">
        <v>0.1555555555555555</v>
      </c>
      <c r="L122">
        <v>1</v>
      </c>
      <c r="M122" t="s">
        <v>1709</v>
      </c>
      <c r="N122" t="b">
        <v>0</v>
      </c>
    </row>
    <row r="123" spans="1:14" x14ac:dyDescent="0.45">
      <c r="A123" t="s">
        <v>306</v>
      </c>
      <c r="B123" t="s">
        <v>307</v>
      </c>
      <c r="C123" t="s">
        <v>19</v>
      </c>
      <c r="D123">
        <v>5</v>
      </c>
      <c r="E123">
        <v>5</v>
      </c>
      <c r="F123">
        <v>4</v>
      </c>
      <c r="G123">
        <v>5</v>
      </c>
      <c r="H123">
        <v>3</v>
      </c>
      <c r="I123">
        <v>4.6374999999999993</v>
      </c>
      <c r="J123">
        <v>22</v>
      </c>
      <c r="K123">
        <v>0.1573333333333333</v>
      </c>
      <c r="L123">
        <v>1</v>
      </c>
      <c r="M123" t="s">
        <v>1710</v>
      </c>
      <c r="N123" t="b">
        <v>0</v>
      </c>
    </row>
    <row r="124" spans="1:14" x14ac:dyDescent="0.45">
      <c r="A124" t="s">
        <v>309</v>
      </c>
      <c r="B124" t="s">
        <v>310</v>
      </c>
      <c r="C124" t="s">
        <v>19</v>
      </c>
      <c r="D124">
        <v>1</v>
      </c>
      <c r="E124">
        <v>2</v>
      </c>
      <c r="F124">
        <v>1</v>
      </c>
      <c r="G124">
        <v>3</v>
      </c>
      <c r="H124">
        <v>1</v>
      </c>
      <c r="I124">
        <v>1.575</v>
      </c>
      <c r="J124">
        <v>8</v>
      </c>
      <c r="K124">
        <v>0.26995073891625609</v>
      </c>
      <c r="L124">
        <v>1</v>
      </c>
      <c r="M124" t="s">
        <v>1711</v>
      </c>
      <c r="N124" t="b">
        <v>0</v>
      </c>
    </row>
    <row r="125" spans="1:14" x14ac:dyDescent="0.45">
      <c r="A125" t="s">
        <v>312</v>
      </c>
      <c r="B125" t="s">
        <v>313</v>
      </c>
      <c r="C125" t="s">
        <v>19</v>
      </c>
      <c r="D125">
        <v>1</v>
      </c>
      <c r="E125">
        <v>2</v>
      </c>
      <c r="F125">
        <v>1</v>
      </c>
      <c r="G125">
        <v>3</v>
      </c>
      <c r="H125">
        <v>1</v>
      </c>
      <c r="I125">
        <v>1.575</v>
      </c>
      <c r="J125">
        <v>8</v>
      </c>
      <c r="K125">
        <v>0.28710801393728219</v>
      </c>
      <c r="L125">
        <v>1</v>
      </c>
      <c r="M125" t="s">
        <v>1712</v>
      </c>
      <c r="N125" t="b">
        <v>0</v>
      </c>
    </row>
    <row r="126" spans="1:14" x14ac:dyDescent="0.45">
      <c r="A126" t="s">
        <v>315</v>
      </c>
      <c r="B126" t="s">
        <v>316</v>
      </c>
      <c r="C126" t="s">
        <v>19</v>
      </c>
      <c r="D126">
        <v>4</v>
      </c>
      <c r="E126">
        <v>5</v>
      </c>
      <c r="F126">
        <v>4</v>
      </c>
      <c r="G126">
        <v>4</v>
      </c>
      <c r="H126">
        <v>2</v>
      </c>
      <c r="I126">
        <v>4.0750000000000002</v>
      </c>
      <c r="J126">
        <v>19</v>
      </c>
      <c r="K126">
        <v>0.28390243902439027</v>
      </c>
      <c r="L126">
        <v>1</v>
      </c>
      <c r="M126" t="s">
        <v>1713</v>
      </c>
      <c r="N126" t="b">
        <v>0</v>
      </c>
    </row>
    <row r="127" spans="1:14" x14ac:dyDescent="0.45">
      <c r="A127" t="s">
        <v>318</v>
      </c>
      <c r="B127" t="s">
        <v>319</v>
      </c>
      <c r="C127" t="s">
        <v>19</v>
      </c>
      <c r="D127">
        <v>2</v>
      </c>
      <c r="E127">
        <v>3</v>
      </c>
      <c r="F127">
        <v>2</v>
      </c>
      <c r="G127">
        <v>3</v>
      </c>
      <c r="H127">
        <v>1</v>
      </c>
      <c r="I127">
        <v>2.3250000000000002</v>
      </c>
      <c r="J127">
        <v>11</v>
      </c>
      <c r="K127">
        <v>0.31773049645390072</v>
      </c>
      <c r="L127">
        <v>1</v>
      </c>
      <c r="M127" t="s">
        <v>1714</v>
      </c>
      <c r="N127" t="b">
        <v>0</v>
      </c>
    </row>
    <row r="128" spans="1:14" x14ac:dyDescent="0.45">
      <c r="A128" t="s">
        <v>321</v>
      </c>
      <c r="B128" t="s">
        <v>322</v>
      </c>
      <c r="C128" t="s">
        <v>19</v>
      </c>
      <c r="D128">
        <v>2</v>
      </c>
      <c r="E128">
        <v>3</v>
      </c>
      <c r="F128">
        <v>2</v>
      </c>
      <c r="G128">
        <v>4</v>
      </c>
      <c r="H128">
        <v>1</v>
      </c>
      <c r="I128">
        <v>2.4874999999999998</v>
      </c>
      <c r="J128">
        <v>12</v>
      </c>
      <c r="K128">
        <v>0.15</v>
      </c>
      <c r="L128">
        <v>1</v>
      </c>
      <c r="M128" t="s">
        <v>1715</v>
      </c>
      <c r="N128" t="b">
        <v>0</v>
      </c>
    </row>
    <row r="129" spans="1:14" x14ac:dyDescent="0.45">
      <c r="A129" t="s">
        <v>324</v>
      </c>
      <c r="B129" t="s">
        <v>325</v>
      </c>
      <c r="C129" t="s">
        <v>19</v>
      </c>
      <c r="D129">
        <v>1</v>
      </c>
      <c r="E129">
        <v>2</v>
      </c>
      <c r="F129">
        <v>1</v>
      </c>
      <c r="G129">
        <v>3</v>
      </c>
      <c r="H129">
        <v>1</v>
      </c>
      <c r="I129">
        <v>1.575</v>
      </c>
      <c r="J129">
        <v>8</v>
      </c>
      <c r="K129">
        <v>0.29172932330827062</v>
      </c>
      <c r="L129">
        <v>1</v>
      </c>
      <c r="M129" t="s">
        <v>1716</v>
      </c>
      <c r="N129" t="b">
        <v>0</v>
      </c>
    </row>
    <row r="130" spans="1:14" x14ac:dyDescent="0.45">
      <c r="A130" t="s">
        <v>327</v>
      </c>
      <c r="B130" t="s">
        <v>328</v>
      </c>
      <c r="C130" t="s">
        <v>19</v>
      </c>
      <c r="D130">
        <v>1</v>
      </c>
      <c r="E130">
        <v>1</v>
      </c>
      <c r="F130">
        <v>1</v>
      </c>
      <c r="G130">
        <v>2</v>
      </c>
      <c r="H130">
        <v>1</v>
      </c>
      <c r="I130">
        <v>1.1625000000000001</v>
      </c>
      <c r="J130">
        <v>6</v>
      </c>
      <c r="K130">
        <v>0.25019305019305021</v>
      </c>
      <c r="L130">
        <v>1</v>
      </c>
      <c r="M130" t="s">
        <v>1717</v>
      </c>
      <c r="N130" t="b">
        <v>0</v>
      </c>
    </row>
    <row r="131" spans="1:14" x14ac:dyDescent="0.45">
      <c r="A131" t="s">
        <v>330</v>
      </c>
      <c r="B131" t="s">
        <v>331</v>
      </c>
      <c r="C131" t="s">
        <v>19</v>
      </c>
      <c r="D131">
        <v>1</v>
      </c>
      <c r="E131">
        <v>2</v>
      </c>
      <c r="F131">
        <v>1</v>
      </c>
      <c r="G131">
        <v>3</v>
      </c>
      <c r="H131">
        <v>1</v>
      </c>
      <c r="I131">
        <v>1.575</v>
      </c>
      <c r="J131">
        <v>8</v>
      </c>
      <c r="K131">
        <v>0.29432485322896279</v>
      </c>
      <c r="L131">
        <v>1</v>
      </c>
      <c r="M131" t="s">
        <v>1718</v>
      </c>
      <c r="N131" t="b">
        <v>0</v>
      </c>
    </row>
    <row r="132" spans="1:14" x14ac:dyDescent="0.45">
      <c r="A132" t="s">
        <v>333</v>
      </c>
      <c r="B132" t="s">
        <v>334</v>
      </c>
      <c r="C132" t="s">
        <v>19</v>
      </c>
      <c r="D132">
        <v>3</v>
      </c>
      <c r="E132">
        <v>4</v>
      </c>
      <c r="F132">
        <v>3</v>
      </c>
      <c r="G132">
        <v>4</v>
      </c>
      <c r="H132">
        <v>2</v>
      </c>
      <c r="I132">
        <v>3.3250000000000002</v>
      </c>
      <c r="J132">
        <v>16</v>
      </c>
      <c r="K132">
        <v>0.15098039215686271</v>
      </c>
      <c r="L132">
        <v>1</v>
      </c>
      <c r="M132" t="s">
        <v>1719</v>
      </c>
      <c r="N132" t="b">
        <v>0</v>
      </c>
    </row>
    <row r="133" spans="1:14" x14ac:dyDescent="0.45">
      <c r="A133" t="s">
        <v>336</v>
      </c>
      <c r="B133" t="s">
        <v>337</v>
      </c>
      <c r="C133" t="s">
        <v>19</v>
      </c>
      <c r="D133">
        <v>3</v>
      </c>
      <c r="E133">
        <v>4</v>
      </c>
      <c r="F133">
        <v>3</v>
      </c>
      <c r="G133">
        <v>4</v>
      </c>
      <c r="H133">
        <v>2</v>
      </c>
      <c r="I133">
        <v>3.3250000000000002</v>
      </c>
      <c r="J133">
        <v>16</v>
      </c>
      <c r="K133">
        <v>0.15023474178403751</v>
      </c>
      <c r="L133">
        <v>1</v>
      </c>
      <c r="M133" t="s">
        <v>1720</v>
      </c>
      <c r="N133" t="b">
        <v>0</v>
      </c>
    </row>
    <row r="134" spans="1:14" x14ac:dyDescent="0.45">
      <c r="A134" t="s">
        <v>339</v>
      </c>
      <c r="B134" t="s">
        <v>340</v>
      </c>
      <c r="C134" t="s">
        <v>19</v>
      </c>
      <c r="D134">
        <v>4</v>
      </c>
      <c r="E134">
        <v>5</v>
      </c>
      <c r="F134">
        <v>3</v>
      </c>
      <c r="G134">
        <v>4</v>
      </c>
      <c r="H134">
        <v>2</v>
      </c>
      <c r="I134">
        <v>3.8875000000000002</v>
      </c>
      <c r="J134">
        <v>18</v>
      </c>
      <c r="K134">
        <v>0.15438596491228071</v>
      </c>
      <c r="L134">
        <v>1</v>
      </c>
      <c r="M134" t="s">
        <v>1721</v>
      </c>
      <c r="N134" t="b">
        <v>0</v>
      </c>
    </row>
    <row r="135" spans="1:14" x14ac:dyDescent="0.45">
      <c r="A135" t="s">
        <v>342</v>
      </c>
      <c r="B135" t="s">
        <v>343</v>
      </c>
      <c r="C135" t="s">
        <v>19</v>
      </c>
      <c r="D135">
        <v>1</v>
      </c>
      <c r="E135">
        <v>1</v>
      </c>
      <c r="F135">
        <v>1</v>
      </c>
      <c r="G135">
        <v>2</v>
      </c>
      <c r="H135">
        <v>1</v>
      </c>
      <c r="I135">
        <v>1.1625000000000001</v>
      </c>
      <c r="J135">
        <v>6</v>
      </c>
      <c r="K135">
        <v>0.29257142857142848</v>
      </c>
      <c r="L135">
        <v>1</v>
      </c>
      <c r="M135" t="s">
        <v>1722</v>
      </c>
      <c r="N135" t="b">
        <v>0</v>
      </c>
    </row>
    <row r="136" spans="1:14" x14ac:dyDescent="0.45">
      <c r="A136" t="s">
        <v>345</v>
      </c>
      <c r="B136" t="s">
        <v>346</v>
      </c>
      <c r="C136" t="s">
        <v>19</v>
      </c>
      <c r="D136">
        <v>3</v>
      </c>
      <c r="E136">
        <v>4</v>
      </c>
      <c r="F136">
        <v>3</v>
      </c>
      <c r="G136">
        <v>4</v>
      </c>
      <c r="H136">
        <v>2</v>
      </c>
      <c r="I136">
        <v>3.3250000000000002</v>
      </c>
      <c r="J136">
        <v>16</v>
      </c>
      <c r="K136">
        <v>0.15300546448087429</v>
      </c>
      <c r="L136">
        <v>1</v>
      </c>
      <c r="M136" t="s">
        <v>1723</v>
      </c>
      <c r="N136" t="b">
        <v>0</v>
      </c>
    </row>
    <row r="137" spans="1:14" x14ac:dyDescent="0.45">
      <c r="A137" t="s">
        <v>348</v>
      </c>
      <c r="B137" t="s">
        <v>349</v>
      </c>
      <c r="C137" t="s">
        <v>19</v>
      </c>
      <c r="D137">
        <v>3</v>
      </c>
      <c r="E137">
        <v>4</v>
      </c>
      <c r="F137">
        <v>3</v>
      </c>
      <c r="G137">
        <v>4</v>
      </c>
      <c r="H137">
        <v>2</v>
      </c>
      <c r="I137">
        <v>3.3250000000000002</v>
      </c>
      <c r="J137">
        <v>16</v>
      </c>
      <c r="K137">
        <v>0.15300546448087429</v>
      </c>
      <c r="L137">
        <v>1</v>
      </c>
      <c r="M137" t="s">
        <v>1724</v>
      </c>
      <c r="N137" t="b">
        <v>0</v>
      </c>
    </row>
    <row r="138" spans="1:14" x14ac:dyDescent="0.45">
      <c r="A138" t="s">
        <v>351</v>
      </c>
      <c r="B138" t="s">
        <v>352</v>
      </c>
      <c r="C138" t="s">
        <v>19</v>
      </c>
      <c r="D138">
        <v>4</v>
      </c>
      <c r="E138">
        <v>5</v>
      </c>
      <c r="F138">
        <v>4</v>
      </c>
      <c r="G138">
        <v>5</v>
      </c>
      <c r="H138">
        <v>2</v>
      </c>
      <c r="I138">
        <v>4.2374999999999998</v>
      </c>
      <c r="J138">
        <v>20</v>
      </c>
      <c r="K138">
        <v>0.14745098039215679</v>
      </c>
      <c r="L138">
        <v>1</v>
      </c>
      <c r="M138" t="s">
        <v>1725</v>
      </c>
      <c r="N138" t="b">
        <v>0</v>
      </c>
    </row>
    <row r="139" spans="1:14" x14ac:dyDescent="0.45">
      <c r="A139" t="s">
        <v>354</v>
      </c>
      <c r="B139" t="s">
        <v>355</v>
      </c>
      <c r="C139" t="s">
        <v>19</v>
      </c>
      <c r="D139">
        <v>1</v>
      </c>
      <c r="E139">
        <v>2</v>
      </c>
      <c r="F139">
        <v>1</v>
      </c>
      <c r="G139">
        <v>3</v>
      </c>
      <c r="H139">
        <v>1</v>
      </c>
      <c r="I139">
        <v>1.575</v>
      </c>
      <c r="J139">
        <v>8</v>
      </c>
      <c r="K139">
        <v>0.25029088558500318</v>
      </c>
      <c r="L139">
        <v>1</v>
      </c>
      <c r="M139" t="s">
        <v>1726</v>
      </c>
      <c r="N139" t="b">
        <v>0</v>
      </c>
    </row>
    <row r="140" spans="1:14" x14ac:dyDescent="0.45">
      <c r="A140" t="s">
        <v>357</v>
      </c>
      <c r="B140" t="s">
        <v>358</v>
      </c>
      <c r="C140" t="s">
        <v>19</v>
      </c>
      <c r="D140">
        <v>3</v>
      </c>
      <c r="E140">
        <v>4</v>
      </c>
      <c r="F140">
        <v>3</v>
      </c>
      <c r="G140">
        <v>4</v>
      </c>
      <c r="H140">
        <v>2</v>
      </c>
      <c r="I140">
        <v>3.3250000000000002</v>
      </c>
      <c r="J140">
        <v>16</v>
      </c>
      <c r="K140">
        <v>0.15208333333333329</v>
      </c>
      <c r="L140">
        <v>1</v>
      </c>
      <c r="M140" t="s">
        <v>1727</v>
      </c>
      <c r="N140" t="b">
        <v>0</v>
      </c>
    </row>
    <row r="141" spans="1:14" x14ac:dyDescent="0.45">
      <c r="A141" t="s">
        <v>360</v>
      </c>
      <c r="B141" t="s">
        <v>361</v>
      </c>
      <c r="C141" t="s">
        <v>19</v>
      </c>
      <c r="D141">
        <v>1</v>
      </c>
      <c r="E141">
        <v>2</v>
      </c>
      <c r="F141">
        <v>1</v>
      </c>
      <c r="G141">
        <v>3</v>
      </c>
      <c r="H141">
        <v>1</v>
      </c>
      <c r="I141">
        <v>1.575</v>
      </c>
      <c r="J141">
        <v>8</v>
      </c>
      <c r="K141">
        <v>0.1583333333333333</v>
      </c>
      <c r="L141">
        <v>1</v>
      </c>
      <c r="M141" t="s">
        <v>1728</v>
      </c>
      <c r="N141" t="b">
        <v>0</v>
      </c>
    </row>
    <row r="142" spans="1:14" x14ac:dyDescent="0.45">
      <c r="A142" t="s">
        <v>363</v>
      </c>
      <c r="B142" t="s">
        <v>364</v>
      </c>
      <c r="C142" t="s">
        <v>19</v>
      </c>
      <c r="D142">
        <v>3</v>
      </c>
      <c r="E142">
        <v>4</v>
      </c>
      <c r="F142">
        <v>3</v>
      </c>
      <c r="G142">
        <v>4</v>
      </c>
      <c r="H142">
        <v>2</v>
      </c>
      <c r="I142">
        <v>3.3250000000000002</v>
      </c>
      <c r="J142">
        <v>16</v>
      </c>
      <c r="K142">
        <v>0.1424242424242424</v>
      </c>
      <c r="L142">
        <v>1</v>
      </c>
      <c r="M142" t="s">
        <v>1729</v>
      </c>
      <c r="N142" t="b">
        <v>0</v>
      </c>
    </row>
    <row r="143" spans="1:14" x14ac:dyDescent="0.45">
      <c r="A143" t="s">
        <v>366</v>
      </c>
      <c r="B143" t="s">
        <v>367</v>
      </c>
      <c r="C143" t="s">
        <v>19</v>
      </c>
      <c r="D143">
        <v>1</v>
      </c>
      <c r="E143">
        <v>2</v>
      </c>
      <c r="F143">
        <v>1</v>
      </c>
      <c r="G143">
        <v>2</v>
      </c>
      <c r="H143">
        <v>1</v>
      </c>
      <c r="I143">
        <v>1.4125000000000001</v>
      </c>
      <c r="J143">
        <v>7</v>
      </c>
      <c r="K143">
        <v>0.26636670416197972</v>
      </c>
      <c r="L143">
        <v>1</v>
      </c>
      <c r="M143" t="s">
        <v>1730</v>
      </c>
      <c r="N143" t="b">
        <v>0</v>
      </c>
    </row>
    <row r="144" spans="1:14" x14ac:dyDescent="0.45">
      <c r="A144" t="s">
        <v>369</v>
      </c>
      <c r="B144" t="s">
        <v>370</v>
      </c>
      <c r="C144" t="s">
        <v>19</v>
      </c>
      <c r="D144">
        <v>1</v>
      </c>
      <c r="E144">
        <v>2</v>
      </c>
      <c r="F144">
        <v>1</v>
      </c>
      <c r="G144">
        <v>3</v>
      </c>
      <c r="H144">
        <v>1</v>
      </c>
      <c r="I144">
        <v>1.575</v>
      </c>
      <c r="J144">
        <v>8</v>
      </c>
      <c r="K144">
        <v>0.28999999999999998</v>
      </c>
      <c r="L144">
        <v>1</v>
      </c>
      <c r="M144" t="s">
        <v>1731</v>
      </c>
      <c r="N144" t="b">
        <v>0</v>
      </c>
    </row>
    <row r="145" spans="1:14" x14ac:dyDescent="0.45">
      <c r="A145" t="s">
        <v>372</v>
      </c>
      <c r="B145" t="s">
        <v>373</v>
      </c>
      <c r="C145" t="s">
        <v>19</v>
      </c>
      <c r="D145">
        <v>1</v>
      </c>
      <c r="E145">
        <v>1</v>
      </c>
      <c r="F145">
        <v>1</v>
      </c>
      <c r="G145">
        <v>2</v>
      </c>
      <c r="H145">
        <v>1</v>
      </c>
      <c r="I145">
        <v>1.1625000000000001</v>
      </c>
      <c r="J145">
        <v>6</v>
      </c>
      <c r="K145">
        <v>0.2857142857142857</v>
      </c>
      <c r="L145">
        <v>1</v>
      </c>
      <c r="M145" t="s">
        <v>1732</v>
      </c>
      <c r="N145" t="b">
        <v>0</v>
      </c>
    </row>
    <row r="146" spans="1:14" x14ac:dyDescent="0.45">
      <c r="A146" t="s">
        <v>375</v>
      </c>
      <c r="B146" t="s">
        <v>376</v>
      </c>
      <c r="C146" t="s">
        <v>19</v>
      </c>
      <c r="D146">
        <v>1</v>
      </c>
      <c r="E146">
        <v>1</v>
      </c>
      <c r="F146">
        <v>1</v>
      </c>
      <c r="G146">
        <v>2</v>
      </c>
      <c r="H146">
        <v>1</v>
      </c>
      <c r="I146">
        <v>1.1625000000000001</v>
      </c>
      <c r="J146">
        <v>6</v>
      </c>
      <c r="K146">
        <v>0.15402298850574711</v>
      </c>
      <c r="L146">
        <v>1</v>
      </c>
      <c r="M146" t="s">
        <v>1733</v>
      </c>
      <c r="N146" t="b">
        <v>0</v>
      </c>
    </row>
    <row r="147" spans="1:14" x14ac:dyDescent="0.45">
      <c r="A147" t="s">
        <v>378</v>
      </c>
      <c r="B147" t="s">
        <v>379</v>
      </c>
      <c r="C147" t="s">
        <v>19</v>
      </c>
      <c r="D147">
        <v>1</v>
      </c>
      <c r="E147">
        <v>2</v>
      </c>
      <c r="F147">
        <v>1</v>
      </c>
      <c r="G147">
        <v>3</v>
      </c>
      <c r="H147">
        <v>1</v>
      </c>
      <c r="I147">
        <v>1.575</v>
      </c>
      <c r="J147">
        <v>8</v>
      </c>
      <c r="K147">
        <v>0.15597484276729559</v>
      </c>
      <c r="L147">
        <v>1</v>
      </c>
      <c r="M147" t="s">
        <v>1734</v>
      </c>
      <c r="N147" t="b">
        <v>0</v>
      </c>
    </row>
    <row r="148" spans="1:14" x14ac:dyDescent="0.45">
      <c r="A148" t="s">
        <v>381</v>
      </c>
      <c r="B148" t="s">
        <v>382</v>
      </c>
      <c r="C148" t="s">
        <v>19</v>
      </c>
      <c r="D148">
        <v>1</v>
      </c>
      <c r="E148">
        <v>2</v>
      </c>
      <c r="F148">
        <v>1</v>
      </c>
      <c r="G148">
        <v>2</v>
      </c>
      <c r="H148">
        <v>1</v>
      </c>
      <c r="I148">
        <v>1.4125000000000001</v>
      </c>
      <c r="J148">
        <v>7</v>
      </c>
      <c r="K148">
        <v>0.25079365079365079</v>
      </c>
      <c r="L148">
        <v>1</v>
      </c>
      <c r="M148" t="s">
        <v>1735</v>
      </c>
      <c r="N148" t="b">
        <v>0</v>
      </c>
    </row>
    <row r="149" spans="1:14" x14ac:dyDescent="0.45">
      <c r="A149" t="s">
        <v>384</v>
      </c>
      <c r="B149" t="s">
        <v>385</v>
      </c>
      <c r="C149" t="s">
        <v>19</v>
      </c>
      <c r="D149">
        <v>3</v>
      </c>
      <c r="E149">
        <v>4</v>
      </c>
      <c r="F149">
        <v>3</v>
      </c>
      <c r="G149">
        <v>4</v>
      </c>
      <c r="H149">
        <v>2</v>
      </c>
      <c r="I149">
        <v>3.3250000000000002</v>
      </c>
      <c r="J149">
        <v>16</v>
      </c>
      <c r="K149">
        <v>0.14933333333333329</v>
      </c>
      <c r="L149">
        <v>1</v>
      </c>
      <c r="M149" t="s">
        <v>1736</v>
      </c>
      <c r="N149" t="b">
        <v>0</v>
      </c>
    </row>
    <row r="150" spans="1:14" x14ac:dyDescent="0.45">
      <c r="A150" t="s">
        <v>387</v>
      </c>
      <c r="B150" t="s">
        <v>388</v>
      </c>
      <c r="C150" t="s">
        <v>19</v>
      </c>
      <c r="D150">
        <v>5</v>
      </c>
      <c r="E150">
        <v>5</v>
      </c>
      <c r="F150">
        <v>4</v>
      </c>
      <c r="G150">
        <v>5</v>
      </c>
      <c r="H150">
        <v>3</v>
      </c>
      <c r="I150">
        <v>4.6374999999999993</v>
      </c>
      <c r="J150">
        <v>22</v>
      </c>
      <c r="K150">
        <v>0.16</v>
      </c>
      <c r="L150">
        <v>1</v>
      </c>
      <c r="M150" t="s">
        <v>1737</v>
      </c>
      <c r="N150" t="b">
        <v>0</v>
      </c>
    </row>
    <row r="151" spans="1:14" x14ac:dyDescent="0.45">
      <c r="A151" t="s">
        <v>390</v>
      </c>
      <c r="B151" t="s">
        <v>391</v>
      </c>
      <c r="C151" t="s">
        <v>19</v>
      </c>
      <c r="D151">
        <v>3</v>
      </c>
      <c r="E151">
        <v>4</v>
      </c>
      <c r="F151">
        <v>3</v>
      </c>
      <c r="G151">
        <v>4</v>
      </c>
      <c r="H151">
        <v>2</v>
      </c>
      <c r="I151">
        <v>3.3250000000000002</v>
      </c>
      <c r="J151">
        <v>16</v>
      </c>
      <c r="K151">
        <v>0.15438596491228071</v>
      </c>
      <c r="L151">
        <v>1</v>
      </c>
      <c r="M151" t="s">
        <v>1738</v>
      </c>
      <c r="N151" t="b">
        <v>0</v>
      </c>
    </row>
    <row r="152" spans="1:14" x14ac:dyDescent="0.45">
      <c r="A152" t="s">
        <v>393</v>
      </c>
      <c r="B152" t="s">
        <v>394</v>
      </c>
      <c r="C152" t="s">
        <v>19</v>
      </c>
      <c r="D152">
        <v>2</v>
      </c>
      <c r="E152">
        <v>3</v>
      </c>
      <c r="F152">
        <v>2</v>
      </c>
      <c r="G152">
        <v>3</v>
      </c>
      <c r="H152">
        <v>1</v>
      </c>
      <c r="I152">
        <v>2.3250000000000002</v>
      </c>
      <c r="J152">
        <v>11</v>
      </c>
      <c r="K152">
        <v>0.15300546448087429</v>
      </c>
      <c r="L152">
        <v>1</v>
      </c>
      <c r="M152" t="s">
        <v>1739</v>
      </c>
      <c r="N152" t="b">
        <v>0</v>
      </c>
    </row>
    <row r="153" spans="1:14" x14ac:dyDescent="0.45">
      <c r="A153" t="s">
        <v>396</v>
      </c>
      <c r="B153" t="s">
        <v>397</v>
      </c>
      <c r="C153" t="s">
        <v>19</v>
      </c>
      <c r="D153">
        <v>1</v>
      </c>
      <c r="E153">
        <v>2</v>
      </c>
      <c r="F153">
        <v>1</v>
      </c>
      <c r="G153">
        <v>3</v>
      </c>
      <c r="H153">
        <v>1</v>
      </c>
      <c r="I153">
        <v>1.575</v>
      </c>
      <c r="J153">
        <v>8</v>
      </c>
      <c r="K153">
        <v>0.15515151515151521</v>
      </c>
      <c r="L153">
        <v>1</v>
      </c>
      <c r="M153" t="s">
        <v>1740</v>
      </c>
      <c r="N153" t="b">
        <v>0</v>
      </c>
    </row>
    <row r="154" spans="1:14" x14ac:dyDescent="0.45">
      <c r="A154" t="s">
        <v>399</v>
      </c>
      <c r="B154" t="s">
        <v>400</v>
      </c>
      <c r="C154" t="s">
        <v>19</v>
      </c>
      <c r="D154">
        <v>4</v>
      </c>
      <c r="E154">
        <v>5</v>
      </c>
      <c r="F154">
        <v>3</v>
      </c>
      <c r="G154">
        <v>4</v>
      </c>
      <c r="H154">
        <v>2</v>
      </c>
      <c r="I154">
        <v>3.8875000000000002</v>
      </c>
      <c r="J154">
        <v>18</v>
      </c>
      <c r="K154">
        <v>0.15402298850574711</v>
      </c>
      <c r="L154">
        <v>1</v>
      </c>
      <c r="M154" t="s">
        <v>1741</v>
      </c>
      <c r="N154" t="b">
        <v>0</v>
      </c>
    </row>
    <row r="155" spans="1:14" x14ac:dyDescent="0.45">
      <c r="A155" t="s">
        <v>402</v>
      </c>
      <c r="B155" t="s">
        <v>403</v>
      </c>
      <c r="C155" t="s">
        <v>19</v>
      </c>
      <c r="D155">
        <v>5</v>
      </c>
      <c r="E155">
        <v>5</v>
      </c>
      <c r="F155">
        <v>4</v>
      </c>
      <c r="G155">
        <v>5</v>
      </c>
      <c r="H155">
        <v>3</v>
      </c>
      <c r="I155">
        <v>4.6374999999999993</v>
      </c>
      <c r="J155">
        <v>22</v>
      </c>
      <c r="K155">
        <v>0.15098039215686271</v>
      </c>
      <c r="L155">
        <v>1</v>
      </c>
      <c r="M155" t="s">
        <v>1742</v>
      </c>
      <c r="N155" t="b">
        <v>0</v>
      </c>
    </row>
    <row r="156" spans="1:14" x14ac:dyDescent="0.45">
      <c r="A156" t="s">
        <v>405</v>
      </c>
      <c r="B156" t="s">
        <v>406</v>
      </c>
      <c r="C156" t="s">
        <v>19</v>
      </c>
      <c r="D156">
        <v>1</v>
      </c>
      <c r="E156">
        <v>1</v>
      </c>
      <c r="F156">
        <v>1</v>
      </c>
      <c r="G156">
        <v>2</v>
      </c>
      <c r="H156">
        <v>1</v>
      </c>
      <c r="I156">
        <v>1.1625000000000001</v>
      </c>
      <c r="J156">
        <v>6</v>
      </c>
      <c r="K156">
        <v>0.2450662739322533</v>
      </c>
      <c r="L156">
        <v>1</v>
      </c>
      <c r="M156" t="s">
        <v>1743</v>
      </c>
      <c r="N156" t="b">
        <v>0</v>
      </c>
    </row>
    <row r="157" spans="1:14" x14ac:dyDescent="0.45">
      <c r="A157" t="s">
        <v>408</v>
      </c>
      <c r="B157" t="s">
        <v>409</v>
      </c>
      <c r="C157" t="s">
        <v>19</v>
      </c>
      <c r="D157">
        <v>3</v>
      </c>
      <c r="E157">
        <v>4</v>
      </c>
      <c r="F157">
        <v>3</v>
      </c>
      <c r="G157">
        <v>4</v>
      </c>
      <c r="H157">
        <v>2</v>
      </c>
      <c r="I157">
        <v>3.3250000000000002</v>
      </c>
      <c r="J157">
        <v>16</v>
      </c>
      <c r="K157">
        <v>0.15333333333333329</v>
      </c>
      <c r="L157">
        <v>1</v>
      </c>
      <c r="M157" t="s">
        <v>1744</v>
      </c>
      <c r="N157" t="b">
        <v>0</v>
      </c>
    </row>
    <row r="158" spans="1:14" x14ac:dyDescent="0.45">
      <c r="A158" t="s">
        <v>411</v>
      </c>
      <c r="B158" t="s">
        <v>412</v>
      </c>
      <c r="C158" t="s">
        <v>19</v>
      </c>
      <c r="D158">
        <v>1</v>
      </c>
      <c r="E158">
        <v>3</v>
      </c>
      <c r="F158">
        <v>2</v>
      </c>
      <c r="G158">
        <v>4</v>
      </c>
      <c r="H158">
        <v>1</v>
      </c>
      <c r="I158">
        <v>2.1749999999999998</v>
      </c>
      <c r="J158">
        <v>11</v>
      </c>
      <c r="K158">
        <v>0.1555555555555555</v>
      </c>
      <c r="L158">
        <v>1</v>
      </c>
      <c r="M158" t="s">
        <v>1745</v>
      </c>
      <c r="N158" t="b">
        <v>0</v>
      </c>
    </row>
    <row r="159" spans="1:14" x14ac:dyDescent="0.45">
      <c r="A159" t="s">
        <v>414</v>
      </c>
      <c r="B159" t="s">
        <v>415</v>
      </c>
      <c r="C159" t="s">
        <v>19</v>
      </c>
      <c r="D159">
        <v>1</v>
      </c>
      <c r="E159">
        <v>1</v>
      </c>
      <c r="F159">
        <v>1</v>
      </c>
      <c r="G159">
        <v>2</v>
      </c>
      <c r="H159">
        <v>1</v>
      </c>
      <c r="I159">
        <v>1.1625000000000001</v>
      </c>
      <c r="J159">
        <v>6</v>
      </c>
      <c r="K159">
        <v>0.29813664596273293</v>
      </c>
      <c r="L159">
        <v>1</v>
      </c>
      <c r="M159" t="s">
        <v>1746</v>
      </c>
      <c r="N159" t="b">
        <v>0</v>
      </c>
    </row>
    <row r="160" spans="1:14" x14ac:dyDescent="0.45">
      <c r="A160" t="s">
        <v>417</v>
      </c>
      <c r="B160" t="s">
        <v>418</v>
      </c>
      <c r="C160" t="s">
        <v>19</v>
      </c>
      <c r="D160">
        <v>5</v>
      </c>
      <c r="E160">
        <v>5</v>
      </c>
      <c r="F160">
        <v>4</v>
      </c>
      <c r="G160">
        <v>5</v>
      </c>
      <c r="H160">
        <v>2</v>
      </c>
      <c r="I160">
        <v>4.55</v>
      </c>
      <c r="J160">
        <v>21</v>
      </c>
      <c r="K160">
        <v>0.15179487179487181</v>
      </c>
      <c r="L160">
        <v>1</v>
      </c>
      <c r="M160" t="s">
        <v>1747</v>
      </c>
      <c r="N160" t="b">
        <v>0</v>
      </c>
    </row>
    <row r="161" spans="1:14" x14ac:dyDescent="0.45">
      <c r="A161" t="s">
        <v>420</v>
      </c>
      <c r="B161" t="s">
        <v>421</v>
      </c>
      <c r="C161" t="s">
        <v>19</v>
      </c>
      <c r="D161">
        <v>4</v>
      </c>
      <c r="E161">
        <v>5</v>
      </c>
      <c r="F161">
        <v>4</v>
      </c>
      <c r="G161">
        <v>4</v>
      </c>
      <c r="H161">
        <v>2</v>
      </c>
      <c r="I161">
        <v>4.0750000000000002</v>
      </c>
      <c r="J161">
        <v>19</v>
      </c>
      <c r="K161">
        <v>0.14933333333333329</v>
      </c>
      <c r="L161">
        <v>1</v>
      </c>
      <c r="M161" t="s">
        <v>1748</v>
      </c>
      <c r="N161" t="b">
        <v>0</v>
      </c>
    </row>
    <row r="162" spans="1:14" x14ac:dyDescent="0.45">
      <c r="A162" t="s">
        <v>423</v>
      </c>
      <c r="B162" t="s">
        <v>424</v>
      </c>
      <c r="C162" t="s">
        <v>19</v>
      </c>
      <c r="D162">
        <v>5</v>
      </c>
      <c r="E162">
        <v>5</v>
      </c>
      <c r="F162">
        <v>4</v>
      </c>
      <c r="G162">
        <v>5</v>
      </c>
      <c r="H162">
        <v>3</v>
      </c>
      <c r="I162">
        <v>4.6374999999999993</v>
      </c>
      <c r="J162">
        <v>22</v>
      </c>
      <c r="K162">
        <v>0.16190476190476191</v>
      </c>
      <c r="L162">
        <v>1</v>
      </c>
      <c r="M162" t="s">
        <v>1749</v>
      </c>
      <c r="N162" t="b">
        <v>0</v>
      </c>
    </row>
    <row r="163" spans="1:14" x14ac:dyDescent="0.45">
      <c r="A163" t="s">
        <v>426</v>
      </c>
      <c r="B163" t="s">
        <v>427</v>
      </c>
      <c r="C163" t="s">
        <v>19</v>
      </c>
      <c r="D163">
        <v>3</v>
      </c>
      <c r="E163">
        <v>4</v>
      </c>
      <c r="F163">
        <v>3</v>
      </c>
      <c r="G163">
        <v>4</v>
      </c>
      <c r="H163">
        <v>2</v>
      </c>
      <c r="I163">
        <v>3.3250000000000002</v>
      </c>
      <c r="J163">
        <v>16</v>
      </c>
      <c r="K163">
        <v>0.15886524822695031</v>
      </c>
      <c r="L163">
        <v>1</v>
      </c>
      <c r="M163" t="s">
        <v>1750</v>
      </c>
      <c r="N163" t="b">
        <v>0</v>
      </c>
    </row>
    <row r="164" spans="1:14" x14ac:dyDescent="0.45">
      <c r="A164" t="s">
        <v>429</v>
      </c>
      <c r="B164" t="s">
        <v>430</v>
      </c>
      <c r="C164" t="s">
        <v>19</v>
      </c>
      <c r="D164">
        <v>3</v>
      </c>
      <c r="E164">
        <v>4</v>
      </c>
      <c r="F164">
        <v>3</v>
      </c>
      <c r="G164">
        <v>4</v>
      </c>
      <c r="H164">
        <v>2</v>
      </c>
      <c r="I164">
        <v>3.3250000000000002</v>
      </c>
      <c r="J164">
        <v>16</v>
      </c>
      <c r="K164">
        <v>0.15098039215686271</v>
      </c>
      <c r="L164">
        <v>1</v>
      </c>
      <c r="M164" t="s">
        <v>1751</v>
      </c>
      <c r="N164" t="b">
        <v>0</v>
      </c>
    </row>
    <row r="165" spans="1:14" x14ac:dyDescent="0.45">
      <c r="A165" t="s">
        <v>432</v>
      </c>
      <c r="B165" t="s">
        <v>433</v>
      </c>
      <c r="C165" t="s">
        <v>19</v>
      </c>
      <c r="D165">
        <v>3</v>
      </c>
      <c r="E165">
        <v>4</v>
      </c>
      <c r="F165">
        <v>3</v>
      </c>
      <c r="G165">
        <v>4</v>
      </c>
      <c r="H165">
        <v>2</v>
      </c>
      <c r="I165">
        <v>3.3250000000000002</v>
      </c>
      <c r="J165">
        <v>16</v>
      </c>
      <c r="K165">
        <v>0.14557823129251701</v>
      </c>
      <c r="L165">
        <v>1</v>
      </c>
      <c r="M165" t="s">
        <v>1752</v>
      </c>
      <c r="N165" t="b">
        <v>0</v>
      </c>
    </row>
    <row r="166" spans="1:14" x14ac:dyDescent="0.45">
      <c r="A166" t="s">
        <v>435</v>
      </c>
      <c r="B166" t="s">
        <v>436</v>
      </c>
      <c r="C166" t="s">
        <v>19</v>
      </c>
      <c r="D166">
        <v>3</v>
      </c>
      <c r="E166">
        <v>4</v>
      </c>
      <c r="F166">
        <v>3</v>
      </c>
      <c r="G166">
        <v>4</v>
      </c>
      <c r="H166">
        <v>2</v>
      </c>
      <c r="I166">
        <v>3.3250000000000002</v>
      </c>
      <c r="J166">
        <v>16</v>
      </c>
      <c r="K166">
        <v>0.13951890034364259</v>
      </c>
      <c r="L166">
        <v>1</v>
      </c>
      <c r="M166" t="s">
        <v>1753</v>
      </c>
      <c r="N166" t="b">
        <v>0</v>
      </c>
    </row>
    <row r="167" spans="1:14" x14ac:dyDescent="0.45">
      <c r="A167" t="s">
        <v>438</v>
      </c>
      <c r="B167" t="s">
        <v>439</v>
      </c>
      <c r="C167" t="s">
        <v>19</v>
      </c>
      <c r="D167">
        <v>2</v>
      </c>
      <c r="E167">
        <v>4</v>
      </c>
      <c r="F167">
        <v>2</v>
      </c>
      <c r="G167">
        <v>4</v>
      </c>
      <c r="H167">
        <v>1</v>
      </c>
      <c r="I167">
        <v>2.7374999999999998</v>
      </c>
      <c r="J167">
        <v>13</v>
      </c>
      <c r="K167">
        <v>0.15402298850574711</v>
      </c>
      <c r="L167">
        <v>1</v>
      </c>
      <c r="M167" t="s">
        <v>1754</v>
      </c>
      <c r="N167" t="b">
        <v>0</v>
      </c>
    </row>
    <row r="168" spans="1:14" x14ac:dyDescent="0.45">
      <c r="A168" t="s">
        <v>441</v>
      </c>
      <c r="B168" t="s">
        <v>442</v>
      </c>
      <c r="C168" t="s">
        <v>19</v>
      </c>
      <c r="D168">
        <v>5</v>
      </c>
      <c r="E168">
        <v>5</v>
      </c>
      <c r="F168">
        <v>4</v>
      </c>
      <c r="G168">
        <v>5</v>
      </c>
      <c r="H168">
        <v>2</v>
      </c>
      <c r="I168">
        <v>4.55</v>
      </c>
      <c r="J168">
        <v>21</v>
      </c>
      <c r="K168">
        <v>0.14779116465863451</v>
      </c>
      <c r="L168">
        <v>1</v>
      </c>
      <c r="M168" t="s">
        <v>1755</v>
      </c>
      <c r="N168" t="b">
        <v>0</v>
      </c>
    </row>
    <row r="169" spans="1:14" x14ac:dyDescent="0.45">
      <c r="A169" t="s">
        <v>444</v>
      </c>
      <c r="B169" t="s">
        <v>445</v>
      </c>
      <c r="C169" t="s">
        <v>19</v>
      </c>
      <c r="D169">
        <v>4</v>
      </c>
      <c r="E169">
        <v>5</v>
      </c>
      <c r="F169">
        <v>3</v>
      </c>
      <c r="G169">
        <v>4</v>
      </c>
      <c r="H169">
        <v>2</v>
      </c>
      <c r="I169">
        <v>3.8875000000000002</v>
      </c>
      <c r="J169">
        <v>18</v>
      </c>
      <c r="K169">
        <v>0.14954954954954949</v>
      </c>
      <c r="L169">
        <v>1</v>
      </c>
      <c r="M169" t="s">
        <v>1756</v>
      </c>
      <c r="N169" t="b">
        <v>0</v>
      </c>
    </row>
    <row r="170" spans="1:14" x14ac:dyDescent="0.45">
      <c r="A170" t="s">
        <v>435</v>
      </c>
      <c r="B170" t="s">
        <v>447</v>
      </c>
      <c r="C170" t="s">
        <v>19</v>
      </c>
      <c r="D170">
        <v>3</v>
      </c>
      <c r="E170">
        <v>4</v>
      </c>
      <c r="F170">
        <v>3</v>
      </c>
      <c r="G170">
        <v>4</v>
      </c>
      <c r="H170">
        <v>2</v>
      </c>
      <c r="I170">
        <v>3.3250000000000002</v>
      </c>
      <c r="J170">
        <v>16</v>
      </c>
      <c r="K170">
        <v>0.1393634840871022</v>
      </c>
      <c r="L170">
        <v>1</v>
      </c>
      <c r="M170" t="s">
        <v>1757</v>
      </c>
      <c r="N170" t="b">
        <v>0</v>
      </c>
    </row>
    <row r="171" spans="1:14" x14ac:dyDescent="0.45">
      <c r="A171" t="s">
        <v>449</v>
      </c>
      <c r="B171" t="s">
        <v>450</v>
      </c>
      <c r="C171" t="s">
        <v>19</v>
      </c>
      <c r="D171">
        <v>2</v>
      </c>
      <c r="E171">
        <v>3</v>
      </c>
      <c r="F171">
        <v>2</v>
      </c>
      <c r="G171">
        <v>4</v>
      </c>
      <c r="H171">
        <v>1</v>
      </c>
      <c r="I171">
        <v>2.4874999999999998</v>
      </c>
      <c r="J171">
        <v>12</v>
      </c>
      <c r="K171">
        <v>0.15438596491228071</v>
      </c>
      <c r="L171">
        <v>1</v>
      </c>
      <c r="M171" t="s">
        <v>1758</v>
      </c>
      <c r="N171" t="b">
        <v>0</v>
      </c>
    </row>
    <row r="172" spans="1:14" x14ac:dyDescent="0.45">
      <c r="A172" t="s">
        <v>452</v>
      </c>
      <c r="B172" t="s">
        <v>453</v>
      </c>
      <c r="C172" t="s">
        <v>19</v>
      </c>
      <c r="D172">
        <v>2</v>
      </c>
      <c r="E172">
        <v>3</v>
      </c>
      <c r="F172">
        <v>2</v>
      </c>
      <c r="G172">
        <v>4</v>
      </c>
      <c r="H172">
        <v>1</v>
      </c>
      <c r="I172">
        <v>2.4874999999999998</v>
      </c>
      <c r="J172">
        <v>12</v>
      </c>
      <c r="K172">
        <v>0.15942028985507251</v>
      </c>
      <c r="L172">
        <v>1</v>
      </c>
      <c r="M172" t="s">
        <v>1759</v>
      </c>
      <c r="N172" t="b">
        <v>0</v>
      </c>
    </row>
    <row r="173" spans="1:14" x14ac:dyDescent="0.45">
      <c r="A173" t="s">
        <v>455</v>
      </c>
      <c r="B173" t="s">
        <v>456</v>
      </c>
      <c r="C173" t="s">
        <v>19</v>
      </c>
      <c r="D173">
        <v>1</v>
      </c>
      <c r="E173">
        <v>2</v>
      </c>
      <c r="F173">
        <v>1</v>
      </c>
      <c r="G173">
        <v>3</v>
      </c>
      <c r="H173">
        <v>1</v>
      </c>
      <c r="I173">
        <v>1.575</v>
      </c>
      <c r="J173">
        <v>8</v>
      </c>
      <c r="K173">
        <v>0.15300546448087429</v>
      </c>
      <c r="L173">
        <v>1</v>
      </c>
      <c r="M173" t="s">
        <v>1760</v>
      </c>
      <c r="N173" t="b">
        <v>0</v>
      </c>
    </row>
    <row r="174" spans="1:14" x14ac:dyDescent="0.45">
      <c r="A174" t="s">
        <v>458</v>
      </c>
      <c r="B174" t="s">
        <v>459</v>
      </c>
      <c r="C174" t="s">
        <v>19</v>
      </c>
      <c r="D174">
        <v>1</v>
      </c>
      <c r="E174">
        <v>2</v>
      </c>
      <c r="F174">
        <v>1</v>
      </c>
      <c r="G174">
        <v>3</v>
      </c>
      <c r="H174">
        <v>1</v>
      </c>
      <c r="I174">
        <v>1.575</v>
      </c>
      <c r="J174">
        <v>8</v>
      </c>
      <c r="K174">
        <v>0.25210084033613439</v>
      </c>
      <c r="L174">
        <v>1</v>
      </c>
      <c r="M174" t="s">
        <v>1761</v>
      </c>
      <c r="N174" t="b">
        <v>0</v>
      </c>
    </row>
    <row r="175" spans="1:14" x14ac:dyDescent="0.45">
      <c r="A175" t="s">
        <v>461</v>
      </c>
      <c r="B175" t="s">
        <v>462</v>
      </c>
      <c r="C175" t="s">
        <v>19</v>
      </c>
      <c r="D175">
        <v>4</v>
      </c>
      <c r="E175">
        <v>5</v>
      </c>
      <c r="F175">
        <v>4</v>
      </c>
      <c r="G175">
        <v>5</v>
      </c>
      <c r="H175">
        <v>2</v>
      </c>
      <c r="I175">
        <v>4.2374999999999998</v>
      </c>
      <c r="J175">
        <v>20</v>
      </c>
      <c r="K175">
        <v>0.14222222222222219</v>
      </c>
      <c r="L175">
        <v>1</v>
      </c>
      <c r="M175" t="s">
        <v>1762</v>
      </c>
      <c r="N175" t="b">
        <v>0</v>
      </c>
    </row>
    <row r="176" spans="1:14" x14ac:dyDescent="0.45">
      <c r="A176" t="s">
        <v>464</v>
      </c>
      <c r="B176" t="s">
        <v>465</v>
      </c>
      <c r="C176" t="s">
        <v>19</v>
      </c>
      <c r="D176">
        <v>3</v>
      </c>
      <c r="E176">
        <v>4</v>
      </c>
      <c r="F176">
        <v>3</v>
      </c>
      <c r="G176">
        <v>4</v>
      </c>
      <c r="H176">
        <v>2</v>
      </c>
      <c r="I176">
        <v>3.3250000000000002</v>
      </c>
      <c r="J176">
        <v>16</v>
      </c>
      <c r="K176">
        <v>0.15402298850574711</v>
      </c>
      <c r="L176">
        <v>1</v>
      </c>
      <c r="M176" t="s">
        <v>1763</v>
      </c>
      <c r="N176" t="b">
        <v>0</v>
      </c>
    </row>
    <row r="177" spans="1:14" x14ac:dyDescent="0.45">
      <c r="A177" t="s">
        <v>467</v>
      </c>
      <c r="B177" t="s">
        <v>468</v>
      </c>
      <c r="C177" t="s">
        <v>19</v>
      </c>
      <c r="D177">
        <v>1</v>
      </c>
      <c r="E177">
        <v>2</v>
      </c>
      <c r="F177">
        <v>1</v>
      </c>
      <c r="G177">
        <v>3</v>
      </c>
      <c r="H177">
        <v>1</v>
      </c>
      <c r="I177">
        <v>1.575</v>
      </c>
      <c r="J177">
        <v>8</v>
      </c>
      <c r="K177">
        <v>0.15942028985507251</v>
      </c>
      <c r="L177">
        <v>1</v>
      </c>
      <c r="M177" t="s">
        <v>1764</v>
      </c>
      <c r="N177" t="b">
        <v>0</v>
      </c>
    </row>
    <row r="178" spans="1:14" x14ac:dyDescent="0.45">
      <c r="A178" t="s">
        <v>470</v>
      </c>
      <c r="B178" t="s">
        <v>471</v>
      </c>
      <c r="C178" t="s">
        <v>19</v>
      </c>
      <c r="D178">
        <v>3</v>
      </c>
      <c r="E178">
        <v>4</v>
      </c>
      <c r="F178">
        <v>3</v>
      </c>
      <c r="G178">
        <v>4</v>
      </c>
      <c r="H178">
        <v>2</v>
      </c>
      <c r="I178">
        <v>3.3250000000000002</v>
      </c>
      <c r="J178">
        <v>16</v>
      </c>
      <c r="K178">
        <v>0.15515151515151521</v>
      </c>
      <c r="L178">
        <v>1</v>
      </c>
      <c r="M178" t="s">
        <v>1765</v>
      </c>
      <c r="N178" t="b">
        <v>0</v>
      </c>
    </row>
    <row r="179" spans="1:14" x14ac:dyDescent="0.45">
      <c r="A179" t="s">
        <v>473</v>
      </c>
      <c r="B179" t="s">
        <v>474</v>
      </c>
      <c r="C179" t="s">
        <v>19</v>
      </c>
      <c r="D179">
        <v>1</v>
      </c>
      <c r="E179">
        <v>2</v>
      </c>
      <c r="F179">
        <v>1</v>
      </c>
      <c r="G179">
        <v>2</v>
      </c>
      <c r="H179">
        <v>1</v>
      </c>
      <c r="I179">
        <v>1.4125000000000001</v>
      </c>
      <c r="J179">
        <v>7</v>
      </c>
      <c r="K179">
        <v>0.29523809523809519</v>
      </c>
      <c r="L179">
        <v>1</v>
      </c>
      <c r="M179" t="s">
        <v>1766</v>
      </c>
      <c r="N179" t="b">
        <v>0</v>
      </c>
    </row>
    <row r="180" spans="1:14" x14ac:dyDescent="0.45">
      <c r="A180" t="s">
        <v>476</v>
      </c>
      <c r="B180" t="s">
        <v>477</v>
      </c>
      <c r="C180" t="s">
        <v>19</v>
      </c>
      <c r="D180">
        <v>1</v>
      </c>
      <c r="E180">
        <v>2</v>
      </c>
      <c r="F180">
        <v>1</v>
      </c>
      <c r="G180">
        <v>2</v>
      </c>
      <c r="H180">
        <v>1</v>
      </c>
      <c r="I180">
        <v>1.4125000000000001</v>
      </c>
      <c r="J180">
        <v>7</v>
      </c>
      <c r="K180">
        <v>0.30021321961620467</v>
      </c>
      <c r="L180">
        <v>1</v>
      </c>
      <c r="M180" t="s">
        <v>1767</v>
      </c>
      <c r="N180" t="b">
        <v>0</v>
      </c>
    </row>
    <row r="181" spans="1:14" x14ac:dyDescent="0.45">
      <c r="A181" t="s">
        <v>479</v>
      </c>
      <c r="B181" t="s">
        <v>480</v>
      </c>
      <c r="C181" t="s">
        <v>19</v>
      </c>
      <c r="D181">
        <v>2</v>
      </c>
      <c r="E181">
        <v>4</v>
      </c>
      <c r="F181">
        <v>2</v>
      </c>
      <c r="G181">
        <v>4</v>
      </c>
      <c r="H181">
        <v>1</v>
      </c>
      <c r="I181">
        <v>2.7374999999999998</v>
      </c>
      <c r="J181">
        <v>13</v>
      </c>
      <c r="K181">
        <v>0.15047619047619051</v>
      </c>
      <c r="L181">
        <v>1</v>
      </c>
      <c r="M181" t="s">
        <v>1768</v>
      </c>
      <c r="N181" t="b">
        <v>0</v>
      </c>
    </row>
  </sheetData>
  <autoFilter ref="A1:Q181" xr:uid="{93DE96A4-9493-42A3-81C1-DCDD274DEC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23EA-8760-42EE-BAE4-E44B5639E293}">
  <sheetPr>
    <tabColor theme="6" tint="0.79998168889431442"/>
  </sheetPr>
  <dimension ref="A1:Q27"/>
  <sheetViews>
    <sheetView workbookViewId="0">
      <pane ySplit="1" topLeftCell="A2" activePane="bottomLeft" state="frozen"/>
      <selection pane="bottomLeft" sqref="A1:Q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4</v>
      </c>
      <c r="E2">
        <v>5</v>
      </c>
      <c r="F2">
        <v>4</v>
      </c>
      <c r="G2">
        <v>4</v>
      </c>
      <c r="H2">
        <v>3</v>
      </c>
      <c r="I2">
        <v>4.1624999999999996</v>
      </c>
      <c r="J2">
        <v>20</v>
      </c>
      <c r="K2">
        <v>0.29402336471128782</v>
      </c>
      <c r="L2">
        <v>6</v>
      </c>
      <c r="M2" t="s">
        <v>2364</v>
      </c>
      <c r="N2" t="b">
        <v>0</v>
      </c>
    </row>
    <row r="3" spans="1:17" x14ac:dyDescent="0.45">
      <c r="A3" t="s">
        <v>485</v>
      </c>
      <c r="B3" t="s">
        <v>1591</v>
      </c>
      <c r="C3" t="s">
        <v>557</v>
      </c>
      <c r="D3">
        <v>5</v>
      </c>
      <c r="E3">
        <v>5</v>
      </c>
      <c r="F3">
        <v>5</v>
      </c>
      <c r="G3">
        <v>5</v>
      </c>
      <c r="H3">
        <v>4</v>
      </c>
      <c r="I3">
        <v>4.9124999999999996</v>
      </c>
      <c r="J3">
        <v>24</v>
      </c>
      <c r="K3">
        <v>0.26204663265306122</v>
      </c>
      <c r="L3">
        <v>7</v>
      </c>
      <c r="M3" t="s">
        <v>2365</v>
      </c>
      <c r="N3" t="b">
        <v>0</v>
      </c>
    </row>
    <row r="4" spans="1:17" x14ac:dyDescent="0.45">
      <c r="A4" t="s">
        <v>488</v>
      </c>
      <c r="B4" t="s">
        <v>1593</v>
      </c>
      <c r="C4" t="s">
        <v>557</v>
      </c>
      <c r="D4">
        <v>5</v>
      </c>
      <c r="E4">
        <v>5</v>
      </c>
      <c r="F4">
        <v>5</v>
      </c>
      <c r="G4">
        <v>5</v>
      </c>
      <c r="H4">
        <v>4</v>
      </c>
      <c r="I4">
        <v>4.9124999999999996</v>
      </c>
      <c r="J4">
        <v>24</v>
      </c>
      <c r="K4">
        <v>0.4411629028405199</v>
      </c>
      <c r="L4">
        <v>6</v>
      </c>
      <c r="M4" t="s">
        <v>2366</v>
      </c>
      <c r="N4" t="b">
        <v>0</v>
      </c>
    </row>
    <row r="5" spans="1:17" x14ac:dyDescent="0.45">
      <c r="A5" t="s">
        <v>491</v>
      </c>
      <c r="B5" t="s">
        <v>1595</v>
      </c>
      <c r="C5" t="s">
        <v>557</v>
      </c>
      <c r="D5">
        <v>5</v>
      </c>
      <c r="E5">
        <v>5</v>
      </c>
      <c r="F5">
        <v>4</v>
      </c>
      <c r="G5">
        <v>5</v>
      </c>
      <c r="H5">
        <v>4</v>
      </c>
      <c r="I5">
        <v>4.7249999999999996</v>
      </c>
      <c r="J5">
        <v>23</v>
      </c>
      <c r="K5">
        <v>0.46329244236396883</v>
      </c>
      <c r="L5">
        <v>4</v>
      </c>
      <c r="M5" t="s">
        <v>2367</v>
      </c>
      <c r="N5" t="b">
        <v>0</v>
      </c>
    </row>
    <row r="6" spans="1:17" x14ac:dyDescent="0.45">
      <c r="A6" t="s">
        <v>494</v>
      </c>
      <c r="B6" t="s">
        <v>1597</v>
      </c>
      <c r="C6" t="s">
        <v>557</v>
      </c>
      <c r="D6">
        <v>4</v>
      </c>
      <c r="E6">
        <v>5</v>
      </c>
      <c r="F6">
        <v>4</v>
      </c>
      <c r="G6">
        <v>4</v>
      </c>
      <c r="H6">
        <v>3</v>
      </c>
      <c r="I6">
        <v>4.1624999999999996</v>
      </c>
      <c r="J6">
        <v>20</v>
      </c>
      <c r="K6">
        <v>0.2094500504849949</v>
      </c>
      <c r="L6">
        <v>6</v>
      </c>
      <c r="M6" t="s">
        <v>2368</v>
      </c>
      <c r="N6" t="b">
        <v>0</v>
      </c>
    </row>
    <row r="7" spans="1:17" x14ac:dyDescent="0.45">
      <c r="A7" t="s">
        <v>497</v>
      </c>
      <c r="B7" t="s">
        <v>1599</v>
      </c>
      <c r="C7" t="s">
        <v>557</v>
      </c>
      <c r="D7">
        <v>5</v>
      </c>
      <c r="E7">
        <v>5</v>
      </c>
      <c r="F7">
        <v>5</v>
      </c>
      <c r="G7">
        <v>5</v>
      </c>
      <c r="H7">
        <v>4</v>
      </c>
      <c r="I7">
        <v>4.9124999999999996</v>
      </c>
      <c r="J7">
        <v>24</v>
      </c>
      <c r="K7">
        <v>0.44583142160728362</v>
      </c>
      <c r="L7">
        <v>4</v>
      </c>
      <c r="M7" t="s">
        <v>2369</v>
      </c>
      <c r="N7" t="b">
        <v>0</v>
      </c>
    </row>
    <row r="8" spans="1:17" x14ac:dyDescent="0.45">
      <c r="A8" t="s">
        <v>500</v>
      </c>
      <c r="B8" t="s">
        <v>1601</v>
      </c>
      <c r="C8" t="s">
        <v>557</v>
      </c>
      <c r="D8">
        <v>5</v>
      </c>
      <c r="E8">
        <v>5</v>
      </c>
      <c r="F8">
        <v>5</v>
      </c>
      <c r="G8">
        <v>5</v>
      </c>
      <c r="H8">
        <v>4</v>
      </c>
      <c r="I8">
        <v>4.9124999999999996</v>
      </c>
      <c r="J8">
        <v>24</v>
      </c>
      <c r="K8">
        <v>0.39263080669330669</v>
      </c>
      <c r="L8">
        <v>3</v>
      </c>
      <c r="M8" t="s">
        <v>2370</v>
      </c>
      <c r="N8" t="b">
        <v>0</v>
      </c>
    </row>
    <row r="9" spans="1:17" x14ac:dyDescent="0.45">
      <c r="A9" t="s">
        <v>503</v>
      </c>
      <c r="B9" t="s">
        <v>1603</v>
      </c>
      <c r="C9" t="s">
        <v>557</v>
      </c>
      <c r="D9">
        <v>4</v>
      </c>
      <c r="E9">
        <v>5</v>
      </c>
      <c r="F9">
        <v>4</v>
      </c>
      <c r="G9">
        <v>4</v>
      </c>
      <c r="H9">
        <v>3</v>
      </c>
      <c r="I9">
        <v>4.1624999999999996</v>
      </c>
      <c r="J9">
        <v>20</v>
      </c>
      <c r="K9">
        <v>0.40686521607294779</v>
      </c>
      <c r="L9">
        <v>6</v>
      </c>
      <c r="M9" t="s">
        <v>2371</v>
      </c>
      <c r="N9" t="b">
        <v>0</v>
      </c>
    </row>
    <row r="10" spans="1:17" x14ac:dyDescent="0.45">
      <c r="A10" t="s">
        <v>506</v>
      </c>
      <c r="B10" t="s">
        <v>1605</v>
      </c>
      <c r="C10" t="s">
        <v>557</v>
      </c>
      <c r="D10">
        <v>5</v>
      </c>
      <c r="E10">
        <v>5</v>
      </c>
      <c r="F10">
        <v>5</v>
      </c>
      <c r="G10">
        <v>5</v>
      </c>
      <c r="H10">
        <v>4</v>
      </c>
      <c r="I10">
        <v>4.9124999999999996</v>
      </c>
      <c r="J10">
        <v>24</v>
      </c>
      <c r="K10">
        <v>0.38018325383350848</v>
      </c>
      <c r="L10">
        <v>7</v>
      </c>
      <c r="M10" t="s">
        <v>2372</v>
      </c>
      <c r="N10" t="b">
        <v>0</v>
      </c>
    </row>
    <row r="11" spans="1:17" x14ac:dyDescent="0.45">
      <c r="A11" t="s">
        <v>509</v>
      </c>
      <c r="B11" t="s">
        <v>1607</v>
      </c>
      <c r="C11" t="s">
        <v>557</v>
      </c>
      <c r="D11">
        <v>4</v>
      </c>
      <c r="E11">
        <v>5</v>
      </c>
      <c r="F11">
        <v>4</v>
      </c>
      <c r="G11">
        <v>4</v>
      </c>
      <c r="H11">
        <v>3</v>
      </c>
      <c r="I11">
        <v>4.1624999999999996</v>
      </c>
      <c r="J11">
        <v>20</v>
      </c>
      <c r="K11">
        <v>0.35627281519014931</v>
      </c>
      <c r="L11">
        <v>4</v>
      </c>
      <c r="M11" t="s">
        <v>2373</v>
      </c>
      <c r="N11" t="b">
        <v>0</v>
      </c>
    </row>
    <row r="12" spans="1:17" x14ac:dyDescent="0.45">
      <c r="A12" t="s">
        <v>512</v>
      </c>
      <c r="B12" t="s">
        <v>1609</v>
      </c>
      <c r="C12" t="s">
        <v>557</v>
      </c>
      <c r="D12">
        <v>4</v>
      </c>
      <c r="E12">
        <v>5</v>
      </c>
      <c r="F12">
        <v>4</v>
      </c>
      <c r="G12">
        <v>4</v>
      </c>
      <c r="H12">
        <v>3</v>
      </c>
      <c r="I12">
        <v>4.1624999999999996</v>
      </c>
      <c r="J12">
        <v>20</v>
      </c>
      <c r="K12">
        <v>0.46752433675926142</v>
      </c>
      <c r="L12">
        <v>5</v>
      </c>
      <c r="M12" t="s">
        <v>2374</v>
      </c>
      <c r="N12" t="b">
        <v>0</v>
      </c>
    </row>
    <row r="13" spans="1:17" x14ac:dyDescent="0.45">
      <c r="A13" t="s">
        <v>515</v>
      </c>
      <c r="B13" t="s">
        <v>1611</v>
      </c>
      <c r="C13" t="s">
        <v>557</v>
      </c>
      <c r="D13">
        <v>4</v>
      </c>
      <c r="E13">
        <v>5</v>
      </c>
      <c r="F13">
        <v>4</v>
      </c>
      <c r="G13">
        <v>4</v>
      </c>
      <c r="H13">
        <v>3</v>
      </c>
      <c r="I13">
        <v>4.1624999999999996</v>
      </c>
      <c r="J13">
        <v>20</v>
      </c>
      <c r="K13">
        <v>0.41458522992052249</v>
      </c>
      <c r="L13">
        <v>5</v>
      </c>
      <c r="M13" t="s">
        <v>2375</v>
      </c>
      <c r="N13" t="b">
        <v>0</v>
      </c>
    </row>
    <row r="14" spans="1:17" x14ac:dyDescent="0.45">
      <c r="A14" t="s">
        <v>518</v>
      </c>
      <c r="B14" t="s">
        <v>1613</v>
      </c>
      <c r="C14" t="s">
        <v>557</v>
      </c>
      <c r="D14">
        <v>5</v>
      </c>
      <c r="E14">
        <v>5</v>
      </c>
      <c r="F14">
        <v>5</v>
      </c>
      <c r="G14">
        <v>4</v>
      </c>
      <c r="H14">
        <v>4</v>
      </c>
      <c r="I14">
        <v>4.7499999999999991</v>
      </c>
      <c r="J14">
        <v>23</v>
      </c>
      <c r="K14">
        <v>0.36093120100473541</v>
      </c>
      <c r="L14">
        <v>4</v>
      </c>
      <c r="M14" t="s">
        <v>2376</v>
      </c>
      <c r="N14" t="b">
        <v>0</v>
      </c>
    </row>
    <row r="15" spans="1:17" x14ac:dyDescent="0.45">
      <c r="A15" t="s">
        <v>521</v>
      </c>
      <c r="B15" t="s">
        <v>1615</v>
      </c>
      <c r="C15" t="s">
        <v>557</v>
      </c>
      <c r="D15">
        <v>4</v>
      </c>
      <c r="E15">
        <v>5</v>
      </c>
      <c r="F15">
        <v>4</v>
      </c>
      <c r="G15">
        <v>4</v>
      </c>
      <c r="H15">
        <v>3</v>
      </c>
      <c r="I15">
        <v>4.1624999999999996</v>
      </c>
      <c r="J15">
        <v>20</v>
      </c>
      <c r="K15">
        <v>0.35843901743112933</v>
      </c>
      <c r="L15">
        <v>6</v>
      </c>
      <c r="M15" t="s">
        <v>2377</v>
      </c>
      <c r="N15" t="b">
        <v>0</v>
      </c>
    </row>
    <row r="16" spans="1:17" x14ac:dyDescent="0.45">
      <c r="A16" t="s">
        <v>524</v>
      </c>
      <c r="B16" t="s">
        <v>1617</v>
      </c>
      <c r="C16" t="s">
        <v>557</v>
      </c>
      <c r="D16">
        <v>4</v>
      </c>
      <c r="E16">
        <v>5</v>
      </c>
      <c r="F16">
        <v>4</v>
      </c>
      <c r="G16">
        <v>5</v>
      </c>
      <c r="H16">
        <v>2</v>
      </c>
      <c r="I16">
        <v>4.2374999999999998</v>
      </c>
      <c r="J16">
        <v>20</v>
      </c>
      <c r="K16">
        <v>0.15575628626692459</v>
      </c>
      <c r="L16">
        <v>5</v>
      </c>
      <c r="M16" t="s">
        <v>2378</v>
      </c>
      <c r="N16" t="b">
        <v>0</v>
      </c>
    </row>
    <row r="17" spans="1:14" x14ac:dyDescent="0.45">
      <c r="A17" t="s">
        <v>527</v>
      </c>
      <c r="B17" t="s">
        <v>1619</v>
      </c>
      <c r="C17" t="s">
        <v>557</v>
      </c>
      <c r="D17">
        <v>5</v>
      </c>
      <c r="E17">
        <v>5</v>
      </c>
      <c r="F17">
        <v>5</v>
      </c>
      <c r="G17">
        <v>5</v>
      </c>
      <c r="H17">
        <v>4</v>
      </c>
      <c r="I17">
        <v>4.9124999999999996</v>
      </c>
      <c r="J17">
        <v>24</v>
      </c>
      <c r="K17">
        <v>0.35002450980392158</v>
      </c>
      <c r="L17">
        <v>6</v>
      </c>
      <c r="M17" t="s">
        <v>2379</v>
      </c>
      <c r="N17" t="b">
        <v>0</v>
      </c>
    </row>
    <row r="18" spans="1:14" x14ac:dyDescent="0.45">
      <c r="A18" t="s">
        <v>530</v>
      </c>
      <c r="B18" t="s">
        <v>1621</v>
      </c>
      <c r="C18" t="s">
        <v>557</v>
      </c>
      <c r="D18">
        <v>5</v>
      </c>
      <c r="E18">
        <v>5</v>
      </c>
      <c r="F18">
        <v>4</v>
      </c>
      <c r="G18">
        <v>5</v>
      </c>
      <c r="H18">
        <v>4</v>
      </c>
      <c r="I18">
        <v>4.7249999999999996</v>
      </c>
      <c r="J18">
        <v>23</v>
      </c>
      <c r="K18">
        <v>0.48498002068882429</v>
      </c>
      <c r="L18">
        <v>4</v>
      </c>
      <c r="M18" t="s">
        <v>2380</v>
      </c>
      <c r="N18" t="b">
        <v>0</v>
      </c>
    </row>
    <row r="19" spans="1:14" x14ac:dyDescent="0.45">
      <c r="A19" t="s">
        <v>533</v>
      </c>
      <c r="B19" t="s">
        <v>1623</v>
      </c>
      <c r="C19" t="s">
        <v>557</v>
      </c>
      <c r="D19">
        <v>4</v>
      </c>
      <c r="E19">
        <v>5</v>
      </c>
      <c r="F19">
        <v>4</v>
      </c>
      <c r="G19">
        <v>4</v>
      </c>
      <c r="H19">
        <v>3</v>
      </c>
      <c r="I19">
        <v>4.1624999999999996</v>
      </c>
      <c r="J19">
        <v>20</v>
      </c>
      <c r="K19">
        <v>0.46037777981044808</v>
      </c>
      <c r="L19">
        <v>4</v>
      </c>
      <c r="M19" t="s">
        <v>2381</v>
      </c>
      <c r="N19" t="b">
        <v>0</v>
      </c>
    </row>
    <row r="20" spans="1:14" x14ac:dyDescent="0.45">
      <c r="A20" t="s">
        <v>536</v>
      </c>
      <c r="B20" t="s">
        <v>1625</v>
      </c>
      <c r="C20" t="s">
        <v>557</v>
      </c>
      <c r="D20">
        <v>4</v>
      </c>
      <c r="E20">
        <v>5</v>
      </c>
      <c r="F20">
        <v>4</v>
      </c>
      <c r="G20">
        <v>4</v>
      </c>
      <c r="H20">
        <v>3</v>
      </c>
      <c r="I20">
        <v>4.1624999999999996</v>
      </c>
      <c r="J20">
        <v>20</v>
      </c>
      <c r="K20">
        <v>0.42382932953041441</v>
      </c>
      <c r="L20">
        <v>5</v>
      </c>
      <c r="M20" t="s">
        <v>2382</v>
      </c>
      <c r="N20" t="b">
        <v>0</v>
      </c>
    </row>
    <row r="21" spans="1:14" x14ac:dyDescent="0.45">
      <c r="A21" t="s">
        <v>539</v>
      </c>
      <c r="B21" t="s">
        <v>1627</v>
      </c>
      <c r="C21" t="s">
        <v>557</v>
      </c>
      <c r="D21">
        <v>4</v>
      </c>
      <c r="E21">
        <v>5</v>
      </c>
      <c r="F21">
        <v>4</v>
      </c>
      <c r="G21">
        <v>4</v>
      </c>
      <c r="H21">
        <v>3</v>
      </c>
      <c r="I21">
        <v>4.1624999999999996</v>
      </c>
      <c r="J21">
        <v>20</v>
      </c>
      <c r="K21">
        <v>0.36652640977349638</v>
      </c>
      <c r="L21">
        <v>4</v>
      </c>
      <c r="M21" t="s">
        <v>2383</v>
      </c>
      <c r="N21" t="b">
        <v>0</v>
      </c>
    </row>
    <row r="22" spans="1:14" x14ac:dyDescent="0.45">
      <c r="A22" t="s">
        <v>542</v>
      </c>
      <c r="B22" t="s">
        <v>1629</v>
      </c>
      <c r="C22" t="s">
        <v>557</v>
      </c>
      <c r="D22">
        <v>4</v>
      </c>
      <c r="E22">
        <v>5</v>
      </c>
      <c r="F22">
        <v>4</v>
      </c>
      <c r="G22">
        <v>5</v>
      </c>
      <c r="H22">
        <v>3</v>
      </c>
      <c r="I22">
        <v>4.3249999999999993</v>
      </c>
      <c r="J22">
        <v>21</v>
      </c>
      <c r="K22">
        <v>0.17877593555336979</v>
      </c>
      <c r="L22">
        <v>5</v>
      </c>
      <c r="M22" t="s">
        <v>2384</v>
      </c>
      <c r="N22" t="b">
        <v>0</v>
      </c>
    </row>
    <row r="23" spans="1:14" x14ac:dyDescent="0.45">
      <c r="A23" t="s">
        <v>545</v>
      </c>
      <c r="B23" t="s">
        <v>1631</v>
      </c>
      <c r="C23" t="s">
        <v>557</v>
      </c>
      <c r="D23">
        <v>3</v>
      </c>
      <c r="E23">
        <v>4</v>
      </c>
      <c r="F23">
        <v>3</v>
      </c>
      <c r="G23">
        <v>4</v>
      </c>
      <c r="H23">
        <v>2</v>
      </c>
      <c r="I23">
        <v>3.3250000000000002</v>
      </c>
      <c r="J23">
        <v>16</v>
      </c>
      <c r="K23">
        <v>0.1001833830306316</v>
      </c>
      <c r="L23">
        <v>8</v>
      </c>
      <c r="M23" t="s">
        <v>2385</v>
      </c>
      <c r="N23" t="b">
        <v>0</v>
      </c>
    </row>
    <row r="24" spans="1:14" x14ac:dyDescent="0.45">
      <c r="A24" t="s">
        <v>548</v>
      </c>
      <c r="B24" t="s">
        <v>1633</v>
      </c>
      <c r="C24" t="s">
        <v>557</v>
      </c>
      <c r="D24">
        <v>4</v>
      </c>
      <c r="E24">
        <v>5</v>
      </c>
      <c r="F24">
        <v>4</v>
      </c>
      <c r="G24">
        <v>4</v>
      </c>
      <c r="H24">
        <v>3</v>
      </c>
      <c r="I24">
        <v>4.1624999999999996</v>
      </c>
      <c r="J24">
        <v>20</v>
      </c>
      <c r="K24">
        <v>0.27288746260915708</v>
      </c>
      <c r="L24">
        <v>7</v>
      </c>
      <c r="M24" t="s">
        <v>2386</v>
      </c>
      <c r="N24" t="b">
        <v>0</v>
      </c>
    </row>
    <row r="25" spans="1:14" x14ac:dyDescent="0.45">
      <c r="A25" t="s">
        <v>551</v>
      </c>
      <c r="B25" t="s">
        <v>1635</v>
      </c>
      <c r="C25" t="s">
        <v>557</v>
      </c>
      <c r="D25">
        <v>4</v>
      </c>
      <c r="E25">
        <v>5</v>
      </c>
      <c r="F25">
        <v>4</v>
      </c>
      <c r="G25">
        <v>5</v>
      </c>
      <c r="H25">
        <v>3</v>
      </c>
      <c r="I25">
        <v>4.3249999999999993</v>
      </c>
      <c r="J25">
        <v>21</v>
      </c>
      <c r="K25">
        <v>0.49942977489852491</v>
      </c>
      <c r="L25">
        <v>6</v>
      </c>
      <c r="M25" t="s">
        <v>2387</v>
      </c>
      <c r="N25" t="b">
        <v>0</v>
      </c>
    </row>
    <row r="26" spans="1:14" x14ac:dyDescent="0.45">
      <c r="A26" t="s">
        <v>554</v>
      </c>
      <c r="B26" t="s">
        <v>1637</v>
      </c>
      <c r="C26" t="s">
        <v>557</v>
      </c>
      <c r="D26">
        <v>5</v>
      </c>
      <c r="E26">
        <v>5</v>
      </c>
      <c r="F26">
        <v>5</v>
      </c>
      <c r="G26">
        <v>4</v>
      </c>
      <c r="H26">
        <v>4</v>
      </c>
      <c r="I26">
        <v>4.7499999999999991</v>
      </c>
      <c r="J26">
        <v>23</v>
      </c>
      <c r="K26">
        <v>0.33371212121212118</v>
      </c>
      <c r="L26">
        <v>3</v>
      </c>
      <c r="M26" t="s">
        <v>2388</v>
      </c>
      <c r="N26" t="b">
        <v>0</v>
      </c>
    </row>
    <row r="27" spans="1:14" x14ac:dyDescent="0.45">
      <c r="D27">
        <f t="shared" ref="D27:L27" si="0">AVERAGE(D2:D26)</f>
        <v>4.3600000000000003</v>
      </c>
      <c r="E27">
        <f t="shared" si="0"/>
        <v>4.96</v>
      </c>
      <c r="F27">
        <f t="shared" si="0"/>
        <v>4.28</v>
      </c>
      <c r="G27">
        <f t="shared" si="0"/>
        <v>4.4400000000000004</v>
      </c>
      <c r="H27">
        <f t="shared" si="0"/>
        <v>3.32</v>
      </c>
      <c r="I27">
        <f t="shared" si="0"/>
        <v>4.4169999999999989</v>
      </c>
      <c r="J27">
        <f t="shared" si="0"/>
        <v>21.36</v>
      </c>
      <c r="K27">
        <f t="shared" si="0"/>
        <v>0.35518886818978046</v>
      </c>
      <c r="L27">
        <f t="shared" si="0"/>
        <v>5.2</v>
      </c>
    </row>
  </sheetData>
  <autoFilter ref="A1:Q27" xr:uid="{E1E623EA-8760-42EE-BAE4-E44B5639E293}"/>
  <pageMargins left="0.75" right="0.75" top="1" bottom="1" header="0.5" footer="0.5"/>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3271-1562-4C8D-B804-46480A6D416A}">
  <sheetPr>
    <tabColor theme="6" tint="0.79998168889431442"/>
  </sheetPr>
  <dimension ref="A1:Q132"/>
  <sheetViews>
    <sheetView workbookViewId="0">
      <pane ySplit="1" topLeftCell="A96" activePane="bottomLeft" state="frozen"/>
      <selection pane="bottomLeft" activeCell="A2" sqref="A2:N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1355</v>
      </c>
      <c r="C2" t="s">
        <v>557</v>
      </c>
      <c r="D2">
        <v>4</v>
      </c>
      <c r="E2">
        <v>5</v>
      </c>
      <c r="F2">
        <v>4</v>
      </c>
      <c r="G2">
        <v>5</v>
      </c>
      <c r="H2">
        <v>3</v>
      </c>
      <c r="I2">
        <v>4.3249999999999993</v>
      </c>
      <c r="J2">
        <v>21</v>
      </c>
      <c r="K2">
        <v>0.2495958650349214</v>
      </c>
      <c r="L2">
        <v>7</v>
      </c>
      <c r="M2" t="s">
        <v>2234</v>
      </c>
      <c r="N2" t="b">
        <v>0</v>
      </c>
    </row>
    <row r="3" spans="1:17" x14ac:dyDescent="0.45">
      <c r="A3" t="s">
        <v>96</v>
      </c>
      <c r="B3" t="s">
        <v>1357</v>
      </c>
      <c r="C3" t="s">
        <v>557</v>
      </c>
      <c r="D3">
        <v>1</v>
      </c>
      <c r="E3">
        <v>5</v>
      </c>
      <c r="F3">
        <v>1</v>
      </c>
      <c r="G3">
        <v>5</v>
      </c>
      <c r="H3">
        <v>1</v>
      </c>
      <c r="I3">
        <v>2.649999999999999</v>
      </c>
      <c r="J3">
        <v>13</v>
      </c>
      <c r="K3">
        <v>8.3588571196383146E-2</v>
      </c>
      <c r="L3">
        <v>9</v>
      </c>
      <c r="M3" t="s">
        <v>2235</v>
      </c>
      <c r="N3" t="b">
        <v>0</v>
      </c>
    </row>
    <row r="4" spans="1:17" x14ac:dyDescent="0.45">
      <c r="A4" t="s">
        <v>99</v>
      </c>
      <c r="B4" t="s">
        <v>1359</v>
      </c>
      <c r="C4" t="s">
        <v>557</v>
      </c>
      <c r="D4">
        <v>3</v>
      </c>
      <c r="E4">
        <v>4</v>
      </c>
      <c r="F4">
        <v>3</v>
      </c>
      <c r="G4">
        <v>4</v>
      </c>
      <c r="H4">
        <v>2</v>
      </c>
      <c r="I4">
        <v>3.3250000000000002</v>
      </c>
      <c r="J4">
        <v>16</v>
      </c>
      <c r="K4">
        <v>0.14503632704504801</v>
      </c>
      <c r="L4">
        <v>10</v>
      </c>
      <c r="M4" t="s">
        <v>2236</v>
      </c>
      <c r="N4" t="b">
        <v>0</v>
      </c>
    </row>
    <row r="5" spans="1:17" x14ac:dyDescent="0.45">
      <c r="A5" t="s">
        <v>102</v>
      </c>
      <c r="B5" t="s">
        <v>1361</v>
      </c>
      <c r="C5" t="s">
        <v>557</v>
      </c>
      <c r="D5">
        <v>4</v>
      </c>
      <c r="E5">
        <v>5</v>
      </c>
      <c r="F5">
        <v>2</v>
      </c>
      <c r="G5">
        <v>4</v>
      </c>
      <c r="H5">
        <v>3</v>
      </c>
      <c r="I5">
        <v>3.7875000000000001</v>
      </c>
      <c r="J5">
        <v>18</v>
      </c>
      <c r="K5">
        <v>0.2059247996706666</v>
      </c>
      <c r="L5">
        <v>13</v>
      </c>
      <c r="M5" t="s">
        <v>2237</v>
      </c>
      <c r="N5" t="b">
        <v>0</v>
      </c>
    </row>
    <row r="6" spans="1:17" x14ac:dyDescent="0.45">
      <c r="A6" t="s">
        <v>105</v>
      </c>
      <c r="B6" t="s">
        <v>1363</v>
      </c>
      <c r="C6" t="s">
        <v>557</v>
      </c>
      <c r="D6">
        <v>5</v>
      </c>
      <c r="E6">
        <v>5</v>
      </c>
      <c r="F6">
        <v>4</v>
      </c>
      <c r="G6">
        <v>5</v>
      </c>
      <c r="H6">
        <v>3</v>
      </c>
      <c r="I6">
        <v>4.6374999999999993</v>
      </c>
      <c r="J6">
        <v>22</v>
      </c>
      <c r="K6">
        <v>0.18914272463915269</v>
      </c>
      <c r="L6">
        <v>12</v>
      </c>
      <c r="M6" t="s">
        <v>2238</v>
      </c>
      <c r="N6" t="b">
        <v>0</v>
      </c>
    </row>
    <row r="7" spans="1:17" x14ac:dyDescent="0.45">
      <c r="A7" t="s">
        <v>108</v>
      </c>
      <c r="B7" t="s">
        <v>1365</v>
      </c>
      <c r="C7" t="s">
        <v>557</v>
      </c>
      <c r="D7">
        <v>5</v>
      </c>
      <c r="E7">
        <v>5</v>
      </c>
      <c r="F7">
        <v>4</v>
      </c>
      <c r="G7">
        <v>5</v>
      </c>
      <c r="H7">
        <v>4</v>
      </c>
      <c r="I7">
        <v>4.7249999999999996</v>
      </c>
      <c r="J7">
        <v>23</v>
      </c>
      <c r="K7">
        <v>0.2638779321119038</v>
      </c>
      <c r="L7">
        <v>10</v>
      </c>
      <c r="M7" t="s">
        <v>2239</v>
      </c>
      <c r="N7" t="b">
        <v>0</v>
      </c>
    </row>
    <row r="8" spans="1:17" x14ac:dyDescent="0.45">
      <c r="A8" t="s">
        <v>111</v>
      </c>
      <c r="B8" t="s">
        <v>1367</v>
      </c>
      <c r="C8" t="s">
        <v>557</v>
      </c>
      <c r="D8">
        <v>5</v>
      </c>
      <c r="E8">
        <v>5</v>
      </c>
      <c r="F8">
        <v>5</v>
      </c>
      <c r="G8">
        <v>5</v>
      </c>
      <c r="H8">
        <v>4</v>
      </c>
      <c r="I8">
        <v>4.9124999999999996</v>
      </c>
      <c r="J8">
        <v>24</v>
      </c>
      <c r="K8">
        <v>0.16712023430880141</v>
      </c>
      <c r="L8">
        <v>10</v>
      </c>
      <c r="M8" t="s">
        <v>2240</v>
      </c>
      <c r="N8" t="b">
        <v>0</v>
      </c>
    </row>
    <row r="9" spans="1:17" x14ac:dyDescent="0.45">
      <c r="A9" t="s">
        <v>114</v>
      </c>
      <c r="B9" t="s">
        <v>1369</v>
      </c>
      <c r="C9" t="s">
        <v>557</v>
      </c>
      <c r="D9">
        <v>5</v>
      </c>
      <c r="E9">
        <v>5</v>
      </c>
      <c r="F9">
        <v>4</v>
      </c>
      <c r="G9">
        <v>5</v>
      </c>
      <c r="H9">
        <v>4</v>
      </c>
      <c r="I9">
        <v>4.7249999999999996</v>
      </c>
      <c r="J9">
        <v>23</v>
      </c>
      <c r="K9">
        <v>0.2362071457880596</v>
      </c>
      <c r="L9">
        <v>11</v>
      </c>
      <c r="M9" t="s">
        <v>2241</v>
      </c>
      <c r="N9" t="b">
        <v>0</v>
      </c>
    </row>
    <row r="10" spans="1:17" x14ac:dyDescent="0.45">
      <c r="A10" t="s">
        <v>117</v>
      </c>
      <c r="B10" t="s">
        <v>1371</v>
      </c>
      <c r="C10" t="s">
        <v>557</v>
      </c>
      <c r="D10">
        <v>4</v>
      </c>
      <c r="E10">
        <v>5</v>
      </c>
      <c r="F10">
        <v>4</v>
      </c>
      <c r="G10">
        <v>5</v>
      </c>
      <c r="H10">
        <v>3</v>
      </c>
      <c r="I10">
        <v>4.3249999999999993</v>
      </c>
      <c r="J10">
        <v>21</v>
      </c>
      <c r="K10">
        <v>0.1329353265208818</v>
      </c>
      <c r="L10">
        <v>8</v>
      </c>
      <c r="M10" t="s">
        <v>2242</v>
      </c>
      <c r="N10" t="b">
        <v>0</v>
      </c>
    </row>
    <row r="11" spans="1:17" x14ac:dyDescent="0.45">
      <c r="A11" t="s">
        <v>120</v>
      </c>
      <c r="B11" t="s">
        <v>1373</v>
      </c>
      <c r="C11" t="s">
        <v>557</v>
      </c>
      <c r="D11">
        <v>3</v>
      </c>
      <c r="E11">
        <v>4</v>
      </c>
      <c r="F11">
        <v>2</v>
      </c>
      <c r="G11">
        <v>4</v>
      </c>
      <c r="H11">
        <v>2</v>
      </c>
      <c r="I11">
        <v>3.1375000000000002</v>
      </c>
      <c r="J11">
        <v>15</v>
      </c>
      <c r="K11">
        <v>0.1075795645893685</v>
      </c>
      <c r="L11">
        <v>7</v>
      </c>
      <c r="M11" t="s">
        <v>2243</v>
      </c>
      <c r="N11" t="b">
        <v>0</v>
      </c>
    </row>
    <row r="12" spans="1:17" x14ac:dyDescent="0.45">
      <c r="A12" t="s">
        <v>123</v>
      </c>
      <c r="B12" t="s">
        <v>1375</v>
      </c>
      <c r="C12" t="s">
        <v>557</v>
      </c>
      <c r="D12">
        <v>5</v>
      </c>
      <c r="E12">
        <v>5</v>
      </c>
      <c r="F12">
        <v>4</v>
      </c>
      <c r="G12">
        <v>5</v>
      </c>
      <c r="H12">
        <v>4</v>
      </c>
      <c r="I12">
        <v>4.7249999999999996</v>
      </c>
      <c r="J12">
        <v>23</v>
      </c>
      <c r="K12">
        <v>0.23095014281165799</v>
      </c>
      <c r="L12">
        <v>12</v>
      </c>
      <c r="M12" t="s">
        <v>2244</v>
      </c>
      <c r="N12" t="b">
        <v>0</v>
      </c>
    </row>
    <row r="13" spans="1:17" x14ac:dyDescent="0.45">
      <c r="A13" t="s">
        <v>126</v>
      </c>
      <c r="B13" t="s">
        <v>1377</v>
      </c>
      <c r="C13" t="s">
        <v>557</v>
      </c>
      <c r="D13">
        <v>5</v>
      </c>
      <c r="E13">
        <v>5</v>
      </c>
      <c r="F13">
        <v>4</v>
      </c>
      <c r="G13">
        <v>5</v>
      </c>
      <c r="H13">
        <v>4</v>
      </c>
      <c r="I13">
        <v>4.7249999999999996</v>
      </c>
      <c r="J13">
        <v>23</v>
      </c>
      <c r="K13">
        <v>0.18741036812446751</v>
      </c>
      <c r="L13">
        <v>11</v>
      </c>
      <c r="M13" t="s">
        <v>2245</v>
      </c>
      <c r="N13" t="b">
        <v>0</v>
      </c>
    </row>
    <row r="14" spans="1:17" x14ac:dyDescent="0.45">
      <c r="A14" t="s">
        <v>129</v>
      </c>
      <c r="B14" t="s">
        <v>1379</v>
      </c>
      <c r="C14" t="s">
        <v>557</v>
      </c>
      <c r="D14">
        <v>4</v>
      </c>
      <c r="E14">
        <v>5</v>
      </c>
      <c r="F14">
        <v>4</v>
      </c>
      <c r="G14">
        <v>5</v>
      </c>
      <c r="H14">
        <v>3</v>
      </c>
      <c r="I14">
        <v>4.3249999999999993</v>
      </c>
      <c r="J14">
        <v>21</v>
      </c>
      <c r="K14">
        <v>0.14744692702581419</v>
      </c>
      <c r="L14">
        <v>12</v>
      </c>
      <c r="M14" t="s">
        <v>2246</v>
      </c>
      <c r="N14" t="b">
        <v>0</v>
      </c>
    </row>
    <row r="15" spans="1:17" x14ac:dyDescent="0.45">
      <c r="A15" t="s">
        <v>132</v>
      </c>
      <c r="B15" t="s">
        <v>1381</v>
      </c>
      <c r="C15" t="s">
        <v>557</v>
      </c>
      <c r="D15">
        <v>5</v>
      </c>
      <c r="E15">
        <v>5</v>
      </c>
      <c r="F15">
        <v>4</v>
      </c>
      <c r="G15">
        <v>5</v>
      </c>
      <c r="H15">
        <v>3</v>
      </c>
      <c r="I15">
        <v>4.6374999999999993</v>
      </c>
      <c r="J15">
        <v>22</v>
      </c>
      <c r="K15">
        <v>4.3061543719438447E-2</v>
      </c>
      <c r="L15">
        <v>11</v>
      </c>
      <c r="M15" t="s">
        <v>2247</v>
      </c>
      <c r="N15" t="b">
        <v>0</v>
      </c>
    </row>
    <row r="16" spans="1:17" x14ac:dyDescent="0.45">
      <c r="A16" t="s">
        <v>135</v>
      </c>
      <c r="B16" t="s">
        <v>1383</v>
      </c>
      <c r="C16" t="s">
        <v>557</v>
      </c>
      <c r="D16">
        <v>4</v>
      </c>
      <c r="E16">
        <v>5</v>
      </c>
      <c r="F16">
        <v>4</v>
      </c>
      <c r="G16">
        <v>5</v>
      </c>
      <c r="H16">
        <v>3</v>
      </c>
      <c r="I16">
        <v>4.3249999999999993</v>
      </c>
      <c r="J16">
        <v>21</v>
      </c>
      <c r="K16">
        <v>0.20826152405850301</v>
      </c>
      <c r="L16">
        <v>10</v>
      </c>
      <c r="M16" t="s">
        <v>2248</v>
      </c>
      <c r="N16" t="b">
        <v>0</v>
      </c>
    </row>
    <row r="17" spans="1:14" x14ac:dyDescent="0.45">
      <c r="A17" t="s">
        <v>138</v>
      </c>
      <c r="B17" t="s">
        <v>1385</v>
      </c>
      <c r="C17" t="s">
        <v>557</v>
      </c>
      <c r="D17">
        <v>1</v>
      </c>
      <c r="E17">
        <v>1</v>
      </c>
      <c r="F17">
        <v>1</v>
      </c>
      <c r="G17">
        <v>3</v>
      </c>
      <c r="H17">
        <v>1</v>
      </c>
      <c r="I17">
        <v>1.325</v>
      </c>
      <c r="J17">
        <v>7</v>
      </c>
      <c r="K17">
        <v>0.13338683647402719</v>
      </c>
      <c r="L17">
        <v>5</v>
      </c>
      <c r="M17" t="s">
        <v>2249</v>
      </c>
      <c r="N17" t="b">
        <v>0</v>
      </c>
    </row>
    <row r="18" spans="1:14" x14ac:dyDescent="0.45">
      <c r="A18" t="s">
        <v>141</v>
      </c>
      <c r="B18" t="s">
        <v>1387</v>
      </c>
      <c r="C18" t="s">
        <v>557</v>
      </c>
      <c r="D18">
        <v>4</v>
      </c>
      <c r="E18">
        <v>4</v>
      </c>
      <c r="F18">
        <v>3</v>
      </c>
      <c r="G18">
        <v>4</v>
      </c>
      <c r="H18">
        <v>3</v>
      </c>
      <c r="I18">
        <v>3.7250000000000001</v>
      </c>
      <c r="J18">
        <v>18</v>
      </c>
      <c r="K18">
        <v>0.15369663918160839</v>
      </c>
      <c r="L18">
        <v>9</v>
      </c>
      <c r="M18" t="s">
        <v>2250</v>
      </c>
      <c r="N18" t="b">
        <v>0</v>
      </c>
    </row>
    <row r="19" spans="1:14" x14ac:dyDescent="0.45">
      <c r="A19" t="s">
        <v>144</v>
      </c>
      <c r="B19" t="s">
        <v>1389</v>
      </c>
      <c r="C19" t="s">
        <v>557</v>
      </c>
      <c r="D19">
        <v>3</v>
      </c>
      <c r="E19">
        <v>4</v>
      </c>
      <c r="F19">
        <v>3</v>
      </c>
      <c r="G19">
        <v>4</v>
      </c>
      <c r="H19">
        <v>2</v>
      </c>
      <c r="I19">
        <v>3.3250000000000002</v>
      </c>
      <c r="J19">
        <v>16</v>
      </c>
      <c r="K19">
        <v>0.17114037607518881</v>
      </c>
      <c r="L19">
        <v>11</v>
      </c>
      <c r="M19" t="s">
        <v>2251</v>
      </c>
      <c r="N19" t="b">
        <v>0</v>
      </c>
    </row>
    <row r="20" spans="1:14" x14ac:dyDescent="0.45">
      <c r="A20" t="s">
        <v>147</v>
      </c>
      <c r="B20" t="s">
        <v>1391</v>
      </c>
      <c r="C20" t="s">
        <v>557</v>
      </c>
      <c r="D20">
        <v>2</v>
      </c>
      <c r="E20">
        <v>3</v>
      </c>
      <c r="F20">
        <v>2</v>
      </c>
      <c r="G20">
        <v>4</v>
      </c>
      <c r="H20">
        <v>1</v>
      </c>
      <c r="I20">
        <v>2.4874999999999998</v>
      </c>
      <c r="J20">
        <v>12</v>
      </c>
      <c r="K20">
        <v>0.13319811552442451</v>
      </c>
      <c r="L20">
        <v>11</v>
      </c>
      <c r="M20" t="s">
        <v>2252</v>
      </c>
      <c r="N20" t="b">
        <v>0</v>
      </c>
    </row>
    <row r="21" spans="1:14" x14ac:dyDescent="0.45">
      <c r="A21" t="s">
        <v>150</v>
      </c>
      <c r="B21" t="s">
        <v>1393</v>
      </c>
      <c r="C21" t="s">
        <v>557</v>
      </c>
      <c r="D21">
        <v>1</v>
      </c>
      <c r="E21">
        <v>2</v>
      </c>
      <c r="F21">
        <v>1</v>
      </c>
      <c r="G21">
        <v>4</v>
      </c>
      <c r="H21">
        <v>1</v>
      </c>
      <c r="I21">
        <v>1.7375</v>
      </c>
      <c r="J21">
        <v>9</v>
      </c>
      <c r="K21">
        <v>0.1164294953014465</v>
      </c>
      <c r="L21">
        <v>4</v>
      </c>
      <c r="M21" t="s">
        <v>2253</v>
      </c>
      <c r="N21" t="b">
        <v>0</v>
      </c>
    </row>
    <row r="22" spans="1:14" x14ac:dyDescent="0.45">
      <c r="A22" t="s">
        <v>153</v>
      </c>
      <c r="B22" t="s">
        <v>1395</v>
      </c>
      <c r="C22" t="s">
        <v>557</v>
      </c>
      <c r="D22">
        <v>3</v>
      </c>
      <c r="E22">
        <v>4</v>
      </c>
      <c r="F22">
        <v>3</v>
      </c>
      <c r="G22">
        <v>4</v>
      </c>
      <c r="H22">
        <v>2</v>
      </c>
      <c r="I22">
        <v>3.3250000000000002</v>
      </c>
      <c r="J22">
        <v>16</v>
      </c>
      <c r="K22">
        <v>5.452462754636668E-2</v>
      </c>
      <c r="L22">
        <v>5</v>
      </c>
      <c r="M22" t="s">
        <v>2254</v>
      </c>
      <c r="N22" t="b">
        <v>0</v>
      </c>
    </row>
    <row r="23" spans="1:14" x14ac:dyDescent="0.45">
      <c r="A23" t="s">
        <v>156</v>
      </c>
      <c r="B23" t="s">
        <v>698</v>
      </c>
      <c r="C23" t="s">
        <v>557</v>
      </c>
      <c r="D23">
        <v>1</v>
      </c>
      <c r="E23">
        <v>1</v>
      </c>
      <c r="F23">
        <v>1</v>
      </c>
      <c r="G23">
        <v>2</v>
      </c>
      <c r="H23">
        <v>1</v>
      </c>
      <c r="I23">
        <v>1.1625000000000001</v>
      </c>
      <c r="J23">
        <v>6</v>
      </c>
      <c r="K23">
        <v>3.6304744911398332E-2</v>
      </c>
      <c r="L23">
        <v>5</v>
      </c>
      <c r="M23" t="s">
        <v>2255</v>
      </c>
      <c r="N23" t="b">
        <v>0</v>
      </c>
    </row>
    <row r="24" spans="1:14" x14ac:dyDescent="0.45">
      <c r="A24" t="s">
        <v>159</v>
      </c>
      <c r="B24" t="s">
        <v>1398</v>
      </c>
      <c r="C24" t="s">
        <v>557</v>
      </c>
      <c r="D24">
        <v>5</v>
      </c>
      <c r="E24">
        <v>5</v>
      </c>
      <c r="F24">
        <v>4</v>
      </c>
      <c r="G24">
        <v>5</v>
      </c>
      <c r="H24">
        <v>4</v>
      </c>
      <c r="I24">
        <v>4.7249999999999996</v>
      </c>
      <c r="J24">
        <v>23</v>
      </c>
      <c r="K24">
        <v>0.41692251517201789</v>
      </c>
      <c r="L24">
        <v>10</v>
      </c>
      <c r="M24" t="s">
        <v>2256</v>
      </c>
      <c r="N24" t="b">
        <v>0</v>
      </c>
    </row>
    <row r="25" spans="1:14" x14ac:dyDescent="0.45">
      <c r="A25" t="s">
        <v>162</v>
      </c>
      <c r="B25" t="s">
        <v>1400</v>
      </c>
      <c r="C25" t="s">
        <v>557</v>
      </c>
      <c r="D25">
        <v>5</v>
      </c>
      <c r="E25">
        <v>5</v>
      </c>
      <c r="F25">
        <v>4</v>
      </c>
      <c r="G25">
        <v>5</v>
      </c>
      <c r="H25">
        <v>3</v>
      </c>
      <c r="I25">
        <v>4.6374999999999993</v>
      </c>
      <c r="J25">
        <v>22</v>
      </c>
      <c r="K25">
        <v>0.14128696069261579</v>
      </c>
      <c r="L25">
        <v>5</v>
      </c>
      <c r="M25" t="s">
        <v>2257</v>
      </c>
      <c r="N25" t="b">
        <v>0</v>
      </c>
    </row>
    <row r="26" spans="1:14" x14ac:dyDescent="0.45">
      <c r="A26" t="s">
        <v>165</v>
      </c>
      <c r="B26" t="s">
        <v>1402</v>
      </c>
      <c r="C26" t="s">
        <v>557</v>
      </c>
      <c r="D26">
        <v>5</v>
      </c>
      <c r="E26">
        <v>5</v>
      </c>
      <c r="F26">
        <v>4</v>
      </c>
      <c r="G26">
        <v>5</v>
      </c>
      <c r="H26">
        <v>5</v>
      </c>
      <c r="I26">
        <v>4.8125</v>
      </c>
      <c r="J26">
        <v>24</v>
      </c>
      <c r="K26">
        <v>0.21517374046733931</v>
      </c>
      <c r="L26">
        <v>16</v>
      </c>
      <c r="M26" t="s">
        <v>2258</v>
      </c>
      <c r="N26" t="b">
        <v>0</v>
      </c>
    </row>
    <row r="27" spans="1:14" x14ac:dyDescent="0.45">
      <c r="A27" t="s">
        <v>168</v>
      </c>
      <c r="B27" t="s">
        <v>1404</v>
      </c>
      <c r="C27" t="s">
        <v>557</v>
      </c>
      <c r="D27">
        <v>3</v>
      </c>
      <c r="E27">
        <v>4</v>
      </c>
      <c r="F27">
        <v>3</v>
      </c>
      <c r="G27">
        <v>4</v>
      </c>
      <c r="H27">
        <v>2</v>
      </c>
      <c r="I27">
        <v>3.3250000000000002</v>
      </c>
      <c r="J27">
        <v>16</v>
      </c>
      <c r="K27">
        <v>0.13530053012030899</v>
      </c>
      <c r="L27">
        <v>6</v>
      </c>
      <c r="M27" t="s">
        <v>2259</v>
      </c>
      <c r="N27" t="b">
        <v>0</v>
      </c>
    </row>
    <row r="28" spans="1:14" x14ac:dyDescent="0.45">
      <c r="A28" t="s">
        <v>171</v>
      </c>
      <c r="B28" t="s">
        <v>1406</v>
      </c>
      <c r="C28" t="s">
        <v>557</v>
      </c>
      <c r="D28">
        <v>3</v>
      </c>
      <c r="E28">
        <v>4</v>
      </c>
      <c r="F28">
        <v>3</v>
      </c>
      <c r="G28">
        <v>4</v>
      </c>
      <c r="H28">
        <v>2</v>
      </c>
      <c r="I28">
        <v>3.3250000000000002</v>
      </c>
      <c r="J28">
        <v>16</v>
      </c>
      <c r="K28">
        <v>5.6867219095083348E-2</v>
      </c>
      <c r="L28">
        <v>15</v>
      </c>
      <c r="M28" t="s">
        <v>2260</v>
      </c>
      <c r="N28" t="b">
        <v>0</v>
      </c>
    </row>
    <row r="29" spans="1:14" x14ac:dyDescent="0.45">
      <c r="A29" t="s">
        <v>174</v>
      </c>
      <c r="B29" t="s">
        <v>1408</v>
      </c>
      <c r="C29" t="s">
        <v>557</v>
      </c>
      <c r="D29">
        <v>5</v>
      </c>
      <c r="E29">
        <v>5</v>
      </c>
      <c r="F29">
        <v>4</v>
      </c>
      <c r="G29">
        <v>5</v>
      </c>
      <c r="H29">
        <v>4</v>
      </c>
      <c r="I29">
        <v>4.7249999999999996</v>
      </c>
      <c r="J29">
        <v>23</v>
      </c>
      <c r="K29">
        <v>0.22825127945200019</v>
      </c>
      <c r="L29">
        <v>13</v>
      </c>
      <c r="M29" t="s">
        <v>2261</v>
      </c>
      <c r="N29" t="b">
        <v>0</v>
      </c>
    </row>
    <row r="30" spans="1:14" x14ac:dyDescent="0.45">
      <c r="A30" t="s">
        <v>177</v>
      </c>
      <c r="B30" t="s">
        <v>1410</v>
      </c>
      <c r="C30" t="s">
        <v>557</v>
      </c>
      <c r="D30">
        <v>4</v>
      </c>
      <c r="E30">
        <v>5</v>
      </c>
      <c r="F30">
        <v>4</v>
      </c>
      <c r="G30">
        <v>5</v>
      </c>
      <c r="H30">
        <v>3</v>
      </c>
      <c r="I30">
        <v>4.3249999999999993</v>
      </c>
      <c r="J30">
        <v>21</v>
      </c>
      <c r="K30">
        <v>0.37935468601359951</v>
      </c>
      <c r="L30">
        <v>11</v>
      </c>
      <c r="M30" t="s">
        <v>2262</v>
      </c>
      <c r="N30" t="b">
        <v>0</v>
      </c>
    </row>
    <row r="31" spans="1:14" x14ac:dyDescent="0.45">
      <c r="A31" t="s">
        <v>180</v>
      </c>
      <c r="B31" t="s">
        <v>1412</v>
      </c>
      <c r="C31" t="s">
        <v>557</v>
      </c>
      <c r="D31">
        <v>5</v>
      </c>
      <c r="E31">
        <v>5</v>
      </c>
      <c r="F31">
        <v>4</v>
      </c>
      <c r="G31">
        <v>5</v>
      </c>
      <c r="H31">
        <v>4</v>
      </c>
      <c r="I31">
        <v>4.7249999999999996</v>
      </c>
      <c r="J31">
        <v>23</v>
      </c>
      <c r="K31">
        <v>0.2075370377952149</v>
      </c>
      <c r="L31">
        <v>9</v>
      </c>
      <c r="M31" t="s">
        <v>2263</v>
      </c>
      <c r="N31" t="b">
        <v>0</v>
      </c>
    </row>
    <row r="32" spans="1:14" x14ac:dyDescent="0.45">
      <c r="A32" t="s">
        <v>183</v>
      </c>
      <c r="B32" t="s">
        <v>1414</v>
      </c>
      <c r="C32" t="s">
        <v>557</v>
      </c>
      <c r="D32">
        <v>5</v>
      </c>
      <c r="E32">
        <v>5</v>
      </c>
      <c r="F32">
        <v>5</v>
      </c>
      <c r="G32">
        <v>5</v>
      </c>
      <c r="H32">
        <v>5</v>
      </c>
      <c r="I32">
        <v>5</v>
      </c>
      <c r="J32">
        <v>25</v>
      </c>
      <c r="K32">
        <v>0.30545422271677652</v>
      </c>
      <c r="L32">
        <v>9</v>
      </c>
      <c r="M32" t="s">
        <v>2264</v>
      </c>
      <c r="N32" t="b">
        <v>0</v>
      </c>
    </row>
    <row r="33" spans="1:14" x14ac:dyDescent="0.45">
      <c r="A33" t="s">
        <v>186</v>
      </c>
      <c r="B33" t="s">
        <v>1416</v>
      </c>
      <c r="C33" t="s">
        <v>557</v>
      </c>
      <c r="D33">
        <v>4</v>
      </c>
      <c r="E33">
        <v>5</v>
      </c>
      <c r="F33">
        <v>4</v>
      </c>
      <c r="G33">
        <v>5</v>
      </c>
      <c r="H33">
        <v>3</v>
      </c>
      <c r="I33">
        <v>4.3249999999999993</v>
      </c>
      <c r="J33">
        <v>21</v>
      </c>
      <c r="K33">
        <v>0.10298553715229621</v>
      </c>
      <c r="L33">
        <v>11</v>
      </c>
      <c r="M33" t="s">
        <v>2265</v>
      </c>
      <c r="N33" t="b">
        <v>0</v>
      </c>
    </row>
    <row r="34" spans="1:14" x14ac:dyDescent="0.45">
      <c r="A34" t="s">
        <v>189</v>
      </c>
      <c r="B34" t="s">
        <v>1418</v>
      </c>
      <c r="C34" t="s">
        <v>557</v>
      </c>
      <c r="D34">
        <v>4</v>
      </c>
      <c r="E34">
        <v>5</v>
      </c>
      <c r="F34">
        <v>4</v>
      </c>
      <c r="G34">
        <v>4</v>
      </c>
      <c r="H34">
        <v>3</v>
      </c>
      <c r="I34">
        <v>4.1624999999999996</v>
      </c>
      <c r="J34">
        <v>20</v>
      </c>
      <c r="K34">
        <v>0.19645818491875069</v>
      </c>
      <c r="L34">
        <v>13</v>
      </c>
      <c r="M34" t="s">
        <v>2266</v>
      </c>
      <c r="N34" t="b">
        <v>0</v>
      </c>
    </row>
    <row r="35" spans="1:14" x14ac:dyDescent="0.45">
      <c r="A35" t="s">
        <v>192</v>
      </c>
      <c r="B35" t="s">
        <v>1420</v>
      </c>
      <c r="C35" t="s">
        <v>557</v>
      </c>
      <c r="D35">
        <v>4</v>
      </c>
      <c r="E35">
        <v>5</v>
      </c>
      <c r="F35">
        <v>4</v>
      </c>
      <c r="G35">
        <v>5</v>
      </c>
      <c r="H35">
        <v>3</v>
      </c>
      <c r="I35">
        <v>4.3249999999999993</v>
      </c>
      <c r="J35">
        <v>21</v>
      </c>
      <c r="K35">
        <v>0.1744195192415309</v>
      </c>
      <c r="L35">
        <v>8</v>
      </c>
      <c r="M35" t="s">
        <v>2267</v>
      </c>
      <c r="N35" t="b">
        <v>0</v>
      </c>
    </row>
    <row r="36" spans="1:14" x14ac:dyDescent="0.45">
      <c r="A36" t="s">
        <v>195</v>
      </c>
      <c r="B36" t="s">
        <v>1422</v>
      </c>
      <c r="C36" t="s">
        <v>557</v>
      </c>
      <c r="D36">
        <v>5</v>
      </c>
      <c r="E36">
        <v>5</v>
      </c>
      <c r="F36">
        <v>4</v>
      </c>
      <c r="G36">
        <v>5</v>
      </c>
      <c r="H36">
        <v>3</v>
      </c>
      <c r="I36">
        <v>4.6374999999999993</v>
      </c>
      <c r="J36">
        <v>22</v>
      </c>
      <c r="K36">
        <v>0.13936035287889251</v>
      </c>
      <c r="L36">
        <v>12</v>
      </c>
      <c r="M36" t="s">
        <v>2268</v>
      </c>
      <c r="N36" t="b">
        <v>0</v>
      </c>
    </row>
    <row r="37" spans="1:14" x14ac:dyDescent="0.45">
      <c r="A37" t="s">
        <v>198</v>
      </c>
      <c r="B37" t="s">
        <v>1424</v>
      </c>
      <c r="C37" t="s">
        <v>557</v>
      </c>
      <c r="D37">
        <v>4</v>
      </c>
      <c r="E37">
        <v>5</v>
      </c>
      <c r="F37">
        <v>4</v>
      </c>
      <c r="G37">
        <v>5</v>
      </c>
      <c r="H37">
        <v>3</v>
      </c>
      <c r="I37">
        <v>4.3249999999999993</v>
      </c>
      <c r="J37">
        <v>21</v>
      </c>
      <c r="K37">
        <v>0.1004341039707419</v>
      </c>
      <c r="L37">
        <v>5</v>
      </c>
      <c r="M37" t="s">
        <v>2269</v>
      </c>
      <c r="N37" t="b">
        <v>0</v>
      </c>
    </row>
    <row r="38" spans="1:14" x14ac:dyDescent="0.45">
      <c r="A38" t="s">
        <v>201</v>
      </c>
      <c r="B38" t="s">
        <v>1426</v>
      </c>
      <c r="C38" t="s">
        <v>557</v>
      </c>
      <c r="D38">
        <v>3</v>
      </c>
      <c r="E38">
        <v>4</v>
      </c>
      <c r="F38">
        <v>3</v>
      </c>
      <c r="G38">
        <v>4</v>
      </c>
      <c r="H38">
        <v>2</v>
      </c>
      <c r="I38">
        <v>3.3250000000000002</v>
      </c>
      <c r="J38">
        <v>16</v>
      </c>
      <c r="K38">
        <v>0.13659924001955759</v>
      </c>
      <c r="L38">
        <v>8</v>
      </c>
      <c r="M38" t="s">
        <v>2270</v>
      </c>
      <c r="N38" t="b">
        <v>0</v>
      </c>
    </row>
    <row r="39" spans="1:14" x14ac:dyDescent="0.45">
      <c r="A39" t="s">
        <v>204</v>
      </c>
      <c r="B39" t="s">
        <v>1428</v>
      </c>
      <c r="C39" t="s">
        <v>557</v>
      </c>
      <c r="D39">
        <v>5</v>
      </c>
      <c r="E39">
        <v>5</v>
      </c>
      <c r="F39">
        <v>4</v>
      </c>
      <c r="G39">
        <v>5</v>
      </c>
      <c r="H39">
        <v>3</v>
      </c>
      <c r="I39">
        <v>4.6374999999999993</v>
      </c>
      <c r="J39">
        <v>22</v>
      </c>
      <c r="K39">
        <v>0.1640366327008887</v>
      </c>
      <c r="L39">
        <v>11</v>
      </c>
      <c r="M39" t="s">
        <v>2271</v>
      </c>
      <c r="N39" t="b">
        <v>0</v>
      </c>
    </row>
    <row r="40" spans="1:14" x14ac:dyDescent="0.45">
      <c r="A40" t="s">
        <v>207</v>
      </c>
      <c r="B40" t="s">
        <v>698</v>
      </c>
      <c r="C40" t="s">
        <v>557</v>
      </c>
      <c r="D40">
        <v>1</v>
      </c>
      <c r="E40">
        <v>1</v>
      </c>
      <c r="F40">
        <v>1</v>
      </c>
      <c r="G40">
        <v>2</v>
      </c>
      <c r="H40">
        <v>1</v>
      </c>
      <c r="I40">
        <v>1.1625000000000001</v>
      </c>
      <c r="J40">
        <v>6</v>
      </c>
      <c r="K40">
        <v>2.4046769542219969E-2</v>
      </c>
      <c r="L40">
        <v>12</v>
      </c>
      <c r="M40" t="s">
        <v>2272</v>
      </c>
      <c r="N40" t="b">
        <v>0</v>
      </c>
    </row>
    <row r="41" spans="1:14" x14ac:dyDescent="0.45">
      <c r="A41" t="s">
        <v>210</v>
      </c>
      <c r="B41" t="s">
        <v>1431</v>
      </c>
      <c r="C41" t="s">
        <v>557</v>
      </c>
      <c r="D41">
        <v>3</v>
      </c>
      <c r="E41">
        <v>4</v>
      </c>
      <c r="F41">
        <v>3</v>
      </c>
      <c r="G41">
        <v>4</v>
      </c>
      <c r="H41">
        <v>2</v>
      </c>
      <c r="I41">
        <v>3.3250000000000002</v>
      </c>
      <c r="J41">
        <v>16</v>
      </c>
      <c r="K41">
        <v>8.554162542649385E-2</v>
      </c>
      <c r="L41">
        <v>4</v>
      </c>
      <c r="M41" t="s">
        <v>2273</v>
      </c>
      <c r="N41" t="b">
        <v>0</v>
      </c>
    </row>
    <row r="42" spans="1:14" x14ac:dyDescent="0.45">
      <c r="A42" t="s">
        <v>213</v>
      </c>
      <c r="B42" t="s">
        <v>1433</v>
      </c>
      <c r="C42" t="s">
        <v>557</v>
      </c>
      <c r="D42">
        <v>3</v>
      </c>
      <c r="E42">
        <v>4</v>
      </c>
      <c r="F42">
        <v>2</v>
      </c>
      <c r="G42">
        <v>4</v>
      </c>
      <c r="H42">
        <v>2</v>
      </c>
      <c r="I42">
        <v>3.1375000000000002</v>
      </c>
      <c r="J42">
        <v>15</v>
      </c>
      <c r="K42">
        <v>0.13938682454493151</v>
      </c>
      <c r="L42">
        <v>14</v>
      </c>
      <c r="M42" t="s">
        <v>2274</v>
      </c>
      <c r="N42" t="b">
        <v>0</v>
      </c>
    </row>
    <row r="43" spans="1:14" x14ac:dyDescent="0.45">
      <c r="A43" t="s">
        <v>216</v>
      </c>
      <c r="B43" t="s">
        <v>698</v>
      </c>
      <c r="C43" t="s">
        <v>557</v>
      </c>
      <c r="D43">
        <v>2</v>
      </c>
      <c r="E43">
        <v>2</v>
      </c>
      <c r="F43">
        <v>1</v>
      </c>
      <c r="G43">
        <v>3</v>
      </c>
      <c r="H43">
        <v>1</v>
      </c>
      <c r="I43">
        <v>1.8875</v>
      </c>
      <c r="J43">
        <v>9</v>
      </c>
      <c r="K43">
        <v>4.0567161444016862E-2</v>
      </c>
      <c r="L43">
        <v>5</v>
      </c>
      <c r="M43" t="s">
        <v>2275</v>
      </c>
      <c r="N43" t="b">
        <v>0</v>
      </c>
    </row>
    <row r="44" spans="1:14" x14ac:dyDescent="0.45">
      <c r="A44" t="s">
        <v>219</v>
      </c>
      <c r="B44" t="s">
        <v>1187</v>
      </c>
      <c r="C44" t="s">
        <v>557</v>
      </c>
      <c r="D44">
        <v>5</v>
      </c>
      <c r="E44">
        <v>5</v>
      </c>
      <c r="F44">
        <v>4</v>
      </c>
      <c r="G44">
        <v>5</v>
      </c>
      <c r="H44">
        <v>4</v>
      </c>
      <c r="I44">
        <v>4.7249999999999996</v>
      </c>
      <c r="J44">
        <v>23</v>
      </c>
      <c r="K44">
        <v>0.13340835134011189</v>
      </c>
      <c r="L44">
        <v>10</v>
      </c>
      <c r="M44" t="s">
        <v>2276</v>
      </c>
      <c r="N44" t="b">
        <v>0</v>
      </c>
    </row>
    <row r="45" spans="1:14" x14ac:dyDescent="0.45">
      <c r="A45" t="s">
        <v>222</v>
      </c>
      <c r="B45" t="s">
        <v>1437</v>
      </c>
      <c r="C45" t="s">
        <v>557</v>
      </c>
      <c r="D45">
        <v>4</v>
      </c>
      <c r="E45">
        <v>5</v>
      </c>
      <c r="F45">
        <v>4</v>
      </c>
      <c r="G45">
        <v>5</v>
      </c>
      <c r="H45">
        <v>3</v>
      </c>
      <c r="I45">
        <v>4.3249999999999993</v>
      </c>
      <c r="J45">
        <v>21</v>
      </c>
      <c r="K45">
        <v>0.19967646503251779</v>
      </c>
      <c r="L45">
        <v>12</v>
      </c>
      <c r="M45" t="s">
        <v>2277</v>
      </c>
      <c r="N45" t="b">
        <v>0</v>
      </c>
    </row>
    <row r="46" spans="1:14" x14ac:dyDescent="0.45">
      <c r="A46" t="s">
        <v>225</v>
      </c>
      <c r="B46" t="s">
        <v>1439</v>
      </c>
      <c r="C46" t="s">
        <v>557</v>
      </c>
      <c r="D46">
        <v>4</v>
      </c>
      <c r="E46">
        <v>5</v>
      </c>
      <c r="F46">
        <v>4</v>
      </c>
      <c r="G46">
        <v>4</v>
      </c>
      <c r="H46">
        <v>3</v>
      </c>
      <c r="I46">
        <v>4.1624999999999996</v>
      </c>
      <c r="J46">
        <v>20</v>
      </c>
      <c r="K46">
        <v>0.32855988834827388</v>
      </c>
      <c r="L46">
        <v>9</v>
      </c>
      <c r="M46" t="s">
        <v>2278</v>
      </c>
      <c r="N46" t="b">
        <v>0</v>
      </c>
    </row>
    <row r="47" spans="1:14" x14ac:dyDescent="0.45">
      <c r="A47" t="s">
        <v>228</v>
      </c>
      <c r="B47" t="s">
        <v>1441</v>
      </c>
      <c r="C47" t="s">
        <v>557</v>
      </c>
      <c r="D47">
        <v>5</v>
      </c>
      <c r="E47">
        <v>5</v>
      </c>
      <c r="F47">
        <v>4</v>
      </c>
      <c r="G47">
        <v>5</v>
      </c>
      <c r="H47">
        <v>4</v>
      </c>
      <c r="I47">
        <v>4.7249999999999996</v>
      </c>
      <c r="J47">
        <v>23</v>
      </c>
      <c r="K47">
        <v>0.24356741766295451</v>
      </c>
      <c r="L47">
        <v>11</v>
      </c>
      <c r="M47" t="s">
        <v>2279</v>
      </c>
      <c r="N47" t="b">
        <v>0</v>
      </c>
    </row>
    <row r="48" spans="1:14" x14ac:dyDescent="0.45">
      <c r="A48" t="s">
        <v>231</v>
      </c>
      <c r="B48" t="s">
        <v>1443</v>
      </c>
      <c r="C48" t="s">
        <v>557</v>
      </c>
      <c r="D48">
        <v>4</v>
      </c>
      <c r="E48">
        <v>5</v>
      </c>
      <c r="F48">
        <v>4</v>
      </c>
      <c r="G48">
        <v>4</v>
      </c>
      <c r="H48">
        <v>3</v>
      </c>
      <c r="I48">
        <v>4.1624999999999996</v>
      </c>
      <c r="J48">
        <v>20</v>
      </c>
      <c r="K48">
        <v>0.17748072986212979</v>
      </c>
      <c r="L48">
        <v>7</v>
      </c>
      <c r="M48" t="s">
        <v>2280</v>
      </c>
      <c r="N48" t="b">
        <v>0</v>
      </c>
    </row>
    <row r="49" spans="1:14" x14ac:dyDescent="0.45">
      <c r="A49" t="s">
        <v>234</v>
      </c>
      <c r="B49" t="s">
        <v>698</v>
      </c>
      <c r="C49" t="s">
        <v>557</v>
      </c>
      <c r="D49">
        <v>1</v>
      </c>
      <c r="E49">
        <v>1</v>
      </c>
      <c r="F49">
        <v>1</v>
      </c>
      <c r="G49">
        <v>2</v>
      </c>
      <c r="H49">
        <v>1</v>
      </c>
      <c r="I49">
        <v>1.1625000000000001</v>
      </c>
      <c r="J49">
        <v>6</v>
      </c>
      <c r="K49">
        <v>4.112431487016191E-2</v>
      </c>
      <c r="L49">
        <v>11</v>
      </c>
      <c r="M49" t="s">
        <v>2281</v>
      </c>
      <c r="N49" t="b">
        <v>0</v>
      </c>
    </row>
    <row r="50" spans="1:14" x14ac:dyDescent="0.45">
      <c r="A50" t="s">
        <v>237</v>
      </c>
      <c r="B50" t="s">
        <v>1446</v>
      </c>
      <c r="C50" t="s">
        <v>557</v>
      </c>
      <c r="D50">
        <v>5</v>
      </c>
      <c r="E50">
        <v>5</v>
      </c>
      <c r="F50">
        <v>4</v>
      </c>
      <c r="G50">
        <v>5</v>
      </c>
      <c r="H50">
        <v>4</v>
      </c>
      <c r="I50">
        <v>4.7249999999999996</v>
      </c>
      <c r="J50">
        <v>23</v>
      </c>
      <c r="K50">
        <v>0.34096878322966379</v>
      </c>
      <c r="L50">
        <v>8</v>
      </c>
      <c r="M50" t="s">
        <v>2282</v>
      </c>
      <c r="N50" t="b">
        <v>0</v>
      </c>
    </row>
    <row r="51" spans="1:14" x14ac:dyDescent="0.45">
      <c r="A51" t="s">
        <v>240</v>
      </c>
      <c r="B51" t="s">
        <v>957</v>
      </c>
      <c r="C51" t="s">
        <v>557</v>
      </c>
      <c r="D51">
        <v>5</v>
      </c>
      <c r="E51">
        <v>5</v>
      </c>
      <c r="F51">
        <v>4</v>
      </c>
      <c r="G51">
        <v>5</v>
      </c>
      <c r="H51">
        <v>5</v>
      </c>
      <c r="I51">
        <v>4.8125</v>
      </c>
      <c r="J51">
        <v>24</v>
      </c>
      <c r="K51">
        <v>0.35360210331469533</v>
      </c>
      <c r="L51">
        <v>16</v>
      </c>
      <c r="M51" t="s">
        <v>2283</v>
      </c>
      <c r="N51" t="b">
        <v>0</v>
      </c>
    </row>
    <row r="52" spans="1:14" x14ac:dyDescent="0.45">
      <c r="A52" t="s">
        <v>243</v>
      </c>
      <c r="B52" t="s">
        <v>1449</v>
      </c>
      <c r="C52" t="s">
        <v>557</v>
      </c>
      <c r="D52">
        <v>5</v>
      </c>
      <c r="E52">
        <v>5</v>
      </c>
      <c r="F52">
        <v>4</v>
      </c>
      <c r="G52">
        <v>5</v>
      </c>
      <c r="H52">
        <v>4</v>
      </c>
      <c r="I52">
        <v>4.7249999999999996</v>
      </c>
      <c r="J52">
        <v>23</v>
      </c>
      <c r="K52">
        <v>0.24474641319942611</v>
      </c>
      <c r="L52">
        <v>5</v>
      </c>
      <c r="M52" t="s">
        <v>2284</v>
      </c>
      <c r="N52" t="b">
        <v>0</v>
      </c>
    </row>
    <row r="53" spans="1:14" x14ac:dyDescent="0.45">
      <c r="A53" t="s">
        <v>246</v>
      </c>
      <c r="B53" t="s">
        <v>1451</v>
      </c>
      <c r="C53" t="s">
        <v>557</v>
      </c>
      <c r="D53">
        <v>4</v>
      </c>
      <c r="E53">
        <v>5</v>
      </c>
      <c r="F53">
        <v>4</v>
      </c>
      <c r="G53">
        <v>5</v>
      </c>
      <c r="H53">
        <v>3</v>
      </c>
      <c r="I53">
        <v>4.3249999999999993</v>
      </c>
      <c r="J53">
        <v>21</v>
      </c>
      <c r="K53">
        <v>0.28020661696629717</v>
      </c>
      <c r="L53">
        <v>11</v>
      </c>
      <c r="M53" t="s">
        <v>2285</v>
      </c>
      <c r="N53" t="b">
        <v>0</v>
      </c>
    </row>
    <row r="54" spans="1:14" x14ac:dyDescent="0.45">
      <c r="A54" t="s">
        <v>249</v>
      </c>
      <c r="B54" t="s">
        <v>1453</v>
      </c>
      <c r="C54" t="s">
        <v>557</v>
      </c>
      <c r="D54">
        <v>4</v>
      </c>
      <c r="E54">
        <v>5</v>
      </c>
      <c r="F54">
        <v>4</v>
      </c>
      <c r="G54">
        <v>4</v>
      </c>
      <c r="H54">
        <v>3</v>
      </c>
      <c r="I54">
        <v>4.1624999999999996</v>
      </c>
      <c r="J54">
        <v>20</v>
      </c>
      <c r="K54">
        <v>0.22736269617448329</v>
      </c>
      <c r="L54">
        <v>11</v>
      </c>
      <c r="M54" t="s">
        <v>2286</v>
      </c>
      <c r="N54" t="b">
        <v>0</v>
      </c>
    </row>
    <row r="55" spans="1:14" x14ac:dyDescent="0.45">
      <c r="A55" t="s">
        <v>252</v>
      </c>
      <c r="B55" t="s">
        <v>1455</v>
      </c>
      <c r="C55" t="s">
        <v>557</v>
      </c>
      <c r="D55">
        <v>5</v>
      </c>
      <c r="E55">
        <v>5</v>
      </c>
      <c r="F55">
        <v>4</v>
      </c>
      <c r="G55">
        <v>5</v>
      </c>
      <c r="H55">
        <v>4</v>
      </c>
      <c r="I55">
        <v>4.7249999999999996</v>
      </c>
      <c r="J55">
        <v>23</v>
      </c>
      <c r="K55">
        <v>0.2261529413551934</v>
      </c>
      <c r="L55">
        <v>10</v>
      </c>
      <c r="M55" t="s">
        <v>2287</v>
      </c>
      <c r="N55" t="b">
        <v>0</v>
      </c>
    </row>
    <row r="56" spans="1:14" x14ac:dyDescent="0.45">
      <c r="A56" t="s">
        <v>255</v>
      </c>
      <c r="B56" t="s">
        <v>1457</v>
      </c>
      <c r="C56" t="s">
        <v>557</v>
      </c>
      <c r="D56">
        <v>4</v>
      </c>
      <c r="E56">
        <v>5</v>
      </c>
      <c r="F56">
        <v>4</v>
      </c>
      <c r="G56">
        <v>5</v>
      </c>
      <c r="H56">
        <v>3</v>
      </c>
      <c r="I56">
        <v>4.3249999999999993</v>
      </c>
      <c r="J56">
        <v>21</v>
      </c>
      <c r="K56">
        <v>0.38583425423601342</v>
      </c>
      <c r="L56">
        <v>10</v>
      </c>
      <c r="M56" t="s">
        <v>2288</v>
      </c>
      <c r="N56" t="b">
        <v>0</v>
      </c>
    </row>
    <row r="57" spans="1:14" x14ac:dyDescent="0.45">
      <c r="A57" t="s">
        <v>258</v>
      </c>
      <c r="B57" t="s">
        <v>1459</v>
      </c>
      <c r="C57" t="s">
        <v>557</v>
      </c>
      <c r="D57">
        <v>4</v>
      </c>
      <c r="E57">
        <v>5</v>
      </c>
      <c r="F57">
        <v>4</v>
      </c>
      <c r="G57">
        <v>5</v>
      </c>
      <c r="H57">
        <v>3</v>
      </c>
      <c r="I57">
        <v>4.3249999999999993</v>
      </c>
      <c r="J57">
        <v>21</v>
      </c>
      <c r="K57">
        <v>8.0402444018390667E-2</v>
      </c>
      <c r="L57">
        <v>10</v>
      </c>
      <c r="M57" t="s">
        <v>2289</v>
      </c>
      <c r="N57" t="b">
        <v>0</v>
      </c>
    </row>
    <row r="58" spans="1:14" x14ac:dyDescent="0.45">
      <c r="A58" t="s">
        <v>261</v>
      </c>
      <c r="B58" t="s">
        <v>1461</v>
      </c>
      <c r="C58" t="s">
        <v>557</v>
      </c>
      <c r="D58">
        <v>5</v>
      </c>
      <c r="E58">
        <v>5</v>
      </c>
      <c r="F58">
        <v>5</v>
      </c>
      <c r="G58">
        <v>5</v>
      </c>
      <c r="H58">
        <v>4</v>
      </c>
      <c r="I58">
        <v>4.9124999999999996</v>
      </c>
      <c r="J58">
        <v>24</v>
      </c>
      <c r="K58">
        <v>0.215657368546088</v>
      </c>
      <c r="L58">
        <v>6</v>
      </c>
      <c r="M58" t="s">
        <v>2290</v>
      </c>
      <c r="N58" t="b">
        <v>0</v>
      </c>
    </row>
    <row r="59" spans="1:14" x14ac:dyDescent="0.45">
      <c r="A59" t="s">
        <v>264</v>
      </c>
      <c r="B59" t="s">
        <v>1463</v>
      </c>
      <c r="C59" t="s">
        <v>557</v>
      </c>
      <c r="D59">
        <v>2</v>
      </c>
      <c r="E59">
        <v>3</v>
      </c>
      <c r="F59">
        <v>2</v>
      </c>
      <c r="G59">
        <v>4</v>
      </c>
      <c r="H59">
        <v>1</v>
      </c>
      <c r="I59">
        <v>2.4874999999999998</v>
      </c>
      <c r="J59">
        <v>12</v>
      </c>
      <c r="K59">
        <v>0.13831581191291181</v>
      </c>
      <c r="L59">
        <v>10</v>
      </c>
      <c r="M59" t="s">
        <v>2291</v>
      </c>
      <c r="N59" t="b">
        <v>0</v>
      </c>
    </row>
    <row r="60" spans="1:14" x14ac:dyDescent="0.45">
      <c r="A60" t="s">
        <v>267</v>
      </c>
      <c r="B60" t="s">
        <v>1465</v>
      </c>
      <c r="C60" t="s">
        <v>557</v>
      </c>
      <c r="D60">
        <v>2</v>
      </c>
      <c r="E60">
        <v>3</v>
      </c>
      <c r="F60">
        <v>2</v>
      </c>
      <c r="G60">
        <v>3</v>
      </c>
      <c r="H60">
        <v>1</v>
      </c>
      <c r="I60">
        <v>2.3250000000000002</v>
      </c>
      <c r="J60">
        <v>11</v>
      </c>
      <c r="K60">
        <v>0.134269213355004</v>
      </c>
      <c r="L60">
        <v>7</v>
      </c>
      <c r="M60" t="s">
        <v>2292</v>
      </c>
      <c r="N60" t="b">
        <v>0</v>
      </c>
    </row>
    <row r="61" spans="1:14" x14ac:dyDescent="0.45">
      <c r="A61" t="s">
        <v>270</v>
      </c>
      <c r="B61" t="s">
        <v>1467</v>
      </c>
      <c r="C61" t="s">
        <v>557</v>
      </c>
      <c r="D61">
        <v>2</v>
      </c>
      <c r="E61">
        <v>3</v>
      </c>
      <c r="F61">
        <v>2</v>
      </c>
      <c r="G61">
        <v>4</v>
      </c>
      <c r="H61">
        <v>1</v>
      </c>
      <c r="I61">
        <v>2.4874999999999998</v>
      </c>
      <c r="J61">
        <v>12</v>
      </c>
      <c r="K61">
        <v>8.4283799111416938E-2</v>
      </c>
      <c r="L61">
        <v>11</v>
      </c>
      <c r="M61" t="s">
        <v>2293</v>
      </c>
      <c r="N61" t="b">
        <v>0</v>
      </c>
    </row>
    <row r="62" spans="1:14" x14ac:dyDescent="0.45">
      <c r="A62" t="s">
        <v>273</v>
      </c>
      <c r="B62" t="s">
        <v>698</v>
      </c>
      <c r="C62" t="s">
        <v>557</v>
      </c>
      <c r="D62">
        <v>1</v>
      </c>
      <c r="E62">
        <v>1</v>
      </c>
      <c r="F62">
        <v>1</v>
      </c>
      <c r="G62">
        <v>2</v>
      </c>
      <c r="H62">
        <v>1</v>
      </c>
      <c r="I62">
        <v>1.1625000000000001</v>
      </c>
      <c r="J62">
        <v>6</v>
      </c>
      <c r="K62">
        <v>4.2304041700704079E-2</v>
      </c>
      <c r="L62">
        <v>9</v>
      </c>
      <c r="M62" t="s">
        <v>2294</v>
      </c>
      <c r="N62" t="b">
        <v>0</v>
      </c>
    </row>
    <row r="63" spans="1:14" x14ac:dyDescent="0.45">
      <c r="A63" t="s">
        <v>276</v>
      </c>
      <c r="B63" t="s">
        <v>698</v>
      </c>
      <c r="C63" t="s">
        <v>557</v>
      </c>
      <c r="D63">
        <v>1</v>
      </c>
      <c r="E63">
        <v>1</v>
      </c>
      <c r="F63">
        <v>1</v>
      </c>
      <c r="G63">
        <v>2</v>
      </c>
      <c r="H63">
        <v>1</v>
      </c>
      <c r="I63">
        <v>1.1625000000000001</v>
      </c>
      <c r="J63">
        <v>6</v>
      </c>
      <c r="K63">
        <v>2.657821560033485E-2</v>
      </c>
      <c r="L63">
        <v>10</v>
      </c>
      <c r="M63" t="s">
        <v>2295</v>
      </c>
      <c r="N63" t="b">
        <v>0</v>
      </c>
    </row>
    <row r="64" spans="1:14" x14ac:dyDescent="0.45">
      <c r="A64" t="s">
        <v>279</v>
      </c>
      <c r="B64" t="s">
        <v>1471</v>
      </c>
      <c r="C64" t="s">
        <v>557</v>
      </c>
      <c r="D64">
        <v>4</v>
      </c>
      <c r="E64">
        <v>5</v>
      </c>
      <c r="F64">
        <v>4</v>
      </c>
      <c r="G64">
        <v>4</v>
      </c>
      <c r="H64">
        <v>3</v>
      </c>
      <c r="I64">
        <v>4.1624999999999996</v>
      </c>
      <c r="J64">
        <v>20</v>
      </c>
      <c r="K64">
        <v>0.1136218594961253</v>
      </c>
      <c r="L64">
        <v>9</v>
      </c>
      <c r="M64" t="s">
        <v>2296</v>
      </c>
      <c r="N64" t="b">
        <v>0</v>
      </c>
    </row>
    <row r="65" spans="1:14" x14ac:dyDescent="0.45">
      <c r="A65" t="s">
        <v>282</v>
      </c>
      <c r="B65" t="s">
        <v>1473</v>
      </c>
      <c r="C65" t="s">
        <v>557</v>
      </c>
      <c r="D65">
        <v>1</v>
      </c>
      <c r="E65">
        <v>5</v>
      </c>
      <c r="F65">
        <v>2</v>
      </c>
      <c r="G65">
        <v>4</v>
      </c>
      <c r="H65">
        <v>1</v>
      </c>
      <c r="I65">
        <v>2.6749999999999998</v>
      </c>
      <c r="J65">
        <v>13</v>
      </c>
      <c r="K65">
        <v>0.11441088828137019</v>
      </c>
      <c r="L65">
        <v>7</v>
      </c>
      <c r="M65" t="s">
        <v>2297</v>
      </c>
      <c r="N65" t="b">
        <v>0</v>
      </c>
    </row>
    <row r="66" spans="1:14" x14ac:dyDescent="0.45">
      <c r="A66" t="s">
        <v>285</v>
      </c>
      <c r="B66" t="s">
        <v>1475</v>
      </c>
      <c r="C66" t="s">
        <v>557</v>
      </c>
      <c r="D66">
        <v>5</v>
      </c>
      <c r="E66">
        <v>5</v>
      </c>
      <c r="F66">
        <v>4</v>
      </c>
      <c r="G66">
        <v>5</v>
      </c>
      <c r="H66">
        <v>4</v>
      </c>
      <c r="I66">
        <v>4.7249999999999996</v>
      </c>
      <c r="J66">
        <v>23</v>
      </c>
      <c r="K66">
        <v>0.40357480701353637</v>
      </c>
      <c r="L66">
        <v>4</v>
      </c>
      <c r="M66" t="s">
        <v>2298</v>
      </c>
      <c r="N66" t="b">
        <v>0</v>
      </c>
    </row>
    <row r="67" spans="1:14" x14ac:dyDescent="0.45">
      <c r="A67" t="s">
        <v>288</v>
      </c>
      <c r="B67" t="s">
        <v>1477</v>
      </c>
      <c r="C67" t="s">
        <v>557</v>
      </c>
      <c r="D67">
        <v>1</v>
      </c>
      <c r="E67">
        <v>2</v>
      </c>
      <c r="F67">
        <v>1</v>
      </c>
      <c r="G67">
        <v>3</v>
      </c>
      <c r="H67">
        <v>1</v>
      </c>
      <c r="I67">
        <v>1.575</v>
      </c>
      <c r="J67">
        <v>8</v>
      </c>
      <c r="K67">
        <v>0.14296076452322021</v>
      </c>
      <c r="L67">
        <v>12</v>
      </c>
      <c r="M67" t="s">
        <v>2299</v>
      </c>
      <c r="N67" t="b">
        <v>0</v>
      </c>
    </row>
    <row r="68" spans="1:14" x14ac:dyDescent="0.45">
      <c r="A68" t="s">
        <v>291</v>
      </c>
      <c r="B68" t="s">
        <v>1479</v>
      </c>
      <c r="C68" t="s">
        <v>557</v>
      </c>
      <c r="D68">
        <v>4</v>
      </c>
      <c r="E68">
        <v>5</v>
      </c>
      <c r="F68">
        <v>4</v>
      </c>
      <c r="G68">
        <v>5</v>
      </c>
      <c r="H68">
        <v>3</v>
      </c>
      <c r="I68">
        <v>4.3249999999999993</v>
      </c>
      <c r="J68">
        <v>21</v>
      </c>
      <c r="K68">
        <v>0.1291496445849466</v>
      </c>
      <c r="L68">
        <v>11</v>
      </c>
      <c r="M68" t="s">
        <v>2300</v>
      </c>
      <c r="N68" t="b">
        <v>0</v>
      </c>
    </row>
    <row r="69" spans="1:14" x14ac:dyDescent="0.45">
      <c r="A69" t="s">
        <v>294</v>
      </c>
      <c r="B69" t="s">
        <v>1481</v>
      </c>
      <c r="C69" t="s">
        <v>557</v>
      </c>
      <c r="D69">
        <v>5</v>
      </c>
      <c r="E69">
        <v>5</v>
      </c>
      <c r="F69">
        <v>4</v>
      </c>
      <c r="G69">
        <v>5</v>
      </c>
      <c r="H69">
        <v>4</v>
      </c>
      <c r="I69">
        <v>4.7249999999999996</v>
      </c>
      <c r="J69">
        <v>23</v>
      </c>
      <c r="K69">
        <v>0.30208910804313571</v>
      </c>
      <c r="L69">
        <v>11</v>
      </c>
      <c r="M69" t="s">
        <v>2301</v>
      </c>
      <c r="N69" t="b">
        <v>0</v>
      </c>
    </row>
    <row r="70" spans="1:14" x14ac:dyDescent="0.45">
      <c r="A70" t="s">
        <v>297</v>
      </c>
      <c r="B70" t="s">
        <v>1483</v>
      </c>
      <c r="C70" t="s">
        <v>557</v>
      </c>
      <c r="D70">
        <v>4</v>
      </c>
      <c r="E70">
        <v>5</v>
      </c>
      <c r="F70">
        <v>3</v>
      </c>
      <c r="G70">
        <v>5</v>
      </c>
      <c r="H70">
        <v>2</v>
      </c>
      <c r="I70">
        <v>4.05</v>
      </c>
      <c r="J70">
        <v>19</v>
      </c>
      <c r="K70">
        <v>7.8720211679225688E-2</v>
      </c>
      <c r="L70">
        <v>10</v>
      </c>
      <c r="M70" t="s">
        <v>2302</v>
      </c>
      <c r="N70" t="b">
        <v>0</v>
      </c>
    </row>
    <row r="71" spans="1:14" x14ac:dyDescent="0.45">
      <c r="A71" t="s">
        <v>300</v>
      </c>
      <c r="B71" t="s">
        <v>1485</v>
      </c>
      <c r="C71" t="s">
        <v>557</v>
      </c>
      <c r="D71">
        <v>5</v>
      </c>
      <c r="E71">
        <v>5</v>
      </c>
      <c r="F71">
        <v>4</v>
      </c>
      <c r="G71">
        <v>5</v>
      </c>
      <c r="H71">
        <v>4</v>
      </c>
      <c r="I71">
        <v>4.7249999999999996</v>
      </c>
      <c r="J71">
        <v>23</v>
      </c>
      <c r="K71">
        <v>0.17041535334594579</v>
      </c>
      <c r="L71">
        <v>10</v>
      </c>
      <c r="M71" t="s">
        <v>2303</v>
      </c>
      <c r="N71" t="b">
        <v>0</v>
      </c>
    </row>
    <row r="72" spans="1:14" x14ac:dyDescent="0.45">
      <c r="A72" t="s">
        <v>303</v>
      </c>
      <c r="B72" t="s">
        <v>1487</v>
      </c>
      <c r="C72" t="s">
        <v>557</v>
      </c>
      <c r="D72">
        <v>5</v>
      </c>
      <c r="E72">
        <v>5</v>
      </c>
      <c r="F72">
        <v>5</v>
      </c>
      <c r="G72">
        <v>5</v>
      </c>
      <c r="H72">
        <v>4</v>
      </c>
      <c r="I72">
        <v>4.9124999999999996</v>
      </c>
      <c r="J72">
        <v>24</v>
      </c>
      <c r="K72">
        <v>0.23423903327680859</v>
      </c>
      <c r="L72">
        <v>11</v>
      </c>
      <c r="M72" t="s">
        <v>2304</v>
      </c>
      <c r="N72" t="b">
        <v>0</v>
      </c>
    </row>
    <row r="73" spans="1:14" x14ac:dyDescent="0.45">
      <c r="A73" t="s">
        <v>306</v>
      </c>
      <c r="B73" t="s">
        <v>997</v>
      </c>
      <c r="C73" t="s">
        <v>557</v>
      </c>
      <c r="D73">
        <v>5</v>
      </c>
      <c r="E73">
        <v>5</v>
      </c>
      <c r="F73">
        <v>4</v>
      </c>
      <c r="G73">
        <v>5</v>
      </c>
      <c r="H73">
        <v>5</v>
      </c>
      <c r="I73">
        <v>4.8125</v>
      </c>
      <c r="J73">
        <v>24</v>
      </c>
      <c r="K73">
        <v>0.37092215193967099</v>
      </c>
      <c r="L73">
        <v>13</v>
      </c>
      <c r="M73" t="s">
        <v>2305</v>
      </c>
      <c r="N73" t="b">
        <v>0</v>
      </c>
    </row>
    <row r="74" spans="1:14" x14ac:dyDescent="0.45">
      <c r="A74" t="s">
        <v>309</v>
      </c>
      <c r="B74" t="s">
        <v>1490</v>
      </c>
      <c r="C74" t="s">
        <v>557</v>
      </c>
      <c r="D74">
        <v>5</v>
      </c>
      <c r="E74">
        <v>5</v>
      </c>
      <c r="F74">
        <v>4</v>
      </c>
      <c r="G74">
        <v>5</v>
      </c>
      <c r="H74">
        <v>4</v>
      </c>
      <c r="I74">
        <v>4.7249999999999996</v>
      </c>
      <c r="J74">
        <v>23</v>
      </c>
      <c r="K74">
        <v>0.29922053800099191</v>
      </c>
      <c r="L74">
        <v>11</v>
      </c>
      <c r="M74" t="s">
        <v>2306</v>
      </c>
      <c r="N74" t="b">
        <v>0</v>
      </c>
    </row>
    <row r="75" spans="1:14" x14ac:dyDescent="0.45">
      <c r="A75" t="s">
        <v>312</v>
      </c>
      <c r="B75" t="s">
        <v>1492</v>
      </c>
      <c r="C75" t="s">
        <v>557</v>
      </c>
      <c r="D75">
        <v>5</v>
      </c>
      <c r="E75">
        <v>5</v>
      </c>
      <c r="F75">
        <v>4</v>
      </c>
      <c r="G75">
        <v>5</v>
      </c>
      <c r="H75">
        <v>4</v>
      </c>
      <c r="I75">
        <v>4.7249999999999996</v>
      </c>
      <c r="J75">
        <v>23</v>
      </c>
      <c r="K75">
        <v>0.19800701884573499</v>
      </c>
      <c r="L75">
        <v>6</v>
      </c>
      <c r="M75" t="s">
        <v>2307</v>
      </c>
      <c r="N75" t="b">
        <v>0</v>
      </c>
    </row>
    <row r="76" spans="1:14" x14ac:dyDescent="0.45">
      <c r="A76" t="s">
        <v>315</v>
      </c>
      <c r="B76" t="s">
        <v>1494</v>
      </c>
      <c r="C76" t="s">
        <v>557</v>
      </c>
      <c r="D76">
        <v>4</v>
      </c>
      <c r="E76">
        <v>5</v>
      </c>
      <c r="F76">
        <v>4</v>
      </c>
      <c r="G76">
        <v>5</v>
      </c>
      <c r="H76">
        <v>3</v>
      </c>
      <c r="I76">
        <v>4.3249999999999993</v>
      </c>
      <c r="J76">
        <v>21</v>
      </c>
      <c r="K76">
        <v>0.13454618178572489</v>
      </c>
      <c r="L76">
        <v>9</v>
      </c>
      <c r="M76" t="s">
        <v>2308</v>
      </c>
      <c r="N76" t="b">
        <v>0</v>
      </c>
    </row>
    <row r="77" spans="1:14" x14ac:dyDescent="0.45">
      <c r="A77" t="s">
        <v>318</v>
      </c>
      <c r="B77" t="s">
        <v>1496</v>
      </c>
      <c r="C77" t="s">
        <v>557</v>
      </c>
      <c r="D77">
        <v>5</v>
      </c>
      <c r="E77">
        <v>5</v>
      </c>
      <c r="F77">
        <v>4</v>
      </c>
      <c r="G77">
        <v>5</v>
      </c>
      <c r="H77">
        <v>4</v>
      </c>
      <c r="I77">
        <v>4.7249999999999996</v>
      </c>
      <c r="J77">
        <v>23</v>
      </c>
      <c r="K77">
        <v>0.19321796590935411</v>
      </c>
      <c r="L77">
        <v>10</v>
      </c>
      <c r="M77" t="s">
        <v>2309</v>
      </c>
      <c r="N77" t="b">
        <v>0</v>
      </c>
    </row>
    <row r="78" spans="1:14" x14ac:dyDescent="0.45">
      <c r="A78" t="s">
        <v>321</v>
      </c>
      <c r="B78" t="s">
        <v>1498</v>
      </c>
      <c r="C78" t="s">
        <v>557</v>
      </c>
      <c r="D78">
        <v>5</v>
      </c>
      <c r="E78">
        <v>5</v>
      </c>
      <c r="F78">
        <v>4</v>
      </c>
      <c r="G78">
        <v>4</v>
      </c>
      <c r="H78">
        <v>4</v>
      </c>
      <c r="I78">
        <v>4.5625</v>
      </c>
      <c r="J78">
        <v>22</v>
      </c>
      <c r="K78">
        <v>0.27070131627162902</v>
      </c>
      <c r="L78">
        <v>11</v>
      </c>
      <c r="M78" t="s">
        <v>2310</v>
      </c>
      <c r="N78" t="b">
        <v>0</v>
      </c>
    </row>
    <row r="79" spans="1:14" x14ac:dyDescent="0.45">
      <c r="A79" t="s">
        <v>324</v>
      </c>
      <c r="B79" t="s">
        <v>1008</v>
      </c>
      <c r="C79" t="s">
        <v>557</v>
      </c>
      <c r="D79">
        <v>5</v>
      </c>
      <c r="E79">
        <v>5</v>
      </c>
      <c r="F79">
        <v>3</v>
      </c>
      <c r="G79">
        <v>5</v>
      </c>
      <c r="H79">
        <v>2</v>
      </c>
      <c r="I79">
        <v>4.3624999999999998</v>
      </c>
      <c r="J79">
        <v>20</v>
      </c>
      <c r="K79">
        <v>3.7204033654939857E-2</v>
      </c>
      <c r="L79">
        <v>10</v>
      </c>
      <c r="M79" t="s">
        <v>2311</v>
      </c>
      <c r="N79" t="b">
        <v>0</v>
      </c>
    </row>
    <row r="80" spans="1:14" x14ac:dyDescent="0.45">
      <c r="A80" t="s">
        <v>327</v>
      </c>
      <c r="B80" t="s">
        <v>1501</v>
      </c>
      <c r="C80" t="s">
        <v>557</v>
      </c>
      <c r="D80">
        <v>4</v>
      </c>
      <c r="E80">
        <v>5</v>
      </c>
      <c r="F80">
        <v>4</v>
      </c>
      <c r="G80">
        <v>5</v>
      </c>
      <c r="H80">
        <v>3</v>
      </c>
      <c r="I80">
        <v>4.3249999999999993</v>
      </c>
      <c r="J80">
        <v>21</v>
      </c>
      <c r="K80">
        <v>0.25139534680906139</v>
      </c>
      <c r="L80">
        <v>13</v>
      </c>
      <c r="M80" t="s">
        <v>2312</v>
      </c>
      <c r="N80" t="b">
        <v>0</v>
      </c>
    </row>
    <row r="81" spans="1:14" x14ac:dyDescent="0.45">
      <c r="A81" t="s">
        <v>330</v>
      </c>
      <c r="B81" t="s">
        <v>1503</v>
      </c>
      <c r="C81" t="s">
        <v>557</v>
      </c>
      <c r="D81">
        <v>4</v>
      </c>
      <c r="E81">
        <v>5</v>
      </c>
      <c r="F81">
        <v>3</v>
      </c>
      <c r="G81">
        <v>4</v>
      </c>
      <c r="H81">
        <v>3</v>
      </c>
      <c r="I81">
        <v>3.9750000000000001</v>
      </c>
      <c r="J81">
        <v>19</v>
      </c>
      <c r="K81">
        <v>0.15250149494126691</v>
      </c>
      <c r="L81">
        <v>5</v>
      </c>
      <c r="M81" t="s">
        <v>2313</v>
      </c>
      <c r="N81" t="b">
        <v>0</v>
      </c>
    </row>
    <row r="82" spans="1:14" x14ac:dyDescent="0.45">
      <c r="A82" t="s">
        <v>333</v>
      </c>
      <c r="B82" t="s">
        <v>1505</v>
      </c>
      <c r="C82" t="s">
        <v>557</v>
      </c>
      <c r="D82">
        <v>4</v>
      </c>
      <c r="E82">
        <v>5</v>
      </c>
      <c r="F82">
        <v>3</v>
      </c>
      <c r="G82">
        <v>5</v>
      </c>
      <c r="H82">
        <v>3</v>
      </c>
      <c r="I82">
        <v>4.1375000000000002</v>
      </c>
      <c r="J82">
        <v>20</v>
      </c>
      <c r="K82">
        <v>0.19957794341214</v>
      </c>
      <c r="L82">
        <v>8</v>
      </c>
      <c r="M82" t="s">
        <v>2314</v>
      </c>
      <c r="N82" t="b">
        <v>0</v>
      </c>
    </row>
    <row r="83" spans="1:14" x14ac:dyDescent="0.45">
      <c r="A83" t="s">
        <v>336</v>
      </c>
      <c r="B83" t="s">
        <v>1507</v>
      </c>
      <c r="C83" t="s">
        <v>557</v>
      </c>
      <c r="D83">
        <v>4</v>
      </c>
      <c r="E83">
        <v>5</v>
      </c>
      <c r="F83">
        <v>4</v>
      </c>
      <c r="G83">
        <v>5</v>
      </c>
      <c r="H83">
        <v>3</v>
      </c>
      <c r="I83">
        <v>4.3249999999999993</v>
      </c>
      <c r="J83">
        <v>21</v>
      </c>
      <c r="K83">
        <v>0.19081325028655799</v>
      </c>
      <c r="L83">
        <v>10</v>
      </c>
      <c r="M83" t="s">
        <v>2315</v>
      </c>
      <c r="N83" t="b">
        <v>0</v>
      </c>
    </row>
    <row r="84" spans="1:14" x14ac:dyDescent="0.45">
      <c r="A84" t="s">
        <v>339</v>
      </c>
      <c r="B84" t="s">
        <v>1509</v>
      </c>
      <c r="C84" t="s">
        <v>557</v>
      </c>
      <c r="D84">
        <v>3</v>
      </c>
      <c r="E84">
        <v>4</v>
      </c>
      <c r="F84">
        <v>3</v>
      </c>
      <c r="G84">
        <v>4</v>
      </c>
      <c r="H84">
        <v>2</v>
      </c>
      <c r="I84">
        <v>3.3250000000000002</v>
      </c>
      <c r="J84">
        <v>16</v>
      </c>
      <c r="K84">
        <v>0.14550319025893321</v>
      </c>
      <c r="L84">
        <v>10</v>
      </c>
      <c r="M84" t="s">
        <v>2316</v>
      </c>
      <c r="N84" t="b">
        <v>0</v>
      </c>
    </row>
    <row r="85" spans="1:14" x14ac:dyDescent="0.45">
      <c r="A85" t="s">
        <v>342</v>
      </c>
      <c r="B85" t="s">
        <v>1511</v>
      </c>
      <c r="C85" t="s">
        <v>557</v>
      </c>
      <c r="D85">
        <v>2</v>
      </c>
      <c r="E85">
        <v>3</v>
      </c>
      <c r="F85">
        <v>2</v>
      </c>
      <c r="G85">
        <v>4</v>
      </c>
      <c r="H85">
        <v>1</v>
      </c>
      <c r="I85">
        <v>2.4874999999999998</v>
      </c>
      <c r="J85">
        <v>12</v>
      </c>
      <c r="K85">
        <v>9.1770235145844661E-2</v>
      </c>
      <c r="L85">
        <v>12</v>
      </c>
      <c r="M85" t="s">
        <v>2317</v>
      </c>
      <c r="N85" t="b">
        <v>0</v>
      </c>
    </row>
    <row r="86" spans="1:14" x14ac:dyDescent="0.45">
      <c r="A86" t="s">
        <v>345</v>
      </c>
      <c r="B86" t="s">
        <v>1513</v>
      </c>
      <c r="C86" t="s">
        <v>557</v>
      </c>
      <c r="D86">
        <v>5</v>
      </c>
      <c r="E86">
        <v>5</v>
      </c>
      <c r="F86">
        <v>4</v>
      </c>
      <c r="G86">
        <v>5</v>
      </c>
      <c r="H86">
        <v>4</v>
      </c>
      <c r="I86">
        <v>4.7249999999999996</v>
      </c>
      <c r="J86">
        <v>23</v>
      </c>
      <c r="K86">
        <v>0.20985197148960219</v>
      </c>
      <c r="L86">
        <v>14</v>
      </c>
      <c r="M86" t="s">
        <v>2318</v>
      </c>
      <c r="N86" t="b">
        <v>0</v>
      </c>
    </row>
    <row r="87" spans="1:14" x14ac:dyDescent="0.45">
      <c r="A87" t="s">
        <v>348</v>
      </c>
      <c r="B87" t="s">
        <v>1024</v>
      </c>
      <c r="C87" t="s">
        <v>557</v>
      </c>
      <c r="D87">
        <v>3</v>
      </c>
      <c r="E87">
        <v>4</v>
      </c>
      <c r="F87">
        <v>3</v>
      </c>
      <c r="G87">
        <v>4</v>
      </c>
      <c r="H87">
        <v>2</v>
      </c>
      <c r="I87">
        <v>3.3250000000000002</v>
      </c>
      <c r="J87">
        <v>16</v>
      </c>
      <c r="K87">
        <v>0.13930778156864779</v>
      </c>
      <c r="L87">
        <v>11</v>
      </c>
      <c r="M87" t="s">
        <v>2319</v>
      </c>
      <c r="N87" t="b">
        <v>0</v>
      </c>
    </row>
    <row r="88" spans="1:14" x14ac:dyDescent="0.45">
      <c r="A88" t="s">
        <v>351</v>
      </c>
      <c r="B88" t="s">
        <v>1516</v>
      </c>
      <c r="C88" t="s">
        <v>557</v>
      </c>
      <c r="D88">
        <v>4</v>
      </c>
      <c r="E88">
        <v>5</v>
      </c>
      <c r="F88">
        <v>4</v>
      </c>
      <c r="G88">
        <v>4</v>
      </c>
      <c r="H88">
        <v>3</v>
      </c>
      <c r="I88">
        <v>4.1624999999999996</v>
      </c>
      <c r="J88">
        <v>20</v>
      </c>
      <c r="K88">
        <v>0.26495548744676273</v>
      </c>
      <c r="L88">
        <v>13</v>
      </c>
      <c r="M88" t="s">
        <v>2320</v>
      </c>
      <c r="N88" t="b">
        <v>0</v>
      </c>
    </row>
    <row r="89" spans="1:14" x14ac:dyDescent="0.45">
      <c r="A89" t="s">
        <v>354</v>
      </c>
      <c r="B89" t="s">
        <v>1518</v>
      </c>
      <c r="C89" t="s">
        <v>557</v>
      </c>
      <c r="D89">
        <v>5</v>
      </c>
      <c r="E89">
        <v>5</v>
      </c>
      <c r="F89">
        <v>4</v>
      </c>
      <c r="G89">
        <v>5</v>
      </c>
      <c r="H89">
        <v>4</v>
      </c>
      <c r="I89">
        <v>4.7249999999999996</v>
      </c>
      <c r="J89">
        <v>23</v>
      </c>
      <c r="K89">
        <v>0.2130441292269519</v>
      </c>
      <c r="L89">
        <v>9</v>
      </c>
      <c r="M89" t="s">
        <v>2321</v>
      </c>
      <c r="N89" t="b">
        <v>0</v>
      </c>
    </row>
    <row r="90" spans="1:14" x14ac:dyDescent="0.45">
      <c r="A90" t="s">
        <v>357</v>
      </c>
      <c r="B90" t="s">
        <v>1520</v>
      </c>
      <c r="C90" t="s">
        <v>557</v>
      </c>
      <c r="D90">
        <v>5</v>
      </c>
      <c r="E90">
        <v>5</v>
      </c>
      <c r="F90">
        <v>4</v>
      </c>
      <c r="G90">
        <v>5</v>
      </c>
      <c r="H90">
        <v>4</v>
      </c>
      <c r="I90">
        <v>4.7249999999999996</v>
      </c>
      <c r="J90">
        <v>23</v>
      </c>
      <c r="K90">
        <v>0.31857321863365018</v>
      </c>
      <c r="L90">
        <v>10</v>
      </c>
      <c r="M90" t="s">
        <v>2322</v>
      </c>
      <c r="N90" t="b">
        <v>0</v>
      </c>
    </row>
    <row r="91" spans="1:14" x14ac:dyDescent="0.45">
      <c r="A91" t="s">
        <v>360</v>
      </c>
      <c r="B91" t="s">
        <v>1522</v>
      </c>
      <c r="C91" t="s">
        <v>557</v>
      </c>
      <c r="D91">
        <v>1</v>
      </c>
      <c r="E91">
        <v>5</v>
      </c>
      <c r="F91">
        <v>1</v>
      </c>
      <c r="G91">
        <v>5</v>
      </c>
      <c r="H91">
        <v>1</v>
      </c>
      <c r="I91">
        <v>2.649999999999999</v>
      </c>
      <c r="J91">
        <v>13</v>
      </c>
      <c r="K91">
        <v>8.9831968160650005E-2</v>
      </c>
      <c r="L91">
        <v>3</v>
      </c>
      <c r="M91" t="s">
        <v>2323</v>
      </c>
      <c r="N91" t="b">
        <v>0</v>
      </c>
    </row>
    <row r="92" spans="1:14" x14ac:dyDescent="0.45">
      <c r="A92" t="s">
        <v>363</v>
      </c>
      <c r="B92" t="s">
        <v>1524</v>
      </c>
      <c r="C92" t="s">
        <v>557</v>
      </c>
      <c r="D92">
        <v>5</v>
      </c>
      <c r="E92">
        <v>5</v>
      </c>
      <c r="F92">
        <v>5</v>
      </c>
      <c r="G92">
        <v>5</v>
      </c>
      <c r="H92">
        <v>4</v>
      </c>
      <c r="I92">
        <v>4.9124999999999996</v>
      </c>
      <c r="J92">
        <v>24</v>
      </c>
      <c r="K92">
        <v>0.46563949238093127</v>
      </c>
      <c r="L92">
        <v>12</v>
      </c>
      <c r="M92" t="s">
        <v>2324</v>
      </c>
      <c r="N92" t="b">
        <v>0</v>
      </c>
    </row>
    <row r="93" spans="1:14" x14ac:dyDescent="0.45">
      <c r="A93" t="s">
        <v>366</v>
      </c>
      <c r="B93" t="s">
        <v>1526</v>
      </c>
      <c r="C93" t="s">
        <v>557</v>
      </c>
      <c r="D93">
        <v>2</v>
      </c>
      <c r="E93">
        <v>3</v>
      </c>
      <c r="F93">
        <v>2</v>
      </c>
      <c r="G93">
        <v>4</v>
      </c>
      <c r="H93">
        <v>1</v>
      </c>
      <c r="I93">
        <v>2.4874999999999998</v>
      </c>
      <c r="J93">
        <v>12</v>
      </c>
      <c r="K93">
        <v>6.7398694335944212E-2</v>
      </c>
      <c r="L93">
        <v>5</v>
      </c>
      <c r="M93" t="s">
        <v>2325</v>
      </c>
      <c r="N93" t="b">
        <v>0</v>
      </c>
    </row>
    <row r="94" spans="1:14" x14ac:dyDescent="0.45">
      <c r="A94" t="s">
        <v>369</v>
      </c>
      <c r="B94" t="s">
        <v>1528</v>
      </c>
      <c r="C94" t="s">
        <v>557</v>
      </c>
      <c r="D94">
        <v>4</v>
      </c>
      <c r="E94">
        <v>5</v>
      </c>
      <c r="F94">
        <v>4</v>
      </c>
      <c r="G94">
        <v>5</v>
      </c>
      <c r="H94">
        <v>3</v>
      </c>
      <c r="I94">
        <v>4.3249999999999993</v>
      </c>
      <c r="J94">
        <v>21</v>
      </c>
      <c r="K94">
        <v>0.15102227534711041</v>
      </c>
      <c r="L94">
        <v>10</v>
      </c>
      <c r="M94" t="s">
        <v>2326</v>
      </c>
      <c r="N94" t="b">
        <v>0</v>
      </c>
    </row>
    <row r="95" spans="1:14" x14ac:dyDescent="0.45">
      <c r="A95" t="s">
        <v>372</v>
      </c>
      <c r="B95" t="s">
        <v>1530</v>
      </c>
      <c r="C95" t="s">
        <v>557</v>
      </c>
      <c r="D95">
        <v>3</v>
      </c>
      <c r="E95">
        <v>4</v>
      </c>
      <c r="F95">
        <v>3</v>
      </c>
      <c r="G95">
        <v>4</v>
      </c>
      <c r="H95">
        <v>2</v>
      </c>
      <c r="I95">
        <v>3.3250000000000002</v>
      </c>
      <c r="J95">
        <v>16</v>
      </c>
      <c r="K95">
        <v>0.22846128499643881</v>
      </c>
      <c r="L95">
        <v>15</v>
      </c>
      <c r="M95" t="s">
        <v>2327</v>
      </c>
      <c r="N95" t="b">
        <v>0</v>
      </c>
    </row>
    <row r="96" spans="1:14" x14ac:dyDescent="0.45">
      <c r="A96" t="s">
        <v>375</v>
      </c>
      <c r="B96" t="s">
        <v>1532</v>
      </c>
      <c r="C96" t="s">
        <v>557</v>
      </c>
      <c r="D96">
        <v>4</v>
      </c>
      <c r="E96">
        <v>5</v>
      </c>
      <c r="F96">
        <v>4</v>
      </c>
      <c r="G96">
        <v>5</v>
      </c>
      <c r="H96">
        <v>3</v>
      </c>
      <c r="I96">
        <v>4.3249999999999993</v>
      </c>
      <c r="J96">
        <v>21</v>
      </c>
      <c r="K96">
        <v>0.29325603697377889</v>
      </c>
      <c r="L96">
        <v>5</v>
      </c>
      <c r="M96" t="s">
        <v>2328</v>
      </c>
      <c r="N96" t="b">
        <v>0</v>
      </c>
    </row>
    <row r="97" spans="1:14" x14ac:dyDescent="0.45">
      <c r="A97" t="s">
        <v>378</v>
      </c>
      <c r="B97" t="s">
        <v>1534</v>
      </c>
      <c r="C97" t="s">
        <v>557</v>
      </c>
      <c r="D97">
        <v>5</v>
      </c>
      <c r="E97">
        <v>5</v>
      </c>
      <c r="F97">
        <v>4</v>
      </c>
      <c r="G97">
        <v>5</v>
      </c>
      <c r="H97">
        <v>4</v>
      </c>
      <c r="I97">
        <v>4.7249999999999996</v>
      </c>
      <c r="J97">
        <v>23</v>
      </c>
      <c r="K97">
        <v>0.33750000000000002</v>
      </c>
      <c r="L97">
        <v>1</v>
      </c>
      <c r="M97" t="s">
        <v>2329</v>
      </c>
      <c r="N97" t="b">
        <v>0</v>
      </c>
    </row>
    <row r="98" spans="1:14" x14ac:dyDescent="0.45">
      <c r="A98" t="s">
        <v>381</v>
      </c>
      <c r="B98" t="s">
        <v>1536</v>
      </c>
      <c r="C98" t="s">
        <v>557</v>
      </c>
      <c r="D98">
        <v>5</v>
      </c>
      <c r="E98">
        <v>5</v>
      </c>
      <c r="F98">
        <v>4</v>
      </c>
      <c r="G98">
        <v>5</v>
      </c>
      <c r="H98">
        <v>5</v>
      </c>
      <c r="I98">
        <v>4.8125</v>
      </c>
      <c r="J98">
        <v>24</v>
      </c>
      <c r="K98">
        <v>0.37335125856237111</v>
      </c>
      <c r="L98">
        <v>10</v>
      </c>
      <c r="M98" t="s">
        <v>2330</v>
      </c>
      <c r="N98" t="b">
        <v>0</v>
      </c>
    </row>
    <row r="99" spans="1:14" x14ac:dyDescent="0.45">
      <c r="A99" t="s">
        <v>384</v>
      </c>
      <c r="B99" t="s">
        <v>1538</v>
      </c>
      <c r="C99" t="s">
        <v>557</v>
      </c>
      <c r="D99">
        <v>5</v>
      </c>
      <c r="E99">
        <v>5</v>
      </c>
      <c r="F99">
        <v>5</v>
      </c>
      <c r="G99">
        <v>5</v>
      </c>
      <c r="H99">
        <v>4</v>
      </c>
      <c r="I99">
        <v>4.9124999999999996</v>
      </c>
      <c r="J99">
        <v>24</v>
      </c>
      <c r="K99">
        <v>0.18618415515412029</v>
      </c>
      <c r="L99">
        <v>12</v>
      </c>
      <c r="M99" t="s">
        <v>2331</v>
      </c>
      <c r="N99" t="b">
        <v>0</v>
      </c>
    </row>
    <row r="100" spans="1:14" x14ac:dyDescent="0.45">
      <c r="A100" t="s">
        <v>387</v>
      </c>
      <c r="B100" t="s">
        <v>1540</v>
      </c>
      <c r="C100" t="s">
        <v>557</v>
      </c>
      <c r="D100">
        <v>5</v>
      </c>
      <c r="E100">
        <v>5</v>
      </c>
      <c r="F100">
        <v>5</v>
      </c>
      <c r="G100">
        <v>5</v>
      </c>
      <c r="H100">
        <v>4</v>
      </c>
      <c r="I100">
        <v>4.9124999999999996</v>
      </c>
      <c r="J100">
        <v>24</v>
      </c>
      <c r="K100">
        <v>0.30144656958574728</v>
      </c>
      <c r="L100">
        <v>11</v>
      </c>
      <c r="M100" t="s">
        <v>2332</v>
      </c>
      <c r="N100" t="b">
        <v>0</v>
      </c>
    </row>
    <row r="101" spans="1:14" x14ac:dyDescent="0.45">
      <c r="A101" t="s">
        <v>390</v>
      </c>
      <c r="B101" t="s">
        <v>1542</v>
      </c>
      <c r="C101" t="s">
        <v>557</v>
      </c>
      <c r="D101">
        <v>5</v>
      </c>
      <c r="E101">
        <v>5</v>
      </c>
      <c r="F101">
        <v>5</v>
      </c>
      <c r="G101">
        <v>5</v>
      </c>
      <c r="H101">
        <v>4</v>
      </c>
      <c r="I101">
        <v>4.9124999999999996</v>
      </c>
      <c r="J101">
        <v>24</v>
      </c>
      <c r="K101">
        <v>0.38423232720376937</v>
      </c>
      <c r="L101">
        <v>12</v>
      </c>
      <c r="M101" t="s">
        <v>2333</v>
      </c>
      <c r="N101" t="b">
        <v>0</v>
      </c>
    </row>
    <row r="102" spans="1:14" x14ac:dyDescent="0.45">
      <c r="A102" t="s">
        <v>393</v>
      </c>
      <c r="B102" t="s">
        <v>698</v>
      </c>
      <c r="C102" t="s">
        <v>557</v>
      </c>
      <c r="D102">
        <v>2</v>
      </c>
      <c r="E102">
        <v>2</v>
      </c>
      <c r="F102">
        <v>1</v>
      </c>
      <c r="G102">
        <v>3</v>
      </c>
      <c r="H102">
        <v>1</v>
      </c>
      <c r="I102">
        <v>1.8875</v>
      </c>
      <c r="J102">
        <v>9</v>
      </c>
      <c r="K102">
        <v>1.342930742141646E-2</v>
      </c>
      <c r="L102">
        <v>4</v>
      </c>
      <c r="M102" t="s">
        <v>2334</v>
      </c>
      <c r="N102" t="b">
        <v>0</v>
      </c>
    </row>
    <row r="103" spans="1:14" x14ac:dyDescent="0.45">
      <c r="A103" t="s">
        <v>396</v>
      </c>
      <c r="B103" t="s">
        <v>698</v>
      </c>
      <c r="C103" t="s">
        <v>557</v>
      </c>
      <c r="D103">
        <v>1</v>
      </c>
      <c r="E103">
        <v>1</v>
      </c>
      <c r="F103">
        <v>1</v>
      </c>
      <c r="G103">
        <v>2</v>
      </c>
      <c r="H103">
        <v>1</v>
      </c>
      <c r="I103">
        <v>1.1625000000000001</v>
      </c>
      <c r="J103">
        <v>6</v>
      </c>
      <c r="K103">
        <v>2.4247406033120322E-2</v>
      </c>
      <c r="L103">
        <v>7</v>
      </c>
      <c r="M103" t="s">
        <v>2335</v>
      </c>
      <c r="N103" t="b">
        <v>0</v>
      </c>
    </row>
    <row r="104" spans="1:14" x14ac:dyDescent="0.45">
      <c r="A104" t="s">
        <v>399</v>
      </c>
      <c r="B104" t="s">
        <v>1546</v>
      </c>
      <c r="C104" t="s">
        <v>557</v>
      </c>
      <c r="D104">
        <v>4</v>
      </c>
      <c r="E104">
        <v>5</v>
      </c>
      <c r="F104">
        <v>4</v>
      </c>
      <c r="G104">
        <v>5</v>
      </c>
      <c r="H104">
        <v>3</v>
      </c>
      <c r="I104">
        <v>4.3249999999999993</v>
      </c>
      <c r="J104">
        <v>21</v>
      </c>
      <c r="K104">
        <v>0.27276730608627159</v>
      </c>
      <c r="L104">
        <v>12</v>
      </c>
      <c r="M104" t="s">
        <v>2336</v>
      </c>
      <c r="N104" t="b">
        <v>0</v>
      </c>
    </row>
    <row r="105" spans="1:14" x14ac:dyDescent="0.45">
      <c r="A105" t="s">
        <v>402</v>
      </c>
      <c r="B105" t="s">
        <v>698</v>
      </c>
      <c r="C105" t="s">
        <v>557</v>
      </c>
      <c r="D105">
        <v>1</v>
      </c>
      <c r="E105">
        <v>1</v>
      </c>
      <c r="F105">
        <v>1</v>
      </c>
      <c r="G105">
        <v>2</v>
      </c>
      <c r="H105">
        <v>1</v>
      </c>
      <c r="I105">
        <v>1.1625000000000001</v>
      </c>
      <c r="J105">
        <v>6</v>
      </c>
      <c r="K105">
        <v>1.7058697156376951E-2</v>
      </c>
      <c r="L105">
        <v>12</v>
      </c>
      <c r="M105" t="s">
        <v>2337</v>
      </c>
      <c r="N105" t="b">
        <v>0</v>
      </c>
    </row>
    <row r="106" spans="1:14" x14ac:dyDescent="0.45">
      <c r="A106" t="s">
        <v>405</v>
      </c>
      <c r="B106" t="s">
        <v>1549</v>
      </c>
      <c r="C106" t="s">
        <v>557</v>
      </c>
      <c r="D106">
        <v>5</v>
      </c>
      <c r="E106">
        <v>5</v>
      </c>
      <c r="F106">
        <v>4</v>
      </c>
      <c r="G106">
        <v>5</v>
      </c>
      <c r="H106">
        <v>4</v>
      </c>
      <c r="I106">
        <v>4.7249999999999996</v>
      </c>
      <c r="J106">
        <v>23</v>
      </c>
      <c r="K106">
        <v>0.34647393976641039</v>
      </c>
      <c r="L106">
        <v>12</v>
      </c>
      <c r="M106" t="s">
        <v>2338</v>
      </c>
      <c r="N106" t="b">
        <v>0</v>
      </c>
    </row>
    <row r="107" spans="1:14" x14ac:dyDescent="0.45">
      <c r="A107" t="s">
        <v>408</v>
      </c>
      <c r="B107" t="s">
        <v>1551</v>
      </c>
      <c r="C107" t="s">
        <v>557</v>
      </c>
      <c r="D107">
        <v>5</v>
      </c>
      <c r="E107">
        <v>5</v>
      </c>
      <c r="F107">
        <v>4</v>
      </c>
      <c r="G107">
        <v>5</v>
      </c>
      <c r="H107">
        <v>4</v>
      </c>
      <c r="I107">
        <v>4.7249999999999996</v>
      </c>
      <c r="J107">
        <v>23</v>
      </c>
      <c r="K107">
        <v>0.21534118104838501</v>
      </c>
      <c r="L107">
        <v>14</v>
      </c>
      <c r="M107" t="s">
        <v>2339</v>
      </c>
      <c r="N107" t="b">
        <v>0</v>
      </c>
    </row>
    <row r="108" spans="1:14" x14ac:dyDescent="0.45">
      <c r="A108" t="s">
        <v>411</v>
      </c>
      <c r="B108" t="s">
        <v>1553</v>
      </c>
      <c r="C108" t="s">
        <v>557</v>
      </c>
      <c r="D108">
        <v>5</v>
      </c>
      <c r="E108">
        <v>5</v>
      </c>
      <c r="F108">
        <v>4</v>
      </c>
      <c r="G108">
        <v>5</v>
      </c>
      <c r="H108">
        <v>4</v>
      </c>
      <c r="I108">
        <v>4.7249999999999996</v>
      </c>
      <c r="J108">
        <v>23</v>
      </c>
      <c r="K108">
        <v>0.28126574303093838</v>
      </c>
      <c r="L108">
        <v>11</v>
      </c>
      <c r="M108" t="s">
        <v>2340</v>
      </c>
      <c r="N108" t="b">
        <v>0</v>
      </c>
    </row>
    <row r="109" spans="1:14" x14ac:dyDescent="0.45">
      <c r="A109" t="s">
        <v>414</v>
      </c>
      <c r="B109" t="s">
        <v>1555</v>
      </c>
      <c r="C109" t="s">
        <v>557</v>
      </c>
      <c r="D109">
        <v>5</v>
      </c>
      <c r="E109">
        <v>5</v>
      </c>
      <c r="F109">
        <v>4</v>
      </c>
      <c r="G109">
        <v>5</v>
      </c>
      <c r="H109">
        <v>4</v>
      </c>
      <c r="I109">
        <v>4.7249999999999996</v>
      </c>
      <c r="J109">
        <v>23</v>
      </c>
      <c r="K109">
        <v>0.196760151289223</v>
      </c>
      <c r="L109">
        <v>11</v>
      </c>
      <c r="M109" t="s">
        <v>2341</v>
      </c>
      <c r="N109" t="b">
        <v>0</v>
      </c>
    </row>
    <row r="110" spans="1:14" x14ac:dyDescent="0.45">
      <c r="A110" t="s">
        <v>417</v>
      </c>
      <c r="B110" t="s">
        <v>698</v>
      </c>
      <c r="C110" t="s">
        <v>557</v>
      </c>
      <c r="D110">
        <v>1</v>
      </c>
      <c r="E110">
        <v>1</v>
      </c>
      <c r="F110">
        <v>1</v>
      </c>
      <c r="G110">
        <v>2</v>
      </c>
      <c r="H110">
        <v>1</v>
      </c>
      <c r="I110">
        <v>1.1625000000000001</v>
      </c>
      <c r="J110">
        <v>6</v>
      </c>
      <c r="K110">
        <v>4.6962204462204463E-2</v>
      </c>
      <c r="L110">
        <v>11</v>
      </c>
      <c r="M110" t="s">
        <v>2342</v>
      </c>
      <c r="N110" t="b">
        <v>0</v>
      </c>
    </row>
    <row r="111" spans="1:14" x14ac:dyDescent="0.45">
      <c r="A111" t="s">
        <v>420</v>
      </c>
      <c r="B111" t="s">
        <v>698</v>
      </c>
      <c r="C111" t="s">
        <v>557</v>
      </c>
      <c r="D111">
        <v>1</v>
      </c>
      <c r="E111">
        <v>1</v>
      </c>
      <c r="F111">
        <v>1</v>
      </c>
      <c r="G111">
        <v>2</v>
      </c>
      <c r="H111">
        <v>1</v>
      </c>
      <c r="I111">
        <v>1.1625000000000001</v>
      </c>
      <c r="J111">
        <v>6</v>
      </c>
      <c r="K111">
        <v>2.1228070175438589E-2</v>
      </c>
      <c r="L111">
        <v>3</v>
      </c>
      <c r="M111" t="s">
        <v>2343</v>
      </c>
      <c r="N111" t="b">
        <v>0</v>
      </c>
    </row>
    <row r="112" spans="1:14" x14ac:dyDescent="0.45">
      <c r="A112" t="s">
        <v>423</v>
      </c>
      <c r="B112" t="s">
        <v>1072</v>
      </c>
      <c r="C112" t="s">
        <v>557</v>
      </c>
      <c r="D112">
        <v>5</v>
      </c>
      <c r="E112">
        <v>5</v>
      </c>
      <c r="F112">
        <v>4</v>
      </c>
      <c r="G112">
        <v>5</v>
      </c>
      <c r="H112">
        <v>5</v>
      </c>
      <c r="I112">
        <v>4.8125</v>
      </c>
      <c r="J112">
        <v>24</v>
      </c>
      <c r="K112">
        <v>6.5485007617114677E-2</v>
      </c>
      <c r="L112">
        <v>14</v>
      </c>
      <c r="M112" t="s">
        <v>2344</v>
      </c>
      <c r="N112" t="b">
        <v>0</v>
      </c>
    </row>
    <row r="113" spans="1:14" x14ac:dyDescent="0.45">
      <c r="A113" t="s">
        <v>426</v>
      </c>
      <c r="B113" t="s">
        <v>1560</v>
      </c>
      <c r="C113" t="s">
        <v>557</v>
      </c>
      <c r="D113">
        <v>4</v>
      </c>
      <c r="E113">
        <v>5</v>
      </c>
      <c r="F113">
        <v>3</v>
      </c>
      <c r="G113">
        <v>4</v>
      </c>
      <c r="H113">
        <v>3</v>
      </c>
      <c r="I113">
        <v>3.9750000000000001</v>
      </c>
      <c r="J113">
        <v>19</v>
      </c>
      <c r="K113">
        <v>0.25524851517187741</v>
      </c>
      <c r="L113">
        <v>9</v>
      </c>
      <c r="M113" t="s">
        <v>2345</v>
      </c>
      <c r="N113" t="b">
        <v>0</v>
      </c>
    </row>
    <row r="114" spans="1:14" x14ac:dyDescent="0.45">
      <c r="A114" t="s">
        <v>429</v>
      </c>
      <c r="B114" t="s">
        <v>1076</v>
      </c>
      <c r="C114" t="s">
        <v>557</v>
      </c>
      <c r="D114">
        <v>5</v>
      </c>
      <c r="E114">
        <v>5</v>
      </c>
      <c r="F114">
        <v>4</v>
      </c>
      <c r="G114">
        <v>5</v>
      </c>
      <c r="H114">
        <v>4</v>
      </c>
      <c r="I114">
        <v>4.7249999999999996</v>
      </c>
      <c r="J114">
        <v>23</v>
      </c>
      <c r="K114">
        <v>0.44154746350564011</v>
      </c>
      <c r="L114">
        <v>12</v>
      </c>
      <c r="M114" t="s">
        <v>2346</v>
      </c>
      <c r="N114" t="b">
        <v>0</v>
      </c>
    </row>
    <row r="115" spans="1:14" x14ac:dyDescent="0.45">
      <c r="A115" t="s">
        <v>432</v>
      </c>
      <c r="B115" t="s">
        <v>1563</v>
      </c>
      <c r="C115" t="s">
        <v>557</v>
      </c>
      <c r="D115">
        <v>5</v>
      </c>
      <c r="E115">
        <v>5</v>
      </c>
      <c r="F115">
        <v>5</v>
      </c>
      <c r="G115">
        <v>5</v>
      </c>
      <c r="H115">
        <v>5</v>
      </c>
      <c r="I115">
        <v>5</v>
      </c>
      <c r="J115">
        <v>25</v>
      </c>
      <c r="K115">
        <v>0.42252089822389821</v>
      </c>
      <c r="L115">
        <v>13</v>
      </c>
      <c r="M115" t="s">
        <v>2347</v>
      </c>
      <c r="N115" t="b">
        <v>0</v>
      </c>
    </row>
    <row r="116" spans="1:14" x14ac:dyDescent="0.45">
      <c r="A116" t="s">
        <v>435</v>
      </c>
      <c r="B116" t="s">
        <v>1080</v>
      </c>
      <c r="C116" t="s">
        <v>557</v>
      </c>
      <c r="D116">
        <v>2</v>
      </c>
      <c r="E116">
        <v>3</v>
      </c>
      <c r="F116">
        <v>2</v>
      </c>
      <c r="G116">
        <v>4</v>
      </c>
      <c r="H116">
        <v>1</v>
      </c>
      <c r="I116">
        <v>2.4874999999999998</v>
      </c>
      <c r="J116">
        <v>12</v>
      </c>
      <c r="K116">
        <v>0</v>
      </c>
      <c r="L116">
        <v>3</v>
      </c>
      <c r="M116" t="s">
        <v>2348</v>
      </c>
      <c r="N116" t="b">
        <v>0</v>
      </c>
    </row>
    <row r="117" spans="1:14" x14ac:dyDescent="0.45">
      <c r="A117" t="s">
        <v>438</v>
      </c>
      <c r="B117" t="s">
        <v>698</v>
      </c>
      <c r="C117" t="s">
        <v>557</v>
      </c>
      <c r="D117">
        <v>1</v>
      </c>
      <c r="E117">
        <v>1</v>
      </c>
      <c r="F117">
        <v>1</v>
      </c>
      <c r="G117">
        <v>2</v>
      </c>
      <c r="H117">
        <v>1</v>
      </c>
      <c r="I117">
        <v>1.1625000000000001</v>
      </c>
      <c r="J117">
        <v>6</v>
      </c>
      <c r="K117">
        <v>3.8622284238381217E-2</v>
      </c>
      <c r="L117">
        <v>11</v>
      </c>
      <c r="M117" t="s">
        <v>2349</v>
      </c>
      <c r="N117" t="b">
        <v>0</v>
      </c>
    </row>
    <row r="118" spans="1:14" x14ac:dyDescent="0.45">
      <c r="A118" t="s">
        <v>441</v>
      </c>
      <c r="B118" t="s">
        <v>1567</v>
      </c>
      <c r="C118" t="s">
        <v>557</v>
      </c>
      <c r="D118">
        <v>5</v>
      </c>
      <c r="E118">
        <v>5</v>
      </c>
      <c r="F118">
        <v>4</v>
      </c>
      <c r="G118">
        <v>5</v>
      </c>
      <c r="H118">
        <v>4</v>
      </c>
      <c r="I118">
        <v>4.7249999999999996</v>
      </c>
      <c r="J118">
        <v>23</v>
      </c>
      <c r="K118">
        <v>0.14466495910104929</v>
      </c>
      <c r="L118">
        <v>7</v>
      </c>
      <c r="M118" t="s">
        <v>2350</v>
      </c>
      <c r="N118" t="b">
        <v>0</v>
      </c>
    </row>
    <row r="119" spans="1:14" x14ac:dyDescent="0.45">
      <c r="A119" t="s">
        <v>444</v>
      </c>
      <c r="B119" t="s">
        <v>1569</v>
      </c>
      <c r="C119" t="s">
        <v>557</v>
      </c>
      <c r="D119">
        <v>4</v>
      </c>
      <c r="E119">
        <v>5</v>
      </c>
      <c r="F119">
        <v>4</v>
      </c>
      <c r="G119">
        <v>5</v>
      </c>
      <c r="H119">
        <v>3</v>
      </c>
      <c r="I119">
        <v>4.3249999999999993</v>
      </c>
      <c r="J119">
        <v>21</v>
      </c>
      <c r="K119">
        <v>0.15731098835375151</v>
      </c>
      <c r="L119">
        <v>10</v>
      </c>
      <c r="M119" t="s">
        <v>2351</v>
      </c>
      <c r="N119" t="b">
        <v>0</v>
      </c>
    </row>
    <row r="120" spans="1:14" x14ac:dyDescent="0.45">
      <c r="A120" t="s">
        <v>435</v>
      </c>
      <c r="B120" t="s">
        <v>1080</v>
      </c>
      <c r="C120" t="s">
        <v>557</v>
      </c>
      <c r="D120">
        <v>2</v>
      </c>
      <c r="E120">
        <v>3</v>
      </c>
      <c r="F120">
        <v>2</v>
      </c>
      <c r="G120">
        <v>4</v>
      </c>
      <c r="H120">
        <v>1</v>
      </c>
      <c r="I120">
        <v>2.4874999999999998</v>
      </c>
      <c r="J120">
        <v>12</v>
      </c>
      <c r="K120">
        <v>0</v>
      </c>
      <c r="L120">
        <v>3</v>
      </c>
      <c r="M120" t="s">
        <v>2352</v>
      </c>
      <c r="N120" t="b">
        <v>0</v>
      </c>
    </row>
    <row r="121" spans="1:14" x14ac:dyDescent="0.45">
      <c r="A121" t="s">
        <v>449</v>
      </c>
      <c r="B121" t="s">
        <v>1572</v>
      </c>
      <c r="C121" t="s">
        <v>557</v>
      </c>
      <c r="D121">
        <v>5</v>
      </c>
      <c r="E121">
        <v>5</v>
      </c>
      <c r="F121">
        <v>4</v>
      </c>
      <c r="G121">
        <v>5</v>
      </c>
      <c r="H121">
        <v>4</v>
      </c>
      <c r="I121">
        <v>4.7249999999999996</v>
      </c>
      <c r="J121">
        <v>23</v>
      </c>
      <c r="K121">
        <v>0.1840646782325788</v>
      </c>
      <c r="L121">
        <v>10</v>
      </c>
      <c r="M121" t="s">
        <v>2353</v>
      </c>
      <c r="N121" t="b">
        <v>0</v>
      </c>
    </row>
    <row r="122" spans="1:14" x14ac:dyDescent="0.45">
      <c r="A122" t="s">
        <v>452</v>
      </c>
      <c r="B122" t="s">
        <v>1574</v>
      </c>
      <c r="C122" t="s">
        <v>557</v>
      </c>
      <c r="D122">
        <v>1</v>
      </c>
      <c r="E122">
        <v>5</v>
      </c>
      <c r="F122">
        <v>1</v>
      </c>
      <c r="G122">
        <v>4</v>
      </c>
      <c r="H122">
        <v>1</v>
      </c>
      <c r="I122">
        <v>2.4874999999999998</v>
      </c>
      <c r="J122">
        <v>12</v>
      </c>
      <c r="K122">
        <v>9.9695340212981806E-2</v>
      </c>
      <c r="L122">
        <v>15</v>
      </c>
      <c r="M122" t="s">
        <v>2354</v>
      </c>
      <c r="N122" t="b">
        <v>0</v>
      </c>
    </row>
    <row r="123" spans="1:14" x14ac:dyDescent="0.45">
      <c r="A123" t="s">
        <v>455</v>
      </c>
      <c r="B123" t="s">
        <v>1576</v>
      </c>
      <c r="C123" t="s">
        <v>557</v>
      </c>
      <c r="D123">
        <v>3</v>
      </c>
      <c r="E123">
        <v>4</v>
      </c>
      <c r="F123">
        <v>3</v>
      </c>
      <c r="G123">
        <v>4</v>
      </c>
      <c r="H123">
        <v>2</v>
      </c>
      <c r="I123">
        <v>3.3250000000000002</v>
      </c>
      <c r="J123">
        <v>16</v>
      </c>
      <c r="K123">
        <v>0.19565742108850381</v>
      </c>
      <c r="L123">
        <v>13</v>
      </c>
      <c r="M123" t="s">
        <v>2355</v>
      </c>
      <c r="N123" t="b">
        <v>0</v>
      </c>
    </row>
    <row r="124" spans="1:14" x14ac:dyDescent="0.45">
      <c r="A124" t="s">
        <v>458</v>
      </c>
      <c r="B124" t="s">
        <v>1578</v>
      </c>
      <c r="C124" t="s">
        <v>557</v>
      </c>
      <c r="D124">
        <v>5</v>
      </c>
      <c r="E124">
        <v>5</v>
      </c>
      <c r="F124">
        <v>4</v>
      </c>
      <c r="G124">
        <v>5</v>
      </c>
      <c r="H124">
        <v>4</v>
      </c>
      <c r="I124">
        <v>4.7249999999999996</v>
      </c>
      <c r="J124">
        <v>23</v>
      </c>
      <c r="K124">
        <v>0.17171344851021569</v>
      </c>
      <c r="L124">
        <v>11</v>
      </c>
      <c r="M124" t="s">
        <v>2356</v>
      </c>
      <c r="N124" t="b">
        <v>0</v>
      </c>
    </row>
    <row r="125" spans="1:14" x14ac:dyDescent="0.45">
      <c r="A125" t="s">
        <v>461</v>
      </c>
      <c r="B125" t="s">
        <v>1579</v>
      </c>
      <c r="C125" t="s">
        <v>557</v>
      </c>
      <c r="D125">
        <v>5</v>
      </c>
      <c r="E125">
        <v>5</v>
      </c>
      <c r="F125">
        <v>4</v>
      </c>
      <c r="G125">
        <v>5</v>
      </c>
      <c r="H125">
        <v>4</v>
      </c>
      <c r="I125">
        <v>4.7249999999999996</v>
      </c>
      <c r="J125">
        <v>23</v>
      </c>
      <c r="K125">
        <v>0.21840708830840411</v>
      </c>
      <c r="L125">
        <v>12</v>
      </c>
      <c r="M125" t="s">
        <v>2357</v>
      </c>
      <c r="N125" t="b">
        <v>0</v>
      </c>
    </row>
    <row r="126" spans="1:14" x14ac:dyDescent="0.45">
      <c r="A126" t="s">
        <v>464</v>
      </c>
      <c r="B126" t="s">
        <v>1581</v>
      </c>
      <c r="C126" t="s">
        <v>557</v>
      </c>
      <c r="D126">
        <v>4</v>
      </c>
      <c r="E126">
        <v>5</v>
      </c>
      <c r="F126">
        <v>4</v>
      </c>
      <c r="G126">
        <v>5</v>
      </c>
      <c r="H126">
        <v>3</v>
      </c>
      <c r="I126">
        <v>4.3249999999999993</v>
      </c>
      <c r="J126">
        <v>21</v>
      </c>
      <c r="K126">
        <v>0.12578553590921951</v>
      </c>
      <c r="L126">
        <v>13</v>
      </c>
      <c r="M126" t="s">
        <v>2358</v>
      </c>
      <c r="N126" t="b">
        <v>0</v>
      </c>
    </row>
    <row r="127" spans="1:14" x14ac:dyDescent="0.45">
      <c r="A127" t="s">
        <v>467</v>
      </c>
      <c r="B127" t="s">
        <v>698</v>
      </c>
      <c r="C127" t="s">
        <v>557</v>
      </c>
      <c r="D127">
        <v>1</v>
      </c>
      <c r="E127">
        <v>1</v>
      </c>
      <c r="F127">
        <v>1</v>
      </c>
      <c r="G127">
        <v>2</v>
      </c>
      <c r="H127">
        <v>1</v>
      </c>
      <c r="I127">
        <v>1.1625000000000001</v>
      </c>
      <c r="J127">
        <v>6</v>
      </c>
      <c r="K127">
        <v>5.7171893147502907E-2</v>
      </c>
      <c r="L127">
        <v>3</v>
      </c>
      <c r="M127" t="s">
        <v>2359</v>
      </c>
      <c r="N127" t="b">
        <v>0</v>
      </c>
    </row>
    <row r="128" spans="1:14" x14ac:dyDescent="0.45">
      <c r="A128" t="s">
        <v>470</v>
      </c>
      <c r="B128" t="s">
        <v>698</v>
      </c>
      <c r="C128" t="s">
        <v>557</v>
      </c>
      <c r="D128">
        <v>1</v>
      </c>
      <c r="E128">
        <v>1</v>
      </c>
      <c r="F128">
        <v>1</v>
      </c>
      <c r="G128">
        <v>2</v>
      </c>
      <c r="H128">
        <v>1</v>
      </c>
      <c r="I128">
        <v>1.1625000000000001</v>
      </c>
      <c r="J128">
        <v>6</v>
      </c>
      <c r="K128">
        <v>6.5557947677763351E-2</v>
      </c>
      <c r="L128">
        <v>7</v>
      </c>
      <c r="M128" t="s">
        <v>2360</v>
      </c>
      <c r="N128" t="b">
        <v>0</v>
      </c>
    </row>
    <row r="129" spans="1:14" x14ac:dyDescent="0.45">
      <c r="A129" t="s">
        <v>473</v>
      </c>
      <c r="B129" t="s">
        <v>698</v>
      </c>
      <c r="C129" t="s">
        <v>557</v>
      </c>
      <c r="D129">
        <v>1</v>
      </c>
      <c r="E129">
        <v>1</v>
      </c>
      <c r="F129">
        <v>1</v>
      </c>
      <c r="G129">
        <v>2</v>
      </c>
      <c r="H129">
        <v>1</v>
      </c>
      <c r="I129">
        <v>1.1625000000000001</v>
      </c>
      <c r="J129">
        <v>6</v>
      </c>
      <c r="K129">
        <v>7.2222167876758975E-2</v>
      </c>
      <c r="L129">
        <v>4</v>
      </c>
      <c r="M129" t="s">
        <v>2361</v>
      </c>
      <c r="N129" t="b">
        <v>0</v>
      </c>
    </row>
    <row r="130" spans="1:14" x14ac:dyDescent="0.45">
      <c r="A130" t="s">
        <v>476</v>
      </c>
      <c r="B130" t="s">
        <v>1586</v>
      </c>
      <c r="C130" t="s">
        <v>557</v>
      </c>
      <c r="D130">
        <v>3</v>
      </c>
      <c r="E130">
        <v>5</v>
      </c>
      <c r="F130">
        <v>3</v>
      </c>
      <c r="G130">
        <v>4</v>
      </c>
      <c r="H130">
        <v>2</v>
      </c>
      <c r="I130">
        <v>3.5750000000000002</v>
      </c>
      <c r="J130">
        <v>17</v>
      </c>
      <c r="K130">
        <v>5.7340660933962367E-2</v>
      </c>
      <c r="L130">
        <v>11</v>
      </c>
      <c r="M130" t="s">
        <v>2362</v>
      </c>
      <c r="N130" t="b">
        <v>0</v>
      </c>
    </row>
    <row r="131" spans="1:14" x14ac:dyDescent="0.45">
      <c r="A131" t="s">
        <v>479</v>
      </c>
      <c r="B131" t="s">
        <v>1107</v>
      </c>
      <c r="C131" t="s">
        <v>557</v>
      </c>
      <c r="D131">
        <v>5</v>
      </c>
      <c r="E131">
        <v>5</v>
      </c>
      <c r="F131">
        <v>5</v>
      </c>
      <c r="G131">
        <v>5</v>
      </c>
      <c r="H131">
        <v>5</v>
      </c>
      <c r="I131">
        <v>5</v>
      </c>
      <c r="J131">
        <v>25</v>
      </c>
      <c r="K131">
        <v>0.28923379495318691</v>
      </c>
      <c r="L131">
        <v>10</v>
      </c>
      <c r="M131" t="s">
        <v>2363</v>
      </c>
      <c r="N131" t="b">
        <v>0</v>
      </c>
    </row>
    <row r="132" spans="1:14" x14ac:dyDescent="0.45">
      <c r="D132">
        <f>AVERAGE(D2:D131)</f>
        <v>3.6846153846153844</v>
      </c>
      <c r="E132">
        <f t="shared" ref="E132:L132" si="0">AVERAGE(E2:E131)</f>
        <v>4.2461538461538462</v>
      </c>
      <c r="F132">
        <f t="shared" si="0"/>
        <v>3.2692307692307692</v>
      </c>
      <c r="G132">
        <f t="shared" si="0"/>
        <v>4.3538461538461535</v>
      </c>
      <c r="H132">
        <f t="shared" si="0"/>
        <v>2.8384615384615386</v>
      </c>
      <c r="I132">
        <f t="shared" si="0"/>
        <v>3.7818269230769261</v>
      </c>
      <c r="J132">
        <f t="shared" si="0"/>
        <v>18.392307692307693</v>
      </c>
      <c r="K132">
        <f t="shared" si="0"/>
        <v>0.1802900687151292</v>
      </c>
      <c r="L132">
        <f t="shared" si="0"/>
        <v>9.6</v>
      </c>
    </row>
  </sheetData>
  <autoFilter ref="A1:Q132" xr:uid="{86943271-1562-4C8D-B804-46480A6D416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0195-269F-42F6-95A0-D5BE53FC8E79}">
  <sheetPr>
    <tabColor theme="6" tint="0.79998168889431442"/>
  </sheetPr>
  <dimension ref="A1:Q132"/>
  <sheetViews>
    <sheetView workbookViewId="0">
      <pane ySplit="1" topLeftCell="A96" activePane="bottomLeft" state="frozen"/>
      <selection pane="bottomLeft" activeCell="A2" sqref="A2:N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1109</v>
      </c>
      <c r="C2" t="s">
        <v>557</v>
      </c>
      <c r="D2">
        <v>5</v>
      </c>
      <c r="E2">
        <v>5</v>
      </c>
      <c r="F2">
        <v>4</v>
      </c>
      <c r="G2">
        <v>5</v>
      </c>
      <c r="H2">
        <v>4</v>
      </c>
      <c r="I2">
        <v>4.7249999999999996</v>
      </c>
      <c r="J2">
        <v>23</v>
      </c>
      <c r="K2">
        <v>0.16327621608581361</v>
      </c>
      <c r="L2">
        <v>7</v>
      </c>
      <c r="M2" t="s">
        <v>2103</v>
      </c>
      <c r="N2" t="b">
        <v>0</v>
      </c>
    </row>
    <row r="3" spans="1:17" x14ac:dyDescent="0.45">
      <c r="A3" t="s">
        <v>96</v>
      </c>
      <c r="B3" t="s">
        <v>1111</v>
      </c>
      <c r="C3" t="s">
        <v>557</v>
      </c>
      <c r="D3">
        <v>5</v>
      </c>
      <c r="E3">
        <v>5</v>
      </c>
      <c r="F3">
        <v>4</v>
      </c>
      <c r="G3">
        <v>5</v>
      </c>
      <c r="H3">
        <v>4</v>
      </c>
      <c r="I3">
        <v>4.7249999999999996</v>
      </c>
      <c r="J3">
        <v>23</v>
      </c>
      <c r="K3">
        <v>0.27388115840053873</v>
      </c>
      <c r="L3">
        <v>10</v>
      </c>
      <c r="M3" t="s">
        <v>2104</v>
      </c>
      <c r="N3" t="b">
        <v>0</v>
      </c>
    </row>
    <row r="4" spans="1:17" x14ac:dyDescent="0.45">
      <c r="A4" t="s">
        <v>99</v>
      </c>
      <c r="B4" t="s">
        <v>1113</v>
      </c>
      <c r="C4" t="s">
        <v>557</v>
      </c>
      <c r="D4">
        <v>5</v>
      </c>
      <c r="E4">
        <v>5</v>
      </c>
      <c r="F4">
        <v>4</v>
      </c>
      <c r="G4">
        <v>5</v>
      </c>
      <c r="H4">
        <v>4</v>
      </c>
      <c r="I4">
        <v>4.7249999999999996</v>
      </c>
      <c r="J4">
        <v>23</v>
      </c>
      <c r="K4">
        <v>0.29469140070388439</v>
      </c>
      <c r="L4">
        <v>10</v>
      </c>
      <c r="M4" t="s">
        <v>2105</v>
      </c>
      <c r="N4" t="b">
        <v>0</v>
      </c>
    </row>
    <row r="5" spans="1:17" x14ac:dyDescent="0.45">
      <c r="A5" t="s">
        <v>102</v>
      </c>
      <c r="B5" t="s">
        <v>1115</v>
      </c>
      <c r="C5" t="s">
        <v>557</v>
      </c>
      <c r="D5">
        <v>2</v>
      </c>
      <c r="E5">
        <v>3</v>
      </c>
      <c r="F5">
        <v>2</v>
      </c>
      <c r="G5">
        <v>4</v>
      </c>
      <c r="H5">
        <v>1</v>
      </c>
      <c r="I5">
        <v>2.4874999999999998</v>
      </c>
      <c r="J5">
        <v>12</v>
      </c>
      <c r="K5">
        <v>8.5344399212355149E-2</v>
      </c>
      <c r="L5">
        <v>12</v>
      </c>
      <c r="M5" t="s">
        <v>2106</v>
      </c>
      <c r="N5" t="b">
        <v>0</v>
      </c>
    </row>
    <row r="6" spans="1:17" x14ac:dyDescent="0.45">
      <c r="A6" t="s">
        <v>105</v>
      </c>
      <c r="B6" t="s">
        <v>1117</v>
      </c>
      <c r="C6" t="s">
        <v>557</v>
      </c>
      <c r="D6">
        <v>4</v>
      </c>
      <c r="E6">
        <v>5</v>
      </c>
      <c r="F6">
        <v>4</v>
      </c>
      <c r="G6">
        <v>5</v>
      </c>
      <c r="H6">
        <v>3</v>
      </c>
      <c r="I6">
        <v>4.3249999999999993</v>
      </c>
      <c r="J6">
        <v>21</v>
      </c>
      <c r="K6">
        <v>0.21164457431790759</v>
      </c>
      <c r="L6">
        <v>13</v>
      </c>
      <c r="M6" t="s">
        <v>2107</v>
      </c>
      <c r="N6" t="b">
        <v>0</v>
      </c>
    </row>
    <row r="7" spans="1:17" x14ac:dyDescent="0.45">
      <c r="A7" t="s">
        <v>108</v>
      </c>
      <c r="B7" t="s">
        <v>1119</v>
      </c>
      <c r="C7" t="s">
        <v>557</v>
      </c>
      <c r="D7">
        <v>4</v>
      </c>
      <c r="E7">
        <v>5</v>
      </c>
      <c r="F7">
        <v>4</v>
      </c>
      <c r="G7">
        <v>5</v>
      </c>
      <c r="H7">
        <v>3</v>
      </c>
      <c r="I7">
        <v>4.3249999999999993</v>
      </c>
      <c r="J7">
        <v>21</v>
      </c>
      <c r="K7">
        <v>0.28127742699029878</v>
      </c>
      <c r="L7">
        <v>8</v>
      </c>
      <c r="M7" t="s">
        <v>2108</v>
      </c>
      <c r="N7" t="b">
        <v>0</v>
      </c>
    </row>
    <row r="8" spans="1:17" x14ac:dyDescent="0.45">
      <c r="A8" t="s">
        <v>111</v>
      </c>
      <c r="B8" t="s">
        <v>1121</v>
      </c>
      <c r="C8" t="s">
        <v>557</v>
      </c>
      <c r="D8">
        <v>5</v>
      </c>
      <c r="E8">
        <v>5</v>
      </c>
      <c r="F8">
        <v>5</v>
      </c>
      <c r="G8">
        <v>5</v>
      </c>
      <c r="H8">
        <v>4</v>
      </c>
      <c r="I8">
        <v>4.9124999999999996</v>
      </c>
      <c r="J8">
        <v>24</v>
      </c>
      <c r="K8">
        <v>0.35264038309845491</v>
      </c>
      <c r="L8">
        <v>9</v>
      </c>
      <c r="M8" t="s">
        <v>2109</v>
      </c>
      <c r="N8" t="b">
        <v>0</v>
      </c>
    </row>
    <row r="9" spans="1:17" x14ac:dyDescent="0.45">
      <c r="A9" t="s">
        <v>114</v>
      </c>
      <c r="B9" t="s">
        <v>1123</v>
      </c>
      <c r="C9" t="s">
        <v>557</v>
      </c>
      <c r="D9">
        <v>5</v>
      </c>
      <c r="E9">
        <v>5</v>
      </c>
      <c r="F9">
        <v>4</v>
      </c>
      <c r="G9">
        <v>5</v>
      </c>
      <c r="H9">
        <v>4</v>
      </c>
      <c r="I9">
        <v>4.7249999999999996</v>
      </c>
      <c r="J9">
        <v>23</v>
      </c>
      <c r="K9">
        <v>0.2045897961281444</v>
      </c>
      <c r="L9">
        <v>11</v>
      </c>
      <c r="M9" t="s">
        <v>2110</v>
      </c>
      <c r="N9" t="b">
        <v>0</v>
      </c>
    </row>
    <row r="10" spans="1:17" x14ac:dyDescent="0.45">
      <c r="A10" t="s">
        <v>117</v>
      </c>
      <c r="B10" t="s">
        <v>1125</v>
      </c>
      <c r="C10" t="s">
        <v>557</v>
      </c>
      <c r="D10">
        <v>3</v>
      </c>
      <c r="E10">
        <v>4</v>
      </c>
      <c r="F10">
        <v>3</v>
      </c>
      <c r="G10">
        <v>4</v>
      </c>
      <c r="H10">
        <v>2</v>
      </c>
      <c r="I10">
        <v>3.3250000000000002</v>
      </c>
      <c r="J10">
        <v>16</v>
      </c>
      <c r="K10">
        <v>0.12558714386605629</v>
      </c>
      <c r="L10">
        <v>10</v>
      </c>
      <c r="M10" t="s">
        <v>2111</v>
      </c>
      <c r="N10" t="b">
        <v>0</v>
      </c>
    </row>
    <row r="11" spans="1:17" x14ac:dyDescent="0.45">
      <c r="A11" t="s">
        <v>120</v>
      </c>
      <c r="B11" t="s">
        <v>1127</v>
      </c>
      <c r="C11" t="s">
        <v>557</v>
      </c>
      <c r="D11">
        <v>3</v>
      </c>
      <c r="E11">
        <v>4</v>
      </c>
      <c r="F11">
        <v>2</v>
      </c>
      <c r="G11">
        <v>4</v>
      </c>
      <c r="H11">
        <v>2</v>
      </c>
      <c r="I11">
        <v>3.1375000000000002</v>
      </c>
      <c r="J11">
        <v>15</v>
      </c>
      <c r="K11">
        <v>0.1672567277032091</v>
      </c>
      <c r="L11">
        <v>9</v>
      </c>
      <c r="M11" t="s">
        <v>2112</v>
      </c>
      <c r="N11" t="b">
        <v>0</v>
      </c>
    </row>
    <row r="12" spans="1:17" x14ac:dyDescent="0.45">
      <c r="A12" t="s">
        <v>123</v>
      </c>
      <c r="B12" t="s">
        <v>1129</v>
      </c>
      <c r="C12" t="s">
        <v>557</v>
      </c>
      <c r="D12">
        <v>5</v>
      </c>
      <c r="E12">
        <v>5</v>
      </c>
      <c r="F12">
        <v>4</v>
      </c>
      <c r="G12">
        <v>5</v>
      </c>
      <c r="H12">
        <v>4</v>
      </c>
      <c r="I12">
        <v>4.7249999999999996</v>
      </c>
      <c r="J12">
        <v>23</v>
      </c>
      <c r="K12">
        <v>0.31898390070756688</v>
      </c>
      <c r="L12">
        <v>11</v>
      </c>
      <c r="M12" t="s">
        <v>2113</v>
      </c>
      <c r="N12" t="b">
        <v>0</v>
      </c>
    </row>
    <row r="13" spans="1:17" x14ac:dyDescent="0.45">
      <c r="A13" t="s">
        <v>126</v>
      </c>
      <c r="B13" t="s">
        <v>1131</v>
      </c>
      <c r="C13" t="s">
        <v>557</v>
      </c>
      <c r="D13">
        <v>5</v>
      </c>
      <c r="E13">
        <v>5</v>
      </c>
      <c r="F13">
        <v>4</v>
      </c>
      <c r="G13">
        <v>5</v>
      </c>
      <c r="H13">
        <v>4</v>
      </c>
      <c r="I13">
        <v>4.7249999999999996</v>
      </c>
      <c r="J13">
        <v>23</v>
      </c>
      <c r="K13">
        <v>0.42633306157155582</v>
      </c>
      <c r="L13">
        <v>12</v>
      </c>
      <c r="M13" t="s">
        <v>2114</v>
      </c>
      <c r="N13" t="b">
        <v>0</v>
      </c>
    </row>
    <row r="14" spans="1:17" x14ac:dyDescent="0.45">
      <c r="A14" t="s">
        <v>129</v>
      </c>
      <c r="B14" t="s">
        <v>2115</v>
      </c>
      <c r="C14" t="s">
        <v>557</v>
      </c>
      <c r="D14">
        <v>4</v>
      </c>
      <c r="E14">
        <v>5</v>
      </c>
      <c r="F14">
        <v>3</v>
      </c>
      <c r="G14">
        <v>4</v>
      </c>
      <c r="H14">
        <v>3</v>
      </c>
      <c r="I14">
        <v>3.9750000000000001</v>
      </c>
      <c r="J14">
        <v>19</v>
      </c>
      <c r="K14">
        <v>0.1942668907741904</v>
      </c>
      <c r="L14">
        <v>9</v>
      </c>
      <c r="M14" t="s">
        <v>2116</v>
      </c>
      <c r="N14" t="b">
        <v>0</v>
      </c>
    </row>
    <row r="15" spans="1:17" x14ac:dyDescent="0.45">
      <c r="A15" t="s">
        <v>132</v>
      </c>
      <c r="B15" t="s">
        <v>886</v>
      </c>
      <c r="C15" t="s">
        <v>557</v>
      </c>
      <c r="D15">
        <v>5</v>
      </c>
      <c r="E15">
        <v>5</v>
      </c>
      <c r="F15">
        <v>4</v>
      </c>
      <c r="G15">
        <v>5</v>
      </c>
      <c r="H15">
        <v>4</v>
      </c>
      <c r="I15">
        <v>4.7249999999999996</v>
      </c>
      <c r="J15">
        <v>23</v>
      </c>
      <c r="K15">
        <v>0.14649663387910741</v>
      </c>
      <c r="L15">
        <v>10</v>
      </c>
      <c r="M15" t="s">
        <v>2117</v>
      </c>
      <c r="N15" t="b">
        <v>0</v>
      </c>
    </row>
    <row r="16" spans="1:17" x14ac:dyDescent="0.45">
      <c r="A16" t="s">
        <v>135</v>
      </c>
      <c r="B16" t="s">
        <v>1134</v>
      </c>
      <c r="C16" t="s">
        <v>557</v>
      </c>
      <c r="D16">
        <v>5</v>
      </c>
      <c r="E16">
        <v>5</v>
      </c>
      <c r="F16">
        <v>4</v>
      </c>
      <c r="G16">
        <v>5</v>
      </c>
      <c r="H16">
        <v>4</v>
      </c>
      <c r="I16">
        <v>4.7249999999999996</v>
      </c>
      <c r="J16">
        <v>23</v>
      </c>
      <c r="K16">
        <v>0.38363096649364808</v>
      </c>
      <c r="L16">
        <v>11</v>
      </c>
      <c r="M16" t="s">
        <v>2118</v>
      </c>
      <c r="N16" t="b">
        <v>0</v>
      </c>
    </row>
    <row r="17" spans="1:14" x14ac:dyDescent="0.45">
      <c r="A17" t="s">
        <v>138</v>
      </c>
      <c r="B17" t="s">
        <v>698</v>
      </c>
      <c r="C17" t="s">
        <v>557</v>
      </c>
      <c r="D17">
        <v>1</v>
      </c>
      <c r="E17">
        <v>1</v>
      </c>
      <c r="F17">
        <v>1</v>
      </c>
      <c r="G17">
        <v>2</v>
      </c>
      <c r="H17">
        <v>1</v>
      </c>
      <c r="I17">
        <v>1.1625000000000001</v>
      </c>
      <c r="J17">
        <v>6</v>
      </c>
      <c r="K17">
        <v>4.0150389927235741E-2</v>
      </c>
      <c r="L17">
        <v>12</v>
      </c>
      <c r="M17" t="s">
        <v>2119</v>
      </c>
      <c r="N17" t="b">
        <v>0</v>
      </c>
    </row>
    <row r="18" spans="1:14" x14ac:dyDescent="0.45">
      <c r="A18" t="s">
        <v>141</v>
      </c>
      <c r="B18" t="s">
        <v>1137</v>
      </c>
      <c r="C18" t="s">
        <v>557</v>
      </c>
      <c r="D18">
        <v>3</v>
      </c>
      <c r="E18">
        <v>4</v>
      </c>
      <c r="F18">
        <v>3</v>
      </c>
      <c r="G18">
        <v>4</v>
      </c>
      <c r="H18">
        <v>2</v>
      </c>
      <c r="I18">
        <v>3.3250000000000002</v>
      </c>
      <c r="J18">
        <v>16</v>
      </c>
      <c r="K18">
        <v>0.21031047430731151</v>
      </c>
      <c r="L18">
        <v>10</v>
      </c>
      <c r="M18" t="s">
        <v>2120</v>
      </c>
      <c r="N18" t="b">
        <v>0</v>
      </c>
    </row>
    <row r="19" spans="1:14" x14ac:dyDescent="0.45">
      <c r="A19" t="s">
        <v>144</v>
      </c>
      <c r="B19" t="s">
        <v>1139</v>
      </c>
      <c r="C19" t="s">
        <v>557</v>
      </c>
      <c r="D19">
        <v>3</v>
      </c>
      <c r="E19">
        <v>4</v>
      </c>
      <c r="F19">
        <v>3</v>
      </c>
      <c r="G19">
        <v>4</v>
      </c>
      <c r="H19">
        <v>2</v>
      </c>
      <c r="I19">
        <v>3.3250000000000002</v>
      </c>
      <c r="J19">
        <v>16</v>
      </c>
      <c r="K19">
        <v>7.9076878904449283E-2</v>
      </c>
      <c r="L19">
        <v>10</v>
      </c>
      <c r="M19" t="s">
        <v>2121</v>
      </c>
      <c r="N19" t="b">
        <v>0</v>
      </c>
    </row>
    <row r="20" spans="1:14" x14ac:dyDescent="0.45">
      <c r="A20" t="s">
        <v>147</v>
      </c>
      <c r="B20" t="s">
        <v>1141</v>
      </c>
      <c r="C20" t="s">
        <v>557</v>
      </c>
      <c r="D20">
        <v>1</v>
      </c>
      <c r="E20">
        <v>2</v>
      </c>
      <c r="F20">
        <v>1</v>
      </c>
      <c r="G20">
        <v>4</v>
      </c>
      <c r="H20">
        <v>1</v>
      </c>
      <c r="I20">
        <v>1.7375</v>
      </c>
      <c r="J20">
        <v>9</v>
      </c>
      <c r="K20">
        <v>9.7902122209813036E-2</v>
      </c>
      <c r="L20">
        <v>10</v>
      </c>
      <c r="M20" t="s">
        <v>2122</v>
      </c>
      <c r="N20" t="b">
        <v>0</v>
      </c>
    </row>
    <row r="21" spans="1:14" x14ac:dyDescent="0.45">
      <c r="A21" t="s">
        <v>150</v>
      </c>
      <c r="B21" t="s">
        <v>1143</v>
      </c>
      <c r="C21" t="s">
        <v>557</v>
      </c>
      <c r="D21">
        <v>2</v>
      </c>
      <c r="E21">
        <v>3</v>
      </c>
      <c r="F21">
        <v>2</v>
      </c>
      <c r="G21">
        <v>4</v>
      </c>
      <c r="H21">
        <v>1</v>
      </c>
      <c r="I21">
        <v>2.4874999999999998</v>
      </c>
      <c r="J21">
        <v>12</v>
      </c>
      <c r="K21">
        <v>0.13126782251531369</v>
      </c>
      <c r="L21">
        <v>10</v>
      </c>
      <c r="M21" t="s">
        <v>2123</v>
      </c>
      <c r="N21" t="b">
        <v>0</v>
      </c>
    </row>
    <row r="22" spans="1:14" x14ac:dyDescent="0.45">
      <c r="A22" t="s">
        <v>153</v>
      </c>
      <c r="B22" t="s">
        <v>1145</v>
      </c>
      <c r="C22" t="s">
        <v>557</v>
      </c>
      <c r="D22">
        <v>4</v>
      </c>
      <c r="E22">
        <v>5</v>
      </c>
      <c r="F22">
        <v>3</v>
      </c>
      <c r="G22">
        <v>4</v>
      </c>
      <c r="H22">
        <v>2</v>
      </c>
      <c r="I22">
        <v>3.8875000000000002</v>
      </c>
      <c r="J22">
        <v>18</v>
      </c>
      <c r="K22">
        <v>6.7100983865205993E-2</v>
      </c>
      <c r="L22">
        <v>10</v>
      </c>
      <c r="M22" t="s">
        <v>2124</v>
      </c>
      <c r="N22" t="b">
        <v>0</v>
      </c>
    </row>
    <row r="23" spans="1:14" x14ac:dyDescent="0.45">
      <c r="A23" t="s">
        <v>156</v>
      </c>
      <c r="B23" t="s">
        <v>1147</v>
      </c>
      <c r="C23" t="s">
        <v>557</v>
      </c>
      <c r="D23">
        <v>5</v>
      </c>
      <c r="E23">
        <v>5</v>
      </c>
      <c r="F23">
        <v>4</v>
      </c>
      <c r="G23">
        <v>5</v>
      </c>
      <c r="H23">
        <v>4</v>
      </c>
      <c r="I23">
        <v>4.7249999999999996</v>
      </c>
      <c r="J23">
        <v>23</v>
      </c>
      <c r="K23">
        <v>0.24482544795560721</v>
      </c>
      <c r="L23">
        <v>5</v>
      </c>
      <c r="M23" t="s">
        <v>2125</v>
      </c>
      <c r="N23" t="b">
        <v>0</v>
      </c>
    </row>
    <row r="24" spans="1:14" x14ac:dyDescent="0.45">
      <c r="A24" t="s">
        <v>159</v>
      </c>
      <c r="B24" t="s">
        <v>1149</v>
      </c>
      <c r="C24" t="s">
        <v>557</v>
      </c>
      <c r="D24">
        <v>5</v>
      </c>
      <c r="E24">
        <v>5</v>
      </c>
      <c r="F24">
        <v>5</v>
      </c>
      <c r="G24">
        <v>5</v>
      </c>
      <c r="H24">
        <v>4</v>
      </c>
      <c r="I24">
        <v>4.9124999999999996</v>
      </c>
      <c r="J24">
        <v>24</v>
      </c>
      <c r="K24">
        <v>0.31290464467139112</v>
      </c>
      <c r="L24">
        <v>11</v>
      </c>
      <c r="M24" t="s">
        <v>2126</v>
      </c>
      <c r="N24" t="b">
        <v>0</v>
      </c>
    </row>
    <row r="25" spans="1:14" x14ac:dyDescent="0.45">
      <c r="A25" t="s">
        <v>162</v>
      </c>
      <c r="B25" t="s">
        <v>1151</v>
      </c>
      <c r="C25" t="s">
        <v>557</v>
      </c>
      <c r="D25">
        <v>4</v>
      </c>
      <c r="E25">
        <v>5</v>
      </c>
      <c r="F25">
        <v>3</v>
      </c>
      <c r="G25">
        <v>4</v>
      </c>
      <c r="H25">
        <v>3</v>
      </c>
      <c r="I25">
        <v>3.9750000000000001</v>
      </c>
      <c r="J25">
        <v>19</v>
      </c>
      <c r="K25">
        <v>0.19206423510735851</v>
      </c>
      <c r="L25">
        <v>9</v>
      </c>
      <c r="M25" t="s">
        <v>2127</v>
      </c>
      <c r="N25" t="b">
        <v>0</v>
      </c>
    </row>
    <row r="26" spans="1:14" x14ac:dyDescent="0.45">
      <c r="A26" t="s">
        <v>165</v>
      </c>
      <c r="B26" t="s">
        <v>1153</v>
      </c>
      <c r="C26" t="s">
        <v>557</v>
      </c>
      <c r="D26">
        <v>5</v>
      </c>
      <c r="E26">
        <v>5</v>
      </c>
      <c r="F26">
        <v>4</v>
      </c>
      <c r="G26">
        <v>5</v>
      </c>
      <c r="H26">
        <v>4</v>
      </c>
      <c r="I26">
        <v>4.7249999999999996</v>
      </c>
      <c r="J26">
        <v>23</v>
      </c>
      <c r="K26">
        <v>0.34026979086576142</v>
      </c>
      <c r="L26">
        <v>11</v>
      </c>
      <c r="M26" t="s">
        <v>2128</v>
      </c>
      <c r="N26" t="b">
        <v>0</v>
      </c>
    </row>
    <row r="27" spans="1:14" x14ac:dyDescent="0.45">
      <c r="A27" t="s">
        <v>168</v>
      </c>
      <c r="B27" t="s">
        <v>1155</v>
      </c>
      <c r="C27" t="s">
        <v>557</v>
      </c>
      <c r="D27">
        <v>4</v>
      </c>
      <c r="E27">
        <v>5</v>
      </c>
      <c r="F27">
        <v>4</v>
      </c>
      <c r="G27">
        <v>4</v>
      </c>
      <c r="H27">
        <v>3</v>
      </c>
      <c r="I27">
        <v>4.1624999999999996</v>
      </c>
      <c r="J27">
        <v>20</v>
      </c>
      <c r="K27">
        <v>0.1915376553776601</v>
      </c>
      <c r="L27">
        <v>12</v>
      </c>
      <c r="M27" t="s">
        <v>2129</v>
      </c>
      <c r="N27" t="b">
        <v>0</v>
      </c>
    </row>
    <row r="28" spans="1:14" x14ac:dyDescent="0.45">
      <c r="A28" t="s">
        <v>171</v>
      </c>
      <c r="B28" t="s">
        <v>1157</v>
      </c>
      <c r="C28" t="s">
        <v>557</v>
      </c>
      <c r="D28">
        <v>5</v>
      </c>
      <c r="E28">
        <v>5</v>
      </c>
      <c r="F28">
        <v>4</v>
      </c>
      <c r="G28">
        <v>5</v>
      </c>
      <c r="H28">
        <v>3</v>
      </c>
      <c r="I28">
        <v>4.6374999999999993</v>
      </c>
      <c r="J28">
        <v>22</v>
      </c>
      <c r="K28">
        <v>0.20220681310385111</v>
      </c>
      <c r="L28">
        <v>13</v>
      </c>
      <c r="M28" t="s">
        <v>2130</v>
      </c>
      <c r="N28" t="b">
        <v>0</v>
      </c>
    </row>
    <row r="29" spans="1:14" x14ac:dyDescent="0.45">
      <c r="A29" t="s">
        <v>174</v>
      </c>
      <c r="B29" t="s">
        <v>1159</v>
      </c>
      <c r="C29" t="s">
        <v>557</v>
      </c>
      <c r="D29">
        <v>5</v>
      </c>
      <c r="E29">
        <v>5</v>
      </c>
      <c r="F29">
        <v>4</v>
      </c>
      <c r="G29">
        <v>5</v>
      </c>
      <c r="H29">
        <v>4</v>
      </c>
      <c r="I29">
        <v>4.7249999999999996</v>
      </c>
      <c r="J29">
        <v>23</v>
      </c>
      <c r="K29">
        <v>0.29884333776155769</v>
      </c>
      <c r="L29">
        <v>13</v>
      </c>
      <c r="M29" t="s">
        <v>2131</v>
      </c>
      <c r="N29" t="b">
        <v>0</v>
      </c>
    </row>
    <row r="30" spans="1:14" x14ac:dyDescent="0.45">
      <c r="A30" t="s">
        <v>177</v>
      </c>
      <c r="B30" t="s">
        <v>1161</v>
      </c>
      <c r="C30" t="s">
        <v>557</v>
      </c>
      <c r="D30">
        <v>5</v>
      </c>
      <c r="E30">
        <v>5</v>
      </c>
      <c r="F30">
        <v>4</v>
      </c>
      <c r="G30">
        <v>5</v>
      </c>
      <c r="H30">
        <v>4</v>
      </c>
      <c r="I30">
        <v>4.7249999999999996</v>
      </c>
      <c r="J30">
        <v>23</v>
      </c>
      <c r="K30">
        <v>0.1538637898323186</v>
      </c>
      <c r="L30">
        <v>12</v>
      </c>
      <c r="M30" t="s">
        <v>2132</v>
      </c>
      <c r="N30" t="b">
        <v>0</v>
      </c>
    </row>
    <row r="31" spans="1:14" x14ac:dyDescent="0.45">
      <c r="A31" t="s">
        <v>180</v>
      </c>
      <c r="B31" t="s">
        <v>1163</v>
      </c>
      <c r="C31" t="s">
        <v>557</v>
      </c>
      <c r="D31">
        <v>4</v>
      </c>
      <c r="E31">
        <v>5</v>
      </c>
      <c r="F31">
        <v>4</v>
      </c>
      <c r="G31">
        <v>5</v>
      </c>
      <c r="H31">
        <v>3</v>
      </c>
      <c r="I31">
        <v>4.3249999999999993</v>
      </c>
      <c r="J31">
        <v>21</v>
      </c>
      <c r="K31">
        <v>0.32980189587323849</v>
      </c>
      <c r="L31">
        <v>9</v>
      </c>
      <c r="M31" t="s">
        <v>2133</v>
      </c>
      <c r="N31" t="b">
        <v>0</v>
      </c>
    </row>
    <row r="32" spans="1:14" x14ac:dyDescent="0.45">
      <c r="A32" t="s">
        <v>183</v>
      </c>
      <c r="B32" t="s">
        <v>1165</v>
      </c>
      <c r="C32" t="s">
        <v>557</v>
      </c>
      <c r="D32">
        <v>5</v>
      </c>
      <c r="E32">
        <v>5</v>
      </c>
      <c r="F32">
        <v>4</v>
      </c>
      <c r="G32">
        <v>5</v>
      </c>
      <c r="H32">
        <v>3</v>
      </c>
      <c r="I32">
        <v>4.6374999999999993</v>
      </c>
      <c r="J32">
        <v>22</v>
      </c>
      <c r="K32">
        <v>0.15434258627359981</v>
      </c>
      <c r="L32">
        <v>13</v>
      </c>
      <c r="M32" t="s">
        <v>2134</v>
      </c>
      <c r="N32" t="b">
        <v>0</v>
      </c>
    </row>
    <row r="33" spans="1:14" x14ac:dyDescent="0.45">
      <c r="A33" t="s">
        <v>186</v>
      </c>
      <c r="B33" t="s">
        <v>1167</v>
      </c>
      <c r="C33" t="s">
        <v>557</v>
      </c>
      <c r="D33">
        <v>5</v>
      </c>
      <c r="E33">
        <v>5</v>
      </c>
      <c r="F33">
        <v>5</v>
      </c>
      <c r="G33">
        <v>5</v>
      </c>
      <c r="H33">
        <v>4</v>
      </c>
      <c r="I33">
        <v>4.9124999999999996</v>
      </c>
      <c r="J33">
        <v>24</v>
      </c>
      <c r="K33">
        <v>0.1600827296202231</v>
      </c>
      <c r="L33">
        <v>11</v>
      </c>
      <c r="M33" t="s">
        <v>2135</v>
      </c>
      <c r="N33" t="b">
        <v>0</v>
      </c>
    </row>
    <row r="34" spans="1:14" x14ac:dyDescent="0.45">
      <c r="A34" t="s">
        <v>189</v>
      </c>
      <c r="B34" t="s">
        <v>1169</v>
      </c>
      <c r="C34" t="s">
        <v>557</v>
      </c>
      <c r="D34">
        <v>3</v>
      </c>
      <c r="E34">
        <v>4</v>
      </c>
      <c r="F34">
        <v>3</v>
      </c>
      <c r="G34">
        <v>4</v>
      </c>
      <c r="H34">
        <v>2</v>
      </c>
      <c r="I34">
        <v>3.3250000000000002</v>
      </c>
      <c r="J34">
        <v>16</v>
      </c>
      <c r="K34">
        <v>0.1532030389491458</v>
      </c>
      <c r="L34">
        <v>10</v>
      </c>
      <c r="M34" t="s">
        <v>2136</v>
      </c>
      <c r="N34" t="b">
        <v>0</v>
      </c>
    </row>
    <row r="35" spans="1:14" x14ac:dyDescent="0.45">
      <c r="A35" t="s">
        <v>192</v>
      </c>
      <c r="B35" t="s">
        <v>1171</v>
      </c>
      <c r="C35" t="s">
        <v>557</v>
      </c>
      <c r="D35">
        <v>4</v>
      </c>
      <c r="E35">
        <v>5</v>
      </c>
      <c r="F35">
        <v>4</v>
      </c>
      <c r="G35">
        <v>5</v>
      </c>
      <c r="H35">
        <v>3</v>
      </c>
      <c r="I35">
        <v>4.3249999999999993</v>
      </c>
      <c r="J35">
        <v>21</v>
      </c>
      <c r="K35">
        <v>0.30845203705115848</v>
      </c>
      <c r="L35">
        <v>11</v>
      </c>
      <c r="M35" t="s">
        <v>2137</v>
      </c>
      <c r="N35" t="b">
        <v>0</v>
      </c>
    </row>
    <row r="36" spans="1:14" x14ac:dyDescent="0.45">
      <c r="A36" t="s">
        <v>195</v>
      </c>
      <c r="B36" t="s">
        <v>1173</v>
      </c>
      <c r="C36" t="s">
        <v>557</v>
      </c>
      <c r="D36">
        <v>5</v>
      </c>
      <c r="E36">
        <v>5</v>
      </c>
      <c r="F36">
        <v>4</v>
      </c>
      <c r="G36">
        <v>5</v>
      </c>
      <c r="H36">
        <v>4</v>
      </c>
      <c r="I36">
        <v>4.7249999999999996</v>
      </c>
      <c r="J36">
        <v>23</v>
      </c>
      <c r="K36">
        <v>0.38958457766088</v>
      </c>
      <c r="L36">
        <v>12</v>
      </c>
      <c r="M36" t="s">
        <v>2138</v>
      </c>
      <c r="N36" t="b">
        <v>0</v>
      </c>
    </row>
    <row r="37" spans="1:14" x14ac:dyDescent="0.45">
      <c r="A37" t="s">
        <v>198</v>
      </c>
      <c r="B37" t="s">
        <v>1175</v>
      </c>
      <c r="C37" t="s">
        <v>557</v>
      </c>
      <c r="D37">
        <v>3</v>
      </c>
      <c r="E37">
        <v>4</v>
      </c>
      <c r="F37">
        <v>3</v>
      </c>
      <c r="G37">
        <v>4</v>
      </c>
      <c r="H37">
        <v>2</v>
      </c>
      <c r="I37">
        <v>3.3250000000000002</v>
      </c>
      <c r="J37">
        <v>16</v>
      </c>
      <c r="K37">
        <v>0.19705770952107851</v>
      </c>
      <c r="L37">
        <v>8</v>
      </c>
      <c r="M37" t="s">
        <v>2139</v>
      </c>
      <c r="N37" t="b">
        <v>0</v>
      </c>
    </row>
    <row r="38" spans="1:14" x14ac:dyDescent="0.45">
      <c r="A38" t="s">
        <v>201</v>
      </c>
      <c r="B38" t="s">
        <v>1177</v>
      </c>
      <c r="C38" t="s">
        <v>557</v>
      </c>
      <c r="D38">
        <v>4</v>
      </c>
      <c r="E38">
        <v>5</v>
      </c>
      <c r="F38">
        <v>4</v>
      </c>
      <c r="G38">
        <v>5</v>
      </c>
      <c r="H38">
        <v>3</v>
      </c>
      <c r="I38">
        <v>4.3249999999999993</v>
      </c>
      <c r="J38">
        <v>21</v>
      </c>
      <c r="K38">
        <v>0.1997893411818672</v>
      </c>
      <c r="L38">
        <v>11</v>
      </c>
      <c r="M38" t="s">
        <v>2140</v>
      </c>
      <c r="N38" t="b">
        <v>0</v>
      </c>
    </row>
    <row r="39" spans="1:14" x14ac:dyDescent="0.45">
      <c r="A39" t="s">
        <v>204</v>
      </c>
      <c r="B39" t="s">
        <v>1179</v>
      </c>
      <c r="C39" t="s">
        <v>557</v>
      </c>
      <c r="D39">
        <v>5</v>
      </c>
      <c r="E39">
        <v>5</v>
      </c>
      <c r="F39">
        <v>5</v>
      </c>
      <c r="G39">
        <v>5</v>
      </c>
      <c r="H39">
        <v>4</v>
      </c>
      <c r="I39">
        <v>4.9124999999999996</v>
      </c>
      <c r="J39">
        <v>24</v>
      </c>
      <c r="K39">
        <v>0.26822437266967192</v>
      </c>
      <c r="L39">
        <v>11</v>
      </c>
      <c r="M39" t="s">
        <v>2141</v>
      </c>
      <c r="N39" t="b">
        <v>0</v>
      </c>
    </row>
    <row r="40" spans="1:14" x14ac:dyDescent="0.45">
      <c r="A40" t="s">
        <v>207</v>
      </c>
      <c r="B40" t="s">
        <v>1181</v>
      </c>
      <c r="C40" t="s">
        <v>557</v>
      </c>
      <c r="D40">
        <v>4</v>
      </c>
      <c r="E40">
        <v>5</v>
      </c>
      <c r="F40">
        <v>4</v>
      </c>
      <c r="G40">
        <v>5</v>
      </c>
      <c r="H40">
        <v>3</v>
      </c>
      <c r="I40">
        <v>4.3249999999999993</v>
      </c>
      <c r="J40">
        <v>21</v>
      </c>
      <c r="K40">
        <v>0.40006415424844971</v>
      </c>
      <c r="L40">
        <v>13</v>
      </c>
      <c r="M40" t="s">
        <v>2142</v>
      </c>
      <c r="N40" t="b">
        <v>0</v>
      </c>
    </row>
    <row r="41" spans="1:14" x14ac:dyDescent="0.45">
      <c r="A41" t="s">
        <v>210</v>
      </c>
      <c r="B41" t="s">
        <v>1183</v>
      </c>
      <c r="C41" t="s">
        <v>557</v>
      </c>
      <c r="D41">
        <v>2</v>
      </c>
      <c r="E41">
        <v>3</v>
      </c>
      <c r="F41">
        <v>2</v>
      </c>
      <c r="G41">
        <v>3</v>
      </c>
      <c r="H41">
        <v>1</v>
      </c>
      <c r="I41">
        <v>2.3250000000000002</v>
      </c>
      <c r="J41">
        <v>11</v>
      </c>
      <c r="K41">
        <v>0.1223167939488812</v>
      </c>
      <c r="L41">
        <v>9</v>
      </c>
      <c r="M41" t="s">
        <v>2143</v>
      </c>
      <c r="N41" t="b">
        <v>0</v>
      </c>
    </row>
    <row r="42" spans="1:14" x14ac:dyDescent="0.45">
      <c r="A42" t="s">
        <v>213</v>
      </c>
      <c r="B42" t="s">
        <v>939</v>
      </c>
      <c r="C42" t="s">
        <v>557</v>
      </c>
      <c r="D42">
        <v>3</v>
      </c>
      <c r="E42">
        <v>4</v>
      </c>
      <c r="F42">
        <v>2</v>
      </c>
      <c r="G42">
        <v>4</v>
      </c>
      <c r="H42">
        <v>2</v>
      </c>
      <c r="I42">
        <v>3.1375000000000002</v>
      </c>
      <c r="J42">
        <v>15</v>
      </c>
      <c r="K42">
        <v>0.1419575918323662</v>
      </c>
      <c r="L42">
        <v>11</v>
      </c>
      <c r="M42" t="s">
        <v>2144</v>
      </c>
      <c r="N42" t="b">
        <v>0</v>
      </c>
    </row>
    <row r="43" spans="1:14" x14ac:dyDescent="0.45">
      <c r="A43" t="s">
        <v>216</v>
      </c>
      <c r="B43" t="s">
        <v>941</v>
      </c>
      <c r="C43" t="s">
        <v>557</v>
      </c>
      <c r="D43">
        <v>4</v>
      </c>
      <c r="E43">
        <v>5</v>
      </c>
      <c r="F43">
        <v>3</v>
      </c>
      <c r="G43">
        <v>4</v>
      </c>
      <c r="H43">
        <v>3</v>
      </c>
      <c r="I43">
        <v>3.9750000000000001</v>
      </c>
      <c r="J43">
        <v>19</v>
      </c>
      <c r="K43">
        <v>0.17893089036153231</v>
      </c>
      <c r="L43">
        <v>11</v>
      </c>
      <c r="M43" t="s">
        <v>2145</v>
      </c>
      <c r="N43" t="b">
        <v>0</v>
      </c>
    </row>
    <row r="44" spans="1:14" x14ac:dyDescent="0.45">
      <c r="A44" t="s">
        <v>219</v>
      </c>
      <c r="B44" t="s">
        <v>1187</v>
      </c>
      <c r="C44" t="s">
        <v>557</v>
      </c>
      <c r="D44">
        <v>5</v>
      </c>
      <c r="E44">
        <v>5</v>
      </c>
      <c r="F44">
        <v>4</v>
      </c>
      <c r="G44">
        <v>5</v>
      </c>
      <c r="H44">
        <v>3</v>
      </c>
      <c r="I44">
        <v>4.6374999999999993</v>
      </c>
      <c r="J44">
        <v>22</v>
      </c>
      <c r="K44">
        <v>8.6831221162940619E-2</v>
      </c>
      <c r="L44">
        <v>10</v>
      </c>
      <c r="M44" t="s">
        <v>2146</v>
      </c>
      <c r="N44" t="b">
        <v>0</v>
      </c>
    </row>
    <row r="45" spans="1:14" x14ac:dyDescent="0.45">
      <c r="A45" t="s">
        <v>222</v>
      </c>
      <c r="B45" t="s">
        <v>1189</v>
      </c>
      <c r="C45" t="s">
        <v>557</v>
      </c>
      <c r="D45">
        <v>5</v>
      </c>
      <c r="E45">
        <v>5</v>
      </c>
      <c r="F45">
        <v>4</v>
      </c>
      <c r="G45">
        <v>5</v>
      </c>
      <c r="H45">
        <v>3</v>
      </c>
      <c r="I45">
        <v>4.6374999999999993</v>
      </c>
      <c r="J45">
        <v>22</v>
      </c>
      <c r="K45">
        <v>0.3055343996302341</v>
      </c>
      <c r="L45">
        <v>11</v>
      </c>
      <c r="M45" t="s">
        <v>2147</v>
      </c>
      <c r="N45" t="b">
        <v>0</v>
      </c>
    </row>
    <row r="46" spans="1:14" x14ac:dyDescent="0.45">
      <c r="A46" t="s">
        <v>225</v>
      </c>
      <c r="B46" t="s">
        <v>1191</v>
      </c>
      <c r="C46" t="s">
        <v>557</v>
      </c>
      <c r="D46">
        <v>4</v>
      </c>
      <c r="E46">
        <v>5</v>
      </c>
      <c r="F46">
        <v>4</v>
      </c>
      <c r="G46">
        <v>5</v>
      </c>
      <c r="H46">
        <v>3</v>
      </c>
      <c r="I46">
        <v>4.3249999999999993</v>
      </c>
      <c r="J46">
        <v>21</v>
      </c>
      <c r="K46">
        <v>0.33598123994228818</v>
      </c>
      <c r="L46">
        <v>10</v>
      </c>
      <c r="M46" t="s">
        <v>2148</v>
      </c>
      <c r="N46" t="b">
        <v>0</v>
      </c>
    </row>
    <row r="47" spans="1:14" x14ac:dyDescent="0.45">
      <c r="A47" t="s">
        <v>228</v>
      </c>
      <c r="B47" t="s">
        <v>1193</v>
      </c>
      <c r="C47" t="s">
        <v>557</v>
      </c>
      <c r="D47">
        <v>5</v>
      </c>
      <c r="E47">
        <v>5</v>
      </c>
      <c r="F47">
        <v>5</v>
      </c>
      <c r="G47">
        <v>5</v>
      </c>
      <c r="H47">
        <v>4</v>
      </c>
      <c r="I47">
        <v>4.9124999999999996</v>
      </c>
      <c r="J47">
        <v>24</v>
      </c>
      <c r="K47">
        <v>0.25042105398507869</v>
      </c>
      <c r="L47">
        <v>10</v>
      </c>
      <c r="M47" t="s">
        <v>2149</v>
      </c>
      <c r="N47" t="b">
        <v>0</v>
      </c>
    </row>
    <row r="48" spans="1:14" x14ac:dyDescent="0.45">
      <c r="A48" t="s">
        <v>231</v>
      </c>
      <c r="B48" t="s">
        <v>1195</v>
      </c>
      <c r="C48" t="s">
        <v>557</v>
      </c>
      <c r="D48">
        <v>4</v>
      </c>
      <c r="E48">
        <v>5</v>
      </c>
      <c r="F48">
        <v>4</v>
      </c>
      <c r="G48">
        <v>4</v>
      </c>
      <c r="H48">
        <v>3</v>
      </c>
      <c r="I48">
        <v>4.1624999999999996</v>
      </c>
      <c r="J48">
        <v>20</v>
      </c>
      <c r="K48">
        <v>0.2346081264163456</v>
      </c>
      <c r="L48">
        <v>12</v>
      </c>
      <c r="M48" t="s">
        <v>2150</v>
      </c>
      <c r="N48" t="b">
        <v>0</v>
      </c>
    </row>
    <row r="49" spans="1:14" x14ac:dyDescent="0.45">
      <c r="A49" t="s">
        <v>234</v>
      </c>
      <c r="B49" t="s">
        <v>1197</v>
      </c>
      <c r="C49" t="s">
        <v>557</v>
      </c>
      <c r="D49">
        <v>5</v>
      </c>
      <c r="E49">
        <v>5</v>
      </c>
      <c r="F49">
        <v>4</v>
      </c>
      <c r="G49">
        <v>5</v>
      </c>
      <c r="H49">
        <v>4</v>
      </c>
      <c r="I49">
        <v>4.7249999999999996</v>
      </c>
      <c r="J49">
        <v>23</v>
      </c>
      <c r="K49">
        <v>0.24748027597038141</v>
      </c>
      <c r="L49">
        <v>11</v>
      </c>
      <c r="M49" t="s">
        <v>2151</v>
      </c>
      <c r="N49" t="b">
        <v>0</v>
      </c>
    </row>
    <row r="50" spans="1:14" x14ac:dyDescent="0.45">
      <c r="A50" t="s">
        <v>237</v>
      </c>
      <c r="B50" t="s">
        <v>1199</v>
      </c>
      <c r="C50" t="s">
        <v>557</v>
      </c>
      <c r="D50">
        <v>5</v>
      </c>
      <c r="E50">
        <v>5</v>
      </c>
      <c r="F50">
        <v>4</v>
      </c>
      <c r="G50">
        <v>5</v>
      </c>
      <c r="H50">
        <v>4</v>
      </c>
      <c r="I50">
        <v>4.7249999999999996</v>
      </c>
      <c r="J50">
        <v>23</v>
      </c>
      <c r="K50">
        <v>0.26258981842686779</v>
      </c>
      <c r="L50">
        <v>10</v>
      </c>
      <c r="M50" t="s">
        <v>2152</v>
      </c>
      <c r="N50" t="b">
        <v>0</v>
      </c>
    </row>
    <row r="51" spans="1:14" x14ac:dyDescent="0.45">
      <c r="A51" t="s">
        <v>240</v>
      </c>
      <c r="B51" t="s">
        <v>1201</v>
      </c>
      <c r="C51" t="s">
        <v>557</v>
      </c>
      <c r="D51">
        <v>4</v>
      </c>
      <c r="E51">
        <v>5</v>
      </c>
      <c r="F51">
        <v>4</v>
      </c>
      <c r="G51">
        <v>4</v>
      </c>
      <c r="H51">
        <v>4</v>
      </c>
      <c r="I51">
        <v>4.25</v>
      </c>
      <c r="J51">
        <v>21</v>
      </c>
      <c r="K51">
        <v>0.32960975357260319</v>
      </c>
      <c r="L51">
        <v>11</v>
      </c>
      <c r="M51" t="s">
        <v>2153</v>
      </c>
      <c r="N51" t="b">
        <v>0</v>
      </c>
    </row>
    <row r="52" spans="1:14" x14ac:dyDescent="0.45">
      <c r="A52" t="s">
        <v>243</v>
      </c>
      <c r="B52" t="s">
        <v>1203</v>
      </c>
      <c r="C52" t="s">
        <v>557</v>
      </c>
      <c r="D52">
        <v>5</v>
      </c>
      <c r="E52">
        <v>5</v>
      </c>
      <c r="F52">
        <v>4</v>
      </c>
      <c r="G52">
        <v>5</v>
      </c>
      <c r="H52">
        <v>4</v>
      </c>
      <c r="I52">
        <v>4.7249999999999996</v>
      </c>
      <c r="J52">
        <v>23</v>
      </c>
      <c r="K52">
        <v>0.21202638352638351</v>
      </c>
      <c r="L52">
        <v>5</v>
      </c>
      <c r="M52" t="s">
        <v>2154</v>
      </c>
      <c r="N52" t="b">
        <v>0</v>
      </c>
    </row>
    <row r="53" spans="1:14" x14ac:dyDescent="0.45">
      <c r="A53" t="s">
        <v>246</v>
      </c>
      <c r="B53" t="s">
        <v>1205</v>
      </c>
      <c r="C53" t="s">
        <v>557</v>
      </c>
      <c r="D53">
        <v>5</v>
      </c>
      <c r="E53">
        <v>5</v>
      </c>
      <c r="F53">
        <v>4</v>
      </c>
      <c r="G53">
        <v>5</v>
      </c>
      <c r="H53">
        <v>4</v>
      </c>
      <c r="I53">
        <v>4.7249999999999996</v>
      </c>
      <c r="J53">
        <v>23</v>
      </c>
      <c r="K53">
        <v>0.2394569357642363</v>
      </c>
      <c r="L53">
        <v>9</v>
      </c>
      <c r="M53" t="s">
        <v>2155</v>
      </c>
      <c r="N53" t="b">
        <v>0</v>
      </c>
    </row>
    <row r="54" spans="1:14" x14ac:dyDescent="0.45">
      <c r="A54" t="s">
        <v>249</v>
      </c>
      <c r="B54" t="s">
        <v>1207</v>
      </c>
      <c r="C54" t="s">
        <v>557</v>
      </c>
      <c r="D54">
        <v>4</v>
      </c>
      <c r="E54">
        <v>5</v>
      </c>
      <c r="F54">
        <v>4</v>
      </c>
      <c r="G54">
        <v>4</v>
      </c>
      <c r="H54">
        <v>3</v>
      </c>
      <c r="I54">
        <v>4.1624999999999996</v>
      </c>
      <c r="J54">
        <v>20</v>
      </c>
      <c r="K54">
        <v>0.26895410296204197</v>
      </c>
      <c r="L54">
        <v>11</v>
      </c>
      <c r="M54" t="s">
        <v>2156</v>
      </c>
      <c r="N54" t="b">
        <v>0</v>
      </c>
    </row>
    <row r="55" spans="1:14" x14ac:dyDescent="0.45">
      <c r="A55" t="s">
        <v>252</v>
      </c>
      <c r="B55" t="s">
        <v>1209</v>
      </c>
      <c r="C55" t="s">
        <v>557</v>
      </c>
      <c r="D55">
        <v>4</v>
      </c>
      <c r="E55">
        <v>5</v>
      </c>
      <c r="F55">
        <v>4</v>
      </c>
      <c r="G55">
        <v>4</v>
      </c>
      <c r="H55">
        <v>3</v>
      </c>
      <c r="I55">
        <v>4.1624999999999996</v>
      </c>
      <c r="J55">
        <v>20</v>
      </c>
      <c r="K55">
        <v>0.22087787167110479</v>
      </c>
      <c r="L55">
        <v>12</v>
      </c>
      <c r="M55" t="s">
        <v>2157</v>
      </c>
      <c r="N55" t="b">
        <v>0</v>
      </c>
    </row>
    <row r="56" spans="1:14" x14ac:dyDescent="0.45">
      <c r="A56" t="s">
        <v>255</v>
      </c>
      <c r="B56" t="s">
        <v>1211</v>
      </c>
      <c r="C56" t="s">
        <v>557</v>
      </c>
      <c r="D56">
        <v>5</v>
      </c>
      <c r="E56">
        <v>5</v>
      </c>
      <c r="F56">
        <v>4</v>
      </c>
      <c r="G56">
        <v>5</v>
      </c>
      <c r="H56">
        <v>4</v>
      </c>
      <c r="I56">
        <v>4.7249999999999996</v>
      </c>
      <c r="J56">
        <v>23</v>
      </c>
      <c r="K56">
        <v>0.46080798918581428</v>
      </c>
      <c r="L56">
        <v>10</v>
      </c>
      <c r="M56" t="s">
        <v>2158</v>
      </c>
      <c r="N56" t="b">
        <v>0</v>
      </c>
    </row>
    <row r="57" spans="1:14" x14ac:dyDescent="0.45">
      <c r="A57" t="s">
        <v>258</v>
      </c>
      <c r="B57" t="s">
        <v>1213</v>
      </c>
      <c r="C57" t="s">
        <v>557</v>
      </c>
      <c r="D57">
        <v>5</v>
      </c>
      <c r="E57">
        <v>5</v>
      </c>
      <c r="F57">
        <v>4</v>
      </c>
      <c r="G57">
        <v>5</v>
      </c>
      <c r="H57">
        <v>3</v>
      </c>
      <c r="I57">
        <v>4.6374999999999993</v>
      </c>
      <c r="J57">
        <v>22</v>
      </c>
      <c r="K57">
        <v>0.13029337042100869</v>
      </c>
      <c r="L57">
        <v>9</v>
      </c>
      <c r="M57" t="s">
        <v>2159</v>
      </c>
      <c r="N57" t="b">
        <v>0</v>
      </c>
    </row>
    <row r="58" spans="1:14" x14ac:dyDescent="0.45">
      <c r="A58" t="s">
        <v>261</v>
      </c>
      <c r="B58" t="s">
        <v>1215</v>
      </c>
      <c r="C58" t="s">
        <v>557</v>
      </c>
      <c r="D58">
        <v>5</v>
      </c>
      <c r="E58">
        <v>5</v>
      </c>
      <c r="F58">
        <v>5</v>
      </c>
      <c r="G58">
        <v>5</v>
      </c>
      <c r="H58">
        <v>4</v>
      </c>
      <c r="I58">
        <v>4.9124999999999996</v>
      </c>
      <c r="J58">
        <v>24</v>
      </c>
      <c r="K58">
        <v>0.44280075754858772</v>
      </c>
      <c r="L58">
        <v>10</v>
      </c>
      <c r="M58" t="s">
        <v>2160</v>
      </c>
      <c r="N58" t="b">
        <v>0</v>
      </c>
    </row>
    <row r="59" spans="1:14" x14ac:dyDescent="0.45">
      <c r="A59" t="s">
        <v>264</v>
      </c>
      <c r="B59" t="s">
        <v>1217</v>
      </c>
      <c r="C59" t="s">
        <v>557</v>
      </c>
      <c r="D59">
        <v>5</v>
      </c>
      <c r="E59">
        <v>5</v>
      </c>
      <c r="F59">
        <v>5</v>
      </c>
      <c r="G59">
        <v>5</v>
      </c>
      <c r="H59">
        <v>4</v>
      </c>
      <c r="I59">
        <v>4.9124999999999996</v>
      </c>
      <c r="J59">
        <v>24</v>
      </c>
      <c r="K59">
        <v>0.47013695469595962</v>
      </c>
      <c r="L59">
        <v>11</v>
      </c>
      <c r="M59" t="s">
        <v>2161</v>
      </c>
      <c r="N59" t="b">
        <v>0</v>
      </c>
    </row>
    <row r="60" spans="1:14" x14ac:dyDescent="0.45">
      <c r="A60" t="s">
        <v>267</v>
      </c>
      <c r="B60" t="s">
        <v>1219</v>
      </c>
      <c r="C60" t="s">
        <v>557</v>
      </c>
      <c r="D60">
        <v>4</v>
      </c>
      <c r="E60">
        <v>5</v>
      </c>
      <c r="F60">
        <v>4</v>
      </c>
      <c r="G60">
        <v>4</v>
      </c>
      <c r="H60">
        <v>3</v>
      </c>
      <c r="I60">
        <v>4.1624999999999996</v>
      </c>
      <c r="J60">
        <v>20</v>
      </c>
      <c r="K60">
        <v>0.28654969640710748</v>
      </c>
      <c r="L60">
        <v>10</v>
      </c>
      <c r="M60" t="s">
        <v>2162</v>
      </c>
      <c r="N60" t="b">
        <v>0</v>
      </c>
    </row>
    <row r="61" spans="1:14" x14ac:dyDescent="0.45">
      <c r="A61" t="s">
        <v>270</v>
      </c>
      <c r="B61" t="s">
        <v>1221</v>
      </c>
      <c r="C61" t="s">
        <v>557</v>
      </c>
      <c r="D61">
        <v>3</v>
      </c>
      <c r="E61">
        <v>4</v>
      </c>
      <c r="F61">
        <v>3</v>
      </c>
      <c r="G61">
        <v>4</v>
      </c>
      <c r="H61">
        <v>2</v>
      </c>
      <c r="I61">
        <v>3.3250000000000002</v>
      </c>
      <c r="J61">
        <v>16</v>
      </c>
      <c r="K61">
        <v>0.13581215887261661</v>
      </c>
      <c r="L61">
        <v>11</v>
      </c>
      <c r="M61" t="s">
        <v>2163</v>
      </c>
      <c r="N61" t="b">
        <v>0</v>
      </c>
    </row>
    <row r="62" spans="1:14" x14ac:dyDescent="0.45">
      <c r="A62" t="s">
        <v>273</v>
      </c>
      <c r="B62" t="s">
        <v>698</v>
      </c>
      <c r="C62" t="s">
        <v>557</v>
      </c>
      <c r="D62">
        <v>1</v>
      </c>
      <c r="E62">
        <v>1</v>
      </c>
      <c r="F62">
        <v>1</v>
      </c>
      <c r="G62">
        <v>1</v>
      </c>
      <c r="H62">
        <v>1</v>
      </c>
      <c r="I62">
        <v>1</v>
      </c>
      <c r="J62">
        <v>5</v>
      </c>
      <c r="K62">
        <v>4.2929532705432552E-2</v>
      </c>
      <c r="L62">
        <v>11</v>
      </c>
      <c r="M62" t="s">
        <v>2164</v>
      </c>
      <c r="N62" t="b">
        <v>0</v>
      </c>
    </row>
    <row r="63" spans="1:14" x14ac:dyDescent="0.45">
      <c r="A63" t="s">
        <v>276</v>
      </c>
      <c r="B63" t="s">
        <v>698</v>
      </c>
      <c r="C63" t="s">
        <v>557</v>
      </c>
      <c r="D63">
        <v>1</v>
      </c>
      <c r="E63">
        <v>1</v>
      </c>
      <c r="F63">
        <v>1</v>
      </c>
      <c r="G63">
        <v>2</v>
      </c>
      <c r="H63">
        <v>1</v>
      </c>
      <c r="I63">
        <v>1.1625000000000001</v>
      </c>
      <c r="J63">
        <v>6</v>
      </c>
      <c r="K63">
        <v>6.6687824164071069E-2</v>
      </c>
      <c r="L63">
        <v>10</v>
      </c>
      <c r="M63" t="s">
        <v>2165</v>
      </c>
      <c r="N63" t="b">
        <v>0</v>
      </c>
    </row>
    <row r="64" spans="1:14" x14ac:dyDescent="0.45">
      <c r="A64" t="s">
        <v>279</v>
      </c>
      <c r="B64" t="s">
        <v>1225</v>
      </c>
      <c r="C64" t="s">
        <v>557</v>
      </c>
      <c r="D64">
        <v>4</v>
      </c>
      <c r="E64">
        <v>5</v>
      </c>
      <c r="F64">
        <v>4</v>
      </c>
      <c r="G64">
        <v>5</v>
      </c>
      <c r="H64">
        <v>3</v>
      </c>
      <c r="I64">
        <v>4.3249999999999993</v>
      </c>
      <c r="J64">
        <v>21</v>
      </c>
      <c r="K64">
        <v>0.33132102676940778</v>
      </c>
      <c r="L64">
        <v>7</v>
      </c>
      <c r="M64" t="s">
        <v>2166</v>
      </c>
      <c r="N64" t="b">
        <v>0</v>
      </c>
    </row>
    <row r="65" spans="1:14" x14ac:dyDescent="0.45">
      <c r="A65" t="s">
        <v>282</v>
      </c>
      <c r="B65" t="s">
        <v>1227</v>
      </c>
      <c r="C65" t="s">
        <v>557</v>
      </c>
      <c r="D65">
        <v>2</v>
      </c>
      <c r="E65">
        <v>4</v>
      </c>
      <c r="F65">
        <v>2</v>
      </c>
      <c r="G65">
        <v>4</v>
      </c>
      <c r="H65">
        <v>1</v>
      </c>
      <c r="I65">
        <v>2.7374999999999998</v>
      </c>
      <c r="J65">
        <v>13</v>
      </c>
      <c r="K65">
        <v>8.1895251262504687E-2</v>
      </c>
      <c r="L65">
        <v>13</v>
      </c>
      <c r="M65" t="s">
        <v>2167</v>
      </c>
      <c r="N65" t="b">
        <v>0</v>
      </c>
    </row>
    <row r="66" spans="1:14" x14ac:dyDescent="0.45">
      <c r="A66" t="s">
        <v>285</v>
      </c>
      <c r="B66" t="s">
        <v>1229</v>
      </c>
      <c r="C66" t="s">
        <v>557</v>
      </c>
      <c r="D66">
        <v>4</v>
      </c>
      <c r="E66">
        <v>5</v>
      </c>
      <c r="F66">
        <v>4</v>
      </c>
      <c r="G66">
        <v>5</v>
      </c>
      <c r="H66">
        <v>3</v>
      </c>
      <c r="I66">
        <v>4.3249999999999993</v>
      </c>
      <c r="J66">
        <v>21</v>
      </c>
      <c r="K66">
        <v>0.37791296484633757</v>
      </c>
      <c r="L66">
        <v>9</v>
      </c>
      <c r="M66" t="s">
        <v>2168</v>
      </c>
      <c r="N66" t="b">
        <v>0</v>
      </c>
    </row>
    <row r="67" spans="1:14" x14ac:dyDescent="0.45">
      <c r="A67" t="s">
        <v>288</v>
      </c>
      <c r="B67" t="s">
        <v>1231</v>
      </c>
      <c r="C67" t="s">
        <v>557</v>
      </c>
      <c r="D67">
        <v>5</v>
      </c>
      <c r="E67">
        <v>5</v>
      </c>
      <c r="F67">
        <v>4</v>
      </c>
      <c r="G67">
        <v>5</v>
      </c>
      <c r="H67">
        <v>4</v>
      </c>
      <c r="I67">
        <v>4.7249999999999996</v>
      </c>
      <c r="J67">
        <v>23</v>
      </c>
      <c r="K67">
        <v>0.14456025129051439</v>
      </c>
      <c r="L67">
        <v>10</v>
      </c>
      <c r="M67" t="s">
        <v>2169</v>
      </c>
      <c r="N67" t="b">
        <v>0</v>
      </c>
    </row>
    <row r="68" spans="1:14" x14ac:dyDescent="0.45">
      <c r="A68" t="s">
        <v>291</v>
      </c>
      <c r="B68" t="s">
        <v>1233</v>
      </c>
      <c r="C68" t="s">
        <v>557</v>
      </c>
      <c r="D68">
        <v>3</v>
      </c>
      <c r="E68">
        <v>4</v>
      </c>
      <c r="F68">
        <v>3</v>
      </c>
      <c r="G68">
        <v>4</v>
      </c>
      <c r="H68">
        <v>2</v>
      </c>
      <c r="I68">
        <v>3.3250000000000002</v>
      </c>
      <c r="J68">
        <v>16</v>
      </c>
      <c r="K68">
        <v>0.146302152353398</v>
      </c>
      <c r="L68">
        <v>10</v>
      </c>
      <c r="M68" t="s">
        <v>2170</v>
      </c>
      <c r="N68" t="b">
        <v>0</v>
      </c>
    </row>
    <row r="69" spans="1:14" x14ac:dyDescent="0.45">
      <c r="A69" t="s">
        <v>294</v>
      </c>
      <c r="B69" t="s">
        <v>1235</v>
      </c>
      <c r="C69" t="s">
        <v>557</v>
      </c>
      <c r="D69">
        <v>5</v>
      </c>
      <c r="E69">
        <v>5</v>
      </c>
      <c r="F69">
        <v>5</v>
      </c>
      <c r="G69">
        <v>5</v>
      </c>
      <c r="H69">
        <v>4</v>
      </c>
      <c r="I69">
        <v>4.9124999999999996</v>
      </c>
      <c r="J69">
        <v>24</v>
      </c>
      <c r="K69">
        <v>0.24045328991626119</v>
      </c>
      <c r="L69">
        <v>11</v>
      </c>
      <c r="M69" t="s">
        <v>2171</v>
      </c>
      <c r="N69" t="b">
        <v>0</v>
      </c>
    </row>
    <row r="70" spans="1:14" x14ac:dyDescent="0.45">
      <c r="A70" t="s">
        <v>297</v>
      </c>
      <c r="B70" t="s">
        <v>1237</v>
      </c>
      <c r="C70" t="s">
        <v>557</v>
      </c>
      <c r="D70">
        <v>5</v>
      </c>
      <c r="E70">
        <v>5</v>
      </c>
      <c r="F70">
        <v>4</v>
      </c>
      <c r="G70">
        <v>5</v>
      </c>
      <c r="H70">
        <v>4</v>
      </c>
      <c r="I70">
        <v>4.7249999999999996</v>
      </c>
      <c r="J70">
        <v>23</v>
      </c>
      <c r="K70">
        <v>0.1792061396424508</v>
      </c>
      <c r="L70">
        <v>10</v>
      </c>
      <c r="M70" t="s">
        <v>2172</v>
      </c>
      <c r="N70" t="b">
        <v>0</v>
      </c>
    </row>
    <row r="71" spans="1:14" x14ac:dyDescent="0.45">
      <c r="A71" t="s">
        <v>300</v>
      </c>
      <c r="B71" t="s">
        <v>1239</v>
      </c>
      <c r="C71" t="s">
        <v>557</v>
      </c>
      <c r="D71">
        <v>5</v>
      </c>
      <c r="E71">
        <v>5</v>
      </c>
      <c r="F71">
        <v>5</v>
      </c>
      <c r="G71">
        <v>5</v>
      </c>
      <c r="H71">
        <v>4</v>
      </c>
      <c r="I71">
        <v>4.9124999999999996</v>
      </c>
      <c r="J71">
        <v>24</v>
      </c>
      <c r="K71">
        <v>0.22832460684449549</v>
      </c>
      <c r="L71">
        <v>12</v>
      </c>
      <c r="M71" t="s">
        <v>2173</v>
      </c>
      <c r="N71" t="b">
        <v>0</v>
      </c>
    </row>
    <row r="72" spans="1:14" x14ac:dyDescent="0.45">
      <c r="A72" t="s">
        <v>303</v>
      </c>
      <c r="B72" t="s">
        <v>1241</v>
      </c>
      <c r="C72" t="s">
        <v>557</v>
      </c>
      <c r="D72">
        <v>5</v>
      </c>
      <c r="E72">
        <v>5</v>
      </c>
      <c r="F72">
        <v>5</v>
      </c>
      <c r="G72">
        <v>5</v>
      </c>
      <c r="H72">
        <v>4</v>
      </c>
      <c r="I72">
        <v>4.9124999999999996</v>
      </c>
      <c r="J72">
        <v>24</v>
      </c>
      <c r="K72">
        <v>0.29078375030460002</v>
      </c>
      <c r="L72">
        <v>10</v>
      </c>
      <c r="M72" t="s">
        <v>2174</v>
      </c>
      <c r="N72" t="b">
        <v>0</v>
      </c>
    </row>
    <row r="73" spans="1:14" x14ac:dyDescent="0.45">
      <c r="A73" t="s">
        <v>306</v>
      </c>
      <c r="B73" t="s">
        <v>1243</v>
      </c>
      <c r="C73" t="s">
        <v>557</v>
      </c>
      <c r="D73">
        <v>5</v>
      </c>
      <c r="E73">
        <v>5</v>
      </c>
      <c r="F73">
        <v>4</v>
      </c>
      <c r="G73">
        <v>5</v>
      </c>
      <c r="H73">
        <v>4</v>
      </c>
      <c r="I73">
        <v>4.7249999999999996</v>
      </c>
      <c r="J73">
        <v>23</v>
      </c>
      <c r="K73">
        <v>0.28784717986995861</v>
      </c>
      <c r="L73">
        <v>10</v>
      </c>
      <c r="M73" t="s">
        <v>2175</v>
      </c>
      <c r="N73" t="b">
        <v>0</v>
      </c>
    </row>
    <row r="74" spans="1:14" x14ac:dyDescent="0.45">
      <c r="A74" t="s">
        <v>309</v>
      </c>
      <c r="B74" t="s">
        <v>1245</v>
      </c>
      <c r="C74" t="s">
        <v>557</v>
      </c>
      <c r="D74">
        <v>5</v>
      </c>
      <c r="E74">
        <v>5</v>
      </c>
      <c r="F74">
        <v>4</v>
      </c>
      <c r="G74">
        <v>5</v>
      </c>
      <c r="H74">
        <v>4</v>
      </c>
      <c r="I74">
        <v>4.7249999999999996</v>
      </c>
      <c r="J74">
        <v>23</v>
      </c>
      <c r="K74">
        <v>0.32392005552639042</v>
      </c>
      <c r="L74">
        <v>13</v>
      </c>
      <c r="M74" t="s">
        <v>2176</v>
      </c>
      <c r="N74" t="b">
        <v>0</v>
      </c>
    </row>
    <row r="75" spans="1:14" x14ac:dyDescent="0.45">
      <c r="A75" t="s">
        <v>312</v>
      </c>
      <c r="B75" t="s">
        <v>1247</v>
      </c>
      <c r="C75" t="s">
        <v>557</v>
      </c>
      <c r="D75">
        <v>4</v>
      </c>
      <c r="E75">
        <v>5</v>
      </c>
      <c r="F75">
        <v>4</v>
      </c>
      <c r="G75">
        <v>5</v>
      </c>
      <c r="H75">
        <v>3</v>
      </c>
      <c r="I75">
        <v>4.3249999999999993</v>
      </c>
      <c r="J75">
        <v>21</v>
      </c>
      <c r="K75">
        <v>0.24641267008432369</v>
      </c>
      <c r="L75">
        <v>15</v>
      </c>
      <c r="M75" t="s">
        <v>2177</v>
      </c>
      <c r="N75" t="b">
        <v>0</v>
      </c>
    </row>
    <row r="76" spans="1:14" x14ac:dyDescent="0.45">
      <c r="A76" t="s">
        <v>315</v>
      </c>
      <c r="B76" t="s">
        <v>1249</v>
      </c>
      <c r="C76" t="s">
        <v>557</v>
      </c>
      <c r="D76">
        <v>4</v>
      </c>
      <c r="E76">
        <v>5</v>
      </c>
      <c r="F76">
        <v>4</v>
      </c>
      <c r="G76">
        <v>4</v>
      </c>
      <c r="H76">
        <v>3</v>
      </c>
      <c r="I76">
        <v>4.1624999999999996</v>
      </c>
      <c r="J76">
        <v>20</v>
      </c>
      <c r="K76">
        <v>0.39207594304352328</v>
      </c>
      <c r="L76">
        <v>14</v>
      </c>
      <c r="M76" t="s">
        <v>2178</v>
      </c>
      <c r="N76" t="b">
        <v>0</v>
      </c>
    </row>
    <row r="77" spans="1:14" x14ac:dyDescent="0.45">
      <c r="A77" t="s">
        <v>318</v>
      </c>
      <c r="B77" t="s">
        <v>1251</v>
      </c>
      <c r="C77" t="s">
        <v>557</v>
      </c>
      <c r="D77">
        <v>4</v>
      </c>
      <c r="E77">
        <v>5</v>
      </c>
      <c r="F77">
        <v>3</v>
      </c>
      <c r="G77">
        <v>4</v>
      </c>
      <c r="H77">
        <v>3</v>
      </c>
      <c r="I77">
        <v>3.9750000000000001</v>
      </c>
      <c r="J77">
        <v>19</v>
      </c>
      <c r="K77">
        <v>0.3894433462736766</v>
      </c>
      <c r="L77">
        <v>12</v>
      </c>
      <c r="M77" t="s">
        <v>2179</v>
      </c>
      <c r="N77" t="b">
        <v>0</v>
      </c>
    </row>
    <row r="78" spans="1:14" x14ac:dyDescent="0.45">
      <c r="A78" t="s">
        <v>321</v>
      </c>
      <c r="B78" t="s">
        <v>1253</v>
      </c>
      <c r="C78" t="s">
        <v>557</v>
      </c>
      <c r="D78">
        <v>5</v>
      </c>
      <c r="E78">
        <v>5</v>
      </c>
      <c r="F78">
        <v>4</v>
      </c>
      <c r="G78">
        <v>4</v>
      </c>
      <c r="H78">
        <v>4</v>
      </c>
      <c r="I78">
        <v>4.5625</v>
      </c>
      <c r="J78">
        <v>22</v>
      </c>
      <c r="K78">
        <v>0.2284949672768665</v>
      </c>
      <c r="L78">
        <v>11</v>
      </c>
      <c r="M78" t="s">
        <v>2180</v>
      </c>
      <c r="N78" t="b">
        <v>0</v>
      </c>
    </row>
    <row r="79" spans="1:14" x14ac:dyDescent="0.45">
      <c r="A79" t="s">
        <v>324</v>
      </c>
      <c r="B79" t="s">
        <v>1255</v>
      </c>
      <c r="C79" t="s">
        <v>557</v>
      </c>
      <c r="D79">
        <v>5</v>
      </c>
      <c r="E79">
        <v>5</v>
      </c>
      <c r="F79">
        <v>4</v>
      </c>
      <c r="G79">
        <v>5</v>
      </c>
      <c r="H79">
        <v>3</v>
      </c>
      <c r="I79">
        <v>4.6374999999999993</v>
      </c>
      <c r="J79">
        <v>22</v>
      </c>
      <c r="K79">
        <v>0.1071351714565318</v>
      </c>
      <c r="L79">
        <v>10</v>
      </c>
      <c r="M79" t="s">
        <v>2181</v>
      </c>
      <c r="N79" t="b">
        <v>0</v>
      </c>
    </row>
    <row r="80" spans="1:14" x14ac:dyDescent="0.45">
      <c r="A80" t="s">
        <v>327</v>
      </c>
      <c r="B80" t="s">
        <v>1257</v>
      </c>
      <c r="C80" t="s">
        <v>557</v>
      </c>
      <c r="D80">
        <v>4</v>
      </c>
      <c r="E80">
        <v>5</v>
      </c>
      <c r="F80">
        <v>4</v>
      </c>
      <c r="G80">
        <v>5</v>
      </c>
      <c r="H80">
        <v>3</v>
      </c>
      <c r="I80">
        <v>4.3249999999999993</v>
      </c>
      <c r="J80">
        <v>21</v>
      </c>
      <c r="K80">
        <v>0.19601433795068621</v>
      </c>
      <c r="L80">
        <v>11</v>
      </c>
      <c r="M80" t="s">
        <v>2182</v>
      </c>
      <c r="N80" t="b">
        <v>0</v>
      </c>
    </row>
    <row r="81" spans="1:14" x14ac:dyDescent="0.45">
      <c r="A81" t="s">
        <v>330</v>
      </c>
      <c r="B81" t="s">
        <v>1259</v>
      </c>
      <c r="C81" t="s">
        <v>557</v>
      </c>
      <c r="D81">
        <v>3</v>
      </c>
      <c r="E81">
        <v>4</v>
      </c>
      <c r="F81">
        <v>3</v>
      </c>
      <c r="G81">
        <v>4</v>
      </c>
      <c r="H81">
        <v>2</v>
      </c>
      <c r="I81">
        <v>3.3250000000000002</v>
      </c>
      <c r="J81">
        <v>16</v>
      </c>
      <c r="K81">
        <v>0.10200474898236089</v>
      </c>
      <c r="L81">
        <v>2</v>
      </c>
      <c r="M81" t="s">
        <v>2183</v>
      </c>
      <c r="N81" t="b">
        <v>0</v>
      </c>
    </row>
    <row r="82" spans="1:14" x14ac:dyDescent="0.45">
      <c r="A82" t="s">
        <v>333</v>
      </c>
      <c r="B82" t="s">
        <v>1261</v>
      </c>
      <c r="C82" t="s">
        <v>557</v>
      </c>
      <c r="D82">
        <v>5</v>
      </c>
      <c r="E82">
        <v>5</v>
      </c>
      <c r="F82">
        <v>4</v>
      </c>
      <c r="G82">
        <v>5</v>
      </c>
      <c r="H82">
        <v>4</v>
      </c>
      <c r="I82">
        <v>4.7249999999999996</v>
      </c>
      <c r="J82">
        <v>23</v>
      </c>
      <c r="K82">
        <v>0.15783556548926331</v>
      </c>
      <c r="L82">
        <v>12</v>
      </c>
      <c r="M82" t="s">
        <v>2184</v>
      </c>
      <c r="N82" t="b">
        <v>0</v>
      </c>
    </row>
    <row r="83" spans="1:14" x14ac:dyDescent="0.45">
      <c r="A83" t="s">
        <v>336</v>
      </c>
      <c r="B83" t="s">
        <v>1263</v>
      </c>
      <c r="C83" t="s">
        <v>557</v>
      </c>
      <c r="D83">
        <v>5</v>
      </c>
      <c r="E83">
        <v>5</v>
      </c>
      <c r="F83">
        <v>4</v>
      </c>
      <c r="G83">
        <v>5</v>
      </c>
      <c r="H83">
        <v>4</v>
      </c>
      <c r="I83">
        <v>4.7249999999999996</v>
      </c>
      <c r="J83">
        <v>23</v>
      </c>
      <c r="K83">
        <v>0.46905080975617353</v>
      </c>
      <c r="L83">
        <v>10</v>
      </c>
      <c r="M83" t="s">
        <v>2185</v>
      </c>
      <c r="N83" t="b">
        <v>0</v>
      </c>
    </row>
    <row r="84" spans="1:14" x14ac:dyDescent="0.45">
      <c r="A84" t="s">
        <v>339</v>
      </c>
      <c r="B84" t="s">
        <v>1265</v>
      </c>
      <c r="C84" t="s">
        <v>557</v>
      </c>
      <c r="D84">
        <v>5</v>
      </c>
      <c r="E84">
        <v>5</v>
      </c>
      <c r="F84">
        <v>4</v>
      </c>
      <c r="G84">
        <v>5</v>
      </c>
      <c r="H84">
        <v>4</v>
      </c>
      <c r="I84">
        <v>4.7249999999999996</v>
      </c>
      <c r="J84">
        <v>23</v>
      </c>
      <c r="K84">
        <v>0.3216580718015904</v>
      </c>
      <c r="L84">
        <v>11</v>
      </c>
      <c r="M84" t="s">
        <v>2186</v>
      </c>
      <c r="N84" t="b">
        <v>0</v>
      </c>
    </row>
    <row r="85" spans="1:14" x14ac:dyDescent="0.45">
      <c r="A85" t="s">
        <v>342</v>
      </c>
      <c r="B85" t="s">
        <v>1267</v>
      </c>
      <c r="C85" t="s">
        <v>557</v>
      </c>
      <c r="D85">
        <v>4</v>
      </c>
      <c r="E85">
        <v>5</v>
      </c>
      <c r="F85">
        <v>4</v>
      </c>
      <c r="G85">
        <v>5</v>
      </c>
      <c r="H85">
        <v>3</v>
      </c>
      <c r="I85">
        <v>4.3249999999999993</v>
      </c>
      <c r="J85">
        <v>21</v>
      </c>
      <c r="K85">
        <v>0.15230301975846661</v>
      </c>
      <c r="L85">
        <v>13</v>
      </c>
      <c r="M85" t="s">
        <v>2187</v>
      </c>
      <c r="N85" t="b">
        <v>0</v>
      </c>
    </row>
    <row r="86" spans="1:14" x14ac:dyDescent="0.45">
      <c r="A86" t="s">
        <v>345</v>
      </c>
      <c r="B86" t="s">
        <v>1269</v>
      </c>
      <c r="C86" t="s">
        <v>557</v>
      </c>
      <c r="D86">
        <v>5</v>
      </c>
      <c r="E86">
        <v>5</v>
      </c>
      <c r="F86">
        <v>4</v>
      </c>
      <c r="G86">
        <v>5</v>
      </c>
      <c r="H86">
        <v>4</v>
      </c>
      <c r="I86">
        <v>4.7249999999999996</v>
      </c>
      <c r="J86">
        <v>23</v>
      </c>
      <c r="K86">
        <v>0.39787795285363858</v>
      </c>
      <c r="L86">
        <v>11</v>
      </c>
      <c r="M86" t="s">
        <v>2188</v>
      </c>
      <c r="N86" t="b">
        <v>0</v>
      </c>
    </row>
    <row r="87" spans="1:14" x14ac:dyDescent="0.45">
      <c r="A87" t="s">
        <v>348</v>
      </c>
      <c r="B87" t="s">
        <v>1271</v>
      </c>
      <c r="C87" t="s">
        <v>557</v>
      </c>
      <c r="D87">
        <v>5</v>
      </c>
      <c r="E87">
        <v>5</v>
      </c>
      <c r="F87">
        <v>4</v>
      </c>
      <c r="G87">
        <v>5</v>
      </c>
      <c r="H87">
        <v>4</v>
      </c>
      <c r="I87">
        <v>4.7249999999999996</v>
      </c>
      <c r="J87">
        <v>23</v>
      </c>
      <c r="K87">
        <v>0.20426898754551559</v>
      </c>
      <c r="L87">
        <v>12</v>
      </c>
      <c r="M87" t="s">
        <v>2189</v>
      </c>
      <c r="N87" t="b">
        <v>0</v>
      </c>
    </row>
    <row r="88" spans="1:14" x14ac:dyDescent="0.45">
      <c r="A88" t="s">
        <v>351</v>
      </c>
      <c r="B88" t="s">
        <v>1273</v>
      </c>
      <c r="C88" t="s">
        <v>557</v>
      </c>
      <c r="D88">
        <v>4</v>
      </c>
      <c r="E88">
        <v>5</v>
      </c>
      <c r="F88">
        <v>4</v>
      </c>
      <c r="G88">
        <v>5</v>
      </c>
      <c r="H88">
        <v>3</v>
      </c>
      <c r="I88">
        <v>4.3249999999999993</v>
      </c>
      <c r="J88">
        <v>21</v>
      </c>
      <c r="K88">
        <v>0.2253900993889314</v>
      </c>
      <c r="L88">
        <v>15</v>
      </c>
      <c r="M88" t="s">
        <v>2190</v>
      </c>
      <c r="N88" t="b">
        <v>0</v>
      </c>
    </row>
    <row r="89" spans="1:14" x14ac:dyDescent="0.45">
      <c r="A89" t="s">
        <v>354</v>
      </c>
      <c r="B89" t="s">
        <v>1275</v>
      </c>
      <c r="C89" t="s">
        <v>557</v>
      </c>
      <c r="D89">
        <v>5</v>
      </c>
      <c r="E89">
        <v>5</v>
      </c>
      <c r="F89">
        <v>5</v>
      </c>
      <c r="G89">
        <v>5</v>
      </c>
      <c r="H89">
        <v>5</v>
      </c>
      <c r="I89">
        <v>5</v>
      </c>
      <c r="J89">
        <v>25</v>
      </c>
      <c r="K89">
        <v>0.15758624802283311</v>
      </c>
      <c r="L89">
        <v>10</v>
      </c>
      <c r="M89" t="s">
        <v>2191</v>
      </c>
      <c r="N89" t="b">
        <v>0</v>
      </c>
    </row>
    <row r="90" spans="1:14" x14ac:dyDescent="0.45">
      <c r="A90" t="s">
        <v>357</v>
      </c>
      <c r="B90" t="s">
        <v>1276</v>
      </c>
      <c r="C90" t="s">
        <v>557</v>
      </c>
      <c r="D90">
        <v>4</v>
      </c>
      <c r="E90">
        <v>5</v>
      </c>
      <c r="F90">
        <v>4</v>
      </c>
      <c r="G90">
        <v>5</v>
      </c>
      <c r="H90">
        <v>3</v>
      </c>
      <c r="I90">
        <v>4.3249999999999993</v>
      </c>
      <c r="J90">
        <v>21</v>
      </c>
      <c r="K90">
        <v>0.2220575981943555</v>
      </c>
      <c r="L90">
        <v>12</v>
      </c>
      <c r="M90" t="s">
        <v>2192</v>
      </c>
      <c r="N90" t="b">
        <v>0</v>
      </c>
    </row>
    <row r="91" spans="1:14" x14ac:dyDescent="0.45">
      <c r="A91" t="s">
        <v>360</v>
      </c>
      <c r="B91" t="s">
        <v>1278</v>
      </c>
      <c r="C91" t="s">
        <v>557</v>
      </c>
      <c r="D91">
        <v>5</v>
      </c>
      <c r="E91">
        <v>5</v>
      </c>
      <c r="F91">
        <v>3</v>
      </c>
      <c r="G91">
        <v>5</v>
      </c>
      <c r="H91">
        <v>2</v>
      </c>
      <c r="I91">
        <v>4.3624999999999998</v>
      </c>
      <c r="J91">
        <v>20</v>
      </c>
      <c r="K91">
        <v>0</v>
      </c>
      <c r="L91">
        <v>1</v>
      </c>
      <c r="M91" t="s">
        <v>2193</v>
      </c>
      <c r="N91" t="b">
        <v>0</v>
      </c>
    </row>
    <row r="92" spans="1:14" x14ac:dyDescent="0.45">
      <c r="A92" t="s">
        <v>363</v>
      </c>
      <c r="B92" t="s">
        <v>1280</v>
      </c>
      <c r="C92" t="s">
        <v>557</v>
      </c>
      <c r="D92">
        <v>5</v>
      </c>
      <c r="E92">
        <v>5</v>
      </c>
      <c r="F92">
        <v>5</v>
      </c>
      <c r="G92">
        <v>5</v>
      </c>
      <c r="H92">
        <v>4</v>
      </c>
      <c r="I92">
        <v>4.9124999999999996</v>
      </c>
      <c r="J92">
        <v>24</v>
      </c>
      <c r="K92">
        <v>0.35458591449248561</v>
      </c>
      <c r="L92">
        <v>14</v>
      </c>
      <c r="M92" t="s">
        <v>2194</v>
      </c>
      <c r="N92" t="b">
        <v>0</v>
      </c>
    </row>
    <row r="93" spans="1:14" x14ac:dyDescent="0.45">
      <c r="A93" t="s">
        <v>366</v>
      </c>
      <c r="B93" t="s">
        <v>1282</v>
      </c>
      <c r="C93" t="s">
        <v>557</v>
      </c>
      <c r="D93">
        <v>5</v>
      </c>
      <c r="E93">
        <v>5</v>
      </c>
      <c r="F93">
        <v>4</v>
      </c>
      <c r="G93">
        <v>5</v>
      </c>
      <c r="H93">
        <v>4</v>
      </c>
      <c r="I93">
        <v>4.7249999999999996</v>
      </c>
      <c r="J93">
        <v>23</v>
      </c>
      <c r="K93">
        <v>0.15469906388095481</v>
      </c>
      <c r="L93">
        <v>9</v>
      </c>
      <c r="M93" t="s">
        <v>2195</v>
      </c>
      <c r="N93" t="b">
        <v>0</v>
      </c>
    </row>
    <row r="94" spans="1:14" x14ac:dyDescent="0.45">
      <c r="A94" t="s">
        <v>369</v>
      </c>
      <c r="B94" t="s">
        <v>1284</v>
      </c>
      <c r="C94" t="s">
        <v>557</v>
      </c>
      <c r="D94">
        <v>4</v>
      </c>
      <c r="E94">
        <v>5</v>
      </c>
      <c r="F94">
        <v>4</v>
      </c>
      <c r="G94">
        <v>5</v>
      </c>
      <c r="H94">
        <v>3</v>
      </c>
      <c r="I94">
        <v>4.3249999999999993</v>
      </c>
      <c r="J94">
        <v>21</v>
      </c>
      <c r="K94">
        <v>0.39021501408929671</v>
      </c>
      <c r="L94">
        <v>12</v>
      </c>
      <c r="M94" t="s">
        <v>2196</v>
      </c>
      <c r="N94" t="b">
        <v>0</v>
      </c>
    </row>
    <row r="95" spans="1:14" x14ac:dyDescent="0.45">
      <c r="A95" t="s">
        <v>372</v>
      </c>
      <c r="B95" t="s">
        <v>1286</v>
      </c>
      <c r="C95" t="s">
        <v>557</v>
      </c>
      <c r="D95">
        <v>4</v>
      </c>
      <c r="E95">
        <v>5</v>
      </c>
      <c r="F95">
        <v>4</v>
      </c>
      <c r="G95">
        <v>5</v>
      </c>
      <c r="H95">
        <v>3</v>
      </c>
      <c r="I95">
        <v>4.3249999999999993</v>
      </c>
      <c r="J95">
        <v>21</v>
      </c>
      <c r="K95">
        <v>0.39835055440829609</v>
      </c>
      <c r="L95">
        <v>12</v>
      </c>
      <c r="M95" t="s">
        <v>2197</v>
      </c>
      <c r="N95" t="b">
        <v>0</v>
      </c>
    </row>
    <row r="96" spans="1:14" x14ac:dyDescent="0.45">
      <c r="A96" t="s">
        <v>375</v>
      </c>
      <c r="B96" t="s">
        <v>1288</v>
      </c>
      <c r="C96" t="s">
        <v>557</v>
      </c>
      <c r="D96">
        <v>4</v>
      </c>
      <c r="E96">
        <v>5</v>
      </c>
      <c r="F96">
        <v>4</v>
      </c>
      <c r="G96">
        <v>5</v>
      </c>
      <c r="H96">
        <v>3</v>
      </c>
      <c r="I96">
        <v>4.3249999999999993</v>
      </c>
      <c r="J96">
        <v>21</v>
      </c>
      <c r="K96">
        <v>0.2261252356913058</v>
      </c>
      <c r="L96">
        <v>8</v>
      </c>
      <c r="M96" t="s">
        <v>2198</v>
      </c>
      <c r="N96" t="b">
        <v>0</v>
      </c>
    </row>
    <row r="97" spans="1:14" x14ac:dyDescent="0.45">
      <c r="A97" t="s">
        <v>378</v>
      </c>
      <c r="B97" t="s">
        <v>1290</v>
      </c>
      <c r="C97" t="s">
        <v>557</v>
      </c>
      <c r="D97">
        <v>3</v>
      </c>
      <c r="E97">
        <v>4</v>
      </c>
      <c r="F97">
        <v>3</v>
      </c>
      <c r="G97">
        <v>4</v>
      </c>
      <c r="H97">
        <v>2</v>
      </c>
      <c r="I97">
        <v>3.3250000000000002</v>
      </c>
      <c r="J97">
        <v>16</v>
      </c>
      <c r="K97">
        <v>0.34915280728786519</v>
      </c>
      <c r="L97">
        <v>5</v>
      </c>
      <c r="M97" t="s">
        <v>2199</v>
      </c>
      <c r="N97" t="b">
        <v>0</v>
      </c>
    </row>
    <row r="98" spans="1:14" x14ac:dyDescent="0.45">
      <c r="A98" t="s">
        <v>381</v>
      </c>
      <c r="B98" t="s">
        <v>1292</v>
      </c>
      <c r="C98" t="s">
        <v>557</v>
      </c>
      <c r="D98">
        <v>5</v>
      </c>
      <c r="E98">
        <v>5</v>
      </c>
      <c r="F98">
        <v>4</v>
      </c>
      <c r="G98">
        <v>5</v>
      </c>
      <c r="H98">
        <v>5</v>
      </c>
      <c r="I98">
        <v>4.8125</v>
      </c>
      <c r="J98">
        <v>24</v>
      </c>
      <c r="K98">
        <v>0.29428306343797939</v>
      </c>
      <c r="L98">
        <v>12</v>
      </c>
      <c r="M98" t="s">
        <v>2200</v>
      </c>
      <c r="N98" t="b">
        <v>0</v>
      </c>
    </row>
    <row r="99" spans="1:14" x14ac:dyDescent="0.45">
      <c r="A99" t="s">
        <v>384</v>
      </c>
      <c r="B99" t="s">
        <v>1294</v>
      </c>
      <c r="C99" t="s">
        <v>557</v>
      </c>
      <c r="D99">
        <v>5</v>
      </c>
      <c r="E99">
        <v>5</v>
      </c>
      <c r="F99">
        <v>5</v>
      </c>
      <c r="G99">
        <v>5</v>
      </c>
      <c r="H99">
        <v>4</v>
      </c>
      <c r="I99">
        <v>4.9124999999999996</v>
      </c>
      <c r="J99">
        <v>24</v>
      </c>
      <c r="K99">
        <v>0.15701489086720899</v>
      </c>
      <c r="L99">
        <v>12</v>
      </c>
      <c r="M99" t="s">
        <v>2201</v>
      </c>
      <c r="N99" t="b">
        <v>0</v>
      </c>
    </row>
    <row r="100" spans="1:14" x14ac:dyDescent="0.45">
      <c r="A100" t="s">
        <v>387</v>
      </c>
      <c r="B100" t="s">
        <v>1296</v>
      </c>
      <c r="C100" t="s">
        <v>557</v>
      </c>
      <c r="D100">
        <v>5</v>
      </c>
      <c r="E100">
        <v>5</v>
      </c>
      <c r="F100">
        <v>5</v>
      </c>
      <c r="G100">
        <v>5</v>
      </c>
      <c r="H100">
        <v>4</v>
      </c>
      <c r="I100">
        <v>4.9124999999999996</v>
      </c>
      <c r="J100">
        <v>24</v>
      </c>
      <c r="K100">
        <v>0.39639379036298722</v>
      </c>
      <c r="L100">
        <v>8</v>
      </c>
      <c r="M100" t="s">
        <v>2202</v>
      </c>
      <c r="N100" t="b">
        <v>0</v>
      </c>
    </row>
    <row r="101" spans="1:14" x14ac:dyDescent="0.45">
      <c r="A101" t="s">
        <v>390</v>
      </c>
      <c r="B101" t="s">
        <v>1298</v>
      </c>
      <c r="C101" t="s">
        <v>557</v>
      </c>
      <c r="D101">
        <v>5</v>
      </c>
      <c r="E101">
        <v>5</v>
      </c>
      <c r="F101">
        <v>5</v>
      </c>
      <c r="G101">
        <v>5</v>
      </c>
      <c r="H101">
        <v>4</v>
      </c>
      <c r="I101">
        <v>4.9124999999999996</v>
      </c>
      <c r="J101">
        <v>24</v>
      </c>
      <c r="K101">
        <v>0.37542970739115589</v>
      </c>
      <c r="L101">
        <v>11</v>
      </c>
      <c r="M101" t="s">
        <v>2203</v>
      </c>
      <c r="N101" t="b">
        <v>0</v>
      </c>
    </row>
    <row r="102" spans="1:14" x14ac:dyDescent="0.45">
      <c r="A102" t="s">
        <v>393</v>
      </c>
      <c r="B102" t="s">
        <v>1300</v>
      </c>
      <c r="C102" t="s">
        <v>557</v>
      </c>
      <c r="D102">
        <v>5</v>
      </c>
      <c r="E102">
        <v>5</v>
      </c>
      <c r="F102">
        <v>4</v>
      </c>
      <c r="G102">
        <v>5</v>
      </c>
      <c r="H102">
        <v>4</v>
      </c>
      <c r="I102">
        <v>4.7249999999999996</v>
      </c>
      <c r="J102">
        <v>23</v>
      </c>
      <c r="K102">
        <v>0.19289649419805441</v>
      </c>
      <c r="L102">
        <v>8</v>
      </c>
      <c r="M102" t="s">
        <v>2204</v>
      </c>
      <c r="N102" t="b">
        <v>0</v>
      </c>
    </row>
    <row r="103" spans="1:14" x14ac:dyDescent="0.45">
      <c r="A103" t="s">
        <v>396</v>
      </c>
      <c r="B103" t="s">
        <v>1302</v>
      </c>
      <c r="C103" t="s">
        <v>557</v>
      </c>
      <c r="D103">
        <v>5</v>
      </c>
      <c r="E103">
        <v>5</v>
      </c>
      <c r="F103">
        <v>4</v>
      </c>
      <c r="G103">
        <v>4</v>
      </c>
      <c r="H103">
        <v>4</v>
      </c>
      <c r="I103">
        <v>4.5625</v>
      </c>
      <c r="J103">
        <v>22</v>
      </c>
      <c r="K103">
        <v>0.22476244593513919</v>
      </c>
      <c r="L103">
        <v>11</v>
      </c>
      <c r="M103" t="s">
        <v>2205</v>
      </c>
      <c r="N103" t="b">
        <v>0</v>
      </c>
    </row>
    <row r="104" spans="1:14" x14ac:dyDescent="0.45">
      <c r="A104" t="s">
        <v>399</v>
      </c>
      <c r="B104" t="s">
        <v>1304</v>
      </c>
      <c r="C104" t="s">
        <v>557</v>
      </c>
      <c r="D104">
        <v>5</v>
      </c>
      <c r="E104">
        <v>5</v>
      </c>
      <c r="F104">
        <v>5</v>
      </c>
      <c r="G104">
        <v>5</v>
      </c>
      <c r="H104">
        <v>4</v>
      </c>
      <c r="I104">
        <v>4.9124999999999996</v>
      </c>
      <c r="J104">
        <v>24</v>
      </c>
      <c r="K104">
        <v>0.34857558022566038</v>
      </c>
      <c r="L104">
        <v>10</v>
      </c>
      <c r="M104" t="s">
        <v>2206</v>
      </c>
      <c r="N104" t="b">
        <v>0</v>
      </c>
    </row>
    <row r="105" spans="1:14" x14ac:dyDescent="0.45">
      <c r="A105" t="s">
        <v>402</v>
      </c>
      <c r="B105" t="s">
        <v>1306</v>
      </c>
      <c r="C105" t="s">
        <v>557</v>
      </c>
      <c r="D105">
        <v>4</v>
      </c>
      <c r="E105">
        <v>5</v>
      </c>
      <c r="F105">
        <v>4</v>
      </c>
      <c r="G105">
        <v>4</v>
      </c>
      <c r="H105">
        <v>3</v>
      </c>
      <c r="I105">
        <v>4.1624999999999996</v>
      </c>
      <c r="J105">
        <v>20</v>
      </c>
      <c r="K105">
        <v>0.17245508733882581</v>
      </c>
      <c r="L105">
        <v>12</v>
      </c>
      <c r="M105" t="s">
        <v>2207</v>
      </c>
      <c r="N105" t="b">
        <v>0</v>
      </c>
    </row>
    <row r="106" spans="1:14" x14ac:dyDescent="0.45">
      <c r="A106" t="s">
        <v>405</v>
      </c>
      <c r="B106" t="s">
        <v>1308</v>
      </c>
      <c r="C106" t="s">
        <v>557</v>
      </c>
      <c r="D106">
        <v>5</v>
      </c>
      <c r="E106">
        <v>5</v>
      </c>
      <c r="F106">
        <v>4</v>
      </c>
      <c r="G106">
        <v>5</v>
      </c>
      <c r="H106">
        <v>4</v>
      </c>
      <c r="I106">
        <v>4.7249999999999996</v>
      </c>
      <c r="J106">
        <v>23</v>
      </c>
      <c r="K106">
        <v>0.26078424952270712</v>
      </c>
      <c r="L106">
        <v>12</v>
      </c>
      <c r="M106" t="s">
        <v>2208</v>
      </c>
      <c r="N106" t="b">
        <v>0</v>
      </c>
    </row>
    <row r="107" spans="1:14" x14ac:dyDescent="0.45">
      <c r="A107" t="s">
        <v>408</v>
      </c>
      <c r="B107" t="s">
        <v>1310</v>
      </c>
      <c r="C107" t="s">
        <v>557</v>
      </c>
      <c r="D107">
        <v>3</v>
      </c>
      <c r="E107">
        <v>4</v>
      </c>
      <c r="F107">
        <v>3</v>
      </c>
      <c r="G107">
        <v>4</v>
      </c>
      <c r="H107">
        <v>2</v>
      </c>
      <c r="I107">
        <v>3.3250000000000002</v>
      </c>
      <c r="J107">
        <v>16</v>
      </c>
      <c r="K107">
        <v>0.11569903062427531</v>
      </c>
      <c r="L107">
        <v>10</v>
      </c>
      <c r="M107" t="s">
        <v>2209</v>
      </c>
      <c r="N107" t="b">
        <v>0</v>
      </c>
    </row>
    <row r="108" spans="1:14" x14ac:dyDescent="0.45">
      <c r="A108" t="s">
        <v>411</v>
      </c>
      <c r="B108" t="s">
        <v>1312</v>
      </c>
      <c r="C108" t="s">
        <v>557</v>
      </c>
      <c r="D108">
        <v>5</v>
      </c>
      <c r="E108">
        <v>5</v>
      </c>
      <c r="F108">
        <v>4</v>
      </c>
      <c r="G108">
        <v>5</v>
      </c>
      <c r="H108">
        <v>4</v>
      </c>
      <c r="I108">
        <v>4.7249999999999996</v>
      </c>
      <c r="J108">
        <v>23</v>
      </c>
      <c r="K108">
        <v>0.30219911834318269</v>
      </c>
      <c r="L108">
        <v>10</v>
      </c>
      <c r="M108" t="s">
        <v>2210</v>
      </c>
      <c r="N108" t="b">
        <v>0</v>
      </c>
    </row>
    <row r="109" spans="1:14" x14ac:dyDescent="0.45">
      <c r="A109" t="s">
        <v>414</v>
      </c>
      <c r="B109" t="s">
        <v>1314</v>
      </c>
      <c r="C109" t="s">
        <v>557</v>
      </c>
      <c r="D109">
        <v>5</v>
      </c>
      <c r="E109">
        <v>5</v>
      </c>
      <c r="F109">
        <v>4</v>
      </c>
      <c r="G109">
        <v>5</v>
      </c>
      <c r="H109">
        <v>4</v>
      </c>
      <c r="I109">
        <v>4.7249999999999996</v>
      </c>
      <c r="J109">
        <v>23</v>
      </c>
      <c r="K109">
        <v>0.2368669255001247</v>
      </c>
      <c r="L109">
        <v>12</v>
      </c>
      <c r="M109" t="s">
        <v>2211</v>
      </c>
      <c r="N109" t="b">
        <v>0</v>
      </c>
    </row>
    <row r="110" spans="1:14" x14ac:dyDescent="0.45">
      <c r="A110" t="s">
        <v>417</v>
      </c>
      <c r="B110" t="s">
        <v>1316</v>
      </c>
      <c r="C110" t="s">
        <v>557</v>
      </c>
      <c r="D110">
        <v>4</v>
      </c>
      <c r="E110">
        <v>5</v>
      </c>
      <c r="F110">
        <v>4</v>
      </c>
      <c r="G110">
        <v>4</v>
      </c>
      <c r="H110">
        <v>3</v>
      </c>
      <c r="I110">
        <v>4.1624999999999996</v>
      </c>
      <c r="J110">
        <v>20</v>
      </c>
      <c r="K110">
        <v>0.1113923903345425</v>
      </c>
      <c r="L110">
        <v>16</v>
      </c>
      <c r="M110" t="s">
        <v>2212</v>
      </c>
      <c r="N110" t="b">
        <v>0</v>
      </c>
    </row>
    <row r="111" spans="1:14" x14ac:dyDescent="0.45">
      <c r="A111" t="s">
        <v>420</v>
      </c>
      <c r="B111" t="s">
        <v>1318</v>
      </c>
      <c r="C111" t="s">
        <v>557</v>
      </c>
      <c r="D111">
        <v>4</v>
      </c>
      <c r="E111">
        <v>5</v>
      </c>
      <c r="F111">
        <v>4</v>
      </c>
      <c r="G111">
        <v>4</v>
      </c>
      <c r="H111">
        <v>3</v>
      </c>
      <c r="I111">
        <v>4.1624999999999996</v>
      </c>
      <c r="J111">
        <v>20</v>
      </c>
      <c r="K111">
        <v>0.37028000760078789</v>
      </c>
      <c r="L111">
        <v>9</v>
      </c>
      <c r="M111" t="s">
        <v>2213</v>
      </c>
      <c r="N111" t="b">
        <v>0</v>
      </c>
    </row>
    <row r="112" spans="1:14" x14ac:dyDescent="0.45">
      <c r="A112" t="s">
        <v>423</v>
      </c>
      <c r="B112" t="s">
        <v>1072</v>
      </c>
      <c r="C112" t="s">
        <v>557</v>
      </c>
      <c r="D112">
        <v>5</v>
      </c>
      <c r="E112">
        <v>5</v>
      </c>
      <c r="F112">
        <v>4</v>
      </c>
      <c r="G112">
        <v>5</v>
      </c>
      <c r="H112">
        <v>4</v>
      </c>
      <c r="I112">
        <v>4.7249999999999996</v>
      </c>
      <c r="J112">
        <v>23</v>
      </c>
      <c r="K112">
        <v>0.13822105713162261</v>
      </c>
      <c r="L112">
        <v>13</v>
      </c>
      <c r="M112" t="s">
        <v>2214</v>
      </c>
      <c r="N112" t="b">
        <v>0</v>
      </c>
    </row>
    <row r="113" spans="1:14" x14ac:dyDescent="0.45">
      <c r="A113" t="s">
        <v>426</v>
      </c>
      <c r="B113" t="s">
        <v>1320</v>
      </c>
      <c r="C113" t="s">
        <v>557</v>
      </c>
      <c r="D113">
        <v>4</v>
      </c>
      <c r="E113">
        <v>5</v>
      </c>
      <c r="F113">
        <v>4</v>
      </c>
      <c r="G113">
        <v>5</v>
      </c>
      <c r="H113">
        <v>3</v>
      </c>
      <c r="I113">
        <v>4.3249999999999993</v>
      </c>
      <c r="J113">
        <v>21</v>
      </c>
      <c r="K113">
        <v>0.2234859152980839</v>
      </c>
      <c r="L113">
        <v>11</v>
      </c>
      <c r="M113" t="s">
        <v>2215</v>
      </c>
      <c r="N113" t="b">
        <v>0</v>
      </c>
    </row>
    <row r="114" spans="1:14" x14ac:dyDescent="0.45">
      <c r="A114" t="s">
        <v>429</v>
      </c>
      <c r="B114" t="s">
        <v>1076</v>
      </c>
      <c r="C114" t="s">
        <v>557</v>
      </c>
      <c r="D114">
        <v>5</v>
      </c>
      <c r="E114">
        <v>5</v>
      </c>
      <c r="F114">
        <v>4</v>
      </c>
      <c r="G114">
        <v>5</v>
      </c>
      <c r="H114">
        <v>3</v>
      </c>
      <c r="I114">
        <v>4.6374999999999993</v>
      </c>
      <c r="J114">
        <v>22</v>
      </c>
      <c r="K114">
        <v>0.1815819995657805</v>
      </c>
      <c r="L114">
        <v>10</v>
      </c>
      <c r="M114" t="s">
        <v>2216</v>
      </c>
      <c r="N114" t="b">
        <v>0</v>
      </c>
    </row>
    <row r="115" spans="1:14" x14ac:dyDescent="0.45">
      <c r="A115" t="s">
        <v>432</v>
      </c>
      <c r="B115" t="s">
        <v>1323</v>
      </c>
      <c r="C115" t="s">
        <v>557</v>
      </c>
      <c r="D115">
        <v>5</v>
      </c>
      <c r="E115">
        <v>5</v>
      </c>
      <c r="F115">
        <v>4</v>
      </c>
      <c r="G115">
        <v>5</v>
      </c>
      <c r="H115">
        <v>4</v>
      </c>
      <c r="I115">
        <v>4.7249999999999996</v>
      </c>
      <c r="J115">
        <v>23</v>
      </c>
      <c r="K115">
        <v>0.27790730677750303</v>
      </c>
      <c r="L115">
        <v>12</v>
      </c>
      <c r="M115" t="s">
        <v>2217</v>
      </c>
      <c r="N115" t="b">
        <v>0</v>
      </c>
    </row>
    <row r="116" spans="1:14" x14ac:dyDescent="0.45">
      <c r="A116" t="s">
        <v>435</v>
      </c>
      <c r="B116" t="s">
        <v>1325</v>
      </c>
      <c r="C116" t="s">
        <v>557</v>
      </c>
      <c r="D116">
        <v>3</v>
      </c>
      <c r="E116">
        <v>4</v>
      </c>
      <c r="F116">
        <v>3</v>
      </c>
      <c r="G116">
        <v>4</v>
      </c>
      <c r="H116">
        <v>2</v>
      </c>
      <c r="I116">
        <v>3.3250000000000002</v>
      </c>
      <c r="J116">
        <v>16</v>
      </c>
      <c r="K116">
        <v>7.6208640244893433E-2</v>
      </c>
      <c r="L116">
        <v>5</v>
      </c>
      <c r="M116" t="s">
        <v>2218</v>
      </c>
      <c r="N116" t="b">
        <v>0</v>
      </c>
    </row>
    <row r="117" spans="1:14" x14ac:dyDescent="0.45">
      <c r="A117" t="s">
        <v>438</v>
      </c>
      <c r="B117" t="s">
        <v>1327</v>
      </c>
      <c r="C117" t="s">
        <v>557</v>
      </c>
      <c r="D117">
        <v>3</v>
      </c>
      <c r="E117">
        <v>4</v>
      </c>
      <c r="F117">
        <v>2</v>
      </c>
      <c r="G117">
        <v>4</v>
      </c>
      <c r="H117">
        <v>2</v>
      </c>
      <c r="I117">
        <v>3.1375000000000002</v>
      </c>
      <c r="J117">
        <v>15</v>
      </c>
      <c r="K117">
        <v>0.20344181497040531</v>
      </c>
      <c r="L117">
        <v>10</v>
      </c>
      <c r="M117" t="s">
        <v>2219</v>
      </c>
      <c r="N117" t="b">
        <v>0</v>
      </c>
    </row>
    <row r="118" spans="1:14" x14ac:dyDescent="0.45">
      <c r="A118" t="s">
        <v>441</v>
      </c>
      <c r="B118" t="s">
        <v>1329</v>
      </c>
      <c r="C118" t="s">
        <v>557</v>
      </c>
      <c r="D118">
        <v>5</v>
      </c>
      <c r="E118">
        <v>5</v>
      </c>
      <c r="F118">
        <v>4</v>
      </c>
      <c r="G118">
        <v>5</v>
      </c>
      <c r="H118">
        <v>3</v>
      </c>
      <c r="I118">
        <v>4.6374999999999993</v>
      </c>
      <c r="J118">
        <v>22</v>
      </c>
      <c r="K118">
        <v>0.13967991127654991</v>
      </c>
      <c r="L118">
        <v>7</v>
      </c>
      <c r="M118" t="s">
        <v>2220</v>
      </c>
      <c r="N118" t="b">
        <v>0</v>
      </c>
    </row>
    <row r="119" spans="1:14" x14ac:dyDescent="0.45">
      <c r="A119" t="s">
        <v>444</v>
      </c>
      <c r="B119" t="s">
        <v>1331</v>
      </c>
      <c r="C119" t="s">
        <v>557</v>
      </c>
      <c r="D119">
        <v>4</v>
      </c>
      <c r="E119">
        <v>5</v>
      </c>
      <c r="F119">
        <v>4</v>
      </c>
      <c r="G119">
        <v>5</v>
      </c>
      <c r="H119">
        <v>3</v>
      </c>
      <c r="I119">
        <v>4.3249999999999993</v>
      </c>
      <c r="J119">
        <v>21</v>
      </c>
      <c r="K119">
        <v>0.2202858791809357</v>
      </c>
      <c r="L119">
        <v>12</v>
      </c>
      <c r="M119" t="s">
        <v>2221</v>
      </c>
      <c r="N119" t="b">
        <v>0</v>
      </c>
    </row>
    <row r="120" spans="1:14" x14ac:dyDescent="0.45">
      <c r="A120" t="s">
        <v>435</v>
      </c>
      <c r="B120" t="s">
        <v>1333</v>
      </c>
      <c r="C120" t="s">
        <v>557</v>
      </c>
      <c r="D120">
        <v>3</v>
      </c>
      <c r="E120">
        <v>4</v>
      </c>
      <c r="F120">
        <v>3</v>
      </c>
      <c r="G120">
        <v>4</v>
      </c>
      <c r="H120">
        <v>2</v>
      </c>
      <c r="I120">
        <v>3.3250000000000002</v>
      </c>
      <c r="J120">
        <v>16</v>
      </c>
      <c r="K120">
        <v>9.3948788727752142E-2</v>
      </c>
      <c r="L120">
        <v>5</v>
      </c>
      <c r="M120" t="s">
        <v>2222</v>
      </c>
      <c r="N120" t="b">
        <v>0</v>
      </c>
    </row>
    <row r="121" spans="1:14" x14ac:dyDescent="0.45">
      <c r="A121" t="s">
        <v>449</v>
      </c>
      <c r="B121" t="s">
        <v>1335</v>
      </c>
      <c r="C121" t="s">
        <v>557</v>
      </c>
      <c r="D121">
        <v>5</v>
      </c>
      <c r="E121">
        <v>5</v>
      </c>
      <c r="F121">
        <v>4</v>
      </c>
      <c r="G121">
        <v>5</v>
      </c>
      <c r="H121">
        <v>4</v>
      </c>
      <c r="I121">
        <v>4.7249999999999996</v>
      </c>
      <c r="J121">
        <v>23</v>
      </c>
      <c r="K121">
        <v>0.2061587800743033</v>
      </c>
      <c r="L121">
        <v>10</v>
      </c>
      <c r="M121" t="s">
        <v>2223</v>
      </c>
      <c r="N121" t="b">
        <v>0</v>
      </c>
    </row>
    <row r="122" spans="1:14" x14ac:dyDescent="0.45">
      <c r="A122" t="s">
        <v>452</v>
      </c>
      <c r="B122" t="s">
        <v>1337</v>
      </c>
      <c r="C122" t="s">
        <v>557</v>
      </c>
      <c r="D122">
        <v>3</v>
      </c>
      <c r="E122">
        <v>4</v>
      </c>
      <c r="F122">
        <v>3</v>
      </c>
      <c r="G122">
        <v>4</v>
      </c>
      <c r="H122">
        <v>2</v>
      </c>
      <c r="I122">
        <v>3.3250000000000002</v>
      </c>
      <c r="J122">
        <v>16</v>
      </c>
      <c r="K122">
        <v>0.14839272236331061</v>
      </c>
      <c r="L122">
        <v>10</v>
      </c>
      <c r="M122" t="s">
        <v>2224</v>
      </c>
      <c r="N122" t="b">
        <v>0</v>
      </c>
    </row>
    <row r="123" spans="1:14" x14ac:dyDescent="0.45">
      <c r="A123" t="s">
        <v>455</v>
      </c>
      <c r="B123" t="s">
        <v>1339</v>
      </c>
      <c r="C123" t="s">
        <v>557</v>
      </c>
      <c r="D123">
        <v>5</v>
      </c>
      <c r="E123">
        <v>5</v>
      </c>
      <c r="F123">
        <v>4</v>
      </c>
      <c r="G123">
        <v>5</v>
      </c>
      <c r="H123">
        <v>4</v>
      </c>
      <c r="I123">
        <v>4.7249999999999996</v>
      </c>
      <c r="J123">
        <v>23</v>
      </c>
      <c r="K123">
        <v>0.256761557778724</v>
      </c>
      <c r="L123">
        <v>12</v>
      </c>
      <c r="M123" t="s">
        <v>2225</v>
      </c>
      <c r="N123" t="b">
        <v>0</v>
      </c>
    </row>
    <row r="124" spans="1:14" x14ac:dyDescent="0.45">
      <c r="A124" t="s">
        <v>458</v>
      </c>
      <c r="B124" t="s">
        <v>1094</v>
      </c>
      <c r="C124" t="s">
        <v>557</v>
      </c>
      <c r="D124">
        <v>5</v>
      </c>
      <c r="E124">
        <v>5</v>
      </c>
      <c r="F124">
        <v>4</v>
      </c>
      <c r="G124">
        <v>5</v>
      </c>
      <c r="H124">
        <v>4</v>
      </c>
      <c r="I124">
        <v>4.7249999999999996</v>
      </c>
      <c r="J124">
        <v>23</v>
      </c>
      <c r="K124">
        <v>0.1882278276559701</v>
      </c>
      <c r="L124">
        <v>10</v>
      </c>
      <c r="M124" t="s">
        <v>2226</v>
      </c>
      <c r="N124" t="b">
        <v>0</v>
      </c>
    </row>
    <row r="125" spans="1:14" x14ac:dyDescent="0.45">
      <c r="A125" t="s">
        <v>461</v>
      </c>
      <c r="B125" t="s">
        <v>1342</v>
      </c>
      <c r="C125" t="s">
        <v>557</v>
      </c>
      <c r="D125">
        <v>5</v>
      </c>
      <c r="E125">
        <v>5</v>
      </c>
      <c r="F125">
        <v>4</v>
      </c>
      <c r="G125">
        <v>5</v>
      </c>
      <c r="H125">
        <v>4</v>
      </c>
      <c r="I125">
        <v>4.7249999999999996</v>
      </c>
      <c r="J125">
        <v>23</v>
      </c>
      <c r="K125">
        <v>0.17396680851837651</v>
      </c>
      <c r="L125">
        <v>10</v>
      </c>
      <c r="M125" t="s">
        <v>2227</v>
      </c>
      <c r="N125" t="b">
        <v>0</v>
      </c>
    </row>
    <row r="126" spans="1:14" x14ac:dyDescent="0.45">
      <c r="A126" t="s">
        <v>464</v>
      </c>
      <c r="B126" t="s">
        <v>1344</v>
      </c>
      <c r="C126" t="s">
        <v>557</v>
      </c>
      <c r="D126">
        <v>5</v>
      </c>
      <c r="E126">
        <v>5</v>
      </c>
      <c r="F126">
        <v>4</v>
      </c>
      <c r="G126">
        <v>5</v>
      </c>
      <c r="H126">
        <v>4</v>
      </c>
      <c r="I126">
        <v>4.7249999999999996</v>
      </c>
      <c r="J126">
        <v>23</v>
      </c>
      <c r="K126">
        <v>0.40674245796713909</v>
      </c>
      <c r="L126">
        <v>9</v>
      </c>
      <c r="M126" t="s">
        <v>2228</v>
      </c>
      <c r="N126" t="b">
        <v>0</v>
      </c>
    </row>
    <row r="127" spans="1:14" x14ac:dyDescent="0.45">
      <c r="A127" t="s">
        <v>467</v>
      </c>
      <c r="B127" t="s">
        <v>1346</v>
      </c>
      <c r="C127" t="s">
        <v>557</v>
      </c>
      <c r="D127">
        <v>5</v>
      </c>
      <c r="E127">
        <v>5</v>
      </c>
      <c r="F127">
        <v>4</v>
      </c>
      <c r="G127">
        <v>5</v>
      </c>
      <c r="H127">
        <v>3</v>
      </c>
      <c r="I127">
        <v>4.6374999999999993</v>
      </c>
      <c r="J127">
        <v>22</v>
      </c>
      <c r="K127">
        <v>0.14925578922908819</v>
      </c>
      <c r="L127">
        <v>7</v>
      </c>
      <c r="M127" t="s">
        <v>2229</v>
      </c>
      <c r="N127" t="b">
        <v>0</v>
      </c>
    </row>
    <row r="128" spans="1:14" x14ac:dyDescent="0.45">
      <c r="A128" t="s">
        <v>470</v>
      </c>
      <c r="B128" t="s">
        <v>1348</v>
      </c>
      <c r="C128" t="s">
        <v>557</v>
      </c>
      <c r="D128">
        <v>5</v>
      </c>
      <c r="E128">
        <v>5</v>
      </c>
      <c r="F128">
        <v>5</v>
      </c>
      <c r="G128">
        <v>5</v>
      </c>
      <c r="H128">
        <v>4</v>
      </c>
      <c r="I128">
        <v>4.9124999999999996</v>
      </c>
      <c r="J128">
        <v>24</v>
      </c>
      <c r="K128">
        <v>0.30817434431412027</v>
      </c>
      <c r="L128">
        <v>8</v>
      </c>
      <c r="M128" t="s">
        <v>2230</v>
      </c>
      <c r="N128" t="b">
        <v>0</v>
      </c>
    </row>
    <row r="129" spans="1:14" x14ac:dyDescent="0.45">
      <c r="A129" t="s">
        <v>473</v>
      </c>
      <c r="B129" t="s">
        <v>1350</v>
      </c>
      <c r="C129" t="s">
        <v>557</v>
      </c>
      <c r="D129">
        <v>5</v>
      </c>
      <c r="E129">
        <v>5</v>
      </c>
      <c r="F129">
        <v>4</v>
      </c>
      <c r="G129">
        <v>5</v>
      </c>
      <c r="H129">
        <v>3</v>
      </c>
      <c r="I129">
        <v>4.6374999999999993</v>
      </c>
      <c r="J129">
        <v>22</v>
      </c>
      <c r="K129">
        <v>9.1212724547531598E-2</v>
      </c>
      <c r="L129">
        <v>11</v>
      </c>
      <c r="M129" t="s">
        <v>2231</v>
      </c>
      <c r="N129" t="b">
        <v>0</v>
      </c>
    </row>
    <row r="130" spans="1:14" x14ac:dyDescent="0.45">
      <c r="A130" t="s">
        <v>476</v>
      </c>
      <c r="B130" t="s">
        <v>1352</v>
      </c>
      <c r="C130" t="s">
        <v>557</v>
      </c>
      <c r="D130">
        <v>5</v>
      </c>
      <c r="E130">
        <v>5</v>
      </c>
      <c r="F130">
        <v>4</v>
      </c>
      <c r="G130">
        <v>5</v>
      </c>
      <c r="H130">
        <v>4</v>
      </c>
      <c r="I130">
        <v>4.7249999999999996</v>
      </c>
      <c r="J130">
        <v>23</v>
      </c>
      <c r="K130">
        <v>0.1456352337588655</v>
      </c>
      <c r="L130">
        <v>8</v>
      </c>
      <c r="M130" t="s">
        <v>2232</v>
      </c>
      <c r="N130" t="b">
        <v>0</v>
      </c>
    </row>
    <row r="131" spans="1:14" x14ac:dyDescent="0.45">
      <c r="A131" t="s">
        <v>479</v>
      </c>
      <c r="B131" t="s">
        <v>1107</v>
      </c>
      <c r="C131" t="s">
        <v>557</v>
      </c>
      <c r="D131">
        <v>5</v>
      </c>
      <c r="E131">
        <v>5</v>
      </c>
      <c r="F131">
        <v>5</v>
      </c>
      <c r="G131">
        <v>5</v>
      </c>
      <c r="H131">
        <v>4</v>
      </c>
      <c r="I131">
        <v>4.9124999999999996</v>
      </c>
      <c r="J131">
        <v>24</v>
      </c>
      <c r="K131">
        <v>0.25122302405982633</v>
      </c>
      <c r="L131">
        <v>11</v>
      </c>
      <c r="M131" t="s">
        <v>2233</v>
      </c>
      <c r="N131" t="b">
        <v>0</v>
      </c>
    </row>
    <row r="132" spans="1:14" x14ac:dyDescent="0.45">
      <c r="D132">
        <f>AVERAGE(D2:D131)</f>
        <v>4.2769230769230768</v>
      </c>
      <c r="E132">
        <f t="shared" ref="E132:L132" si="0">AVERAGE(E2:E131)</f>
        <v>4.7076923076923078</v>
      </c>
      <c r="F132">
        <f t="shared" si="0"/>
        <v>3.7923076923076922</v>
      </c>
      <c r="G132">
        <f t="shared" si="0"/>
        <v>4.6230769230769226</v>
      </c>
      <c r="H132">
        <f t="shared" si="0"/>
        <v>3.2307692307692308</v>
      </c>
      <c r="I132">
        <f t="shared" si="0"/>
        <v>4.2584615384615425</v>
      </c>
      <c r="J132">
        <f t="shared" si="0"/>
        <v>20.630769230769232</v>
      </c>
      <c r="K132">
        <f t="shared" si="0"/>
        <v>0.23185563395414946</v>
      </c>
      <c r="L132">
        <f t="shared" si="0"/>
        <v>10.346153846153847</v>
      </c>
    </row>
  </sheetData>
  <autoFilter ref="A1:Q132" xr:uid="{DF750195-269F-42F6-95A0-D5BE53FC8E79}"/>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D8E4-8DF6-4903-B602-C4C45EB61753}">
  <sheetPr>
    <tabColor theme="6" tint="0.79998168889431442"/>
  </sheetPr>
  <dimension ref="A1:Q132"/>
  <sheetViews>
    <sheetView workbookViewId="0">
      <pane ySplit="1" topLeftCell="A96" activePane="bottomLeft" state="frozen"/>
      <selection pane="bottomLeft" activeCell="A2" sqref="A2:N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860</v>
      </c>
      <c r="C2" t="s">
        <v>557</v>
      </c>
      <c r="D2">
        <v>5</v>
      </c>
      <c r="E2">
        <v>5</v>
      </c>
      <c r="F2">
        <v>4</v>
      </c>
      <c r="G2">
        <v>5</v>
      </c>
      <c r="H2">
        <v>4</v>
      </c>
      <c r="I2">
        <v>4.7249999999999996</v>
      </c>
      <c r="J2">
        <v>23</v>
      </c>
      <c r="K2">
        <v>0.24821616287354581</v>
      </c>
      <c r="L2">
        <v>8</v>
      </c>
      <c r="M2" t="s">
        <v>1974</v>
      </c>
      <c r="N2" t="b">
        <v>0</v>
      </c>
    </row>
    <row r="3" spans="1:17" x14ac:dyDescent="0.45">
      <c r="A3" t="s">
        <v>96</v>
      </c>
      <c r="B3" t="s">
        <v>862</v>
      </c>
      <c r="C3" t="s">
        <v>557</v>
      </c>
      <c r="D3">
        <v>5</v>
      </c>
      <c r="E3">
        <v>5</v>
      </c>
      <c r="F3">
        <v>5</v>
      </c>
      <c r="G3">
        <v>5</v>
      </c>
      <c r="H3">
        <v>5</v>
      </c>
      <c r="I3">
        <v>5</v>
      </c>
      <c r="J3">
        <v>25</v>
      </c>
      <c r="K3">
        <v>0.22433297285461409</v>
      </c>
      <c r="L3">
        <v>11</v>
      </c>
      <c r="M3" t="s">
        <v>1975</v>
      </c>
      <c r="N3" t="b">
        <v>0</v>
      </c>
    </row>
    <row r="4" spans="1:17" x14ac:dyDescent="0.45">
      <c r="A4" t="s">
        <v>99</v>
      </c>
      <c r="B4" t="s">
        <v>864</v>
      </c>
      <c r="C4" t="s">
        <v>557</v>
      </c>
      <c r="D4">
        <v>5</v>
      </c>
      <c r="E4">
        <v>5</v>
      </c>
      <c r="F4">
        <v>4</v>
      </c>
      <c r="G4">
        <v>5</v>
      </c>
      <c r="H4">
        <v>4</v>
      </c>
      <c r="I4">
        <v>4.7249999999999996</v>
      </c>
      <c r="J4">
        <v>23</v>
      </c>
      <c r="K4">
        <v>0.46095319916553112</v>
      </c>
      <c r="L4">
        <v>10</v>
      </c>
      <c r="M4" t="s">
        <v>1976</v>
      </c>
      <c r="N4" t="b">
        <v>0</v>
      </c>
    </row>
    <row r="5" spans="1:17" x14ac:dyDescent="0.45">
      <c r="A5" t="s">
        <v>102</v>
      </c>
      <c r="B5" t="s">
        <v>866</v>
      </c>
      <c r="C5" t="s">
        <v>557</v>
      </c>
      <c r="D5">
        <v>3</v>
      </c>
      <c r="E5">
        <v>4</v>
      </c>
      <c r="F5">
        <v>3</v>
      </c>
      <c r="G5">
        <v>4</v>
      </c>
      <c r="H5">
        <v>2</v>
      </c>
      <c r="I5">
        <v>3.3250000000000002</v>
      </c>
      <c r="J5">
        <v>16</v>
      </c>
      <c r="K5">
        <v>0.24041393626272189</v>
      </c>
      <c r="L5">
        <v>12</v>
      </c>
      <c r="M5" t="s">
        <v>1977</v>
      </c>
      <c r="N5" t="b">
        <v>0</v>
      </c>
    </row>
    <row r="6" spans="1:17" x14ac:dyDescent="0.45">
      <c r="A6" t="s">
        <v>105</v>
      </c>
      <c r="B6" t="s">
        <v>868</v>
      </c>
      <c r="C6" t="s">
        <v>557</v>
      </c>
      <c r="D6">
        <v>5</v>
      </c>
      <c r="E6">
        <v>5</v>
      </c>
      <c r="F6">
        <v>4</v>
      </c>
      <c r="G6">
        <v>5</v>
      </c>
      <c r="H6">
        <v>3</v>
      </c>
      <c r="I6">
        <v>4.6374999999999993</v>
      </c>
      <c r="J6">
        <v>22</v>
      </c>
      <c r="K6">
        <v>0.27096904789754928</v>
      </c>
      <c r="L6">
        <v>11</v>
      </c>
      <c r="M6" t="s">
        <v>1978</v>
      </c>
      <c r="N6" t="b">
        <v>0</v>
      </c>
    </row>
    <row r="7" spans="1:17" x14ac:dyDescent="0.45">
      <c r="A7" t="s">
        <v>108</v>
      </c>
      <c r="B7" t="s">
        <v>870</v>
      </c>
      <c r="C7" t="s">
        <v>557</v>
      </c>
      <c r="D7">
        <v>4</v>
      </c>
      <c r="E7">
        <v>5</v>
      </c>
      <c r="F7">
        <v>4</v>
      </c>
      <c r="G7">
        <v>5</v>
      </c>
      <c r="H7">
        <v>3</v>
      </c>
      <c r="I7">
        <v>4.3249999999999993</v>
      </c>
      <c r="J7">
        <v>21</v>
      </c>
      <c r="K7">
        <v>0.41901880624323667</v>
      </c>
      <c r="L7">
        <v>11</v>
      </c>
      <c r="M7" t="s">
        <v>1979</v>
      </c>
      <c r="N7" t="b">
        <v>0</v>
      </c>
    </row>
    <row r="8" spans="1:17" x14ac:dyDescent="0.45">
      <c r="A8" t="s">
        <v>111</v>
      </c>
      <c r="B8" t="s">
        <v>872</v>
      </c>
      <c r="C8" t="s">
        <v>557</v>
      </c>
      <c r="D8">
        <v>5</v>
      </c>
      <c r="E8">
        <v>5</v>
      </c>
      <c r="F8">
        <v>5</v>
      </c>
      <c r="G8">
        <v>5</v>
      </c>
      <c r="H8">
        <v>4</v>
      </c>
      <c r="I8">
        <v>4.9124999999999996</v>
      </c>
      <c r="J8">
        <v>24</v>
      </c>
      <c r="K8">
        <v>0.39462343448340442</v>
      </c>
      <c r="L8">
        <v>10</v>
      </c>
      <c r="M8" t="s">
        <v>1980</v>
      </c>
      <c r="N8" t="b">
        <v>0</v>
      </c>
    </row>
    <row r="9" spans="1:17" x14ac:dyDescent="0.45">
      <c r="A9" t="s">
        <v>114</v>
      </c>
      <c r="B9" t="s">
        <v>874</v>
      </c>
      <c r="C9" t="s">
        <v>557</v>
      </c>
      <c r="D9">
        <v>5</v>
      </c>
      <c r="E9">
        <v>5</v>
      </c>
      <c r="F9">
        <v>4</v>
      </c>
      <c r="G9">
        <v>5</v>
      </c>
      <c r="H9">
        <v>4</v>
      </c>
      <c r="I9">
        <v>4.7249999999999996</v>
      </c>
      <c r="J9">
        <v>23</v>
      </c>
      <c r="K9">
        <v>0.19432961213312391</v>
      </c>
      <c r="L9">
        <v>13</v>
      </c>
      <c r="M9" t="s">
        <v>1981</v>
      </c>
      <c r="N9" t="b">
        <v>0</v>
      </c>
    </row>
    <row r="10" spans="1:17" x14ac:dyDescent="0.45">
      <c r="A10" t="s">
        <v>117</v>
      </c>
      <c r="B10" t="s">
        <v>876</v>
      </c>
      <c r="C10" t="s">
        <v>557</v>
      </c>
      <c r="D10">
        <v>5</v>
      </c>
      <c r="E10">
        <v>5</v>
      </c>
      <c r="F10">
        <v>4</v>
      </c>
      <c r="G10">
        <v>5</v>
      </c>
      <c r="H10">
        <v>4</v>
      </c>
      <c r="I10">
        <v>4.7249999999999996</v>
      </c>
      <c r="J10">
        <v>23</v>
      </c>
      <c r="K10">
        <v>0.2428971171239695</v>
      </c>
      <c r="L10">
        <v>11</v>
      </c>
      <c r="M10" t="s">
        <v>1982</v>
      </c>
      <c r="N10" t="b">
        <v>0</v>
      </c>
    </row>
    <row r="11" spans="1:17" x14ac:dyDescent="0.45">
      <c r="A11" t="s">
        <v>120</v>
      </c>
      <c r="B11" t="s">
        <v>878</v>
      </c>
      <c r="C11" t="s">
        <v>557</v>
      </c>
      <c r="D11">
        <v>5</v>
      </c>
      <c r="E11">
        <v>5</v>
      </c>
      <c r="F11">
        <v>4</v>
      </c>
      <c r="G11">
        <v>5</v>
      </c>
      <c r="H11">
        <v>4</v>
      </c>
      <c r="I11">
        <v>4.7249999999999996</v>
      </c>
      <c r="J11">
        <v>23</v>
      </c>
      <c r="K11">
        <v>0.26581052103420522</v>
      </c>
      <c r="L11">
        <v>10</v>
      </c>
      <c r="M11" t="s">
        <v>1983</v>
      </c>
      <c r="N11" t="b">
        <v>0</v>
      </c>
    </row>
    <row r="12" spans="1:17" x14ac:dyDescent="0.45">
      <c r="A12" t="s">
        <v>123</v>
      </c>
      <c r="B12" t="s">
        <v>880</v>
      </c>
      <c r="C12" t="s">
        <v>557</v>
      </c>
      <c r="D12">
        <v>5</v>
      </c>
      <c r="E12">
        <v>5</v>
      </c>
      <c r="F12">
        <v>4</v>
      </c>
      <c r="G12">
        <v>5</v>
      </c>
      <c r="H12">
        <v>4</v>
      </c>
      <c r="I12">
        <v>4.7249999999999996</v>
      </c>
      <c r="J12">
        <v>23</v>
      </c>
      <c r="K12">
        <v>0.33264327511560482</v>
      </c>
      <c r="L12">
        <v>10</v>
      </c>
      <c r="M12" t="s">
        <v>1984</v>
      </c>
      <c r="N12" t="b">
        <v>0</v>
      </c>
    </row>
    <row r="13" spans="1:17" x14ac:dyDescent="0.45">
      <c r="A13" t="s">
        <v>126</v>
      </c>
      <c r="B13" t="s">
        <v>882</v>
      </c>
      <c r="C13" t="s">
        <v>557</v>
      </c>
      <c r="D13">
        <v>5</v>
      </c>
      <c r="E13">
        <v>5</v>
      </c>
      <c r="F13">
        <v>4</v>
      </c>
      <c r="G13">
        <v>5</v>
      </c>
      <c r="H13">
        <v>4</v>
      </c>
      <c r="I13">
        <v>4.7249999999999996</v>
      </c>
      <c r="J13">
        <v>23</v>
      </c>
      <c r="K13">
        <v>0.30153351729804428</v>
      </c>
      <c r="L13">
        <v>14</v>
      </c>
      <c r="M13" t="s">
        <v>1985</v>
      </c>
      <c r="N13" t="b">
        <v>0</v>
      </c>
    </row>
    <row r="14" spans="1:17" x14ac:dyDescent="0.45">
      <c r="A14" t="s">
        <v>129</v>
      </c>
      <c r="B14" t="s">
        <v>884</v>
      </c>
      <c r="C14" t="s">
        <v>557</v>
      </c>
      <c r="D14">
        <v>4</v>
      </c>
      <c r="E14">
        <v>5</v>
      </c>
      <c r="F14">
        <v>3</v>
      </c>
      <c r="G14">
        <v>4</v>
      </c>
      <c r="H14">
        <v>2</v>
      </c>
      <c r="I14">
        <v>3.8875000000000002</v>
      </c>
      <c r="J14">
        <v>18</v>
      </c>
      <c r="K14">
        <v>6.7013011176841622E-2</v>
      </c>
      <c r="L14">
        <v>8</v>
      </c>
      <c r="M14" t="s">
        <v>1986</v>
      </c>
      <c r="N14" t="b">
        <v>0</v>
      </c>
    </row>
    <row r="15" spans="1:17" x14ac:dyDescent="0.45">
      <c r="A15" t="s">
        <v>132</v>
      </c>
      <c r="B15" t="s">
        <v>886</v>
      </c>
      <c r="C15" t="s">
        <v>557</v>
      </c>
      <c r="D15">
        <v>5</v>
      </c>
      <c r="E15">
        <v>5</v>
      </c>
      <c r="F15">
        <v>4</v>
      </c>
      <c r="G15">
        <v>5</v>
      </c>
      <c r="H15">
        <v>4</v>
      </c>
      <c r="I15">
        <v>4.7249999999999996</v>
      </c>
      <c r="J15">
        <v>23</v>
      </c>
      <c r="K15">
        <v>0.1400556110556111</v>
      </c>
      <c r="L15">
        <v>10</v>
      </c>
      <c r="M15" t="s">
        <v>1987</v>
      </c>
      <c r="N15" t="b">
        <v>0</v>
      </c>
    </row>
    <row r="16" spans="1:17" x14ac:dyDescent="0.45">
      <c r="A16" t="s">
        <v>135</v>
      </c>
      <c r="B16" t="s">
        <v>888</v>
      </c>
      <c r="C16" t="s">
        <v>557</v>
      </c>
      <c r="D16">
        <v>4</v>
      </c>
      <c r="E16">
        <v>5</v>
      </c>
      <c r="F16">
        <v>4</v>
      </c>
      <c r="G16">
        <v>4</v>
      </c>
      <c r="H16">
        <v>3</v>
      </c>
      <c r="I16">
        <v>4.1624999999999996</v>
      </c>
      <c r="J16">
        <v>20</v>
      </c>
      <c r="K16">
        <v>0.22811809233202829</v>
      </c>
      <c r="L16">
        <v>11</v>
      </c>
      <c r="M16" t="s">
        <v>1988</v>
      </c>
      <c r="N16" t="b">
        <v>0</v>
      </c>
    </row>
    <row r="17" spans="1:14" x14ac:dyDescent="0.45">
      <c r="A17" t="s">
        <v>138</v>
      </c>
      <c r="B17" t="s">
        <v>698</v>
      </c>
      <c r="C17" t="s">
        <v>557</v>
      </c>
      <c r="D17">
        <v>1</v>
      </c>
      <c r="E17">
        <v>1</v>
      </c>
      <c r="F17">
        <v>1</v>
      </c>
      <c r="G17">
        <v>2</v>
      </c>
      <c r="H17">
        <v>1</v>
      </c>
      <c r="I17">
        <v>1.1625000000000001</v>
      </c>
      <c r="J17">
        <v>6</v>
      </c>
      <c r="K17">
        <v>9.3001199026142886E-2</v>
      </c>
      <c r="L17">
        <v>12</v>
      </c>
      <c r="M17" t="s">
        <v>1989</v>
      </c>
      <c r="N17" t="b">
        <v>0</v>
      </c>
    </row>
    <row r="18" spans="1:14" x14ac:dyDescent="0.45">
      <c r="A18" t="s">
        <v>141</v>
      </c>
      <c r="B18" t="s">
        <v>891</v>
      </c>
      <c r="C18" t="s">
        <v>557</v>
      </c>
      <c r="D18">
        <v>2</v>
      </c>
      <c r="E18">
        <v>3</v>
      </c>
      <c r="F18">
        <v>2</v>
      </c>
      <c r="G18">
        <v>4</v>
      </c>
      <c r="H18">
        <v>1</v>
      </c>
      <c r="I18">
        <v>2.4874999999999998</v>
      </c>
      <c r="J18">
        <v>12</v>
      </c>
      <c r="K18">
        <v>0.141707719702166</v>
      </c>
      <c r="L18">
        <v>11</v>
      </c>
      <c r="M18" t="s">
        <v>1990</v>
      </c>
      <c r="N18" t="b">
        <v>0</v>
      </c>
    </row>
    <row r="19" spans="1:14" x14ac:dyDescent="0.45">
      <c r="A19" t="s">
        <v>144</v>
      </c>
      <c r="B19" t="s">
        <v>893</v>
      </c>
      <c r="C19" t="s">
        <v>557</v>
      </c>
      <c r="D19">
        <v>3</v>
      </c>
      <c r="E19">
        <v>4</v>
      </c>
      <c r="F19">
        <v>3</v>
      </c>
      <c r="G19">
        <v>4</v>
      </c>
      <c r="H19">
        <v>2</v>
      </c>
      <c r="I19">
        <v>3.3250000000000002</v>
      </c>
      <c r="J19">
        <v>16</v>
      </c>
      <c r="K19">
        <v>0.14860110424644729</v>
      </c>
      <c r="L19">
        <v>10</v>
      </c>
      <c r="M19" t="s">
        <v>1991</v>
      </c>
      <c r="N19" t="b">
        <v>0</v>
      </c>
    </row>
    <row r="20" spans="1:14" x14ac:dyDescent="0.45">
      <c r="A20" t="s">
        <v>147</v>
      </c>
      <c r="B20" t="s">
        <v>895</v>
      </c>
      <c r="C20" t="s">
        <v>557</v>
      </c>
      <c r="D20">
        <v>3</v>
      </c>
      <c r="E20">
        <v>4</v>
      </c>
      <c r="F20">
        <v>2</v>
      </c>
      <c r="G20">
        <v>4</v>
      </c>
      <c r="H20">
        <v>2</v>
      </c>
      <c r="I20">
        <v>3.1375000000000002</v>
      </c>
      <c r="J20">
        <v>15</v>
      </c>
      <c r="K20">
        <v>0.27164313229286069</v>
      </c>
      <c r="L20">
        <v>11</v>
      </c>
      <c r="M20" t="s">
        <v>1992</v>
      </c>
      <c r="N20" t="b">
        <v>0</v>
      </c>
    </row>
    <row r="21" spans="1:14" x14ac:dyDescent="0.45">
      <c r="A21" t="s">
        <v>150</v>
      </c>
      <c r="B21" t="s">
        <v>897</v>
      </c>
      <c r="C21" t="s">
        <v>557</v>
      </c>
      <c r="D21">
        <v>2</v>
      </c>
      <c r="E21">
        <v>3</v>
      </c>
      <c r="F21">
        <v>2</v>
      </c>
      <c r="G21">
        <v>4</v>
      </c>
      <c r="H21">
        <v>1</v>
      </c>
      <c r="I21">
        <v>2.4874999999999998</v>
      </c>
      <c r="J21">
        <v>12</v>
      </c>
      <c r="K21">
        <v>0.11532188559167431</v>
      </c>
      <c r="L21">
        <v>12</v>
      </c>
      <c r="M21" t="s">
        <v>1993</v>
      </c>
      <c r="N21" t="b">
        <v>0</v>
      </c>
    </row>
    <row r="22" spans="1:14" x14ac:dyDescent="0.45">
      <c r="A22" t="s">
        <v>153</v>
      </c>
      <c r="B22" t="s">
        <v>899</v>
      </c>
      <c r="C22" t="s">
        <v>557</v>
      </c>
      <c r="D22">
        <v>3</v>
      </c>
      <c r="E22">
        <v>4</v>
      </c>
      <c r="F22">
        <v>3</v>
      </c>
      <c r="G22">
        <v>4</v>
      </c>
      <c r="H22">
        <v>2</v>
      </c>
      <c r="I22">
        <v>3.3250000000000002</v>
      </c>
      <c r="J22">
        <v>16</v>
      </c>
      <c r="K22">
        <v>4.6527088113029212E-2</v>
      </c>
      <c r="L22">
        <v>9</v>
      </c>
      <c r="M22" t="s">
        <v>1994</v>
      </c>
      <c r="N22" t="b">
        <v>0</v>
      </c>
    </row>
    <row r="23" spans="1:14" x14ac:dyDescent="0.45">
      <c r="A23" t="s">
        <v>156</v>
      </c>
      <c r="B23" t="s">
        <v>901</v>
      </c>
      <c r="C23" t="s">
        <v>557</v>
      </c>
      <c r="D23">
        <v>5</v>
      </c>
      <c r="E23">
        <v>5</v>
      </c>
      <c r="F23">
        <v>5</v>
      </c>
      <c r="G23">
        <v>5</v>
      </c>
      <c r="H23">
        <v>4</v>
      </c>
      <c r="I23">
        <v>4.9124999999999996</v>
      </c>
      <c r="J23">
        <v>24</v>
      </c>
      <c r="K23">
        <v>0.40080139809887688</v>
      </c>
      <c r="L23">
        <v>7</v>
      </c>
      <c r="M23" t="s">
        <v>1995</v>
      </c>
      <c r="N23" t="b">
        <v>0</v>
      </c>
    </row>
    <row r="24" spans="1:14" x14ac:dyDescent="0.45">
      <c r="A24" t="s">
        <v>159</v>
      </c>
      <c r="B24" t="s">
        <v>903</v>
      </c>
      <c r="C24" t="s">
        <v>557</v>
      </c>
      <c r="D24">
        <v>5</v>
      </c>
      <c r="E24">
        <v>5</v>
      </c>
      <c r="F24">
        <v>5</v>
      </c>
      <c r="G24">
        <v>5</v>
      </c>
      <c r="H24">
        <v>4</v>
      </c>
      <c r="I24">
        <v>4.9124999999999996</v>
      </c>
      <c r="J24">
        <v>24</v>
      </c>
      <c r="K24">
        <v>0.41580118009224443</v>
      </c>
      <c r="L24">
        <v>10</v>
      </c>
      <c r="M24" t="s">
        <v>1996</v>
      </c>
      <c r="N24" t="b">
        <v>0</v>
      </c>
    </row>
    <row r="25" spans="1:14" x14ac:dyDescent="0.45">
      <c r="A25" t="s">
        <v>162</v>
      </c>
      <c r="B25" t="s">
        <v>905</v>
      </c>
      <c r="C25" t="s">
        <v>557</v>
      </c>
      <c r="D25">
        <v>4</v>
      </c>
      <c r="E25">
        <v>5</v>
      </c>
      <c r="F25">
        <v>4</v>
      </c>
      <c r="G25">
        <v>4</v>
      </c>
      <c r="H25">
        <v>3</v>
      </c>
      <c r="I25">
        <v>4.1624999999999996</v>
      </c>
      <c r="J25">
        <v>20</v>
      </c>
      <c r="K25">
        <v>0.17501950495989291</v>
      </c>
      <c r="L25">
        <v>10</v>
      </c>
      <c r="M25" t="s">
        <v>1997</v>
      </c>
      <c r="N25" t="b">
        <v>0</v>
      </c>
    </row>
    <row r="26" spans="1:14" x14ac:dyDescent="0.45">
      <c r="A26" t="s">
        <v>165</v>
      </c>
      <c r="B26" t="s">
        <v>907</v>
      </c>
      <c r="C26" t="s">
        <v>557</v>
      </c>
      <c r="D26">
        <v>5</v>
      </c>
      <c r="E26">
        <v>5</v>
      </c>
      <c r="F26">
        <v>4</v>
      </c>
      <c r="G26">
        <v>5</v>
      </c>
      <c r="H26">
        <v>4</v>
      </c>
      <c r="I26">
        <v>4.7249999999999996</v>
      </c>
      <c r="J26">
        <v>23</v>
      </c>
      <c r="K26">
        <v>0.36888864975288649</v>
      </c>
      <c r="L26">
        <v>11</v>
      </c>
      <c r="M26" t="s">
        <v>1998</v>
      </c>
      <c r="N26" t="b">
        <v>0</v>
      </c>
    </row>
    <row r="27" spans="1:14" x14ac:dyDescent="0.45">
      <c r="A27" t="s">
        <v>168</v>
      </c>
      <c r="B27" t="s">
        <v>909</v>
      </c>
      <c r="C27" t="s">
        <v>557</v>
      </c>
      <c r="D27">
        <v>4</v>
      </c>
      <c r="E27">
        <v>5</v>
      </c>
      <c r="F27">
        <v>4</v>
      </c>
      <c r="G27">
        <v>4</v>
      </c>
      <c r="H27">
        <v>3</v>
      </c>
      <c r="I27">
        <v>4.1624999999999996</v>
      </c>
      <c r="J27">
        <v>20</v>
      </c>
      <c r="K27">
        <v>0.36230812754496972</v>
      </c>
      <c r="L27">
        <v>12</v>
      </c>
      <c r="M27" t="s">
        <v>1999</v>
      </c>
      <c r="N27" t="b">
        <v>0</v>
      </c>
    </row>
    <row r="28" spans="1:14" x14ac:dyDescent="0.45">
      <c r="A28" t="s">
        <v>171</v>
      </c>
      <c r="B28" t="s">
        <v>911</v>
      </c>
      <c r="C28" t="s">
        <v>557</v>
      </c>
      <c r="D28">
        <v>4</v>
      </c>
      <c r="E28">
        <v>5</v>
      </c>
      <c r="F28">
        <v>4</v>
      </c>
      <c r="G28">
        <v>5</v>
      </c>
      <c r="H28">
        <v>3</v>
      </c>
      <c r="I28">
        <v>4.3249999999999993</v>
      </c>
      <c r="J28">
        <v>21</v>
      </c>
      <c r="K28">
        <v>0.21913789834918429</v>
      </c>
      <c r="L28">
        <v>15</v>
      </c>
      <c r="M28" t="s">
        <v>2000</v>
      </c>
      <c r="N28" t="b">
        <v>0</v>
      </c>
    </row>
    <row r="29" spans="1:14" x14ac:dyDescent="0.45">
      <c r="A29" t="s">
        <v>174</v>
      </c>
      <c r="B29" t="s">
        <v>913</v>
      </c>
      <c r="C29" t="s">
        <v>557</v>
      </c>
      <c r="D29">
        <v>5</v>
      </c>
      <c r="E29">
        <v>5</v>
      </c>
      <c r="F29">
        <v>4</v>
      </c>
      <c r="G29">
        <v>5</v>
      </c>
      <c r="H29">
        <v>4</v>
      </c>
      <c r="I29">
        <v>4.7249999999999996</v>
      </c>
      <c r="J29">
        <v>23</v>
      </c>
      <c r="K29">
        <v>0.46198278250595692</v>
      </c>
      <c r="L29">
        <v>13</v>
      </c>
      <c r="M29" t="s">
        <v>2001</v>
      </c>
      <c r="N29" t="b">
        <v>0</v>
      </c>
    </row>
    <row r="30" spans="1:14" x14ac:dyDescent="0.45">
      <c r="A30" t="s">
        <v>177</v>
      </c>
      <c r="B30" t="s">
        <v>915</v>
      </c>
      <c r="C30" t="s">
        <v>557</v>
      </c>
      <c r="D30">
        <v>5</v>
      </c>
      <c r="E30">
        <v>5</v>
      </c>
      <c r="F30">
        <v>5</v>
      </c>
      <c r="G30">
        <v>5</v>
      </c>
      <c r="H30">
        <v>4</v>
      </c>
      <c r="I30">
        <v>4.9124999999999996</v>
      </c>
      <c r="J30">
        <v>24</v>
      </c>
      <c r="K30">
        <v>0.51099137031946995</v>
      </c>
      <c r="L30">
        <v>14</v>
      </c>
      <c r="M30" t="s">
        <v>2002</v>
      </c>
      <c r="N30" t="b">
        <v>0</v>
      </c>
    </row>
    <row r="31" spans="1:14" x14ac:dyDescent="0.45">
      <c r="A31" t="s">
        <v>180</v>
      </c>
      <c r="B31" t="s">
        <v>917</v>
      </c>
      <c r="C31" t="s">
        <v>557</v>
      </c>
      <c r="D31">
        <v>5</v>
      </c>
      <c r="E31">
        <v>5</v>
      </c>
      <c r="F31">
        <v>4</v>
      </c>
      <c r="G31">
        <v>5</v>
      </c>
      <c r="H31">
        <v>4</v>
      </c>
      <c r="I31">
        <v>4.7249999999999996</v>
      </c>
      <c r="J31">
        <v>23</v>
      </c>
      <c r="K31">
        <v>0.41122486636424221</v>
      </c>
      <c r="L31">
        <v>10</v>
      </c>
      <c r="M31" t="s">
        <v>2003</v>
      </c>
      <c r="N31" t="b">
        <v>0</v>
      </c>
    </row>
    <row r="32" spans="1:14" x14ac:dyDescent="0.45">
      <c r="A32" t="s">
        <v>183</v>
      </c>
      <c r="B32" t="s">
        <v>919</v>
      </c>
      <c r="C32" t="s">
        <v>557</v>
      </c>
      <c r="D32">
        <v>4</v>
      </c>
      <c r="E32">
        <v>5</v>
      </c>
      <c r="F32">
        <v>3</v>
      </c>
      <c r="G32">
        <v>4</v>
      </c>
      <c r="H32">
        <v>3</v>
      </c>
      <c r="I32">
        <v>3.9750000000000001</v>
      </c>
      <c r="J32">
        <v>19</v>
      </c>
      <c r="K32">
        <v>0.15147673002276679</v>
      </c>
      <c r="L32">
        <v>12</v>
      </c>
      <c r="M32" t="s">
        <v>2004</v>
      </c>
      <c r="N32" t="b">
        <v>0</v>
      </c>
    </row>
    <row r="33" spans="1:14" x14ac:dyDescent="0.45">
      <c r="A33" t="s">
        <v>186</v>
      </c>
      <c r="B33" t="s">
        <v>921</v>
      </c>
      <c r="C33" t="s">
        <v>557</v>
      </c>
      <c r="D33">
        <v>4</v>
      </c>
      <c r="E33">
        <v>5</v>
      </c>
      <c r="F33">
        <v>4</v>
      </c>
      <c r="G33">
        <v>5</v>
      </c>
      <c r="H33">
        <v>3</v>
      </c>
      <c r="I33">
        <v>4.3249999999999993</v>
      </c>
      <c r="J33">
        <v>21</v>
      </c>
      <c r="K33">
        <v>0.29208820403914021</v>
      </c>
      <c r="L33">
        <v>11</v>
      </c>
      <c r="M33" t="s">
        <v>2005</v>
      </c>
      <c r="N33" t="b">
        <v>0</v>
      </c>
    </row>
    <row r="34" spans="1:14" x14ac:dyDescent="0.45">
      <c r="A34" t="s">
        <v>189</v>
      </c>
      <c r="B34" t="s">
        <v>923</v>
      </c>
      <c r="C34" t="s">
        <v>557</v>
      </c>
      <c r="D34">
        <v>4</v>
      </c>
      <c r="E34">
        <v>5</v>
      </c>
      <c r="F34">
        <v>4</v>
      </c>
      <c r="G34">
        <v>5</v>
      </c>
      <c r="H34">
        <v>3</v>
      </c>
      <c r="I34">
        <v>4.3249999999999993</v>
      </c>
      <c r="J34">
        <v>21</v>
      </c>
      <c r="K34">
        <v>0.10310738436567039</v>
      </c>
      <c r="L34">
        <v>10</v>
      </c>
      <c r="M34" t="s">
        <v>2006</v>
      </c>
      <c r="N34" t="b">
        <v>0</v>
      </c>
    </row>
    <row r="35" spans="1:14" x14ac:dyDescent="0.45">
      <c r="A35" t="s">
        <v>192</v>
      </c>
      <c r="B35" t="s">
        <v>925</v>
      </c>
      <c r="C35" t="s">
        <v>557</v>
      </c>
      <c r="D35">
        <v>5</v>
      </c>
      <c r="E35">
        <v>5</v>
      </c>
      <c r="F35">
        <v>5</v>
      </c>
      <c r="G35">
        <v>5</v>
      </c>
      <c r="H35">
        <v>4</v>
      </c>
      <c r="I35">
        <v>4.9124999999999996</v>
      </c>
      <c r="J35">
        <v>24</v>
      </c>
      <c r="K35">
        <v>0.2261661859843678</v>
      </c>
      <c r="L35">
        <v>11</v>
      </c>
      <c r="M35" t="s">
        <v>2007</v>
      </c>
      <c r="N35" t="b">
        <v>0</v>
      </c>
    </row>
    <row r="36" spans="1:14" x14ac:dyDescent="0.45">
      <c r="A36" t="s">
        <v>195</v>
      </c>
      <c r="B36" t="s">
        <v>927</v>
      </c>
      <c r="C36" t="s">
        <v>557</v>
      </c>
      <c r="D36">
        <v>5</v>
      </c>
      <c r="E36">
        <v>5</v>
      </c>
      <c r="F36">
        <v>5</v>
      </c>
      <c r="G36">
        <v>5</v>
      </c>
      <c r="H36">
        <v>4</v>
      </c>
      <c r="I36">
        <v>4.9124999999999996</v>
      </c>
      <c r="J36">
        <v>24</v>
      </c>
      <c r="K36">
        <v>0.29774671159110022</v>
      </c>
      <c r="L36">
        <v>11</v>
      </c>
      <c r="M36" t="s">
        <v>2008</v>
      </c>
      <c r="N36" t="b">
        <v>0</v>
      </c>
    </row>
    <row r="37" spans="1:14" x14ac:dyDescent="0.45">
      <c r="A37" t="s">
        <v>198</v>
      </c>
      <c r="B37" t="s">
        <v>929</v>
      </c>
      <c r="C37" t="s">
        <v>557</v>
      </c>
      <c r="D37">
        <v>4</v>
      </c>
      <c r="E37">
        <v>5</v>
      </c>
      <c r="F37">
        <v>4</v>
      </c>
      <c r="G37">
        <v>5</v>
      </c>
      <c r="H37">
        <v>3</v>
      </c>
      <c r="I37">
        <v>4.3249999999999993</v>
      </c>
      <c r="J37">
        <v>21</v>
      </c>
      <c r="K37">
        <v>0.31504555787675881</v>
      </c>
      <c r="L37">
        <v>10</v>
      </c>
      <c r="M37" t="s">
        <v>2009</v>
      </c>
      <c r="N37" t="b">
        <v>0</v>
      </c>
    </row>
    <row r="38" spans="1:14" x14ac:dyDescent="0.45">
      <c r="A38" t="s">
        <v>201</v>
      </c>
      <c r="B38" t="s">
        <v>931</v>
      </c>
      <c r="C38" t="s">
        <v>557</v>
      </c>
      <c r="D38">
        <v>5</v>
      </c>
      <c r="E38">
        <v>5</v>
      </c>
      <c r="F38">
        <v>4</v>
      </c>
      <c r="G38">
        <v>5</v>
      </c>
      <c r="H38">
        <v>4</v>
      </c>
      <c r="I38">
        <v>4.7249999999999996</v>
      </c>
      <c r="J38">
        <v>23</v>
      </c>
      <c r="K38">
        <v>0.25965797923180262</v>
      </c>
      <c r="L38">
        <v>10</v>
      </c>
      <c r="M38" t="s">
        <v>2010</v>
      </c>
      <c r="N38" t="b">
        <v>0</v>
      </c>
    </row>
    <row r="39" spans="1:14" x14ac:dyDescent="0.45">
      <c r="A39" t="s">
        <v>204</v>
      </c>
      <c r="B39" t="s">
        <v>933</v>
      </c>
      <c r="C39" t="s">
        <v>557</v>
      </c>
      <c r="D39">
        <v>5</v>
      </c>
      <c r="E39">
        <v>5</v>
      </c>
      <c r="F39">
        <v>4</v>
      </c>
      <c r="G39">
        <v>5</v>
      </c>
      <c r="H39">
        <v>4</v>
      </c>
      <c r="I39">
        <v>4.7249999999999996</v>
      </c>
      <c r="J39">
        <v>23</v>
      </c>
      <c r="K39">
        <v>0.14481351223375599</v>
      </c>
      <c r="L39">
        <v>13</v>
      </c>
      <c r="M39" t="s">
        <v>2011</v>
      </c>
      <c r="N39" t="b">
        <v>0</v>
      </c>
    </row>
    <row r="40" spans="1:14" x14ac:dyDescent="0.45">
      <c r="A40" t="s">
        <v>207</v>
      </c>
      <c r="B40" t="s">
        <v>935</v>
      </c>
      <c r="C40" t="s">
        <v>557</v>
      </c>
      <c r="D40">
        <v>4</v>
      </c>
      <c r="E40">
        <v>5</v>
      </c>
      <c r="F40">
        <v>4</v>
      </c>
      <c r="G40">
        <v>5</v>
      </c>
      <c r="H40">
        <v>3</v>
      </c>
      <c r="I40">
        <v>4.3249999999999993</v>
      </c>
      <c r="J40">
        <v>21</v>
      </c>
      <c r="K40">
        <v>0.16365576835149201</v>
      </c>
      <c r="L40">
        <v>10</v>
      </c>
      <c r="M40" t="s">
        <v>2012</v>
      </c>
      <c r="N40" t="b">
        <v>0</v>
      </c>
    </row>
    <row r="41" spans="1:14" x14ac:dyDescent="0.45">
      <c r="A41" t="s">
        <v>210</v>
      </c>
      <c r="B41" t="s">
        <v>937</v>
      </c>
      <c r="C41" t="s">
        <v>557</v>
      </c>
      <c r="D41">
        <v>4</v>
      </c>
      <c r="E41">
        <v>5</v>
      </c>
      <c r="F41">
        <v>4</v>
      </c>
      <c r="G41">
        <v>4</v>
      </c>
      <c r="H41">
        <v>3</v>
      </c>
      <c r="I41">
        <v>4.1624999999999996</v>
      </c>
      <c r="J41">
        <v>20</v>
      </c>
      <c r="K41">
        <v>0.15997020198235221</v>
      </c>
      <c r="L41">
        <v>9</v>
      </c>
      <c r="M41" t="s">
        <v>2013</v>
      </c>
      <c r="N41" t="b">
        <v>0</v>
      </c>
    </row>
    <row r="42" spans="1:14" x14ac:dyDescent="0.45">
      <c r="A42" t="s">
        <v>213</v>
      </c>
      <c r="B42" t="s">
        <v>939</v>
      </c>
      <c r="C42" t="s">
        <v>557</v>
      </c>
      <c r="D42">
        <v>3</v>
      </c>
      <c r="E42">
        <v>4</v>
      </c>
      <c r="F42">
        <v>3</v>
      </c>
      <c r="G42">
        <v>4</v>
      </c>
      <c r="H42">
        <v>2</v>
      </c>
      <c r="I42">
        <v>3.3250000000000002</v>
      </c>
      <c r="J42">
        <v>16</v>
      </c>
      <c r="K42">
        <v>0.17006043509361421</v>
      </c>
      <c r="L42">
        <v>10</v>
      </c>
      <c r="M42" t="s">
        <v>2014</v>
      </c>
      <c r="N42" t="b">
        <v>0</v>
      </c>
    </row>
    <row r="43" spans="1:14" x14ac:dyDescent="0.45">
      <c r="A43" t="s">
        <v>216</v>
      </c>
      <c r="B43" t="s">
        <v>941</v>
      </c>
      <c r="C43" t="s">
        <v>557</v>
      </c>
      <c r="D43">
        <v>4</v>
      </c>
      <c r="E43">
        <v>5</v>
      </c>
      <c r="F43">
        <v>3</v>
      </c>
      <c r="G43">
        <v>4</v>
      </c>
      <c r="H43">
        <v>3</v>
      </c>
      <c r="I43">
        <v>3.9750000000000001</v>
      </c>
      <c r="J43">
        <v>19</v>
      </c>
      <c r="K43">
        <v>0.14964680051659601</v>
      </c>
      <c r="L43">
        <v>10</v>
      </c>
      <c r="M43" t="s">
        <v>2015</v>
      </c>
      <c r="N43" t="b">
        <v>0</v>
      </c>
    </row>
    <row r="44" spans="1:14" x14ac:dyDescent="0.45">
      <c r="A44" t="s">
        <v>219</v>
      </c>
      <c r="B44" t="s">
        <v>943</v>
      </c>
      <c r="C44" t="s">
        <v>557</v>
      </c>
      <c r="D44">
        <v>5</v>
      </c>
      <c r="E44">
        <v>5</v>
      </c>
      <c r="F44">
        <v>4</v>
      </c>
      <c r="G44">
        <v>5</v>
      </c>
      <c r="H44">
        <v>4</v>
      </c>
      <c r="I44">
        <v>4.7249999999999996</v>
      </c>
      <c r="J44">
        <v>23</v>
      </c>
      <c r="K44">
        <v>0.13892410439818231</v>
      </c>
      <c r="L44">
        <v>10</v>
      </c>
      <c r="M44" t="s">
        <v>2016</v>
      </c>
      <c r="N44" t="b">
        <v>0</v>
      </c>
    </row>
    <row r="45" spans="1:14" x14ac:dyDescent="0.45">
      <c r="A45" t="s">
        <v>222</v>
      </c>
      <c r="B45" t="s">
        <v>945</v>
      </c>
      <c r="C45" t="s">
        <v>557</v>
      </c>
      <c r="D45">
        <v>4</v>
      </c>
      <c r="E45">
        <v>5</v>
      </c>
      <c r="F45">
        <v>4</v>
      </c>
      <c r="G45">
        <v>4</v>
      </c>
      <c r="H45">
        <v>3</v>
      </c>
      <c r="I45">
        <v>4.1624999999999996</v>
      </c>
      <c r="J45">
        <v>20</v>
      </c>
      <c r="K45">
        <v>0.3247862102766409</v>
      </c>
      <c r="L45">
        <v>11</v>
      </c>
      <c r="M45" t="s">
        <v>2017</v>
      </c>
      <c r="N45" t="b">
        <v>0</v>
      </c>
    </row>
    <row r="46" spans="1:14" x14ac:dyDescent="0.45">
      <c r="A46" t="s">
        <v>225</v>
      </c>
      <c r="B46" t="s">
        <v>947</v>
      </c>
      <c r="C46" t="s">
        <v>557</v>
      </c>
      <c r="D46">
        <v>4</v>
      </c>
      <c r="E46">
        <v>5</v>
      </c>
      <c r="F46">
        <v>4</v>
      </c>
      <c r="G46">
        <v>5</v>
      </c>
      <c r="H46">
        <v>3</v>
      </c>
      <c r="I46">
        <v>4.3249999999999993</v>
      </c>
      <c r="J46">
        <v>21</v>
      </c>
      <c r="K46">
        <v>0.29185141645971979</v>
      </c>
      <c r="L46">
        <v>10</v>
      </c>
      <c r="M46" t="s">
        <v>2018</v>
      </c>
      <c r="N46" t="b">
        <v>0</v>
      </c>
    </row>
    <row r="47" spans="1:14" x14ac:dyDescent="0.45">
      <c r="A47" t="s">
        <v>228</v>
      </c>
      <c r="B47" t="s">
        <v>949</v>
      </c>
      <c r="C47" t="s">
        <v>557</v>
      </c>
      <c r="D47">
        <v>5</v>
      </c>
      <c r="E47">
        <v>5</v>
      </c>
      <c r="F47">
        <v>4</v>
      </c>
      <c r="G47">
        <v>5</v>
      </c>
      <c r="H47">
        <v>4</v>
      </c>
      <c r="I47">
        <v>4.7249999999999996</v>
      </c>
      <c r="J47">
        <v>23</v>
      </c>
      <c r="K47">
        <v>0.37622558571336773</v>
      </c>
      <c r="L47">
        <v>12</v>
      </c>
      <c r="M47" t="s">
        <v>2019</v>
      </c>
      <c r="N47" t="b">
        <v>0</v>
      </c>
    </row>
    <row r="48" spans="1:14" x14ac:dyDescent="0.45">
      <c r="A48" t="s">
        <v>231</v>
      </c>
      <c r="B48" t="s">
        <v>951</v>
      </c>
      <c r="C48" t="s">
        <v>557</v>
      </c>
      <c r="D48">
        <v>4</v>
      </c>
      <c r="E48">
        <v>5</v>
      </c>
      <c r="F48">
        <v>4</v>
      </c>
      <c r="G48">
        <v>4</v>
      </c>
      <c r="H48">
        <v>3</v>
      </c>
      <c r="I48">
        <v>4.1624999999999996</v>
      </c>
      <c r="J48">
        <v>20</v>
      </c>
      <c r="K48">
        <v>0.22538729451620371</v>
      </c>
      <c r="L48">
        <v>10</v>
      </c>
      <c r="M48" t="s">
        <v>2020</v>
      </c>
      <c r="N48" t="b">
        <v>0</v>
      </c>
    </row>
    <row r="49" spans="1:14" x14ac:dyDescent="0.45">
      <c r="A49" t="s">
        <v>234</v>
      </c>
      <c r="B49" t="s">
        <v>953</v>
      </c>
      <c r="C49" t="s">
        <v>557</v>
      </c>
      <c r="D49">
        <v>5</v>
      </c>
      <c r="E49">
        <v>5</v>
      </c>
      <c r="F49">
        <v>4</v>
      </c>
      <c r="G49">
        <v>5</v>
      </c>
      <c r="H49">
        <v>4</v>
      </c>
      <c r="I49">
        <v>4.7249999999999996</v>
      </c>
      <c r="J49">
        <v>23</v>
      </c>
      <c r="K49">
        <v>0.37967651113132872</v>
      </c>
      <c r="L49">
        <v>10</v>
      </c>
      <c r="M49" t="s">
        <v>2021</v>
      </c>
      <c r="N49" t="b">
        <v>0</v>
      </c>
    </row>
    <row r="50" spans="1:14" x14ac:dyDescent="0.45">
      <c r="A50" t="s">
        <v>237</v>
      </c>
      <c r="B50" t="s">
        <v>955</v>
      </c>
      <c r="C50" t="s">
        <v>557</v>
      </c>
      <c r="D50">
        <v>5</v>
      </c>
      <c r="E50">
        <v>5</v>
      </c>
      <c r="F50">
        <v>4</v>
      </c>
      <c r="G50">
        <v>5</v>
      </c>
      <c r="H50">
        <v>3</v>
      </c>
      <c r="I50">
        <v>4.6374999999999993</v>
      </c>
      <c r="J50">
        <v>22</v>
      </c>
      <c r="K50">
        <v>0.21729306286167699</v>
      </c>
      <c r="L50">
        <v>11</v>
      </c>
      <c r="M50" t="s">
        <v>2022</v>
      </c>
      <c r="N50" t="b">
        <v>0</v>
      </c>
    </row>
    <row r="51" spans="1:14" x14ac:dyDescent="0.45">
      <c r="A51" t="s">
        <v>240</v>
      </c>
      <c r="B51" t="s">
        <v>957</v>
      </c>
      <c r="C51" t="s">
        <v>557</v>
      </c>
      <c r="D51">
        <v>5</v>
      </c>
      <c r="E51">
        <v>5</v>
      </c>
      <c r="F51">
        <v>4</v>
      </c>
      <c r="G51">
        <v>5</v>
      </c>
      <c r="H51">
        <v>5</v>
      </c>
      <c r="I51">
        <v>4.8125</v>
      </c>
      <c r="J51">
        <v>24</v>
      </c>
      <c r="K51">
        <v>0.41646831127947309</v>
      </c>
      <c r="L51">
        <v>16</v>
      </c>
      <c r="M51" t="s">
        <v>2023</v>
      </c>
      <c r="N51" t="b">
        <v>0</v>
      </c>
    </row>
    <row r="52" spans="1:14" x14ac:dyDescent="0.45">
      <c r="A52" t="s">
        <v>243</v>
      </c>
      <c r="B52" t="s">
        <v>959</v>
      </c>
      <c r="C52" t="s">
        <v>557</v>
      </c>
      <c r="D52">
        <v>5</v>
      </c>
      <c r="E52">
        <v>5</v>
      </c>
      <c r="F52">
        <v>4</v>
      </c>
      <c r="G52">
        <v>5</v>
      </c>
      <c r="H52">
        <v>4</v>
      </c>
      <c r="I52">
        <v>4.7249999999999996</v>
      </c>
      <c r="J52">
        <v>23</v>
      </c>
      <c r="K52">
        <v>0.22357829038196039</v>
      </c>
      <c r="L52">
        <v>4</v>
      </c>
      <c r="M52" t="s">
        <v>2024</v>
      </c>
      <c r="N52" t="b">
        <v>0</v>
      </c>
    </row>
    <row r="53" spans="1:14" x14ac:dyDescent="0.45">
      <c r="A53" t="s">
        <v>246</v>
      </c>
      <c r="B53" t="s">
        <v>960</v>
      </c>
      <c r="C53" t="s">
        <v>557</v>
      </c>
      <c r="D53">
        <v>4</v>
      </c>
      <c r="E53">
        <v>5</v>
      </c>
      <c r="F53">
        <v>4</v>
      </c>
      <c r="G53">
        <v>5</v>
      </c>
      <c r="H53">
        <v>3</v>
      </c>
      <c r="I53">
        <v>4.3249999999999993</v>
      </c>
      <c r="J53">
        <v>21</v>
      </c>
      <c r="K53">
        <v>0.34648702196542619</v>
      </c>
      <c r="L53">
        <v>11</v>
      </c>
      <c r="M53" t="s">
        <v>2025</v>
      </c>
      <c r="N53" t="b">
        <v>0</v>
      </c>
    </row>
    <row r="54" spans="1:14" x14ac:dyDescent="0.45">
      <c r="A54" t="s">
        <v>249</v>
      </c>
      <c r="B54" t="s">
        <v>962</v>
      </c>
      <c r="C54" t="s">
        <v>557</v>
      </c>
      <c r="D54">
        <v>4</v>
      </c>
      <c r="E54">
        <v>5</v>
      </c>
      <c r="F54">
        <v>4</v>
      </c>
      <c r="G54">
        <v>4</v>
      </c>
      <c r="H54">
        <v>3</v>
      </c>
      <c r="I54">
        <v>4.1624999999999996</v>
      </c>
      <c r="J54">
        <v>20</v>
      </c>
      <c r="K54">
        <v>0.30595847327770059</v>
      </c>
      <c r="L54">
        <v>10</v>
      </c>
      <c r="M54" t="s">
        <v>2026</v>
      </c>
      <c r="N54" t="b">
        <v>0</v>
      </c>
    </row>
    <row r="55" spans="1:14" x14ac:dyDescent="0.45">
      <c r="A55" t="s">
        <v>252</v>
      </c>
      <c r="B55" t="s">
        <v>964</v>
      </c>
      <c r="C55" t="s">
        <v>557</v>
      </c>
      <c r="D55">
        <v>5</v>
      </c>
      <c r="E55">
        <v>5</v>
      </c>
      <c r="F55">
        <v>4</v>
      </c>
      <c r="G55">
        <v>4</v>
      </c>
      <c r="H55">
        <v>4</v>
      </c>
      <c r="I55">
        <v>4.5625</v>
      </c>
      <c r="J55">
        <v>22</v>
      </c>
      <c r="K55">
        <v>0.28551784143510428</v>
      </c>
      <c r="L55">
        <v>11</v>
      </c>
      <c r="M55" t="s">
        <v>2027</v>
      </c>
      <c r="N55" t="b">
        <v>0</v>
      </c>
    </row>
    <row r="56" spans="1:14" x14ac:dyDescent="0.45">
      <c r="A56" t="s">
        <v>255</v>
      </c>
      <c r="B56" t="s">
        <v>966</v>
      </c>
      <c r="C56" t="s">
        <v>557</v>
      </c>
      <c r="D56">
        <v>5</v>
      </c>
      <c r="E56">
        <v>5</v>
      </c>
      <c r="F56">
        <v>5</v>
      </c>
      <c r="G56">
        <v>5</v>
      </c>
      <c r="H56">
        <v>4</v>
      </c>
      <c r="I56">
        <v>4.9124999999999996</v>
      </c>
      <c r="J56">
        <v>24</v>
      </c>
      <c r="K56">
        <v>0.45719959099193819</v>
      </c>
      <c r="L56">
        <v>11</v>
      </c>
      <c r="M56" t="s">
        <v>2028</v>
      </c>
      <c r="N56" t="b">
        <v>0</v>
      </c>
    </row>
    <row r="57" spans="1:14" x14ac:dyDescent="0.45">
      <c r="A57" t="s">
        <v>258</v>
      </c>
      <c r="B57" t="s">
        <v>968</v>
      </c>
      <c r="C57" t="s">
        <v>557</v>
      </c>
      <c r="D57">
        <v>4</v>
      </c>
      <c r="E57">
        <v>5</v>
      </c>
      <c r="F57">
        <v>3</v>
      </c>
      <c r="G57">
        <v>4</v>
      </c>
      <c r="H57">
        <v>4</v>
      </c>
      <c r="I57">
        <v>4.0625</v>
      </c>
      <c r="J57">
        <v>20</v>
      </c>
      <c r="K57">
        <v>0.31610456951698601</v>
      </c>
      <c r="L57">
        <v>10</v>
      </c>
      <c r="M57" t="s">
        <v>2029</v>
      </c>
      <c r="N57" t="b">
        <v>0</v>
      </c>
    </row>
    <row r="58" spans="1:14" x14ac:dyDescent="0.45">
      <c r="A58" t="s">
        <v>261</v>
      </c>
      <c r="B58" t="s">
        <v>970</v>
      </c>
      <c r="C58" t="s">
        <v>557</v>
      </c>
      <c r="D58">
        <v>5</v>
      </c>
      <c r="E58">
        <v>5</v>
      </c>
      <c r="F58">
        <v>5</v>
      </c>
      <c r="G58">
        <v>5</v>
      </c>
      <c r="H58">
        <v>4</v>
      </c>
      <c r="I58">
        <v>4.9124999999999996</v>
      </c>
      <c r="J58">
        <v>24</v>
      </c>
      <c r="K58">
        <v>0.37515138307924589</v>
      </c>
      <c r="L58">
        <v>10</v>
      </c>
      <c r="M58" t="s">
        <v>2030</v>
      </c>
      <c r="N58" t="b">
        <v>0</v>
      </c>
    </row>
    <row r="59" spans="1:14" x14ac:dyDescent="0.45">
      <c r="A59" t="s">
        <v>264</v>
      </c>
      <c r="B59" t="s">
        <v>972</v>
      </c>
      <c r="C59" t="s">
        <v>557</v>
      </c>
      <c r="D59">
        <v>5</v>
      </c>
      <c r="E59">
        <v>5</v>
      </c>
      <c r="F59">
        <v>4</v>
      </c>
      <c r="G59">
        <v>5</v>
      </c>
      <c r="H59">
        <v>4</v>
      </c>
      <c r="I59">
        <v>4.7249999999999996</v>
      </c>
      <c r="J59">
        <v>23</v>
      </c>
      <c r="K59">
        <v>0.36923025686443689</v>
      </c>
      <c r="L59">
        <v>11</v>
      </c>
      <c r="M59" t="s">
        <v>2031</v>
      </c>
      <c r="N59" t="b">
        <v>0</v>
      </c>
    </row>
    <row r="60" spans="1:14" x14ac:dyDescent="0.45">
      <c r="A60" t="s">
        <v>267</v>
      </c>
      <c r="B60" t="s">
        <v>974</v>
      </c>
      <c r="C60" t="s">
        <v>557</v>
      </c>
      <c r="D60">
        <v>3</v>
      </c>
      <c r="E60">
        <v>4</v>
      </c>
      <c r="F60">
        <v>3</v>
      </c>
      <c r="G60">
        <v>4</v>
      </c>
      <c r="H60">
        <v>2</v>
      </c>
      <c r="I60">
        <v>3.3250000000000002</v>
      </c>
      <c r="J60">
        <v>16</v>
      </c>
      <c r="K60">
        <v>0.33731404020966538</v>
      </c>
      <c r="L60">
        <v>10</v>
      </c>
      <c r="M60" t="s">
        <v>2032</v>
      </c>
      <c r="N60" t="b">
        <v>0</v>
      </c>
    </row>
    <row r="61" spans="1:14" x14ac:dyDescent="0.45">
      <c r="A61" t="s">
        <v>270</v>
      </c>
      <c r="B61" t="s">
        <v>976</v>
      </c>
      <c r="C61" t="s">
        <v>557</v>
      </c>
      <c r="D61">
        <v>2</v>
      </c>
      <c r="E61">
        <v>3</v>
      </c>
      <c r="F61">
        <v>2</v>
      </c>
      <c r="G61">
        <v>4</v>
      </c>
      <c r="H61">
        <v>1</v>
      </c>
      <c r="I61">
        <v>2.4874999999999998</v>
      </c>
      <c r="J61">
        <v>12</v>
      </c>
      <c r="K61">
        <v>8.4884248128680145E-2</v>
      </c>
      <c r="L61">
        <v>11</v>
      </c>
      <c r="M61" t="s">
        <v>2033</v>
      </c>
      <c r="N61" t="b">
        <v>0</v>
      </c>
    </row>
    <row r="62" spans="1:14" x14ac:dyDescent="0.45">
      <c r="A62" t="s">
        <v>273</v>
      </c>
      <c r="B62" t="s">
        <v>698</v>
      </c>
      <c r="C62" t="s">
        <v>557</v>
      </c>
      <c r="D62">
        <v>1</v>
      </c>
      <c r="E62">
        <v>1</v>
      </c>
      <c r="F62">
        <v>1</v>
      </c>
      <c r="G62">
        <v>2</v>
      </c>
      <c r="H62">
        <v>1</v>
      </c>
      <c r="I62">
        <v>1.1625000000000001</v>
      </c>
      <c r="J62">
        <v>6</v>
      </c>
      <c r="K62">
        <v>5.0209109640927833E-2</v>
      </c>
      <c r="L62">
        <v>11</v>
      </c>
      <c r="M62" t="s">
        <v>2034</v>
      </c>
      <c r="N62" t="b">
        <v>0</v>
      </c>
    </row>
    <row r="63" spans="1:14" x14ac:dyDescent="0.45">
      <c r="A63" t="s">
        <v>276</v>
      </c>
      <c r="B63" t="s">
        <v>698</v>
      </c>
      <c r="C63" t="s">
        <v>557</v>
      </c>
      <c r="D63">
        <v>1</v>
      </c>
      <c r="E63">
        <v>1</v>
      </c>
      <c r="F63">
        <v>1</v>
      </c>
      <c r="G63">
        <v>2</v>
      </c>
      <c r="H63">
        <v>1</v>
      </c>
      <c r="I63">
        <v>1.1625000000000001</v>
      </c>
      <c r="J63">
        <v>6</v>
      </c>
      <c r="K63">
        <v>6.7521312117924476E-2</v>
      </c>
      <c r="L63">
        <v>10</v>
      </c>
      <c r="M63" t="s">
        <v>2035</v>
      </c>
      <c r="N63" t="b">
        <v>0</v>
      </c>
    </row>
    <row r="64" spans="1:14" x14ac:dyDescent="0.45">
      <c r="A64" t="s">
        <v>279</v>
      </c>
      <c r="B64" t="s">
        <v>698</v>
      </c>
      <c r="C64" t="s">
        <v>557</v>
      </c>
      <c r="D64">
        <v>1</v>
      </c>
      <c r="E64">
        <v>1</v>
      </c>
      <c r="F64">
        <v>1</v>
      </c>
      <c r="G64">
        <v>2</v>
      </c>
      <c r="H64">
        <v>1</v>
      </c>
      <c r="I64">
        <v>1.1625000000000001</v>
      </c>
      <c r="J64">
        <v>6</v>
      </c>
      <c r="K64">
        <v>5.4752018429402777E-2</v>
      </c>
      <c r="L64">
        <v>8</v>
      </c>
      <c r="M64" t="s">
        <v>2036</v>
      </c>
      <c r="N64" t="b">
        <v>0</v>
      </c>
    </row>
    <row r="65" spans="1:14" x14ac:dyDescent="0.45">
      <c r="A65" t="s">
        <v>282</v>
      </c>
      <c r="B65" t="s">
        <v>981</v>
      </c>
      <c r="C65" t="s">
        <v>557</v>
      </c>
      <c r="D65">
        <v>3</v>
      </c>
      <c r="E65">
        <v>4</v>
      </c>
      <c r="F65">
        <v>3</v>
      </c>
      <c r="G65">
        <v>4</v>
      </c>
      <c r="H65">
        <v>2</v>
      </c>
      <c r="I65">
        <v>3.3250000000000002</v>
      </c>
      <c r="J65">
        <v>16</v>
      </c>
      <c r="K65">
        <v>0.1792001566438442</v>
      </c>
      <c r="L65">
        <v>11</v>
      </c>
      <c r="M65" t="s">
        <v>2037</v>
      </c>
      <c r="N65" t="b">
        <v>0</v>
      </c>
    </row>
    <row r="66" spans="1:14" x14ac:dyDescent="0.45">
      <c r="A66" t="s">
        <v>285</v>
      </c>
      <c r="B66" t="s">
        <v>983</v>
      </c>
      <c r="C66" t="s">
        <v>557</v>
      </c>
      <c r="D66">
        <v>4</v>
      </c>
      <c r="E66">
        <v>5</v>
      </c>
      <c r="F66">
        <v>3</v>
      </c>
      <c r="G66">
        <v>4</v>
      </c>
      <c r="H66">
        <v>2</v>
      </c>
      <c r="I66">
        <v>3.8875000000000002</v>
      </c>
      <c r="J66">
        <v>18</v>
      </c>
      <c r="K66">
        <v>0.17951977711927181</v>
      </c>
      <c r="L66">
        <v>11</v>
      </c>
      <c r="M66" t="s">
        <v>2038</v>
      </c>
      <c r="N66" t="b">
        <v>0</v>
      </c>
    </row>
    <row r="67" spans="1:14" x14ac:dyDescent="0.45">
      <c r="A67" t="s">
        <v>288</v>
      </c>
      <c r="B67" t="s">
        <v>985</v>
      </c>
      <c r="C67" t="s">
        <v>557</v>
      </c>
      <c r="D67">
        <v>4</v>
      </c>
      <c r="E67">
        <v>5</v>
      </c>
      <c r="F67">
        <v>3</v>
      </c>
      <c r="G67">
        <v>4</v>
      </c>
      <c r="H67">
        <v>3</v>
      </c>
      <c r="I67">
        <v>3.9750000000000001</v>
      </c>
      <c r="J67">
        <v>19</v>
      </c>
      <c r="K67">
        <v>0.1348635379274897</v>
      </c>
      <c r="L67">
        <v>10</v>
      </c>
      <c r="M67" t="s">
        <v>2039</v>
      </c>
      <c r="N67" t="b">
        <v>0</v>
      </c>
    </row>
    <row r="68" spans="1:14" x14ac:dyDescent="0.45">
      <c r="A68" t="s">
        <v>291</v>
      </c>
      <c r="B68" t="s">
        <v>987</v>
      </c>
      <c r="C68" t="s">
        <v>557</v>
      </c>
      <c r="D68">
        <v>4</v>
      </c>
      <c r="E68">
        <v>5</v>
      </c>
      <c r="F68">
        <v>4</v>
      </c>
      <c r="G68">
        <v>4</v>
      </c>
      <c r="H68">
        <v>3</v>
      </c>
      <c r="I68">
        <v>4.1624999999999996</v>
      </c>
      <c r="J68">
        <v>20</v>
      </c>
      <c r="K68">
        <v>0.14603447362193281</v>
      </c>
      <c r="L68">
        <v>9</v>
      </c>
      <c r="M68" t="s">
        <v>2040</v>
      </c>
      <c r="N68" t="b">
        <v>0</v>
      </c>
    </row>
    <row r="69" spans="1:14" x14ac:dyDescent="0.45">
      <c r="A69" t="s">
        <v>294</v>
      </c>
      <c r="B69" t="s">
        <v>989</v>
      </c>
      <c r="C69" t="s">
        <v>557</v>
      </c>
      <c r="D69">
        <v>5</v>
      </c>
      <c r="E69">
        <v>5</v>
      </c>
      <c r="F69">
        <v>5</v>
      </c>
      <c r="G69">
        <v>5</v>
      </c>
      <c r="H69">
        <v>4</v>
      </c>
      <c r="I69">
        <v>4.9124999999999996</v>
      </c>
      <c r="J69">
        <v>24</v>
      </c>
      <c r="K69">
        <v>0.41401454365411589</v>
      </c>
      <c r="L69">
        <v>11</v>
      </c>
      <c r="M69" t="s">
        <v>2041</v>
      </c>
      <c r="N69" t="b">
        <v>0</v>
      </c>
    </row>
    <row r="70" spans="1:14" x14ac:dyDescent="0.45">
      <c r="A70" t="s">
        <v>297</v>
      </c>
      <c r="B70" t="s">
        <v>991</v>
      </c>
      <c r="C70" t="s">
        <v>557</v>
      </c>
      <c r="D70">
        <v>5</v>
      </c>
      <c r="E70">
        <v>5</v>
      </c>
      <c r="F70">
        <v>4</v>
      </c>
      <c r="G70">
        <v>5</v>
      </c>
      <c r="H70">
        <v>4</v>
      </c>
      <c r="I70">
        <v>4.7249999999999996</v>
      </c>
      <c r="J70">
        <v>23</v>
      </c>
      <c r="K70">
        <v>0.1854544792755165</v>
      </c>
      <c r="L70">
        <v>10</v>
      </c>
      <c r="M70" t="s">
        <v>2042</v>
      </c>
      <c r="N70" t="b">
        <v>0</v>
      </c>
    </row>
    <row r="71" spans="1:14" x14ac:dyDescent="0.45">
      <c r="A71" t="s">
        <v>300</v>
      </c>
      <c r="B71" t="s">
        <v>993</v>
      </c>
      <c r="C71" t="s">
        <v>557</v>
      </c>
      <c r="D71">
        <v>5</v>
      </c>
      <c r="E71">
        <v>5</v>
      </c>
      <c r="F71">
        <v>4</v>
      </c>
      <c r="G71">
        <v>5</v>
      </c>
      <c r="H71">
        <v>4</v>
      </c>
      <c r="I71">
        <v>4.7249999999999996</v>
      </c>
      <c r="J71">
        <v>23</v>
      </c>
      <c r="K71">
        <v>0.17336332515602251</v>
      </c>
      <c r="L71">
        <v>11</v>
      </c>
      <c r="M71" t="s">
        <v>2043</v>
      </c>
      <c r="N71" t="b">
        <v>0</v>
      </c>
    </row>
    <row r="72" spans="1:14" x14ac:dyDescent="0.45">
      <c r="A72" t="s">
        <v>303</v>
      </c>
      <c r="B72" t="s">
        <v>995</v>
      </c>
      <c r="C72" t="s">
        <v>557</v>
      </c>
      <c r="D72">
        <v>4</v>
      </c>
      <c r="E72">
        <v>5</v>
      </c>
      <c r="F72">
        <v>4</v>
      </c>
      <c r="G72">
        <v>5</v>
      </c>
      <c r="H72">
        <v>3</v>
      </c>
      <c r="I72">
        <v>4.3249999999999993</v>
      </c>
      <c r="J72">
        <v>21</v>
      </c>
      <c r="K72">
        <v>0.23950537495718219</v>
      </c>
      <c r="L72">
        <v>12</v>
      </c>
      <c r="M72" t="s">
        <v>2044</v>
      </c>
      <c r="N72" t="b">
        <v>0</v>
      </c>
    </row>
    <row r="73" spans="1:14" x14ac:dyDescent="0.45">
      <c r="A73" t="s">
        <v>306</v>
      </c>
      <c r="B73" t="s">
        <v>997</v>
      </c>
      <c r="C73" t="s">
        <v>557</v>
      </c>
      <c r="D73">
        <v>5</v>
      </c>
      <c r="E73">
        <v>5</v>
      </c>
      <c r="F73">
        <v>5</v>
      </c>
      <c r="G73">
        <v>5</v>
      </c>
      <c r="H73">
        <v>5</v>
      </c>
      <c r="I73">
        <v>5</v>
      </c>
      <c r="J73">
        <v>25</v>
      </c>
      <c r="K73">
        <v>0.27531005970052969</v>
      </c>
      <c r="L73">
        <v>10</v>
      </c>
      <c r="M73" t="s">
        <v>2045</v>
      </c>
      <c r="N73" t="b">
        <v>0</v>
      </c>
    </row>
    <row r="74" spans="1:14" x14ac:dyDescent="0.45">
      <c r="A74" t="s">
        <v>309</v>
      </c>
      <c r="B74" t="s">
        <v>999</v>
      </c>
      <c r="C74" t="s">
        <v>557</v>
      </c>
      <c r="D74">
        <v>5</v>
      </c>
      <c r="E74">
        <v>5</v>
      </c>
      <c r="F74">
        <v>4</v>
      </c>
      <c r="G74">
        <v>5</v>
      </c>
      <c r="H74">
        <v>5</v>
      </c>
      <c r="I74">
        <v>4.8125</v>
      </c>
      <c r="J74">
        <v>24</v>
      </c>
      <c r="K74">
        <v>0.43711041373199822</v>
      </c>
      <c r="L74">
        <v>14</v>
      </c>
      <c r="M74" t="s">
        <v>2046</v>
      </c>
      <c r="N74" t="b">
        <v>0</v>
      </c>
    </row>
    <row r="75" spans="1:14" x14ac:dyDescent="0.45">
      <c r="A75" t="s">
        <v>312</v>
      </c>
      <c r="B75" t="s">
        <v>1001</v>
      </c>
      <c r="C75" t="s">
        <v>557</v>
      </c>
      <c r="D75">
        <v>5</v>
      </c>
      <c r="E75">
        <v>5</v>
      </c>
      <c r="F75">
        <v>4</v>
      </c>
      <c r="G75">
        <v>5</v>
      </c>
      <c r="H75">
        <v>3</v>
      </c>
      <c r="I75">
        <v>4.6374999999999993</v>
      </c>
      <c r="J75">
        <v>22</v>
      </c>
      <c r="K75">
        <v>0.1822652039394016</v>
      </c>
      <c r="L75">
        <v>17</v>
      </c>
      <c r="M75" t="s">
        <v>2047</v>
      </c>
      <c r="N75" t="b">
        <v>0</v>
      </c>
    </row>
    <row r="76" spans="1:14" x14ac:dyDescent="0.45">
      <c r="A76" t="s">
        <v>315</v>
      </c>
      <c r="B76" t="s">
        <v>1003</v>
      </c>
      <c r="C76" t="s">
        <v>557</v>
      </c>
      <c r="D76">
        <v>4</v>
      </c>
      <c r="E76">
        <v>5</v>
      </c>
      <c r="F76">
        <v>4</v>
      </c>
      <c r="G76">
        <v>4</v>
      </c>
      <c r="H76">
        <v>3</v>
      </c>
      <c r="I76">
        <v>4.1624999999999996</v>
      </c>
      <c r="J76">
        <v>20</v>
      </c>
      <c r="K76">
        <v>0.28596382926666419</v>
      </c>
      <c r="L76">
        <v>14</v>
      </c>
      <c r="M76" t="s">
        <v>2048</v>
      </c>
      <c r="N76" t="b">
        <v>0</v>
      </c>
    </row>
    <row r="77" spans="1:14" x14ac:dyDescent="0.45">
      <c r="A77" t="s">
        <v>318</v>
      </c>
      <c r="B77" t="s">
        <v>698</v>
      </c>
      <c r="C77" t="s">
        <v>557</v>
      </c>
      <c r="D77">
        <v>1</v>
      </c>
      <c r="E77">
        <v>1</v>
      </c>
      <c r="F77">
        <v>1</v>
      </c>
      <c r="G77">
        <v>2</v>
      </c>
      <c r="H77">
        <v>1</v>
      </c>
      <c r="I77">
        <v>1.1625000000000001</v>
      </c>
      <c r="J77">
        <v>6</v>
      </c>
      <c r="K77">
        <v>6.6548794467527358E-2</v>
      </c>
      <c r="L77">
        <v>11</v>
      </c>
      <c r="M77" t="s">
        <v>2049</v>
      </c>
      <c r="N77" t="b">
        <v>0</v>
      </c>
    </row>
    <row r="78" spans="1:14" x14ac:dyDescent="0.45">
      <c r="A78" t="s">
        <v>321</v>
      </c>
      <c r="B78" t="s">
        <v>1006</v>
      </c>
      <c r="C78" t="s">
        <v>557</v>
      </c>
      <c r="D78">
        <v>5</v>
      </c>
      <c r="E78">
        <v>5</v>
      </c>
      <c r="F78">
        <v>4</v>
      </c>
      <c r="G78">
        <v>5</v>
      </c>
      <c r="H78">
        <v>4</v>
      </c>
      <c r="I78">
        <v>4.7249999999999996</v>
      </c>
      <c r="J78">
        <v>23</v>
      </c>
      <c r="K78">
        <v>0.27877467495120672</v>
      </c>
      <c r="L78">
        <v>11</v>
      </c>
      <c r="M78" t="s">
        <v>2050</v>
      </c>
      <c r="N78" t="b">
        <v>0</v>
      </c>
    </row>
    <row r="79" spans="1:14" x14ac:dyDescent="0.45">
      <c r="A79" t="s">
        <v>324</v>
      </c>
      <c r="B79" t="s">
        <v>1008</v>
      </c>
      <c r="C79" t="s">
        <v>557</v>
      </c>
      <c r="D79">
        <v>5</v>
      </c>
      <c r="E79">
        <v>5</v>
      </c>
      <c r="F79">
        <v>4</v>
      </c>
      <c r="G79">
        <v>5</v>
      </c>
      <c r="H79">
        <v>3</v>
      </c>
      <c r="I79">
        <v>4.6374999999999993</v>
      </c>
      <c r="J79">
        <v>22</v>
      </c>
      <c r="K79">
        <v>8.2800754801101231E-2</v>
      </c>
      <c r="L79">
        <v>10</v>
      </c>
      <c r="M79" t="s">
        <v>2051</v>
      </c>
      <c r="N79" t="b">
        <v>0</v>
      </c>
    </row>
    <row r="80" spans="1:14" x14ac:dyDescent="0.45">
      <c r="A80" t="s">
        <v>327</v>
      </c>
      <c r="B80" t="s">
        <v>1010</v>
      </c>
      <c r="C80" t="s">
        <v>557</v>
      </c>
      <c r="D80">
        <v>4</v>
      </c>
      <c r="E80">
        <v>5</v>
      </c>
      <c r="F80">
        <v>4</v>
      </c>
      <c r="G80">
        <v>5</v>
      </c>
      <c r="H80">
        <v>3</v>
      </c>
      <c r="I80">
        <v>4.3249999999999993</v>
      </c>
      <c r="J80">
        <v>21</v>
      </c>
      <c r="K80">
        <v>0.35911904815293799</v>
      </c>
      <c r="L80">
        <v>14</v>
      </c>
      <c r="M80" t="s">
        <v>2052</v>
      </c>
      <c r="N80" t="b">
        <v>0</v>
      </c>
    </row>
    <row r="81" spans="1:14" x14ac:dyDescent="0.45">
      <c r="A81" t="s">
        <v>330</v>
      </c>
      <c r="B81" t="s">
        <v>1012</v>
      </c>
      <c r="C81" t="s">
        <v>557</v>
      </c>
      <c r="D81">
        <v>4</v>
      </c>
      <c r="E81">
        <v>5</v>
      </c>
      <c r="F81">
        <v>3</v>
      </c>
      <c r="G81">
        <v>4</v>
      </c>
      <c r="H81">
        <v>2</v>
      </c>
      <c r="I81">
        <v>3.8875000000000002</v>
      </c>
      <c r="J81">
        <v>18</v>
      </c>
      <c r="K81">
        <v>4.3241542904290428E-2</v>
      </c>
      <c r="L81">
        <v>3</v>
      </c>
      <c r="M81" t="s">
        <v>2053</v>
      </c>
      <c r="N81" t="b">
        <v>0</v>
      </c>
    </row>
    <row r="82" spans="1:14" x14ac:dyDescent="0.45">
      <c r="A82" t="s">
        <v>333</v>
      </c>
      <c r="B82" t="s">
        <v>1014</v>
      </c>
      <c r="C82" t="s">
        <v>557</v>
      </c>
      <c r="D82">
        <v>4</v>
      </c>
      <c r="E82">
        <v>5</v>
      </c>
      <c r="F82">
        <v>3</v>
      </c>
      <c r="G82">
        <v>4</v>
      </c>
      <c r="H82">
        <v>3</v>
      </c>
      <c r="I82">
        <v>3.9750000000000001</v>
      </c>
      <c r="J82">
        <v>19</v>
      </c>
      <c r="K82">
        <v>0.41053569778695181</v>
      </c>
      <c r="L82">
        <v>16</v>
      </c>
      <c r="M82" t="s">
        <v>2054</v>
      </c>
      <c r="N82" t="b">
        <v>0</v>
      </c>
    </row>
    <row r="83" spans="1:14" x14ac:dyDescent="0.45">
      <c r="A83" t="s">
        <v>336</v>
      </c>
      <c r="B83" t="s">
        <v>1016</v>
      </c>
      <c r="C83" t="s">
        <v>557</v>
      </c>
      <c r="D83">
        <v>3</v>
      </c>
      <c r="E83">
        <v>4</v>
      </c>
      <c r="F83">
        <v>3</v>
      </c>
      <c r="G83">
        <v>4</v>
      </c>
      <c r="H83">
        <v>2</v>
      </c>
      <c r="I83">
        <v>3.3250000000000002</v>
      </c>
      <c r="J83">
        <v>16</v>
      </c>
      <c r="K83">
        <v>0.14301662670887039</v>
      </c>
      <c r="L83">
        <v>10</v>
      </c>
      <c r="M83" t="s">
        <v>2055</v>
      </c>
      <c r="N83" t="b">
        <v>0</v>
      </c>
    </row>
    <row r="84" spans="1:14" x14ac:dyDescent="0.45">
      <c r="A84" t="s">
        <v>339</v>
      </c>
      <c r="B84" t="s">
        <v>1018</v>
      </c>
      <c r="C84" t="s">
        <v>557</v>
      </c>
      <c r="D84">
        <v>4</v>
      </c>
      <c r="E84">
        <v>5</v>
      </c>
      <c r="F84">
        <v>4</v>
      </c>
      <c r="G84">
        <v>5</v>
      </c>
      <c r="H84">
        <v>3</v>
      </c>
      <c r="I84">
        <v>4.3249999999999993</v>
      </c>
      <c r="J84">
        <v>21</v>
      </c>
      <c r="K84">
        <v>0.2337686371582047</v>
      </c>
      <c r="L84">
        <v>10</v>
      </c>
      <c r="M84" t="s">
        <v>2056</v>
      </c>
      <c r="N84" t="b">
        <v>0</v>
      </c>
    </row>
    <row r="85" spans="1:14" x14ac:dyDescent="0.45">
      <c r="A85" t="s">
        <v>342</v>
      </c>
      <c r="B85" t="s">
        <v>1020</v>
      </c>
      <c r="C85" t="s">
        <v>557</v>
      </c>
      <c r="D85">
        <v>4</v>
      </c>
      <c r="E85">
        <v>5</v>
      </c>
      <c r="F85">
        <v>3</v>
      </c>
      <c r="G85">
        <v>4</v>
      </c>
      <c r="H85">
        <v>2</v>
      </c>
      <c r="I85">
        <v>3.8875000000000002</v>
      </c>
      <c r="J85">
        <v>18</v>
      </c>
      <c r="K85">
        <v>6.4670240782295108E-2</v>
      </c>
      <c r="L85">
        <v>15</v>
      </c>
      <c r="M85" t="s">
        <v>2057</v>
      </c>
      <c r="N85" t="b">
        <v>0</v>
      </c>
    </row>
    <row r="86" spans="1:14" x14ac:dyDescent="0.45">
      <c r="A86" t="s">
        <v>345</v>
      </c>
      <c r="B86" t="s">
        <v>1022</v>
      </c>
      <c r="C86" t="s">
        <v>557</v>
      </c>
      <c r="D86">
        <v>5</v>
      </c>
      <c r="E86">
        <v>5</v>
      </c>
      <c r="F86">
        <v>5</v>
      </c>
      <c r="G86">
        <v>5</v>
      </c>
      <c r="H86">
        <v>4</v>
      </c>
      <c r="I86">
        <v>4.9124999999999996</v>
      </c>
      <c r="J86">
        <v>24</v>
      </c>
      <c r="K86">
        <v>0.41832115016634269</v>
      </c>
      <c r="L86">
        <v>12</v>
      </c>
      <c r="M86" t="s">
        <v>2058</v>
      </c>
      <c r="N86" t="b">
        <v>0</v>
      </c>
    </row>
    <row r="87" spans="1:14" x14ac:dyDescent="0.45">
      <c r="A87" t="s">
        <v>348</v>
      </c>
      <c r="B87" t="s">
        <v>1024</v>
      </c>
      <c r="C87" t="s">
        <v>557</v>
      </c>
      <c r="D87">
        <v>5</v>
      </c>
      <c r="E87">
        <v>5</v>
      </c>
      <c r="F87">
        <v>4</v>
      </c>
      <c r="G87">
        <v>5</v>
      </c>
      <c r="H87">
        <v>4</v>
      </c>
      <c r="I87">
        <v>4.7249999999999996</v>
      </c>
      <c r="J87">
        <v>23</v>
      </c>
      <c r="K87">
        <v>0.24762341081808911</v>
      </c>
      <c r="L87">
        <v>14</v>
      </c>
      <c r="M87" t="s">
        <v>2059</v>
      </c>
      <c r="N87" t="b">
        <v>0</v>
      </c>
    </row>
    <row r="88" spans="1:14" x14ac:dyDescent="0.45">
      <c r="A88" t="s">
        <v>351</v>
      </c>
      <c r="B88" t="s">
        <v>1026</v>
      </c>
      <c r="C88" t="s">
        <v>557</v>
      </c>
      <c r="D88">
        <v>3</v>
      </c>
      <c r="E88">
        <v>4</v>
      </c>
      <c r="F88">
        <v>3</v>
      </c>
      <c r="G88">
        <v>4</v>
      </c>
      <c r="H88">
        <v>2</v>
      </c>
      <c r="I88">
        <v>3.3250000000000002</v>
      </c>
      <c r="J88">
        <v>16</v>
      </c>
      <c r="K88">
        <v>0.18028722623287169</v>
      </c>
      <c r="L88">
        <v>17</v>
      </c>
      <c r="M88" t="s">
        <v>2060</v>
      </c>
      <c r="N88" t="b">
        <v>0</v>
      </c>
    </row>
    <row r="89" spans="1:14" x14ac:dyDescent="0.45">
      <c r="A89" t="s">
        <v>354</v>
      </c>
      <c r="B89" t="s">
        <v>777</v>
      </c>
      <c r="C89" t="s">
        <v>557</v>
      </c>
      <c r="D89">
        <v>5</v>
      </c>
      <c r="E89">
        <v>5</v>
      </c>
      <c r="F89">
        <v>5</v>
      </c>
      <c r="G89">
        <v>5</v>
      </c>
      <c r="H89">
        <v>5</v>
      </c>
      <c r="I89">
        <v>5</v>
      </c>
      <c r="J89">
        <v>25</v>
      </c>
      <c r="K89">
        <v>0.12441224806390749</v>
      </c>
      <c r="L89">
        <v>9</v>
      </c>
      <c r="M89" t="s">
        <v>2061</v>
      </c>
      <c r="N89" t="b">
        <v>0</v>
      </c>
    </row>
    <row r="90" spans="1:14" x14ac:dyDescent="0.45">
      <c r="A90" t="s">
        <v>357</v>
      </c>
      <c r="B90" t="s">
        <v>1029</v>
      </c>
      <c r="C90" t="s">
        <v>557</v>
      </c>
      <c r="D90">
        <v>5</v>
      </c>
      <c r="E90">
        <v>5</v>
      </c>
      <c r="F90">
        <v>4</v>
      </c>
      <c r="G90">
        <v>5</v>
      </c>
      <c r="H90">
        <v>4</v>
      </c>
      <c r="I90">
        <v>4.7249999999999996</v>
      </c>
      <c r="J90">
        <v>23</v>
      </c>
      <c r="K90">
        <v>0.31242603069266012</v>
      </c>
      <c r="L90">
        <v>13</v>
      </c>
      <c r="M90" t="s">
        <v>2062</v>
      </c>
      <c r="N90" t="b">
        <v>0</v>
      </c>
    </row>
    <row r="91" spans="1:14" x14ac:dyDescent="0.45">
      <c r="A91" t="s">
        <v>360</v>
      </c>
      <c r="B91" t="s">
        <v>1031</v>
      </c>
      <c r="C91" t="s">
        <v>557</v>
      </c>
      <c r="D91">
        <v>3</v>
      </c>
      <c r="E91">
        <v>4</v>
      </c>
      <c r="F91">
        <v>3</v>
      </c>
      <c r="G91">
        <v>4</v>
      </c>
      <c r="H91">
        <v>2</v>
      </c>
      <c r="I91">
        <v>3.3250000000000002</v>
      </c>
      <c r="J91">
        <v>16</v>
      </c>
      <c r="K91">
        <v>5.1599821746880568E-2</v>
      </c>
      <c r="L91">
        <v>2</v>
      </c>
      <c r="M91" t="s">
        <v>2063</v>
      </c>
      <c r="N91" t="b">
        <v>0</v>
      </c>
    </row>
    <row r="92" spans="1:14" x14ac:dyDescent="0.45">
      <c r="A92" t="s">
        <v>363</v>
      </c>
      <c r="B92" t="s">
        <v>1033</v>
      </c>
      <c r="C92" t="s">
        <v>557</v>
      </c>
      <c r="D92">
        <v>5</v>
      </c>
      <c r="E92">
        <v>5</v>
      </c>
      <c r="F92">
        <v>5</v>
      </c>
      <c r="G92">
        <v>5</v>
      </c>
      <c r="H92">
        <v>4</v>
      </c>
      <c r="I92">
        <v>4.9124999999999996</v>
      </c>
      <c r="J92">
        <v>24</v>
      </c>
      <c r="K92">
        <v>0.34262762699502669</v>
      </c>
      <c r="L92">
        <v>14</v>
      </c>
      <c r="M92" t="s">
        <v>2064</v>
      </c>
      <c r="N92" t="b">
        <v>0</v>
      </c>
    </row>
    <row r="93" spans="1:14" x14ac:dyDescent="0.45">
      <c r="A93" t="s">
        <v>366</v>
      </c>
      <c r="B93" t="s">
        <v>1035</v>
      </c>
      <c r="C93" t="s">
        <v>557</v>
      </c>
      <c r="D93">
        <v>4</v>
      </c>
      <c r="E93">
        <v>5</v>
      </c>
      <c r="F93">
        <v>3</v>
      </c>
      <c r="G93">
        <v>4</v>
      </c>
      <c r="H93">
        <v>3</v>
      </c>
      <c r="I93">
        <v>3.9750000000000001</v>
      </c>
      <c r="J93">
        <v>19</v>
      </c>
      <c r="K93">
        <v>0.1165080461116384</v>
      </c>
      <c r="L93">
        <v>9</v>
      </c>
      <c r="M93" t="s">
        <v>2065</v>
      </c>
      <c r="N93" t="b">
        <v>0</v>
      </c>
    </row>
    <row r="94" spans="1:14" x14ac:dyDescent="0.45">
      <c r="A94" t="s">
        <v>369</v>
      </c>
      <c r="B94" t="s">
        <v>1037</v>
      </c>
      <c r="C94" t="s">
        <v>557</v>
      </c>
      <c r="D94">
        <v>5</v>
      </c>
      <c r="E94">
        <v>5</v>
      </c>
      <c r="F94">
        <v>5</v>
      </c>
      <c r="G94">
        <v>5</v>
      </c>
      <c r="H94">
        <v>4</v>
      </c>
      <c r="I94">
        <v>4.9124999999999996</v>
      </c>
      <c r="J94">
        <v>24</v>
      </c>
      <c r="K94">
        <v>0.46094547196758262</v>
      </c>
      <c r="L94">
        <v>14</v>
      </c>
      <c r="M94" t="s">
        <v>2066</v>
      </c>
      <c r="N94" t="b">
        <v>0</v>
      </c>
    </row>
    <row r="95" spans="1:14" x14ac:dyDescent="0.45">
      <c r="A95" t="s">
        <v>372</v>
      </c>
      <c r="B95" t="s">
        <v>1039</v>
      </c>
      <c r="C95" t="s">
        <v>557</v>
      </c>
      <c r="D95">
        <v>4</v>
      </c>
      <c r="E95">
        <v>5</v>
      </c>
      <c r="F95">
        <v>4</v>
      </c>
      <c r="G95">
        <v>5</v>
      </c>
      <c r="H95">
        <v>3</v>
      </c>
      <c r="I95">
        <v>4.3249999999999993</v>
      </c>
      <c r="J95">
        <v>21</v>
      </c>
      <c r="K95">
        <v>0.12990741384092161</v>
      </c>
      <c r="L95">
        <v>14</v>
      </c>
      <c r="M95" t="s">
        <v>2067</v>
      </c>
      <c r="N95" t="b">
        <v>0</v>
      </c>
    </row>
    <row r="96" spans="1:14" x14ac:dyDescent="0.45">
      <c r="A96" t="s">
        <v>375</v>
      </c>
      <c r="B96" t="s">
        <v>1041</v>
      </c>
      <c r="C96" t="s">
        <v>557</v>
      </c>
      <c r="D96">
        <v>4</v>
      </c>
      <c r="E96">
        <v>5</v>
      </c>
      <c r="F96">
        <v>4</v>
      </c>
      <c r="G96">
        <v>5</v>
      </c>
      <c r="H96">
        <v>3</v>
      </c>
      <c r="I96">
        <v>4.3249999999999993</v>
      </c>
      <c r="J96">
        <v>21</v>
      </c>
      <c r="K96">
        <v>0.14343330887782679</v>
      </c>
      <c r="L96">
        <v>11</v>
      </c>
      <c r="M96" t="s">
        <v>2068</v>
      </c>
      <c r="N96" t="b">
        <v>0</v>
      </c>
    </row>
    <row r="97" spans="1:14" x14ac:dyDescent="0.45">
      <c r="A97" t="s">
        <v>378</v>
      </c>
      <c r="B97" t="s">
        <v>1043</v>
      </c>
      <c r="C97" t="s">
        <v>557</v>
      </c>
      <c r="D97">
        <v>3</v>
      </c>
      <c r="E97">
        <v>4</v>
      </c>
      <c r="F97">
        <v>3</v>
      </c>
      <c r="G97">
        <v>4</v>
      </c>
      <c r="H97">
        <v>2</v>
      </c>
      <c r="I97">
        <v>3.3250000000000002</v>
      </c>
      <c r="J97">
        <v>16</v>
      </c>
      <c r="K97">
        <v>0.1495356037151703</v>
      </c>
      <c r="L97">
        <v>3</v>
      </c>
      <c r="M97" t="s">
        <v>2069</v>
      </c>
      <c r="N97" t="b">
        <v>0</v>
      </c>
    </row>
    <row r="98" spans="1:14" x14ac:dyDescent="0.45">
      <c r="A98" t="s">
        <v>381</v>
      </c>
      <c r="B98" t="s">
        <v>1045</v>
      </c>
      <c r="C98" t="s">
        <v>557</v>
      </c>
      <c r="D98">
        <v>5</v>
      </c>
      <c r="E98">
        <v>5</v>
      </c>
      <c r="F98">
        <v>4</v>
      </c>
      <c r="G98">
        <v>5</v>
      </c>
      <c r="H98">
        <v>5</v>
      </c>
      <c r="I98">
        <v>4.8125</v>
      </c>
      <c r="J98">
        <v>24</v>
      </c>
      <c r="K98">
        <v>0.38518554565969709</v>
      </c>
      <c r="L98">
        <v>20</v>
      </c>
      <c r="M98" t="s">
        <v>2070</v>
      </c>
      <c r="N98" t="b">
        <v>0</v>
      </c>
    </row>
    <row r="99" spans="1:14" x14ac:dyDescent="0.45">
      <c r="A99" t="s">
        <v>384</v>
      </c>
      <c r="B99" t="s">
        <v>1047</v>
      </c>
      <c r="C99" t="s">
        <v>557</v>
      </c>
      <c r="D99">
        <v>5</v>
      </c>
      <c r="E99">
        <v>5</v>
      </c>
      <c r="F99">
        <v>5</v>
      </c>
      <c r="G99">
        <v>5</v>
      </c>
      <c r="H99">
        <v>4</v>
      </c>
      <c r="I99">
        <v>4.9124999999999996</v>
      </c>
      <c r="J99">
        <v>24</v>
      </c>
      <c r="K99">
        <v>0.31332925820590701</v>
      </c>
      <c r="L99">
        <v>10</v>
      </c>
      <c r="M99" t="s">
        <v>2071</v>
      </c>
      <c r="N99" t="b">
        <v>0</v>
      </c>
    </row>
    <row r="100" spans="1:14" x14ac:dyDescent="0.45">
      <c r="A100" t="s">
        <v>387</v>
      </c>
      <c r="B100" t="s">
        <v>1049</v>
      </c>
      <c r="C100" t="s">
        <v>557</v>
      </c>
      <c r="D100">
        <v>5</v>
      </c>
      <c r="E100">
        <v>5</v>
      </c>
      <c r="F100">
        <v>5</v>
      </c>
      <c r="G100">
        <v>5</v>
      </c>
      <c r="H100">
        <v>4</v>
      </c>
      <c r="I100">
        <v>4.9124999999999996</v>
      </c>
      <c r="J100">
        <v>24</v>
      </c>
      <c r="K100">
        <v>0.28335415879848752</v>
      </c>
      <c r="L100">
        <v>8</v>
      </c>
      <c r="M100" t="s">
        <v>2072</v>
      </c>
      <c r="N100" t="b">
        <v>0</v>
      </c>
    </row>
    <row r="101" spans="1:14" x14ac:dyDescent="0.45">
      <c r="A101" t="s">
        <v>390</v>
      </c>
      <c r="B101" t="s">
        <v>1051</v>
      </c>
      <c r="C101" t="s">
        <v>557</v>
      </c>
      <c r="D101">
        <v>5</v>
      </c>
      <c r="E101">
        <v>5</v>
      </c>
      <c r="F101">
        <v>5</v>
      </c>
      <c r="G101">
        <v>5</v>
      </c>
      <c r="H101">
        <v>4</v>
      </c>
      <c r="I101">
        <v>4.9124999999999996</v>
      </c>
      <c r="J101">
        <v>24</v>
      </c>
      <c r="K101">
        <v>0.37504852309604292</v>
      </c>
      <c r="L101">
        <v>12</v>
      </c>
      <c r="M101" t="s">
        <v>2073</v>
      </c>
      <c r="N101" t="b">
        <v>0</v>
      </c>
    </row>
    <row r="102" spans="1:14" x14ac:dyDescent="0.45">
      <c r="A102" t="s">
        <v>393</v>
      </c>
      <c r="B102" t="s">
        <v>1053</v>
      </c>
      <c r="C102" t="s">
        <v>557</v>
      </c>
      <c r="D102">
        <v>5</v>
      </c>
      <c r="E102">
        <v>5</v>
      </c>
      <c r="F102">
        <v>4</v>
      </c>
      <c r="G102">
        <v>5</v>
      </c>
      <c r="H102">
        <v>4</v>
      </c>
      <c r="I102">
        <v>4.7249999999999996</v>
      </c>
      <c r="J102">
        <v>23</v>
      </c>
      <c r="K102">
        <v>0.2713234960492481</v>
      </c>
      <c r="L102">
        <v>16</v>
      </c>
      <c r="M102" t="s">
        <v>2074</v>
      </c>
      <c r="N102" t="b">
        <v>0</v>
      </c>
    </row>
    <row r="103" spans="1:14" x14ac:dyDescent="0.45">
      <c r="A103" t="s">
        <v>396</v>
      </c>
      <c r="B103" t="s">
        <v>1055</v>
      </c>
      <c r="C103" t="s">
        <v>557</v>
      </c>
      <c r="D103">
        <v>5</v>
      </c>
      <c r="E103">
        <v>5</v>
      </c>
      <c r="F103">
        <v>4</v>
      </c>
      <c r="G103">
        <v>5</v>
      </c>
      <c r="H103">
        <v>4</v>
      </c>
      <c r="I103">
        <v>4.7249999999999996</v>
      </c>
      <c r="J103">
        <v>23</v>
      </c>
      <c r="K103">
        <v>0.2040137574350937</v>
      </c>
      <c r="L103">
        <v>12</v>
      </c>
      <c r="M103" t="s">
        <v>2075</v>
      </c>
      <c r="N103" t="b">
        <v>0</v>
      </c>
    </row>
    <row r="104" spans="1:14" x14ac:dyDescent="0.45">
      <c r="A104" t="s">
        <v>399</v>
      </c>
      <c r="B104" t="s">
        <v>1057</v>
      </c>
      <c r="C104" t="s">
        <v>557</v>
      </c>
      <c r="D104">
        <v>4</v>
      </c>
      <c r="E104">
        <v>5</v>
      </c>
      <c r="F104">
        <v>4</v>
      </c>
      <c r="G104">
        <v>4</v>
      </c>
      <c r="H104">
        <v>3</v>
      </c>
      <c r="I104">
        <v>4.1624999999999996</v>
      </c>
      <c r="J104">
        <v>20</v>
      </c>
      <c r="K104">
        <v>0.54891879125512899</v>
      </c>
      <c r="L104">
        <v>12</v>
      </c>
      <c r="M104" t="s">
        <v>2076</v>
      </c>
      <c r="N104" t="b">
        <v>0</v>
      </c>
    </row>
    <row r="105" spans="1:14" x14ac:dyDescent="0.45">
      <c r="A105" t="s">
        <v>402</v>
      </c>
      <c r="B105" t="s">
        <v>1059</v>
      </c>
      <c r="C105" t="s">
        <v>557</v>
      </c>
      <c r="D105">
        <v>4</v>
      </c>
      <c r="E105">
        <v>5</v>
      </c>
      <c r="F105">
        <v>4</v>
      </c>
      <c r="G105">
        <v>5</v>
      </c>
      <c r="H105">
        <v>2</v>
      </c>
      <c r="I105">
        <v>4.2374999999999998</v>
      </c>
      <c r="J105">
        <v>20</v>
      </c>
      <c r="K105">
        <v>0.33934837617736058</v>
      </c>
      <c r="L105">
        <v>12</v>
      </c>
      <c r="M105" t="s">
        <v>2077</v>
      </c>
      <c r="N105" t="b">
        <v>0</v>
      </c>
    </row>
    <row r="106" spans="1:14" x14ac:dyDescent="0.45">
      <c r="A106" t="s">
        <v>405</v>
      </c>
      <c r="B106" t="s">
        <v>1061</v>
      </c>
      <c r="C106" t="s">
        <v>557</v>
      </c>
      <c r="D106">
        <v>5</v>
      </c>
      <c r="E106">
        <v>5</v>
      </c>
      <c r="F106">
        <v>4</v>
      </c>
      <c r="G106">
        <v>5</v>
      </c>
      <c r="H106">
        <v>4</v>
      </c>
      <c r="I106">
        <v>4.7249999999999996</v>
      </c>
      <c r="J106">
        <v>23</v>
      </c>
      <c r="K106">
        <v>0.40304557916639722</v>
      </c>
      <c r="L106">
        <v>13</v>
      </c>
      <c r="M106" t="s">
        <v>2078</v>
      </c>
      <c r="N106" t="b">
        <v>0</v>
      </c>
    </row>
    <row r="107" spans="1:14" x14ac:dyDescent="0.45">
      <c r="A107" t="s">
        <v>408</v>
      </c>
      <c r="B107" t="s">
        <v>1063</v>
      </c>
      <c r="C107" t="s">
        <v>557</v>
      </c>
      <c r="D107">
        <v>4</v>
      </c>
      <c r="E107">
        <v>5</v>
      </c>
      <c r="F107">
        <v>4</v>
      </c>
      <c r="G107">
        <v>5</v>
      </c>
      <c r="H107">
        <v>3</v>
      </c>
      <c r="I107">
        <v>4.3249999999999993</v>
      </c>
      <c r="J107">
        <v>21</v>
      </c>
      <c r="K107">
        <v>0.27608701087915383</v>
      </c>
      <c r="L107">
        <v>14</v>
      </c>
      <c r="M107" t="s">
        <v>2079</v>
      </c>
      <c r="N107" t="b">
        <v>0</v>
      </c>
    </row>
    <row r="108" spans="1:14" x14ac:dyDescent="0.45">
      <c r="A108" t="s">
        <v>411</v>
      </c>
      <c r="B108" t="s">
        <v>698</v>
      </c>
      <c r="C108" t="s">
        <v>557</v>
      </c>
      <c r="D108">
        <v>1</v>
      </c>
      <c r="E108">
        <v>1</v>
      </c>
      <c r="F108">
        <v>1</v>
      </c>
      <c r="G108">
        <v>2</v>
      </c>
      <c r="H108">
        <v>1</v>
      </c>
      <c r="I108">
        <v>1.1625000000000001</v>
      </c>
      <c r="J108">
        <v>6</v>
      </c>
      <c r="K108">
        <v>4.4435508451697733E-2</v>
      </c>
      <c r="L108">
        <v>11</v>
      </c>
      <c r="M108" t="s">
        <v>2080</v>
      </c>
      <c r="N108" t="b">
        <v>0</v>
      </c>
    </row>
    <row r="109" spans="1:14" x14ac:dyDescent="0.45">
      <c r="A109" t="s">
        <v>414</v>
      </c>
      <c r="B109" t="s">
        <v>1066</v>
      </c>
      <c r="C109" t="s">
        <v>557</v>
      </c>
      <c r="D109">
        <v>5</v>
      </c>
      <c r="E109">
        <v>5</v>
      </c>
      <c r="F109">
        <v>5</v>
      </c>
      <c r="G109">
        <v>5</v>
      </c>
      <c r="H109">
        <v>5</v>
      </c>
      <c r="I109">
        <v>5</v>
      </c>
      <c r="J109">
        <v>25</v>
      </c>
      <c r="K109">
        <v>0.27354157480015612</v>
      </c>
      <c r="L109">
        <v>10</v>
      </c>
      <c r="M109" t="s">
        <v>2081</v>
      </c>
      <c r="N109" t="b">
        <v>0</v>
      </c>
    </row>
    <row r="110" spans="1:14" x14ac:dyDescent="0.45">
      <c r="A110" t="s">
        <v>417</v>
      </c>
      <c r="B110" t="s">
        <v>1068</v>
      </c>
      <c r="C110" t="s">
        <v>557</v>
      </c>
      <c r="D110">
        <v>5</v>
      </c>
      <c r="E110">
        <v>5</v>
      </c>
      <c r="F110">
        <v>5</v>
      </c>
      <c r="G110">
        <v>5</v>
      </c>
      <c r="H110">
        <v>5</v>
      </c>
      <c r="I110">
        <v>5</v>
      </c>
      <c r="J110">
        <v>25</v>
      </c>
      <c r="K110">
        <v>0.35764969425639209</v>
      </c>
      <c r="L110">
        <v>11</v>
      </c>
      <c r="M110" t="s">
        <v>1970</v>
      </c>
      <c r="N110" t="b">
        <v>0</v>
      </c>
    </row>
    <row r="111" spans="1:14" x14ac:dyDescent="0.45">
      <c r="A111" t="s">
        <v>420</v>
      </c>
      <c r="B111" t="s">
        <v>1070</v>
      </c>
      <c r="C111" t="s">
        <v>557</v>
      </c>
      <c r="D111">
        <v>5</v>
      </c>
      <c r="E111">
        <v>5</v>
      </c>
      <c r="F111">
        <v>5</v>
      </c>
      <c r="G111">
        <v>5</v>
      </c>
      <c r="H111">
        <v>5</v>
      </c>
      <c r="I111">
        <v>5</v>
      </c>
      <c r="J111">
        <v>25</v>
      </c>
      <c r="K111">
        <v>0.4829146938810091</v>
      </c>
      <c r="L111">
        <v>18</v>
      </c>
      <c r="M111" t="s">
        <v>2082</v>
      </c>
      <c r="N111" t="b">
        <v>0</v>
      </c>
    </row>
    <row r="112" spans="1:14" x14ac:dyDescent="0.45">
      <c r="A112" t="s">
        <v>423</v>
      </c>
      <c r="B112" t="s">
        <v>1072</v>
      </c>
      <c r="C112" t="s">
        <v>557</v>
      </c>
      <c r="D112">
        <v>5</v>
      </c>
      <c r="E112">
        <v>5</v>
      </c>
      <c r="F112">
        <v>4</v>
      </c>
      <c r="G112">
        <v>5</v>
      </c>
      <c r="H112">
        <v>4</v>
      </c>
      <c r="I112">
        <v>4.7249999999999996</v>
      </c>
      <c r="J112">
        <v>23</v>
      </c>
      <c r="K112">
        <v>7.2707028271867841E-2</v>
      </c>
      <c r="L112">
        <v>11</v>
      </c>
      <c r="M112" t="s">
        <v>2083</v>
      </c>
      <c r="N112" t="b">
        <v>0</v>
      </c>
    </row>
    <row r="113" spans="1:14" x14ac:dyDescent="0.45">
      <c r="A113" t="s">
        <v>426</v>
      </c>
      <c r="B113" t="s">
        <v>1074</v>
      </c>
      <c r="C113" t="s">
        <v>557</v>
      </c>
      <c r="D113">
        <v>4</v>
      </c>
      <c r="E113">
        <v>5</v>
      </c>
      <c r="F113">
        <v>4</v>
      </c>
      <c r="G113">
        <v>5</v>
      </c>
      <c r="H113">
        <v>3</v>
      </c>
      <c r="I113">
        <v>4.3249999999999993</v>
      </c>
      <c r="J113">
        <v>21</v>
      </c>
      <c r="K113">
        <v>0.42096474140330398</v>
      </c>
      <c r="L113">
        <v>13</v>
      </c>
      <c r="M113" t="s">
        <v>2084</v>
      </c>
      <c r="N113" t="b">
        <v>0</v>
      </c>
    </row>
    <row r="114" spans="1:14" x14ac:dyDescent="0.45">
      <c r="A114" t="s">
        <v>429</v>
      </c>
      <c r="B114" t="s">
        <v>1076</v>
      </c>
      <c r="C114" t="s">
        <v>557</v>
      </c>
      <c r="D114">
        <v>3</v>
      </c>
      <c r="E114">
        <v>4</v>
      </c>
      <c r="F114">
        <v>3</v>
      </c>
      <c r="G114">
        <v>4</v>
      </c>
      <c r="H114">
        <v>2</v>
      </c>
      <c r="I114">
        <v>3.3250000000000002</v>
      </c>
      <c r="J114">
        <v>16</v>
      </c>
      <c r="K114">
        <v>0.20858752896829769</v>
      </c>
      <c r="L114">
        <v>10</v>
      </c>
      <c r="M114" t="s">
        <v>2085</v>
      </c>
      <c r="N114" t="b">
        <v>0</v>
      </c>
    </row>
    <row r="115" spans="1:14" x14ac:dyDescent="0.45">
      <c r="A115" t="s">
        <v>432</v>
      </c>
      <c r="B115" t="s">
        <v>1078</v>
      </c>
      <c r="C115" t="s">
        <v>557</v>
      </c>
      <c r="D115">
        <v>5</v>
      </c>
      <c r="E115">
        <v>5</v>
      </c>
      <c r="F115">
        <v>5</v>
      </c>
      <c r="G115">
        <v>5</v>
      </c>
      <c r="H115">
        <v>4</v>
      </c>
      <c r="I115">
        <v>4.9124999999999996</v>
      </c>
      <c r="J115">
        <v>24</v>
      </c>
      <c r="K115">
        <v>0.25817609472793568</v>
      </c>
      <c r="L115">
        <v>12</v>
      </c>
      <c r="M115" t="s">
        <v>2086</v>
      </c>
      <c r="N115" t="b">
        <v>0</v>
      </c>
    </row>
    <row r="116" spans="1:14" x14ac:dyDescent="0.45">
      <c r="A116" t="s">
        <v>435</v>
      </c>
      <c r="B116" t="s">
        <v>1080</v>
      </c>
      <c r="C116" t="s">
        <v>557</v>
      </c>
      <c r="D116">
        <v>3</v>
      </c>
      <c r="E116">
        <v>4</v>
      </c>
      <c r="F116">
        <v>2</v>
      </c>
      <c r="G116">
        <v>4</v>
      </c>
      <c r="H116">
        <v>2</v>
      </c>
      <c r="I116">
        <v>3.1375000000000002</v>
      </c>
      <c r="J116">
        <v>15</v>
      </c>
      <c r="K116">
        <v>3.5476502226372553E-2</v>
      </c>
      <c r="L116">
        <v>6</v>
      </c>
      <c r="M116" t="s">
        <v>2087</v>
      </c>
      <c r="N116" t="b">
        <v>0</v>
      </c>
    </row>
    <row r="117" spans="1:14" x14ac:dyDescent="0.45">
      <c r="A117" t="s">
        <v>438</v>
      </c>
      <c r="B117" t="s">
        <v>1082</v>
      </c>
      <c r="C117" t="s">
        <v>557</v>
      </c>
      <c r="D117">
        <v>3</v>
      </c>
      <c r="E117">
        <v>4</v>
      </c>
      <c r="F117">
        <v>2</v>
      </c>
      <c r="G117">
        <v>4</v>
      </c>
      <c r="H117">
        <v>2</v>
      </c>
      <c r="I117">
        <v>3.1375000000000002</v>
      </c>
      <c r="J117">
        <v>15</v>
      </c>
      <c r="K117">
        <v>0.18941384494755589</v>
      </c>
      <c r="L117">
        <v>11</v>
      </c>
      <c r="M117" t="s">
        <v>2088</v>
      </c>
      <c r="N117" t="b">
        <v>0</v>
      </c>
    </row>
    <row r="118" spans="1:14" x14ac:dyDescent="0.45">
      <c r="A118" t="s">
        <v>441</v>
      </c>
      <c r="B118" t="s">
        <v>1084</v>
      </c>
      <c r="C118" t="s">
        <v>557</v>
      </c>
      <c r="D118">
        <v>5</v>
      </c>
      <c r="E118">
        <v>5</v>
      </c>
      <c r="F118">
        <v>4</v>
      </c>
      <c r="G118">
        <v>5</v>
      </c>
      <c r="H118">
        <v>3</v>
      </c>
      <c r="I118">
        <v>4.6374999999999993</v>
      </c>
      <c r="J118">
        <v>22</v>
      </c>
      <c r="K118">
        <v>8.8633526188958575E-2</v>
      </c>
      <c r="L118">
        <v>9</v>
      </c>
      <c r="M118" t="s">
        <v>2089</v>
      </c>
      <c r="N118" t="b">
        <v>0</v>
      </c>
    </row>
    <row r="119" spans="1:14" x14ac:dyDescent="0.45">
      <c r="A119" t="s">
        <v>444</v>
      </c>
      <c r="B119" t="s">
        <v>1086</v>
      </c>
      <c r="C119" t="s">
        <v>557</v>
      </c>
      <c r="D119">
        <v>4</v>
      </c>
      <c r="E119">
        <v>5</v>
      </c>
      <c r="F119">
        <v>4</v>
      </c>
      <c r="G119">
        <v>5</v>
      </c>
      <c r="H119">
        <v>3</v>
      </c>
      <c r="I119">
        <v>4.3249999999999993</v>
      </c>
      <c r="J119">
        <v>21</v>
      </c>
      <c r="K119">
        <v>0.23765374926618121</v>
      </c>
      <c r="L119">
        <v>12</v>
      </c>
      <c r="M119" t="s">
        <v>2090</v>
      </c>
      <c r="N119" t="b">
        <v>0</v>
      </c>
    </row>
    <row r="120" spans="1:14" x14ac:dyDescent="0.45">
      <c r="A120" t="s">
        <v>435</v>
      </c>
      <c r="B120" t="s">
        <v>1080</v>
      </c>
      <c r="C120" t="s">
        <v>557</v>
      </c>
      <c r="D120">
        <v>3</v>
      </c>
      <c r="E120">
        <v>4</v>
      </c>
      <c r="F120">
        <v>2</v>
      </c>
      <c r="G120">
        <v>4</v>
      </c>
      <c r="H120">
        <v>3</v>
      </c>
      <c r="I120">
        <v>3.2250000000000001</v>
      </c>
      <c r="J120">
        <v>16</v>
      </c>
      <c r="K120">
        <v>3.5476502226372553E-2</v>
      </c>
      <c r="L120">
        <v>6</v>
      </c>
      <c r="M120" t="s">
        <v>2091</v>
      </c>
      <c r="N120" t="b">
        <v>0</v>
      </c>
    </row>
    <row r="121" spans="1:14" x14ac:dyDescent="0.45">
      <c r="A121" t="s">
        <v>449</v>
      </c>
      <c r="B121" t="s">
        <v>1088</v>
      </c>
      <c r="C121" t="s">
        <v>557</v>
      </c>
      <c r="D121">
        <v>5</v>
      </c>
      <c r="E121">
        <v>5</v>
      </c>
      <c r="F121">
        <v>4</v>
      </c>
      <c r="G121">
        <v>5</v>
      </c>
      <c r="H121">
        <v>4</v>
      </c>
      <c r="I121">
        <v>4.7249999999999996</v>
      </c>
      <c r="J121">
        <v>23</v>
      </c>
      <c r="K121">
        <v>0.22308022421008561</v>
      </c>
      <c r="L121">
        <v>10</v>
      </c>
      <c r="M121" t="s">
        <v>2092</v>
      </c>
      <c r="N121" t="b">
        <v>0</v>
      </c>
    </row>
    <row r="122" spans="1:14" x14ac:dyDescent="0.45">
      <c r="A122" t="s">
        <v>452</v>
      </c>
      <c r="B122" t="s">
        <v>1090</v>
      </c>
      <c r="C122" t="s">
        <v>557</v>
      </c>
      <c r="D122">
        <v>3</v>
      </c>
      <c r="E122">
        <v>4</v>
      </c>
      <c r="F122">
        <v>3</v>
      </c>
      <c r="G122">
        <v>4</v>
      </c>
      <c r="H122">
        <v>2</v>
      </c>
      <c r="I122">
        <v>3.3250000000000002</v>
      </c>
      <c r="J122">
        <v>16</v>
      </c>
      <c r="K122">
        <v>0.16197931697667531</v>
      </c>
      <c r="L122">
        <v>10</v>
      </c>
      <c r="M122" t="s">
        <v>2093</v>
      </c>
      <c r="N122" t="b">
        <v>0</v>
      </c>
    </row>
    <row r="123" spans="1:14" x14ac:dyDescent="0.45">
      <c r="A123" t="s">
        <v>455</v>
      </c>
      <c r="B123" t="s">
        <v>1092</v>
      </c>
      <c r="C123" t="s">
        <v>557</v>
      </c>
      <c r="D123">
        <v>4</v>
      </c>
      <c r="E123">
        <v>5</v>
      </c>
      <c r="F123">
        <v>4</v>
      </c>
      <c r="G123">
        <v>4</v>
      </c>
      <c r="H123">
        <v>3</v>
      </c>
      <c r="I123">
        <v>4.1624999999999996</v>
      </c>
      <c r="J123">
        <v>20</v>
      </c>
      <c r="K123">
        <v>0.14474267956923459</v>
      </c>
      <c r="L123">
        <v>11</v>
      </c>
      <c r="M123" t="s">
        <v>2094</v>
      </c>
      <c r="N123" t="b">
        <v>0</v>
      </c>
    </row>
    <row r="124" spans="1:14" x14ac:dyDescent="0.45">
      <c r="A124" t="s">
        <v>458</v>
      </c>
      <c r="B124" t="s">
        <v>1094</v>
      </c>
      <c r="C124" t="s">
        <v>557</v>
      </c>
      <c r="D124">
        <v>5</v>
      </c>
      <c r="E124">
        <v>5</v>
      </c>
      <c r="F124">
        <v>4</v>
      </c>
      <c r="G124">
        <v>5</v>
      </c>
      <c r="H124">
        <v>4</v>
      </c>
      <c r="I124">
        <v>4.7249999999999996</v>
      </c>
      <c r="J124">
        <v>23</v>
      </c>
      <c r="K124">
        <v>0.1899324710681613</v>
      </c>
      <c r="L124">
        <v>10</v>
      </c>
      <c r="M124" t="s">
        <v>2095</v>
      </c>
      <c r="N124" t="b">
        <v>0</v>
      </c>
    </row>
    <row r="125" spans="1:14" x14ac:dyDescent="0.45">
      <c r="A125" t="s">
        <v>461</v>
      </c>
      <c r="B125" t="s">
        <v>1096</v>
      </c>
      <c r="C125" t="s">
        <v>557</v>
      </c>
      <c r="D125">
        <v>5</v>
      </c>
      <c r="E125">
        <v>5</v>
      </c>
      <c r="F125">
        <v>4</v>
      </c>
      <c r="G125">
        <v>5</v>
      </c>
      <c r="H125">
        <v>4</v>
      </c>
      <c r="I125">
        <v>4.7249999999999996</v>
      </c>
      <c r="J125">
        <v>23</v>
      </c>
      <c r="K125">
        <v>0.24826787440178461</v>
      </c>
      <c r="L125">
        <v>12</v>
      </c>
      <c r="M125" t="s">
        <v>2096</v>
      </c>
      <c r="N125" t="b">
        <v>0</v>
      </c>
    </row>
    <row r="126" spans="1:14" x14ac:dyDescent="0.45">
      <c r="A126" t="s">
        <v>464</v>
      </c>
      <c r="B126" t="s">
        <v>1098</v>
      </c>
      <c r="C126" t="s">
        <v>557</v>
      </c>
      <c r="D126">
        <v>5</v>
      </c>
      <c r="E126">
        <v>5</v>
      </c>
      <c r="F126">
        <v>5</v>
      </c>
      <c r="G126">
        <v>5</v>
      </c>
      <c r="H126">
        <v>4</v>
      </c>
      <c r="I126">
        <v>4.9124999999999996</v>
      </c>
      <c r="J126">
        <v>24</v>
      </c>
      <c r="K126">
        <v>0.43738084687057721</v>
      </c>
      <c r="L126">
        <v>10</v>
      </c>
      <c r="M126" t="s">
        <v>2097</v>
      </c>
      <c r="N126" t="b">
        <v>0</v>
      </c>
    </row>
    <row r="127" spans="1:14" x14ac:dyDescent="0.45">
      <c r="A127" t="s">
        <v>467</v>
      </c>
      <c r="B127" t="s">
        <v>1100</v>
      </c>
      <c r="C127" t="s">
        <v>557</v>
      </c>
      <c r="D127">
        <v>3</v>
      </c>
      <c r="E127">
        <v>4</v>
      </c>
      <c r="F127">
        <v>3</v>
      </c>
      <c r="G127">
        <v>4</v>
      </c>
      <c r="H127">
        <v>2</v>
      </c>
      <c r="I127">
        <v>3.3250000000000002</v>
      </c>
      <c r="J127">
        <v>16</v>
      </c>
      <c r="K127">
        <v>0.1635608745096411</v>
      </c>
      <c r="L127">
        <v>6</v>
      </c>
      <c r="M127" t="s">
        <v>2098</v>
      </c>
      <c r="N127" t="b">
        <v>0</v>
      </c>
    </row>
    <row r="128" spans="1:14" x14ac:dyDescent="0.45">
      <c r="A128" t="s">
        <v>470</v>
      </c>
      <c r="B128" t="s">
        <v>1102</v>
      </c>
      <c r="C128" t="s">
        <v>557</v>
      </c>
      <c r="D128">
        <v>5</v>
      </c>
      <c r="E128">
        <v>5</v>
      </c>
      <c r="F128">
        <v>5</v>
      </c>
      <c r="G128">
        <v>5</v>
      </c>
      <c r="H128">
        <v>4</v>
      </c>
      <c r="I128">
        <v>4.9124999999999996</v>
      </c>
      <c r="J128">
        <v>24</v>
      </c>
      <c r="K128">
        <v>0.24840181410173931</v>
      </c>
      <c r="L128">
        <v>12</v>
      </c>
      <c r="M128" t="s">
        <v>2099</v>
      </c>
      <c r="N128" t="b">
        <v>0</v>
      </c>
    </row>
    <row r="129" spans="1:14" x14ac:dyDescent="0.45">
      <c r="A129" t="s">
        <v>473</v>
      </c>
      <c r="B129" t="s">
        <v>698</v>
      </c>
      <c r="C129" t="s">
        <v>557</v>
      </c>
      <c r="D129">
        <v>1</v>
      </c>
      <c r="E129">
        <v>1</v>
      </c>
      <c r="F129">
        <v>1</v>
      </c>
      <c r="G129">
        <v>2</v>
      </c>
      <c r="H129">
        <v>1</v>
      </c>
      <c r="I129">
        <v>1.1625000000000001</v>
      </c>
      <c r="J129">
        <v>6</v>
      </c>
      <c r="K129">
        <v>7.4690626092877438E-2</v>
      </c>
      <c r="L129">
        <v>12</v>
      </c>
      <c r="M129" t="s">
        <v>2100</v>
      </c>
      <c r="N129" t="b">
        <v>0</v>
      </c>
    </row>
    <row r="130" spans="1:14" x14ac:dyDescent="0.45">
      <c r="A130" t="s">
        <v>476</v>
      </c>
      <c r="B130" t="s">
        <v>1105</v>
      </c>
      <c r="C130" t="s">
        <v>557</v>
      </c>
      <c r="D130">
        <v>2</v>
      </c>
      <c r="E130">
        <v>5</v>
      </c>
      <c r="F130">
        <v>2</v>
      </c>
      <c r="G130">
        <v>4</v>
      </c>
      <c r="H130">
        <v>1</v>
      </c>
      <c r="I130">
        <v>2.9874999999999998</v>
      </c>
      <c r="J130">
        <v>14</v>
      </c>
      <c r="K130">
        <v>0.17455343706825799</v>
      </c>
      <c r="L130">
        <v>7</v>
      </c>
      <c r="M130" t="s">
        <v>2101</v>
      </c>
      <c r="N130" t="b">
        <v>0</v>
      </c>
    </row>
    <row r="131" spans="1:14" x14ac:dyDescent="0.45">
      <c r="A131" t="s">
        <v>479</v>
      </c>
      <c r="B131" t="s">
        <v>1107</v>
      </c>
      <c r="C131" t="s">
        <v>557</v>
      </c>
      <c r="D131">
        <v>5</v>
      </c>
      <c r="E131">
        <v>5</v>
      </c>
      <c r="F131">
        <v>5</v>
      </c>
      <c r="G131">
        <v>5</v>
      </c>
      <c r="H131">
        <v>5</v>
      </c>
      <c r="I131">
        <v>5</v>
      </c>
      <c r="J131">
        <v>25</v>
      </c>
      <c r="K131">
        <v>0.27401766039834269</v>
      </c>
      <c r="L131">
        <v>11</v>
      </c>
      <c r="M131" t="s">
        <v>2102</v>
      </c>
      <c r="N131" t="b">
        <v>0</v>
      </c>
    </row>
    <row r="132" spans="1:14" x14ac:dyDescent="0.45">
      <c r="D132">
        <f>AVERAGE(D2:D131)</f>
        <v>4.1384615384615389</v>
      </c>
      <c r="E132">
        <f t="shared" ref="E132:L132" si="0">AVERAGE(E2:E131)</f>
        <v>4.6076923076923073</v>
      </c>
      <c r="F132">
        <f t="shared" si="0"/>
        <v>3.7307692307692308</v>
      </c>
      <c r="G132">
        <f t="shared" si="0"/>
        <v>4.5076923076923077</v>
      </c>
      <c r="H132">
        <f t="shared" si="0"/>
        <v>3.2076923076923078</v>
      </c>
      <c r="I132">
        <f t="shared" si="0"/>
        <v>4.1578846153846181</v>
      </c>
      <c r="J132">
        <f t="shared" si="0"/>
        <v>20.192307692307693</v>
      </c>
      <c r="K132">
        <f t="shared" si="0"/>
        <v>0.24531110931936731</v>
      </c>
      <c r="L132">
        <f t="shared" si="0"/>
        <v>10.953846153846154</v>
      </c>
    </row>
  </sheetData>
  <autoFilter ref="A1:Q132" xr:uid="{F631D8E4-8DF6-4903-B602-C4C45EB61753}"/>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999F-D459-4FB9-8AED-47D15DC8AAE5}">
  <sheetPr>
    <tabColor theme="6" tint="0.79998168889431442"/>
  </sheetPr>
  <dimension ref="A1:Q132"/>
  <sheetViews>
    <sheetView workbookViewId="0">
      <pane ySplit="1" topLeftCell="A96" activePane="bottomLeft" state="frozen"/>
      <selection pane="bottomLeft" activeCell="A2" sqref="A2:N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607</v>
      </c>
      <c r="C2" t="s">
        <v>557</v>
      </c>
      <c r="D2">
        <v>5</v>
      </c>
      <c r="E2">
        <v>5</v>
      </c>
      <c r="F2">
        <v>5</v>
      </c>
      <c r="G2">
        <v>5</v>
      </c>
      <c r="H2">
        <v>4</v>
      </c>
      <c r="I2">
        <v>4.9124999999999996</v>
      </c>
      <c r="J2">
        <v>24</v>
      </c>
      <c r="K2">
        <v>0.35605077016698933</v>
      </c>
      <c r="L2">
        <v>9</v>
      </c>
      <c r="M2" t="s">
        <v>1844</v>
      </c>
      <c r="N2" t="b">
        <v>0</v>
      </c>
    </row>
    <row r="3" spans="1:17" x14ac:dyDescent="0.45">
      <c r="A3" t="s">
        <v>96</v>
      </c>
      <c r="B3" t="s">
        <v>609</v>
      </c>
      <c r="C3" t="s">
        <v>557</v>
      </c>
      <c r="D3">
        <v>5</v>
      </c>
      <c r="E3">
        <v>5</v>
      </c>
      <c r="F3">
        <v>5</v>
      </c>
      <c r="G3">
        <v>5</v>
      </c>
      <c r="H3">
        <v>4</v>
      </c>
      <c r="I3">
        <v>4.9124999999999996</v>
      </c>
      <c r="J3">
        <v>24</v>
      </c>
      <c r="K3">
        <v>0.35156852960781232</v>
      </c>
      <c r="L3">
        <v>11</v>
      </c>
      <c r="M3" t="s">
        <v>1845</v>
      </c>
      <c r="N3" t="b">
        <v>0</v>
      </c>
    </row>
    <row r="4" spans="1:17" x14ac:dyDescent="0.45">
      <c r="A4" t="s">
        <v>99</v>
      </c>
      <c r="B4" t="s">
        <v>611</v>
      </c>
      <c r="C4" t="s">
        <v>557</v>
      </c>
      <c r="D4">
        <v>5</v>
      </c>
      <c r="E4">
        <v>5</v>
      </c>
      <c r="F4">
        <v>4</v>
      </c>
      <c r="G4">
        <v>5</v>
      </c>
      <c r="H4">
        <v>4</v>
      </c>
      <c r="I4">
        <v>4.7249999999999996</v>
      </c>
      <c r="J4">
        <v>23</v>
      </c>
      <c r="K4">
        <v>0.16277483532359949</v>
      </c>
      <c r="L4">
        <v>10</v>
      </c>
      <c r="M4" t="s">
        <v>1846</v>
      </c>
      <c r="N4" t="b">
        <v>0</v>
      </c>
    </row>
    <row r="5" spans="1:17" x14ac:dyDescent="0.45">
      <c r="A5" t="s">
        <v>102</v>
      </c>
      <c r="B5" t="s">
        <v>613</v>
      </c>
      <c r="C5" t="s">
        <v>557</v>
      </c>
      <c r="D5">
        <v>5</v>
      </c>
      <c r="E5">
        <v>5</v>
      </c>
      <c r="F5">
        <v>4</v>
      </c>
      <c r="G5">
        <v>5</v>
      </c>
      <c r="H5">
        <v>4</v>
      </c>
      <c r="I5">
        <v>4.7249999999999996</v>
      </c>
      <c r="J5">
        <v>23</v>
      </c>
      <c r="K5">
        <v>0.26073906174528788</v>
      </c>
      <c r="L5">
        <v>12</v>
      </c>
      <c r="M5" t="s">
        <v>1847</v>
      </c>
      <c r="N5" t="b">
        <v>0</v>
      </c>
    </row>
    <row r="6" spans="1:17" x14ac:dyDescent="0.45">
      <c r="A6" t="s">
        <v>105</v>
      </c>
      <c r="B6" t="s">
        <v>615</v>
      </c>
      <c r="C6" t="s">
        <v>557</v>
      </c>
      <c r="D6">
        <v>5</v>
      </c>
      <c r="E6">
        <v>5</v>
      </c>
      <c r="F6">
        <v>5</v>
      </c>
      <c r="G6">
        <v>5</v>
      </c>
      <c r="H6">
        <v>5</v>
      </c>
      <c r="I6">
        <v>5</v>
      </c>
      <c r="J6">
        <v>25</v>
      </c>
      <c r="K6">
        <v>0.57730021770805084</v>
      </c>
      <c r="L6">
        <v>16</v>
      </c>
      <c r="M6" t="s">
        <v>1848</v>
      </c>
      <c r="N6" t="b">
        <v>0</v>
      </c>
    </row>
    <row r="7" spans="1:17" x14ac:dyDescent="0.45">
      <c r="A7" t="s">
        <v>108</v>
      </c>
      <c r="B7" t="s">
        <v>617</v>
      </c>
      <c r="C7" t="s">
        <v>557</v>
      </c>
      <c r="D7">
        <v>5</v>
      </c>
      <c r="E7">
        <v>5</v>
      </c>
      <c r="F7">
        <v>4</v>
      </c>
      <c r="G7">
        <v>5</v>
      </c>
      <c r="H7">
        <v>4</v>
      </c>
      <c r="I7">
        <v>4.7249999999999996</v>
      </c>
      <c r="J7">
        <v>23</v>
      </c>
      <c r="K7">
        <v>0.35792340968645531</v>
      </c>
      <c r="L7">
        <v>12</v>
      </c>
      <c r="M7" t="s">
        <v>1849</v>
      </c>
      <c r="N7" t="b">
        <v>0</v>
      </c>
    </row>
    <row r="8" spans="1:17" x14ac:dyDescent="0.45">
      <c r="A8" t="s">
        <v>111</v>
      </c>
      <c r="B8" t="s">
        <v>1850</v>
      </c>
      <c r="C8" t="s">
        <v>557</v>
      </c>
      <c r="D8">
        <v>5</v>
      </c>
      <c r="E8">
        <v>5</v>
      </c>
      <c r="F8">
        <v>4</v>
      </c>
      <c r="G8">
        <v>5</v>
      </c>
      <c r="H8">
        <v>4</v>
      </c>
      <c r="I8">
        <v>4.7249999999999996</v>
      </c>
      <c r="J8">
        <v>23</v>
      </c>
      <c r="K8">
        <v>0.41175243605825179</v>
      </c>
      <c r="L8">
        <v>9</v>
      </c>
      <c r="M8" t="s">
        <v>1851</v>
      </c>
      <c r="N8" t="b">
        <v>0</v>
      </c>
    </row>
    <row r="9" spans="1:17" x14ac:dyDescent="0.45">
      <c r="A9" t="s">
        <v>114</v>
      </c>
      <c r="B9" t="s">
        <v>619</v>
      </c>
      <c r="C9" t="s">
        <v>557</v>
      </c>
      <c r="D9">
        <v>5</v>
      </c>
      <c r="E9">
        <v>5</v>
      </c>
      <c r="F9">
        <v>4</v>
      </c>
      <c r="G9">
        <v>5</v>
      </c>
      <c r="H9">
        <v>4</v>
      </c>
      <c r="I9">
        <v>4.7249999999999996</v>
      </c>
      <c r="J9">
        <v>23</v>
      </c>
      <c r="K9">
        <v>0.35539265771226392</v>
      </c>
      <c r="L9">
        <v>11</v>
      </c>
      <c r="M9" t="s">
        <v>1852</v>
      </c>
      <c r="N9" t="b">
        <v>0</v>
      </c>
    </row>
    <row r="10" spans="1:17" x14ac:dyDescent="0.45">
      <c r="A10" t="s">
        <v>117</v>
      </c>
      <c r="B10" t="s">
        <v>621</v>
      </c>
      <c r="C10" t="s">
        <v>557</v>
      </c>
      <c r="D10">
        <v>5</v>
      </c>
      <c r="E10">
        <v>5</v>
      </c>
      <c r="F10">
        <v>4</v>
      </c>
      <c r="G10">
        <v>5</v>
      </c>
      <c r="H10">
        <v>5</v>
      </c>
      <c r="I10">
        <v>4.8125</v>
      </c>
      <c r="J10">
        <v>24</v>
      </c>
      <c r="K10">
        <v>0.38485942014022417</v>
      </c>
      <c r="L10">
        <v>10</v>
      </c>
      <c r="M10" t="s">
        <v>1853</v>
      </c>
      <c r="N10" t="b">
        <v>0</v>
      </c>
    </row>
    <row r="11" spans="1:17" x14ac:dyDescent="0.45">
      <c r="A11" t="s">
        <v>120</v>
      </c>
      <c r="B11" t="s">
        <v>623</v>
      </c>
      <c r="C11" t="s">
        <v>557</v>
      </c>
      <c r="D11">
        <v>5</v>
      </c>
      <c r="E11">
        <v>5</v>
      </c>
      <c r="F11">
        <v>5</v>
      </c>
      <c r="G11">
        <v>5</v>
      </c>
      <c r="H11">
        <v>5</v>
      </c>
      <c r="I11">
        <v>5</v>
      </c>
      <c r="J11">
        <v>25</v>
      </c>
      <c r="K11">
        <v>0.56816973763360445</v>
      </c>
      <c r="L11">
        <v>10</v>
      </c>
      <c r="M11" t="s">
        <v>1854</v>
      </c>
      <c r="N11" t="b">
        <v>0</v>
      </c>
    </row>
    <row r="12" spans="1:17" x14ac:dyDescent="0.45">
      <c r="A12" t="s">
        <v>123</v>
      </c>
      <c r="B12" t="s">
        <v>625</v>
      </c>
      <c r="C12" t="s">
        <v>557</v>
      </c>
      <c r="D12">
        <v>5</v>
      </c>
      <c r="E12">
        <v>5</v>
      </c>
      <c r="F12">
        <v>5</v>
      </c>
      <c r="G12">
        <v>5</v>
      </c>
      <c r="H12">
        <v>5</v>
      </c>
      <c r="I12">
        <v>5</v>
      </c>
      <c r="J12">
        <v>25</v>
      </c>
      <c r="K12">
        <v>0.26977863608536728</v>
      </c>
      <c r="L12">
        <v>11</v>
      </c>
      <c r="M12" t="s">
        <v>1855</v>
      </c>
      <c r="N12" t="b">
        <v>0</v>
      </c>
    </row>
    <row r="13" spans="1:17" x14ac:dyDescent="0.45">
      <c r="A13" t="s">
        <v>126</v>
      </c>
      <c r="B13" t="s">
        <v>627</v>
      </c>
      <c r="C13" t="s">
        <v>557</v>
      </c>
      <c r="D13">
        <v>5</v>
      </c>
      <c r="E13">
        <v>5</v>
      </c>
      <c r="F13">
        <v>5</v>
      </c>
      <c r="G13">
        <v>5</v>
      </c>
      <c r="H13">
        <v>5</v>
      </c>
      <c r="I13">
        <v>5</v>
      </c>
      <c r="J13">
        <v>25</v>
      </c>
      <c r="K13">
        <v>0.23901726391364431</v>
      </c>
      <c r="L13">
        <v>12</v>
      </c>
      <c r="M13" t="s">
        <v>1856</v>
      </c>
      <c r="N13" t="b">
        <v>0</v>
      </c>
    </row>
    <row r="14" spans="1:17" x14ac:dyDescent="0.45">
      <c r="A14" t="s">
        <v>129</v>
      </c>
      <c r="B14" t="s">
        <v>629</v>
      </c>
      <c r="C14" t="s">
        <v>557</v>
      </c>
      <c r="D14">
        <v>5</v>
      </c>
      <c r="E14">
        <v>5</v>
      </c>
      <c r="F14">
        <v>5</v>
      </c>
      <c r="G14">
        <v>5</v>
      </c>
      <c r="H14">
        <v>5</v>
      </c>
      <c r="I14">
        <v>5</v>
      </c>
      <c r="J14">
        <v>25</v>
      </c>
      <c r="K14">
        <v>0.1943784740120649</v>
      </c>
      <c r="L14">
        <v>9</v>
      </c>
      <c r="M14" t="s">
        <v>1857</v>
      </c>
      <c r="N14" t="b">
        <v>0</v>
      </c>
    </row>
    <row r="15" spans="1:17" x14ac:dyDescent="0.45">
      <c r="A15" t="s">
        <v>132</v>
      </c>
      <c r="B15" t="s">
        <v>631</v>
      </c>
      <c r="C15" t="s">
        <v>557</v>
      </c>
      <c r="D15">
        <v>5</v>
      </c>
      <c r="E15">
        <v>5</v>
      </c>
      <c r="F15">
        <v>4</v>
      </c>
      <c r="G15">
        <v>5</v>
      </c>
      <c r="H15">
        <v>4</v>
      </c>
      <c r="I15">
        <v>4.7249999999999996</v>
      </c>
      <c r="J15">
        <v>23</v>
      </c>
      <c r="K15">
        <v>0.1034138438494052</v>
      </c>
      <c r="L15">
        <v>10</v>
      </c>
      <c r="M15" t="s">
        <v>1858</v>
      </c>
      <c r="N15" t="b">
        <v>0</v>
      </c>
    </row>
    <row r="16" spans="1:17" x14ac:dyDescent="0.45">
      <c r="A16" t="s">
        <v>135</v>
      </c>
      <c r="B16" t="s">
        <v>633</v>
      </c>
      <c r="C16" t="s">
        <v>557</v>
      </c>
      <c r="D16">
        <v>5</v>
      </c>
      <c r="E16">
        <v>5</v>
      </c>
      <c r="F16">
        <v>4</v>
      </c>
      <c r="G16">
        <v>5</v>
      </c>
      <c r="H16">
        <v>4</v>
      </c>
      <c r="I16">
        <v>4.7249999999999996</v>
      </c>
      <c r="J16">
        <v>23</v>
      </c>
      <c r="K16">
        <v>0.5034885651259966</v>
      </c>
      <c r="L16">
        <v>11</v>
      </c>
      <c r="M16" t="s">
        <v>1859</v>
      </c>
      <c r="N16" t="b">
        <v>0</v>
      </c>
    </row>
    <row r="17" spans="1:14" x14ac:dyDescent="0.45">
      <c r="A17" t="s">
        <v>138</v>
      </c>
      <c r="B17" t="s">
        <v>635</v>
      </c>
      <c r="C17" t="s">
        <v>557</v>
      </c>
      <c r="D17">
        <v>5</v>
      </c>
      <c r="E17">
        <v>5</v>
      </c>
      <c r="F17">
        <v>4</v>
      </c>
      <c r="G17">
        <v>5</v>
      </c>
      <c r="H17">
        <v>4</v>
      </c>
      <c r="I17">
        <v>4.7249999999999996</v>
      </c>
      <c r="J17">
        <v>23</v>
      </c>
      <c r="K17">
        <v>0.1609527990622347</v>
      </c>
      <c r="L17">
        <v>11</v>
      </c>
      <c r="M17" t="s">
        <v>1860</v>
      </c>
      <c r="N17" t="b">
        <v>0</v>
      </c>
    </row>
    <row r="18" spans="1:14" x14ac:dyDescent="0.45">
      <c r="A18" t="s">
        <v>141</v>
      </c>
      <c r="B18" t="s">
        <v>637</v>
      </c>
      <c r="C18" t="s">
        <v>557</v>
      </c>
      <c r="D18">
        <v>4</v>
      </c>
      <c r="E18">
        <v>5</v>
      </c>
      <c r="F18">
        <v>3</v>
      </c>
      <c r="G18">
        <v>4</v>
      </c>
      <c r="H18">
        <v>3</v>
      </c>
      <c r="I18">
        <v>3.9750000000000001</v>
      </c>
      <c r="J18">
        <v>19</v>
      </c>
      <c r="K18">
        <v>0.19701398401709649</v>
      </c>
      <c r="L18">
        <v>12</v>
      </c>
      <c r="M18" t="s">
        <v>1861</v>
      </c>
      <c r="N18" t="b">
        <v>0</v>
      </c>
    </row>
    <row r="19" spans="1:14" x14ac:dyDescent="0.45">
      <c r="A19" t="s">
        <v>144</v>
      </c>
      <c r="B19" t="s">
        <v>639</v>
      </c>
      <c r="C19" t="s">
        <v>557</v>
      </c>
      <c r="D19">
        <v>5</v>
      </c>
      <c r="E19">
        <v>5</v>
      </c>
      <c r="F19">
        <v>4</v>
      </c>
      <c r="G19">
        <v>5</v>
      </c>
      <c r="H19">
        <v>4</v>
      </c>
      <c r="I19">
        <v>4.7249999999999996</v>
      </c>
      <c r="J19">
        <v>23</v>
      </c>
      <c r="K19">
        <v>0.27069791184413972</v>
      </c>
      <c r="L19">
        <v>10</v>
      </c>
      <c r="M19" t="s">
        <v>1862</v>
      </c>
      <c r="N19" t="b">
        <v>0</v>
      </c>
    </row>
    <row r="20" spans="1:14" x14ac:dyDescent="0.45">
      <c r="A20" t="s">
        <v>147</v>
      </c>
      <c r="B20" t="s">
        <v>641</v>
      </c>
      <c r="C20" t="s">
        <v>557</v>
      </c>
      <c r="D20">
        <v>5</v>
      </c>
      <c r="E20">
        <v>5</v>
      </c>
      <c r="F20">
        <v>5</v>
      </c>
      <c r="G20">
        <v>5</v>
      </c>
      <c r="H20">
        <v>5</v>
      </c>
      <c r="I20">
        <v>5</v>
      </c>
      <c r="J20">
        <v>25</v>
      </c>
      <c r="K20">
        <v>0.21161845095123899</v>
      </c>
      <c r="L20">
        <v>10</v>
      </c>
      <c r="M20" t="s">
        <v>1863</v>
      </c>
      <c r="N20" t="b">
        <v>0</v>
      </c>
    </row>
    <row r="21" spans="1:14" x14ac:dyDescent="0.45">
      <c r="A21" t="s">
        <v>150</v>
      </c>
      <c r="B21" t="s">
        <v>643</v>
      </c>
      <c r="C21" t="s">
        <v>557</v>
      </c>
      <c r="D21">
        <v>5</v>
      </c>
      <c r="E21">
        <v>5</v>
      </c>
      <c r="F21">
        <v>4</v>
      </c>
      <c r="G21">
        <v>5</v>
      </c>
      <c r="H21">
        <v>4</v>
      </c>
      <c r="I21">
        <v>4.7249999999999996</v>
      </c>
      <c r="J21">
        <v>23</v>
      </c>
      <c r="K21">
        <v>0.16315881458242729</v>
      </c>
      <c r="L21">
        <v>10</v>
      </c>
      <c r="M21" t="s">
        <v>1864</v>
      </c>
      <c r="N21" t="b">
        <v>0</v>
      </c>
    </row>
    <row r="22" spans="1:14" x14ac:dyDescent="0.45">
      <c r="A22" t="s">
        <v>153</v>
      </c>
      <c r="B22" t="s">
        <v>645</v>
      </c>
      <c r="C22" t="s">
        <v>557</v>
      </c>
      <c r="D22">
        <v>5</v>
      </c>
      <c r="E22">
        <v>5</v>
      </c>
      <c r="F22">
        <v>4</v>
      </c>
      <c r="G22">
        <v>5</v>
      </c>
      <c r="H22">
        <v>5</v>
      </c>
      <c r="I22">
        <v>4.8125</v>
      </c>
      <c r="J22">
        <v>24</v>
      </c>
      <c r="K22">
        <v>0.24598962082885331</v>
      </c>
      <c r="L22">
        <v>10</v>
      </c>
      <c r="M22" t="s">
        <v>1865</v>
      </c>
      <c r="N22" t="b">
        <v>0</v>
      </c>
    </row>
    <row r="23" spans="1:14" x14ac:dyDescent="0.45">
      <c r="A23" t="s">
        <v>156</v>
      </c>
      <c r="B23" t="s">
        <v>647</v>
      </c>
      <c r="C23" t="s">
        <v>557</v>
      </c>
      <c r="D23">
        <v>5</v>
      </c>
      <c r="E23">
        <v>5</v>
      </c>
      <c r="F23">
        <v>4</v>
      </c>
      <c r="G23">
        <v>4</v>
      </c>
      <c r="H23">
        <v>4</v>
      </c>
      <c r="I23">
        <v>4.5625</v>
      </c>
      <c r="J23">
        <v>22</v>
      </c>
      <c r="K23">
        <v>0.27998339575703401</v>
      </c>
      <c r="L23">
        <v>10</v>
      </c>
      <c r="M23" t="s">
        <v>1866</v>
      </c>
      <c r="N23" t="b">
        <v>0</v>
      </c>
    </row>
    <row r="24" spans="1:14" x14ac:dyDescent="0.45">
      <c r="A24" t="s">
        <v>159</v>
      </c>
      <c r="B24" t="s">
        <v>649</v>
      </c>
      <c r="C24" t="s">
        <v>557</v>
      </c>
      <c r="D24">
        <v>5</v>
      </c>
      <c r="E24">
        <v>5</v>
      </c>
      <c r="F24">
        <v>5</v>
      </c>
      <c r="G24">
        <v>5</v>
      </c>
      <c r="H24">
        <v>5</v>
      </c>
      <c r="I24">
        <v>5</v>
      </c>
      <c r="J24">
        <v>25</v>
      </c>
      <c r="K24">
        <v>0.22020840714902201</v>
      </c>
      <c r="L24">
        <v>10</v>
      </c>
      <c r="M24" t="s">
        <v>1867</v>
      </c>
      <c r="N24" t="b">
        <v>0</v>
      </c>
    </row>
    <row r="25" spans="1:14" x14ac:dyDescent="0.45">
      <c r="A25" t="s">
        <v>162</v>
      </c>
      <c r="B25" t="s">
        <v>651</v>
      </c>
      <c r="C25" t="s">
        <v>557</v>
      </c>
      <c r="D25">
        <v>5</v>
      </c>
      <c r="E25">
        <v>5</v>
      </c>
      <c r="F25">
        <v>5</v>
      </c>
      <c r="G25">
        <v>5</v>
      </c>
      <c r="H25">
        <v>5</v>
      </c>
      <c r="I25">
        <v>5</v>
      </c>
      <c r="J25">
        <v>25</v>
      </c>
      <c r="K25">
        <v>0.1564736292081518</v>
      </c>
      <c r="L25">
        <v>9</v>
      </c>
      <c r="M25" t="s">
        <v>1868</v>
      </c>
      <c r="N25" t="b">
        <v>0</v>
      </c>
    </row>
    <row r="26" spans="1:14" x14ac:dyDescent="0.45">
      <c r="A26" t="s">
        <v>165</v>
      </c>
      <c r="B26" t="s">
        <v>653</v>
      </c>
      <c r="C26" t="s">
        <v>557</v>
      </c>
      <c r="D26">
        <v>5</v>
      </c>
      <c r="E26">
        <v>5</v>
      </c>
      <c r="F26">
        <v>4</v>
      </c>
      <c r="G26">
        <v>5</v>
      </c>
      <c r="H26">
        <v>4</v>
      </c>
      <c r="I26">
        <v>4.7249999999999996</v>
      </c>
      <c r="J26">
        <v>23</v>
      </c>
      <c r="K26">
        <v>0.28439533836291042</v>
      </c>
      <c r="L26">
        <v>10</v>
      </c>
      <c r="M26" t="s">
        <v>1869</v>
      </c>
      <c r="N26" t="b">
        <v>0</v>
      </c>
    </row>
    <row r="27" spans="1:14" x14ac:dyDescent="0.45">
      <c r="A27" t="s">
        <v>168</v>
      </c>
      <c r="B27" t="s">
        <v>655</v>
      </c>
      <c r="C27" t="s">
        <v>557</v>
      </c>
      <c r="D27">
        <v>5</v>
      </c>
      <c r="E27">
        <v>5</v>
      </c>
      <c r="F27">
        <v>4</v>
      </c>
      <c r="G27">
        <v>5</v>
      </c>
      <c r="H27">
        <v>4</v>
      </c>
      <c r="I27">
        <v>4.7249999999999996</v>
      </c>
      <c r="J27">
        <v>23</v>
      </c>
      <c r="K27">
        <v>0.326185401774156</v>
      </c>
      <c r="L27">
        <v>10</v>
      </c>
      <c r="M27" t="s">
        <v>1870</v>
      </c>
      <c r="N27" t="b">
        <v>0</v>
      </c>
    </row>
    <row r="28" spans="1:14" x14ac:dyDescent="0.45">
      <c r="A28" t="s">
        <v>171</v>
      </c>
      <c r="B28" t="s">
        <v>657</v>
      </c>
      <c r="C28" t="s">
        <v>557</v>
      </c>
      <c r="D28">
        <v>5</v>
      </c>
      <c r="E28">
        <v>5</v>
      </c>
      <c r="F28">
        <v>4</v>
      </c>
      <c r="G28">
        <v>5</v>
      </c>
      <c r="H28">
        <v>4</v>
      </c>
      <c r="I28">
        <v>4.7249999999999996</v>
      </c>
      <c r="J28">
        <v>23</v>
      </c>
      <c r="K28">
        <v>0.2088314514152316</v>
      </c>
      <c r="L28">
        <v>14</v>
      </c>
      <c r="M28" t="s">
        <v>1871</v>
      </c>
      <c r="N28" t="b">
        <v>0</v>
      </c>
    </row>
    <row r="29" spans="1:14" x14ac:dyDescent="0.45">
      <c r="A29" t="s">
        <v>174</v>
      </c>
      <c r="B29" t="s">
        <v>659</v>
      </c>
      <c r="C29" t="s">
        <v>557</v>
      </c>
      <c r="D29">
        <v>5</v>
      </c>
      <c r="E29">
        <v>5</v>
      </c>
      <c r="F29">
        <v>4</v>
      </c>
      <c r="G29">
        <v>5</v>
      </c>
      <c r="H29">
        <v>5</v>
      </c>
      <c r="I29">
        <v>4.8125</v>
      </c>
      <c r="J29">
        <v>24</v>
      </c>
      <c r="K29">
        <v>0.1295658421738736</v>
      </c>
      <c r="L29">
        <v>12</v>
      </c>
      <c r="M29" t="s">
        <v>1872</v>
      </c>
      <c r="N29" t="b">
        <v>0</v>
      </c>
    </row>
    <row r="30" spans="1:14" x14ac:dyDescent="0.45">
      <c r="A30" t="s">
        <v>177</v>
      </c>
      <c r="B30" t="s">
        <v>661</v>
      </c>
      <c r="C30" t="s">
        <v>557</v>
      </c>
      <c r="D30">
        <v>5</v>
      </c>
      <c r="E30">
        <v>5</v>
      </c>
      <c r="F30">
        <v>4</v>
      </c>
      <c r="G30">
        <v>5</v>
      </c>
      <c r="H30">
        <v>4</v>
      </c>
      <c r="I30">
        <v>4.7249999999999996</v>
      </c>
      <c r="J30">
        <v>23</v>
      </c>
      <c r="K30">
        <v>0.41855042620667621</v>
      </c>
      <c r="L30">
        <v>12</v>
      </c>
      <c r="M30" t="s">
        <v>1873</v>
      </c>
      <c r="N30" t="b">
        <v>0</v>
      </c>
    </row>
    <row r="31" spans="1:14" x14ac:dyDescent="0.45">
      <c r="A31" t="s">
        <v>180</v>
      </c>
      <c r="B31" t="s">
        <v>663</v>
      </c>
      <c r="C31" t="s">
        <v>557</v>
      </c>
      <c r="D31">
        <v>5</v>
      </c>
      <c r="E31">
        <v>5</v>
      </c>
      <c r="F31">
        <v>4</v>
      </c>
      <c r="G31">
        <v>5</v>
      </c>
      <c r="H31">
        <v>5</v>
      </c>
      <c r="I31">
        <v>4.8125</v>
      </c>
      <c r="J31">
        <v>24</v>
      </c>
      <c r="K31">
        <v>0.2056482346401701</v>
      </c>
      <c r="L31">
        <v>9</v>
      </c>
      <c r="M31" t="s">
        <v>1874</v>
      </c>
      <c r="N31" t="b">
        <v>0</v>
      </c>
    </row>
    <row r="32" spans="1:14" x14ac:dyDescent="0.45">
      <c r="A32" t="s">
        <v>183</v>
      </c>
      <c r="B32" t="s">
        <v>665</v>
      </c>
      <c r="C32" t="s">
        <v>557</v>
      </c>
      <c r="D32">
        <v>3</v>
      </c>
      <c r="E32">
        <v>4</v>
      </c>
      <c r="F32">
        <v>3</v>
      </c>
      <c r="G32">
        <v>4</v>
      </c>
      <c r="H32">
        <v>2</v>
      </c>
      <c r="I32">
        <v>3.3250000000000002</v>
      </c>
      <c r="J32">
        <v>16</v>
      </c>
      <c r="K32">
        <v>0.17330858107436839</v>
      </c>
      <c r="L32">
        <v>10</v>
      </c>
      <c r="M32" t="s">
        <v>1875</v>
      </c>
      <c r="N32" t="b">
        <v>0</v>
      </c>
    </row>
    <row r="33" spans="1:14" x14ac:dyDescent="0.45">
      <c r="A33" t="s">
        <v>186</v>
      </c>
      <c r="B33" t="s">
        <v>667</v>
      </c>
      <c r="C33" t="s">
        <v>557</v>
      </c>
      <c r="D33">
        <v>5</v>
      </c>
      <c r="E33">
        <v>5</v>
      </c>
      <c r="F33">
        <v>4</v>
      </c>
      <c r="G33">
        <v>5</v>
      </c>
      <c r="H33">
        <v>4</v>
      </c>
      <c r="I33">
        <v>4.7249999999999996</v>
      </c>
      <c r="J33">
        <v>23</v>
      </c>
      <c r="K33">
        <v>0.34739200752690041</v>
      </c>
      <c r="L33">
        <v>12</v>
      </c>
      <c r="M33" t="s">
        <v>1876</v>
      </c>
      <c r="N33" t="b">
        <v>0</v>
      </c>
    </row>
    <row r="34" spans="1:14" x14ac:dyDescent="0.45">
      <c r="A34" t="s">
        <v>189</v>
      </c>
      <c r="B34" t="s">
        <v>669</v>
      </c>
      <c r="C34" t="s">
        <v>557</v>
      </c>
      <c r="D34">
        <v>4</v>
      </c>
      <c r="E34">
        <v>5</v>
      </c>
      <c r="F34">
        <v>4</v>
      </c>
      <c r="G34">
        <v>5</v>
      </c>
      <c r="H34">
        <v>3</v>
      </c>
      <c r="I34">
        <v>4.3249999999999993</v>
      </c>
      <c r="J34">
        <v>21</v>
      </c>
      <c r="K34">
        <v>0.16086772446687059</v>
      </c>
      <c r="L34">
        <v>10</v>
      </c>
      <c r="M34" t="s">
        <v>1877</v>
      </c>
      <c r="N34" t="b">
        <v>0</v>
      </c>
    </row>
    <row r="35" spans="1:14" x14ac:dyDescent="0.45">
      <c r="A35" t="s">
        <v>192</v>
      </c>
      <c r="B35" t="s">
        <v>671</v>
      </c>
      <c r="C35" t="s">
        <v>557</v>
      </c>
      <c r="D35">
        <v>4</v>
      </c>
      <c r="E35">
        <v>5</v>
      </c>
      <c r="F35">
        <v>4</v>
      </c>
      <c r="G35">
        <v>5</v>
      </c>
      <c r="H35">
        <v>3</v>
      </c>
      <c r="I35">
        <v>4.3249999999999993</v>
      </c>
      <c r="J35">
        <v>21</v>
      </c>
      <c r="K35">
        <v>0.2109945070509486</v>
      </c>
      <c r="L35">
        <v>9</v>
      </c>
      <c r="M35" t="s">
        <v>1878</v>
      </c>
      <c r="N35" t="b">
        <v>0</v>
      </c>
    </row>
    <row r="36" spans="1:14" x14ac:dyDescent="0.45">
      <c r="A36" t="s">
        <v>195</v>
      </c>
      <c r="B36" t="s">
        <v>673</v>
      </c>
      <c r="C36" t="s">
        <v>557</v>
      </c>
      <c r="D36">
        <v>5</v>
      </c>
      <c r="E36">
        <v>5</v>
      </c>
      <c r="F36">
        <v>5</v>
      </c>
      <c r="G36">
        <v>5</v>
      </c>
      <c r="H36">
        <v>4</v>
      </c>
      <c r="I36">
        <v>4.9124999999999996</v>
      </c>
      <c r="J36">
        <v>24</v>
      </c>
      <c r="K36">
        <v>0.28667429544041378</v>
      </c>
      <c r="L36">
        <v>11</v>
      </c>
      <c r="M36" t="s">
        <v>1879</v>
      </c>
      <c r="N36" t="b">
        <v>0</v>
      </c>
    </row>
    <row r="37" spans="1:14" x14ac:dyDescent="0.45">
      <c r="A37" t="s">
        <v>198</v>
      </c>
      <c r="B37" t="s">
        <v>675</v>
      </c>
      <c r="C37" t="s">
        <v>557</v>
      </c>
      <c r="D37">
        <v>5</v>
      </c>
      <c r="E37">
        <v>5</v>
      </c>
      <c r="F37">
        <v>5</v>
      </c>
      <c r="G37">
        <v>5</v>
      </c>
      <c r="H37">
        <v>5</v>
      </c>
      <c r="I37">
        <v>5</v>
      </c>
      <c r="J37">
        <v>25</v>
      </c>
      <c r="K37">
        <v>0.40012877680271008</v>
      </c>
      <c r="L37">
        <v>6</v>
      </c>
      <c r="M37" t="s">
        <v>1880</v>
      </c>
      <c r="N37" t="b">
        <v>0</v>
      </c>
    </row>
    <row r="38" spans="1:14" x14ac:dyDescent="0.45">
      <c r="A38" t="s">
        <v>201</v>
      </c>
      <c r="B38" t="s">
        <v>677</v>
      </c>
      <c r="C38" t="s">
        <v>557</v>
      </c>
      <c r="D38">
        <v>5</v>
      </c>
      <c r="E38">
        <v>5</v>
      </c>
      <c r="F38">
        <v>5</v>
      </c>
      <c r="G38">
        <v>5</v>
      </c>
      <c r="H38">
        <v>5</v>
      </c>
      <c r="I38">
        <v>5</v>
      </c>
      <c r="J38">
        <v>25</v>
      </c>
      <c r="K38">
        <v>0.3018276265491906</v>
      </c>
      <c r="L38">
        <v>12</v>
      </c>
      <c r="M38" t="s">
        <v>1881</v>
      </c>
      <c r="N38" t="b">
        <v>0</v>
      </c>
    </row>
    <row r="39" spans="1:14" x14ac:dyDescent="0.45">
      <c r="A39" t="s">
        <v>204</v>
      </c>
      <c r="B39" t="s">
        <v>679</v>
      </c>
      <c r="C39" t="s">
        <v>557</v>
      </c>
      <c r="D39">
        <v>5</v>
      </c>
      <c r="E39">
        <v>5</v>
      </c>
      <c r="F39">
        <v>4</v>
      </c>
      <c r="G39">
        <v>5</v>
      </c>
      <c r="H39">
        <v>3</v>
      </c>
      <c r="I39">
        <v>4.6374999999999993</v>
      </c>
      <c r="J39">
        <v>22</v>
      </c>
      <c r="K39">
        <v>0.25271385910456767</v>
      </c>
      <c r="L39">
        <v>10</v>
      </c>
      <c r="M39" t="s">
        <v>1882</v>
      </c>
      <c r="N39" t="b">
        <v>0</v>
      </c>
    </row>
    <row r="40" spans="1:14" x14ac:dyDescent="0.45">
      <c r="A40" t="s">
        <v>207</v>
      </c>
      <c r="B40" t="s">
        <v>681</v>
      </c>
      <c r="C40" t="s">
        <v>557</v>
      </c>
      <c r="D40">
        <v>5</v>
      </c>
      <c r="E40">
        <v>5</v>
      </c>
      <c r="F40">
        <v>4</v>
      </c>
      <c r="G40">
        <v>5</v>
      </c>
      <c r="H40">
        <v>4</v>
      </c>
      <c r="I40">
        <v>4.7249999999999996</v>
      </c>
      <c r="J40">
        <v>23</v>
      </c>
      <c r="K40">
        <v>0.27456612933656871</v>
      </c>
      <c r="L40">
        <v>10</v>
      </c>
      <c r="M40" t="s">
        <v>1883</v>
      </c>
      <c r="N40" t="b">
        <v>0</v>
      </c>
    </row>
    <row r="41" spans="1:14" x14ac:dyDescent="0.45">
      <c r="A41" t="s">
        <v>210</v>
      </c>
      <c r="B41" t="s">
        <v>683</v>
      </c>
      <c r="C41" t="s">
        <v>557</v>
      </c>
      <c r="D41">
        <v>5</v>
      </c>
      <c r="E41">
        <v>5</v>
      </c>
      <c r="F41">
        <v>4</v>
      </c>
      <c r="G41">
        <v>4</v>
      </c>
      <c r="H41">
        <v>4</v>
      </c>
      <c r="I41">
        <v>4.5625</v>
      </c>
      <c r="J41">
        <v>22</v>
      </c>
      <c r="K41">
        <v>0.27085340585945678</v>
      </c>
      <c r="L41">
        <v>10</v>
      </c>
      <c r="M41" t="s">
        <v>1884</v>
      </c>
      <c r="N41" t="b">
        <v>0</v>
      </c>
    </row>
    <row r="42" spans="1:14" x14ac:dyDescent="0.45">
      <c r="A42" t="s">
        <v>213</v>
      </c>
      <c r="B42" t="s">
        <v>685</v>
      </c>
      <c r="C42" t="s">
        <v>557</v>
      </c>
      <c r="D42">
        <v>4</v>
      </c>
      <c r="E42">
        <v>5</v>
      </c>
      <c r="F42">
        <v>3</v>
      </c>
      <c r="G42">
        <v>4</v>
      </c>
      <c r="H42">
        <v>3</v>
      </c>
      <c r="I42">
        <v>3.9750000000000001</v>
      </c>
      <c r="J42">
        <v>19</v>
      </c>
      <c r="K42">
        <v>0.33126249606667568</v>
      </c>
      <c r="L42">
        <v>10</v>
      </c>
      <c r="M42" t="s">
        <v>1885</v>
      </c>
      <c r="N42" t="b">
        <v>0</v>
      </c>
    </row>
    <row r="43" spans="1:14" x14ac:dyDescent="0.45">
      <c r="A43" t="s">
        <v>216</v>
      </c>
      <c r="B43" t="s">
        <v>687</v>
      </c>
      <c r="C43" t="s">
        <v>557</v>
      </c>
      <c r="D43">
        <v>5</v>
      </c>
      <c r="E43">
        <v>5</v>
      </c>
      <c r="F43">
        <v>4</v>
      </c>
      <c r="G43">
        <v>5</v>
      </c>
      <c r="H43">
        <v>4</v>
      </c>
      <c r="I43">
        <v>4.7249999999999996</v>
      </c>
      <c r="J43">
        <v>23</v>
      </c>
      <c r="K43">
        <v>0.30676769328001557</v>
      </c>
      <c r="L43">
        <v>10</v>
      </c>
      <c r="M43" t="s">
        <v>1886</v>
      </c>
      <c r="N43" t="b">
        <v>0</v>
      </c>
    </row>
    <row r="44" spans="1:14" x14ac:dyDescent="0.45">
      <c r="A44" t="s">
        <v>219</v>
      </c>
      <c r="B44" t="s">
        <v>688</v>
      </c>
      <c r="C44" t="s">
        <v>557</v>
      </c>
      <c r="D44">
        <v>5</v>
      </c>
      <c r="E44">
        <v>5</v>
      </c>
      <c r="F44">
        <v>4</v>
      </c>
      <c r="G44">
        <v>5</v>
      </c>
      <c r="H44">
        <v>4</v>
      </c>
      <c r="I44">
        <v>4.7249999999999996</v>
      </c>
      <c r="J44">
        <v>23</v>
      </c>
      <c r="K44">
        <v>0.1232652538902539</v>
      </c>
      <c r="L44">
        <v>10</v>
      </c>
      <c r="M44" t="s">
        <v>1887</v>
      </c>
      <c r="N44" t="b">
        <v>0</v>
      </c>
    </row>
    <row r="45" spans="1:14" x14ac:dyDescent="0.45">
      <c r="A45" t="s">
        <v>222</v>
      </c>
      <c r="B45" t="s">
        <v>690</v>
      </c>
      <c r="C45" t="s">
        <v>557</v>
      </c>
      <c r="D45">
        <v>4</v>
      </c>
      <c r="E45">
        <v>5</v>
      </c>
      <c r="F45">
        <v>4</v>
      </c>
      <c r="G45">
        <v>4</v>
      </c>
      <c r="H45">
        <v>3</v>
      </c>
      <c r="I45">
        <v>4.1624999999999996</v>
      </c>
      <c r="J45">
        <v>20</v>
      </c>
      <c r="K45">
        <v>0.43133670718380002</v>
      </c>
      <c r="L45">
        <v>10</v>
      </c>
      <c r="M45" t="s">
        <v>1888</v>
      </c>
      <c r="N45" t="b">
        <v>0</v>
      </c>
    </row>
    <row r="46" spans="1:14" x14ac:dyDescent="0.45">
      <c r="A46" t="s">
        <v>225</v>
      </c>
      <c r="B46" t="s">
        <v>692</v>
      </c>
      <c r="C46" t="s">
        <v>557</v>
      </c>
      <c r="D46">
        <v>5</v>
      </c>
      <c r="E46">
        <v>5</v>
      </c>
      <c r="F46">
        <v>4</v>
      </c>
      <c r="G46">
        <v>5</v>
      </c>
      <c r="H46">
        <v>4</v>
      </c>
      <c r="I46">
        <v>4.7249999999999996</v>
      </c>
      <c r="J46">
        <v>23</v>
      </c>
      <c r="K46">
        <v>0.2882381110994931</v>
      </c>
      <c r="L46">
        <v>10</v>
      </c>
      <c r="M46" t="s">
        <v>1889</v>
      </c>
      <c r="N46" t="b">
        <v>0</v>
      </c>
    </row>
    <row r="47" spans="1:14" x14ac:dyDescent="0.45">
      <c r="A47" t="s">
        <v>228</v>
      </c>
      <c r="B47" t="s">
        <v>694</v>
      </c>
      <c r="C47" t="s">
        <v>557</v>
      </c>
      <c r="D47">
        <v>5</v>
      </c>
      <c r="E47">
        <v>5</v>
      </c>
      <c r="F47">
        <v>5</v>
      </c>
      <c r="G47">
        <v>5</v>
      </c>
      <c r="H47">
        <v>4</v>
      </c>
      <c r="I47">
        <v>4.9124999999999996</v>
      </c>
      <c r="J47">
        <v>24</v>
      </c>
      <c r="K47">
        <v>0.30748280660432359</v>
      </c>
      <c r="L47">
        <v>11</v>
      </c>
      <c r="M47" t="s">
        <v>1890</v>
      </c>
      <c r="N47" t="b">
        <v>0</v>
      </c>
    </row>
    <row r="48" spans="1:14" x14ac:dyDescent="0.45">
      <c r="A48" t="s">
        <v>231</v>
      </c>
      <c r="B48" t="s">
        <v>696</v>
      </c>
      <c r="C48" t="s">
        <v>557</v>
      </c>
      <c r="D48">
        <v>5</v>
      </c>
      <c r="E48">
        <v>5</v>
      </c>
      <c r="F48">
        <v>4</v>
      </c>
      <c r="G48">
        <v>5</v>
      </c>
      <c r="H48">
        <v>4</v>
      </c>
      <c r="I48">
        <v>4.7249999999999996</v>
      </c>
      <c r="J48">
        <v>23</v>
      </c>
      <c r="K48">
        <v>0.32951832506619949</v>
      </c>
      <c r="L48">
        <v>8</v>
      </c>
      <c r="M48" t="s">
        <v>1891</v>
      </c>
      <c r="N48" t="b">
        <v>0</v>
      </c>
    </row>
    <row r="49" spans="1:14" x14ac:dyDescent="0.45">
      <c r="A49" t="s">
        <v>234</v>
      </c>
      <c r="B49" t="s">
        <v>698</v>
      </c>
      <c r="C49" t="s">
        <v>557</v>
      </c>
      <c r="D49">
        <v>1</v>
      </c>
      <c r="E49">
        <v>1</v>
      </c>
      <c r="F49">
        <v>1</v>
      </c>
      <c r="G49">
        <v>2</v>
      </c>
      <c r="H49">
        <v>1</v>
      </c>
      <c r="I49">
        <v>1.1625000000000001</v>
      </c>
      <c r="J49">
        <v>6</v>
      </c>
      <c r="K49">
        <v>4.1375536499872419E-2</v>
      </c>
      <c r="L49">
        <v>10</v>
      </c>
      <c r="M49" t="s">
        <v>1892</v>
      </c>
      <c r="N49" t="b">
        <v>0</v>
      </c>
    </row>
    <row r="50" spans="1:14" x14ac:dyDescent="0.45">
      <c r="A50" t="s">
        <v>237</v>
      </c>
      <c r="B50" t="s">
        <v>700</v>
      </c>
      <c r="C50" t="s">
        <v>557</v>
      </c>
      <c r="D50">
        <v>5</v>
      </c>
      <c r="E50">
        <v>5</v>
      </c>
      <c r="F50">
        <v>4</v>
      </c>
      <c r="G50">
        <v>5</v>
      </c>
      <c r="H50">
        <v>4</v>
      </c>
      <c r="I50">
        <v>4.7249999999999996</v>
      </c>
      <c r="J50">
        <v>23</v>
      </c>
      <c r="K50">
        <v>0.31120015756544511</v>
      </c>
      <c r="L50">
        <v>11</v>
      </c>
      <c r="M50" t="s">
        <v>1893</v>
      </c>
      <c r="N50" t="b">
        <v>0</v>
      </c>
    </row>
    <row r="51" spans="1:14" x14ac:dyDescent="0.45">
      <c r="A51" t="s">
        <v>240</v>
      </c>
      <c r="B51" t="s">
        <v>702</v>
      </c>
      <c r="C51" t="s">
        <v>557</v>
      </c>
      <c r="D51">
        <v>5</v>
      </c>
      <c r="E51">
        <v>5</v>
      </c>
      <c r="F51">
        <v>4</v>
      </c>
      <c r="G51">
        <v>5</v>
      </c>
      <c r="H51">
        <v>4</v>
      </c>
      <c r="I51">
        <v>4.7249999999999996</v>
      </c>
      <c r="J51">
        <v>23</v>
      </c>
      <c r="K51">
        <v>0.22429371178438801</v>
      </c>
      <c r="L51">
        <v>14</v>
      </c>
      <c r="M51" t="s">
        <v>1894</v>
      </c>
      <c r="N51" t="b">
        <v>0</v>
      </c>
    </row>
    <row r="52" spans="1:14" x14ac:dyDescent="0.45">
      <c r="A52" t="s">
        <v>243</v>
      </c>
      <c r="B52" t="s">
        <v>703</v>
      </c>
      <c r="C52" t="s">
        <v>557</v>
      </c>
      <c r="D52">
        <v>5</v>
      </c>
      <c r="E52">
        <v>5</v>
      </c>
      <c r="F52">
        <v>5</v>
      </c>
      <c r="G52">
        <v>5</v>
      </c>
      <c r="H52">
        <v>5</v>
      </c>
      <c r="I52">
        <v>5</v>
      </c>
      <c r="J52">
        <v>25</v>
      </c>
      <c r="K52">
        <v>0.26894000299335669</v>
      </c>
      <c r="L52">
        <v>8</v>
      </c>
      <c r="M52" t="s">
        <v>1895</v>
      </c>
      <c r="N52" t="b">
        <v>0</v>
      </c>
    </row>
    <row r="53" spans="1:14" x14ac:dyDescent="0.45">
      <c r="A53" t="s">
        <v>246</v>
      </c>
      <c r="B53" t="s">
        <v>705</v>
      </c>
      <c r="C53" t="s">
        <v>557</v>
      </c>
      <c r="D53">
        <v>5</v>
      </c>
      <c r="E53">
        <v>5</v>
      </c>
      <c r="F53">
        <v>5</v>
      </c>
      <c r="G53">
        <v>5</v>
      </c>
      <c r="H53">
        <v>5</v>
      </c>
      <c r="I53">
        <v>5</v>
      </c>
      <c r="J53">
        <v>25</v>
      </c>
      <c r="K53">
        <v>0.2778108663817932</v>
      </c>
      <c r="L53">
        <v>12</v>
      </c>
      <c r="M53" t="s">
        <v>1896</v>
      </c>
      <c r="N53" t="b">
        <v>0</v>
      </c>
    </row>
    <row r="54" spans="1:14" x14ac:dyDescent="0.45">
      <c r="A54" t="s">
        <v>249</v>
      </c>
      <c r="B54" t="s">
        <v>707</v>
      </c>
      <c r="C54" t="s">
        <v>557</v>
      </c>
      <c r="D54">
        <v>4</v>
      </c>
      <c r="E54">
        <v>5</v>
      </c>
      <c r="F54">
        <v>3</v>
      </c>
      <c r="G54">
        <v>4</v>
      </c>
      <c r="H54">
        <v>3</v>
      </c>
      <c r="I54">
        <v>3.9750000000000001</v>
      </c>
      <c r="J54">
        <v>19</v>
      </c>
      <c r="K54">
        <v>0.1610097750361747</v>
      </c>
      <c r="L54">
        <v>10</v>
      </c>
      <c r="M54" t="s">
        <v>1897</v>
      </c>
      <c r="N54" t="b">
        <v>0</v>
      </c>
    </row>
    <row r="55" spans="1:14" x14ac:dyDescent="0.45">
      <c r="A55" t="s">
        <v>252</v>
      </c>
      <c r="B55" t="s">
        <v>709</v>
      </c>
      <c r="C55" t="s">
        <v>557</v>
      </c>
      <c r="D55">
        <v>5</v>
      </c>
      <c r="E55">
        <v>5</v>
      </c>
      <c r="F55">
        <v>4</v>
      </c>
      <c r="G55">
        <v>5</v>
      </c>
      <c r="H55">
        <v>4</v>
      </c>
      <c r="I55">
        <v>4.7249999999999996</v>
      </c>
      <c r="J55">
        <v>23</v>
      </c>
      <c r="K55">
        <v>0.43851762303674502</v>
      </c>
      <c r="L55">
        <v>10</v>
      </c>
      <c r="M55" t="s">
        <v>1898</v>
      </c>
      <c r="N55" t="b">
        <v>0</v>
      </c>
    </row>
    <row r="56" spans="1:14" x14ac:dyDescent="0.45">
      <c r="A56" t="s">
        <v>255</v>
      </c>
      <c r="B56" t="s">
        <v>711</v>
      </c>
      <c r="C56" t="s">
        <v>557</v>
      </c>
      <c r="D56">
        <v>5</v>
      </c>
      <c r="E56">
        <v>5</v>
      </c>
      <c r="F56">
        <v>4</v>
      </c>
      <c r="G56">
        <v>5</v>
      </c>
      <c r="H56">
        <v>4</v>
      </c>
      <c r="I56">
        <v>4.7249999999999996</v>
      </c>
      <c r="J56">
        <v>23</v>
      </c>
      <c r="K56">
        <v>0.12144613243819841</v>
      </c>
      <c r="L56">
        <v>10</v>
      </c>
      <c r="M56" t="s">
        <v>1899</v>
      </c>
      <c r="N56" t="b">
        <v>0</v>
      </c>
    </row>
    <row r="57" spans="1:14" x14ac:dyDescent="0.45">
      <c r="A57" t="s">
        <v>258</v>
      </c>
      <c r="B57" t="s">
        <v>713</v>
      </c>
      <c r="C57" t="s">
        <v>557</v>
      </c>
      <c r="D57">
        <v>5</v>
      </c>
      <c r="E57">
        <v>5</v>
      </c>
      <c r="F57">
        <v>5</v>
      </c>
      <c r="G57">
        <v>5</v>
      </c>
      <c r="H57">
        <v>4</v>
      </c>
      <c r="I57">
        <v>4.9124999999999996</v>
      </c>
      <c r="J57">
        <v>24</v>
      </c>
      <c r="K57">
        <v>0.41156449211147622</v>
      </c>
      <c r="L57">
        <v>10</v>
      </c>
      <c r="M57" t="s">
        <v>1900</v>
      </c>
      <c r="N57" t="b">
        <v>0</v>
      </c>
    </row>
    <row r="58" spans="1:14" x14ac:dyDescent="0.45">
      <c r="A58" t="s">
        <v>261</v>
      </c>
      <c r="B58" t="s">
        <v>715</v>
      </c>
      <c r="C58" t="s">
        <v>557</v>
      </c>
      <c r="D58">
        <v>4</v>
      </c>
      <c r="E58">
        <v>5</v>
      </c>
      <c r="F58">
        <v>4</v>
      </c>
      <c r="G58">
        <v>5</v>
      </c>
      <c r="H58">
        <v>3</v>
      </c>
      <c r="I58">
        <v>4.3249999999999993</v>
      </c>
      <c r="J58">
        <v>21</v>
      </c>
      <c r="K58">
        <v>0.40587417055369379</v>
      </c>
      <c r="L58">
        <v>11</v>
      </c>
      <c r="M58" t="s">
        <v>1901</v>
      </c>
      <c r="N58" t="b">
        <v>0</v>
      </c>
    </row>
    <row r="59" spans="1:14" x14ac:dyDescent="0.45">
      <c r="A59" t="s">
        <v>264</v>
      </c>
      <c r="B59" t="s">
        <v>717</v>
      </c>
      <c r="C59" t="s">
        <v>557</v>
      </c>
      <c r="D59">
        <v>5</v>
      </c>
      <c r="E59">
        <v>5</v>
      </c>
      <c r="F59">
        <v>4</v>
      </c>
      <c r="G59">
        <v>5</v>
      </c>
      <c r="H59">
        <v>4</v>
      </c>
      <c r="I59">
        <v>4.7249999999999996</v>
      </c>
      <c r="J59">
        <v>23</v>
      </c>
      <c r="K59">
        <v>0.2570174569815718</v>
      </c>
      <c r="L59">
        <v>11</v>
      </c>
      <c r="M59" t="s">
        <v>1902</v>
      </c>
      <c r="N59" t="b">
        <v>0</v>
      </c>
    </row>
    <row r="60" spans="1:14" x14ac:dyDescent="0.45">
      <c r="A60" t="s">
        <v>267</v>
      </c>
      <c r="B60" t="s">
        <v>719</v>
      </c>
      <c r="C60" t="s">
        <v>557</v>
      </c>
      <c r="D60">
        <v>5</v>
      </c>
      <c r="E60">
        <v>5</v>
      </c>
      <c r="F60">
        <v>4</v>
      </c>
      <c r="G60">
        <v>5</v>
      </c>
      <c r="H60">
        <v>5</v>
      </c>
      <c r="I60">
        <v>4.8125</v>
      </c>
      <c r="J60">
        <v>24</v>
      </c>
      <c r="K60">
        <v>0.30112088017316579</v>
      </c>
      <c r="L60">
        <v>10</v>
      </c>
      <c r="M60" t="s">
        <v>1903</v>
      </c>
      <c r="N60" t="b">
        <v>0</v>
      </c>
    </row>
    <row r="61" spans="1:14" x14ac:dyDescent="0.45">
      <c r="A61" t="s">
        <v>270</v>
      </c>
      <c r="B61" t="s">
        <v>721</v>
      </c>
      <c r="C61" t="s">
        <v>557</v>
      </c>
      <c r="D61">
        <v>5</v>
      </c>
      <c r="E61">
        <v>5</v>
      </c>
      <c r="F61">
        <v>4</v>
      </c>
      <c r="G61">
        <v>5</v>
      </c>
      <c r="H61">
        <v>5</v>
      </c>
      <c r="I61">
        <v>4.8125</v>
      </c>
      <c r="J61">
        <v>24</v>
      </c>
      <c r="K61">
        <v>0.15872824946099001</v>
      </c>
      <c r="L61">
        <v>10</v>
      </c>
      <c r="M61" t="s">
        <v>1904</v>
      </c>
      <c r="N61" t="b">
        <v>0</v>
      </c>
    </row>
    <row r="62" spans="1:14" x14ac:dyDescent="0.45">
      <c r="A62" t="s">
        <v>273</v>
      </c>
      <c r="B62" t="s">
        <v>723</v>
      </c>
      <c r="C62" t="s">
        <v>557</v>
      </c>
      <c r="D62">
        <v>3</v>
      </c>
      <c r="E62">
        <v>4</v>
      </c>
      <c r="F62">
        <v>3</v>
      </c>
      <c r="G62">
        <v>4</v>
      </c>
      <c r="H62">
        <v>2</v>
      </c>
      <c r="I62">
        <v>3.3250000000000002</v>
      </c>
      <c r="J62">
        <v>16</v>
      </c>
      <c r="K62">
        <v>0.23361689277869441</v>
      </c>
      <c r="L62">
        <v>10</v>
      </c>
      <c r="M62" t="s">
        <v>1905</v>
      </c>
      <c r="N62" t="b">
        <v>0</v>
      </c>
    </row>
    <row r="63" spans="1:14" x14ac:dyDescent="0.45">
      <c r="A63" t="s">
        <v>276</v>
      </c>
      <c r="B63" t="s">
        <v>725</v>
      </c>
      <c r="C63" t="s">
        <v>557</v>
      </c>
      <c r="D63">
        <v>5</v>
      </c>
      <c r="E63">
        <v>5</v>
      </c>
      <c r="F63">
        <v>4</v>
      </c>
      <c r="G63">
        <v>5</v>
      </c>
      <c r="H63">
        <v>3</v>
      </c>
      <c r="I63">
        <v>4.6374999999999993</v>
      </c>
      <c r="J63">
        <v>22</v>
      </c>
      <c r="K63">
        <v>0.17513732502034879</v>
      </c>
      <c r="L63">
        <v>9</v>
      </c>
      <c r="M63" t="s">
        <v>1906</v>
      </c>
      <c r="N63" t="b">
        <v>0</v>
      </c>
    </row>
    <row r="64" spans="1:14" x14ac:dyDescent="0.45">
      <c r="A64" t="s">
        <v>279</v>
      </c>
      <c r="B64" t="s">
        <v>727</v>
      </c>
      <c r="C64" t="s">
        <v>557</v>
      </c>
      <c r="D64">
        <v>5</v>
      </c>
      <c r="E64">
        <v>5</v>
      </c>
      <c r="F64">
        <v>4</v>
      </c>
      <c r="G64">
        <v>4</v>
      </c>
      <c r="H64">
        <v>5</v>
      </c>
      <c r="I64">
        <v>4.6500000000000004</v>
      </c>
      <c r="J64">
        <v>23</v>
      </c>
      <c r="K64">
        <v>0.36630837300924618</v>
      </c>
      <c r="L64">
        <v>10</v>
      </c>
      <c r="M64" t="s">
        <v>1907</v>
      </c>
      <c r="N64" t="b">
        <v>0</v>
      </c>
    </row>
    <row r="65" spans="1:14" x14ac:dyDescent="0.45">
      <c r="A65" t="s">
        <v>282</v>
      </c>
      <c r="B65" t="s">
        <v>729</v>
      </c>
      <c r="C65" t="s">
        <v>557</v>
      </c>
      <c r="D65">
        <v>3</v>
      </c>
      <c r="E65">
        <v>4</v>
      </c>
      <c r="F65">
        <v>3</v>
      </c>
      <c r="G65">
        <v>4</v>
      </c>
      <c r="H65">
        <v>2</v>
      </c>
      <c r="I65">
        <v>3.3250000000000002</v>
      </c>
      <c r="J65">
        <v>16</v>
      </c>
      <c r="K65">
        <v>0.25506679331134219</v>
      </c>
      <c r="L65">
        <v>11</v>
      </c>
      <c r="M65" t="s">
        <v>1908</v>
      </c>
      <c r="N65" t="b">
        <v>0</v>
      </c>
    </row>
    <row r="66" spans="1:14" x14ac:dyDescent="0.45">
      <c r="A66" t="s">
        <v>285</v>
      </c>
      <c r="B66" t="s">
        <v>731</v>
      </c>
      <c r="C66" t="s">
        <v>557</v>
      </c>
      <c r="D66">
        <v>3</v>
      </c>
      <c r="E66">
        <v>4</v>
      </c>
      <c r="F66">
        <v>3</v>
      </c>
      <c r="G66">
        <v>4</v>
      </c>
      <c r="H66">
        <v>2</v>
      </c>
      <c r="I66">
        <v>3.3250000000000002</v>
      </c>
      <c r="J66">
        <v>16</v>
      </c>
      <c r="K66">
        <v>0.15908043405074249</v>
      </c>
      <c r="L66">
        <v>9</v>
      </c>
      <c r="M66" t="s">
        <v>1909</v>
      </c>
      <c r="N66" t="b">
        <v>0</v>
      </c>
    </row>
    <row r="67" spans="1:14" x14ac:dyDescent="0.45">
      <c r="A67" t="s">
        <v>288</v>
      </c>
      <c r="B67" t="s">
        <v>733</v>
      </c>
      <c r="C67" t="s">
        <v>557</v>
      </c>
      <c r="D67">
        <v>5</v>
      </c>
      <c r="E67">
        <v>5</v>
      </c>
      <c r="F67">
        <v>5</v>
      </c>
      <c r="G67">
        <v>5</v>
      </c>
      <c r="H67">
        <v>5</v>
      </c>
      <c r="I67">
        <v>5</v>
      </c>
      <c r="J67">
        <v>25</v>
      </c>
      <c r="K67">
        <v>0.34443461945963599</v>
      </c>
      <c r="L67">
        <v>10</v>
      </c>
      <c r="M67" t="s">
        <v>1910</v>
      </c>
      <c r="N67" t="b">
        <v>0</v>
      </c>
    </row>
    <row r="68" spans="1:14" x14ac:dyDescent="0.45">
      <c r="A68" t="s">
        <v>291</v>
      </c>
      <c r="B68" t="s">
        <v>735</v>
      </c>
      <c r="C68" t="s">
        <v>557</v>
      </c>
      <c r="D68">
        <v>5</v>
      </c>
      <c r="E68">
        <v>5</v>
      </c>
      <c r="F68">
        <v>4</v>
      </c>
      <c r="G68">
        <v>5</v>
      </c>
      <c r="H68">
        <v>5</v>
      </c>
      <c r="I68">
        <v>4.8125</v>
      </c>
      <c r="J68">
        <v>24</v>
      </c>
      <c r="K68">
        <v>0.17386577345278631</v>
      </c>
      <c r="L68">
        <v>10</v>
      </c>
      <c r="M68" t="s">
        <v>1911</v>
      </c>
      <c r="N68" t="b">
        <v>0</v>
      </c>
    </row>
    <row r="69" spans="1:14" x14ac:dyDescent="0.45">
      <c r="A69" t="s">
        <v>294</v>
      </c>
      <c r="B69" t="s">
        <v>737</v>
      </c>
      <c r="C69" t="s">
        <v>557</v>
      </c>
      <c r="D69">
        <v>5</v>
      </c>
      <c r="E69">
        <v>5</v>
      </c>
      <c r="F69">
        <v>4</v>
      </c>
      <c r="G69">
        <v>5</v>
      </c>
      <c r="H69">
        <v>4</v>
      </c>
      <c r="I69">
        <v>4.7249999999999996</v>
      </c>
      <c r="J69">
        <v>23</v>
      </c>
      <c r="K69">
        <v>0.27440668811712438</v>
      </c>
      <c r="L69">
        <v>10</v>
      </c>
      <c r="M69" t="s">
        <v>1912</v>
      </c>
      <c r="N69" t="b">
        <v>0</v>
      </c>
    </row>
    <row r="70" spans="1:14" x14ac:dyDescent="0.45">
      <c r="A70" t="s">
        <v>297</v>
      </c>
      <c r="B70" t="s">
        <v>739</v>
      </c>
      <c r="C70" t="s">
        <v>557</v>
      </c>
      <c r="D70">
        <v>5</v>
      </c>
      <c r="E70">
        <v>5</v>
      </c>
      <c r="F70">
        <v>4</v>
      </c>
      <c r="G70">
        <v>5</v>
      </c>
      <c r="H70">
        <v>4</v>
      </c>
      <c r="I70">
        <v>4.7249999999999996</v>
      </c>
      <c r="J70">
        <v>23</v>
      </c>
      <c r="K70">
        <v>0.15294083938269981</v>
      </c>
      <c r="L70">
        <v>10</v>
      </c>
      <c r="M70" t="s">
        <v>1913</v>
      </c>
      <c r="N70" t="b">
        <v>0</v>
      </c>
    </row>
    <row r="71" spans="1:14" x14ac:dyDescent="0.45">
      <c r="A71" t="s">
        <v>300</v>
      </c>
      <c r="B71" t="s">
        <v>741</v>
      </c>
      <c r="C71" t="s">
        <v>557</v>
      </c>
      <c r="D71">
        <v>5</v>
      </c>
      <c r="E71">
        <v>5</v>
      </c>
      <c r="F71">
        <v>5</v>
      </c>
      <c r="G71">
        <v>5</v>
      </c>
      <c r="H71">
        <v>5</v>
      </c>
      <c r="I71">
        <v>5</v>
      </c>
      <c r="J71">
        <v>25</v>
      </c>
      <c r="K71">
        <v>0.27209807006950482</v>
      </c>
      <c r="L71">
        <v>12</v>
      </c>
      <c r="M71" t="s">
        <v>1914</v>
      </c>
      <c r="N71" t="b">
        <v>0</v>
      </c>
    </row>
    <row r="72" spans="1:14" x14ac:dyDescent="0.45">
      <c r="A72" t="s">
        <v>303</v>
      </c>
      <c r="B72" t="s">
        <v>743</v>
      </c>
      <c r="C72" t="s">
        <v>557</v>
      </c>
      <c r="D72">
        <v>4</v>
      </c>
      <c r="E72">
        <v>5</v>
      </c>
      <c r="F72">
        <v>4</v>
      </c>
      <c r="G72">
        <v>5</v>
      </c>
      <c r="H72">
        <v>3</v>
      </c>
      <c r="I72">
        <v>4.3249999999999993</v>
      </c>
      <c r="J72">
        <v>21</v>
      </c>
      <c r="K72">
        <v>7.7197684114582027E-2</v>
      </c>
      <c r="L72">
        <v>13</v>
      </c>
      <c r="M72" t="s">
        <v>1915</v>
      </c>
      <c r="N72" t="b">
        <v>0</v>
      </c>
    </row>
    <row r="73" spans="1:14" x14ac:dyDescent="0.45">
      <c r="A73" t="s">
        <v>306</v>
      </c>
      <c r="B73" t="s">
        <v>745</v>
      </c>
      <c r="C73" t="s">
        <v>557</v>
      </c>
      <c r="D73">
        <v>5</v>
      </c>
      <c r="E73">
        <v>5</v>
      </c>
      <c r="F73">
        <v>5</v>
      </c>
      <c r="G73">
        <v>5</v>
      </c>
      <c r="H73">
        <v>5</v>
      </c>
      <c r="I73">
        <v>5</v>
      </c>
      <c r="J73">
        <v>25</v>
      </c>
      <c r="K73">
        <v>0.1012045532498714</v>
      </c>
      <c r="L73">
        <v>12</v>
      </c>
      <c r="M73" t="s">
        <v>1916</v>
      </c>
      <c r="N73" t="b">
        <v>0</v>
      </c>
    </row>
    <row r="74" spans="1:14" x14ac:dyDescent="0.45">
      <c r="A74" t="s">
        <v>309</v>
      </c>
      <c r="B74" t="s">
        <v>747</v>
      </c>
      <c r="C74" t="s">
        <v>557</v>
      </c>
      <c r="D74">
        <v>5</v>
      </c>
      <c r="E74">
        <v>5</v>
      </c>
      <c r="F74">
        <v>4</v>
      </c>
      <c r="G74">
        <v>5</v>
      </c>
      <c r="H74">
        <v>4</v>
      </c>
      <c r="I74">
        <v>4.7249999999999996</v>
      </c>
      <c r="J74">
        <v>23</v>
      </c>
      <c r="K74">
        <v>0.16320698528624811</v>
      </c>
      <c r="L74">
        <v>13</v>
      </c>
      <c r="M74" t="s">
        <v>1917</v>
      </c>
      <c r="N74" t="b">
        <v>0</v>
      </c>
    </row>
    <row r="75" spans="1:14" x14ac:dyDescent="0.45">
      <c r="A75" t="s">
        <v>312</v>
      </c>
      <c r="B75" t="s">
        <v>749</v>
      </c>
      <c r="C75" t="s">
        <v>557</v>
      </c>
      <c r="D75">
        <v>5</v>
      </c>
      <c r="E75">
        <v>5</v>
      </c>
      <c r="F75">
        <v>4</v>
      </c>
      <c r="G75">
        <v>5</v>
      </c>
      <c r="H75">
        <v>4</v>
      </c>
      <c r="I75">
        <v>4.7249999999999996</v>
      </c>
      <c r="J75">
        <v>23</v>
      </c>
      <c r="K75">
        <v>0.29732980580715229</v>
      </c>
      <c r="L75">
        <v>10</v>
      </c>
      <c r="M75" t="s">
        <v>1918</v>
      </c>
      <c r="N75" t="b">
        <v>0</v>
      </c>
    </row>
    <row r="76" spans="1:14" x14ac:dyDescent="0.45">
      <c r="A76" t="s">
        <v>315</v>
      </c>
      <c r="B76" t="s">
        <v>751</v>
      </c>
      <c r="C76" t="s">
        <v>557</v>
      </c>
      <c r="D76">
        <v>4</v>
      </c>
      <c r="E76">
        <v>5</v>
      </c>
      <c r="F76">
        <v>4</v>
      </c>
      <c r="G76">
        <v>5</v>
      </c>
      <c r="H76">
        <v>3</v>
      </c>
      <c r="I76">
        <v>4.3249999999999993</v>
      </c>
      <c r="J76">
        <v>21</v>
      </c>
      <c r="K76">
        <v>0.17139618020961411</v>
      </c>
      <c r="L76">
        <v>13</v>
      </c>
      <c r="M76" t="s">
        <v>1919</v>
      </c>
      <c r="N76" t="b">
        <v>0</v>
      </c>
    </row>
    <row r="77" spans="1:14" x14ac:dyDescent="0.45">
      <c r="A77" t="s">
        <v>318</v>
      </c>
      <c r="B77" t="s">
        <v>753</v>
      </c>
      <c r="C77" t="s">
        <v>557</v>
      </c>
      <c r="D77">
        <v>5</v>
      </c>
      <c r="E77">
        <v>5</v>
      </c>
      <c r="F77">
        <v>4</v>
      </c>
      <c r="G77">
        <v>5</v>
      </c>
      <c r="H77">
        <v>4</v>
      </c>
      <c r="I77">
        <v>4.7249999999999996</v>
      </c>
      <c r="J77">
        <v>23</v>
      </c>
      <c r="K77">
        <v>0.2024148993966072</v>
      </c>
      <c r="L77">
        <v>12</v>
      </c>
      <c r="M77" t="s">
        <v>1920</v>
      </c>
      <c r="N77" t="b">
        <v>0</v>
      </c>
    </row>
    <row r="78" spans="1:14" x14ac:dyDescent="0.45">
      <c r="A78" t="s">
        <v>321</v>
      </c>
      <c r="B78" t="s">
        <v>755</v>
      </c>
      <c r="C78" t="s">
        <v>557</v>
      </c>
      <c r="D78">
        <v>5</v>
      </c>
      <c r="E78">
        <v>5</v>
      </c>
      <c r="F78">
        <v>4</v>
      </c>
      <c r="G78">
        <v>5</v>
      </c>
      <c r="H78">
        <v>4</v>
      </c>
      <c r="I78">
        <v>4.7249999999999996</v>
      </c>
      <c r="J78">
        <v>23</v>
      </c>
      <c r="K78">
        <v>0.212436087030965</v>
      </c>
      <c r="L78">
        <v>10</v>
      </c>
      <c r="M78" t="s">
        <v>1921</v>
      </c>
      <c r="N78" t="b">
        <v>0</v>
      </c>
    </row>
    <row r="79" spans="1:14" x14ac:dyDescent="0.45">
      <c r="A79" t="s">
        <v>324</v>
      </c>
      <c r="B79" t="s">
        <v>757</v>
      </c>
      <c r="C79" t="s">
        <v>557</v>
      </c>
      <c r="D79">
        <v>5</v>
      </c>
      <c r="E79">
        <v>5</v>
      </c>
      <c r="F79">
        <v>5</v>
      </c>
      <c r="G79">
        <v>5</v>
      </c>
      <c r="H79">
        <v>5</v>
      </c>
      <c r="I79">
        <v>5</v>
      </c>
      <c r="J79">
        <v>25</v>
      </c>
      <c r="K79">
        <v>0.14028566498011141</v>
      </c>
      <c r="L79">
        <v>12</v>
      </c>
      <c r="M79" t="s">
        <v>1895</v>
      </c>
      <c r="N79" t="b">
        <v>0</v>
      </c>
    </row>
    <row r="80" spans="1:14" x14ac:dyDescent="0.45">
      <c r="A80" t="s">
        <v>327</v>
      </c>
      <c r="B80" t="s">
        <v>759</v>
      </c>
      <c r="C80" t="s">
        <v>557</v>
      </c>
      <c r="D80">
        <v>4</v>
      </c>
      <c r="E80">
        <v>5</v>
      </c>
      <c r="F80">
        <v>4</v>
      </c>
      <c r="G80">
        <v>5</v>
      </c>
      <c r="H80">
        <v>3</v>
      </c>
      <c r="I80">
        <v>4.3249999999999993</v>
      </c>
      <c r="J80">
        <v>21</v>
      </c>
      <c r="K80">
        <v>0.22585404290255681</v>
      </c>
      <c r="L80">
        <v>14</v>
      </c>
      <c r="M80" t="s">
        <v>1922</v>
      </c>
      <c r="N80" t="b">
        <v>0</v>
      </c>
    </row>
    <row r="81" spans="1:14" x14ac:dyDescent="0.45">
      <c r="A81" t="s">
        <v>330</v>
      </c>
      <c r="B81" t="s">
        <v>761</v>
      </c>
      <c r="C81" t="s">
        <v>557</v>
      </c>
      <c r="D81">
        <v>5</v>
      </c>
      <c r="E81">
        <v>5</v>
      </c>
      <c r="F81">
        <v>4</v>
      </c>
      <c r="G81">
        <v>5</v>
      </c>
      <c r="H81">
        <v>4</v>
      </c>
      <c r="I81">
        <v>4.7249999999999996</v>
      </c>
      <c r="J81">
        <v>23</v>
      </c>
      <c r="K81">
        <v>9.1329225352112658E-2</v>
      </c>
      <c r="L81">
        <v>2</v>
      </c>
      <c r="M81" t="s">
        <v>1923</v>
      </c>
      <c r="N81" t="b">
        <v>0</v>
      </c>
    </row>
    <row r="82" spans="1:14" x14ac:dyDescent="0.45">
      <c r="A82" t="s">
        <v>333</v>
      </c>
      <c r="B82" t="s">
        <v>763</v>
      </c>
      <c r="C82" t="s">
        <v>557</v>
      </c>
      <c r="D82">
        <v>5</v>
      </c>
      <c r="E82">
        <v>5</v>
      </c>
      <c r="F82">
        <v>4</v>
      </c>
      <c r="G82">
        <v>5</v>
      </c>
      <c r="H82">
        <v>4</v>
      </c>
      <c r="I82">
        <v>4.7249999999999996</v>
      </c>
      <c r="J82">
        <v>23</v>
      </c>
      <c r="K82">
        <v>0.2024937679101671</v>
      </c>
      <c r="L82">
        <v>12</v>
      </c>
      <c r="M82" t="s">
        <v>1924</v>
      </c>
      <c r="N82" t="b">
        <v>0</v>
      </c>
    </row>
    <row r="83" spans="1:14" x14ac:dyDescent="0.45">
      <c r="A83" t="s">
        <v>336</v>
      </c>
      <c r="B83" t="s">
        <v>765</v>
      </c>
      <c r="C83" t="s">
        <v>557</v>
      </c>
      <c r="D83">
        <v>3</v>
      </c>
      <c r="E83">
        <v>4</v>
      </c>
      <c r="F83">
        <v>3</v>
      </c>
      <c r="G83">
        <v>4</v>
      </c>
      <c r="H83">
        <v>2</v>
      </c>
      <c r="I83">
        <v>3.3250000000000002</v>
      </c>
      <c r="J83">
        <v>16</v>
      </c>
      <c r="K83">
        <v>0.17015606195695129</v>
      </c>
      <c r="L83">
        <v>11</v>
      </c>
      <c r="M83" t="s">
        <v>1925</v>
      </c>
      <c r="N83" t="b">
        <v>0</v>
      </c>
    </row>
    <row r="84" spans="1:14" x14ac:dyDescent="0.45">
      <c r="A84" t="s">
        <v>339</v>
      </c>
      <c r="B84" t="s">
        <v>767</v>
      </c>
      <c r="C84" t="s">
        <v>557</v>
      </c>
      <c r="D84">
        <v>5</v>
      </c>
      <c r="E84">
        <v>5</v>
      </c>
      <c r="F84">
        <v>4</v>
      </c>
      <c r="G84">
        <v>5</v>
      </c>
      <c r="H84">
        <v>5</v>
      </c>
      <c r="I84">
        <v>4.8125</v>
      </c>
      <c r="J84">
        <v>24</v>
      </c>
      <c r="K84">
        <v>0.30512707331687261</v>
      </c>
      <c r="L84">
        <v>13</v>
      </c>
      <c r="M84" t="s">
        <v>1926</v>
      </c>
      <c r="N84" t="b">
        <v>0</v>
      </c>
    </row>
    <row r="85" spans="1:14" x14ac:dyDescent="0.45">
      <c r="A85" t="s">
        <v>342</v>
      </c>
      <c r="B85" t="s">
        <v>769</v>
      </c>
      <c r="C85" t="s">
        <v>557</v>
      </c>
      <c r="D85">
        <v>5</v>
      </c>
      <c r="E85">
        <v>5</v>
      </c>
      <c r="F85">
        <v>4</v>
      </c>
      <c r="G85">
        <v>5</v>
      </c>
      <c r="H85">
        <v>3</v>
      </c>
      <c r="I85">
        <v>4.6374999999999993</v>
      </c>
      <c r="J85">
        <v>22</v>
      </c>
      <c r="K85">
        <v>0.26388509115410069</v>
      </c>
      <c r="L85">
        <v>11</v>
      </c>
      <c r="M85" t="s">
        <v>1927</v>
      </c>
      <c r="N85" t="b">
        <v>0</v>
      </c>
    </row>
    <row r="86" spans="1:14" x14ac:dyDescent="0.45">
      <c r="A86" t="s">
        <v>345</v>
      </c>
      <c r="B86" t="s">
        <v>771</v>
      </c>
      <c r="C86" t="s">
        <v>557</v>
      </c>
      <c r="D86">
        <v>5</v>
      </c>
      <c r="E86">
        <v>5</v>
      </c>
      <c r="F86">
        <v>5</v>
      </c>
      <c r="G86">
        <v>5</v>
      </c>
      <c r="H86">
        <v>4</v>
      </c>
      <c r="I86">
        <v>4.9124999999999996</v>
      </c>
      <c r="J86">
        <v>24</v>
      </c>
      <c r="K86">
        <v>0.37463977386446118</v>
      </c>
      <c r="L86">
        <v>11</v>
      </c>
      <c r="M86" t="s">
        <v>1928</v>
      </c>
      <c r="N86" t="b">
        <v>0</v>
      </c>
    </row>
    <row r="87" spans="1:14" x14ac:dyDescent="0.45">
      <c r="A87" t="s">
        <v>348</v>
      </c>
      <c r="B87" t="s">
        <v>773</v>
      </c>
      <c r="C87" t="s">
        <v>557</v>
      </c>
      <c r="D87">
        <v>5</v>
      </c>
      <c r="E87">
        <v>5</v>
      </c>
      <c r="F87">
        <v>4</v>
      </c>
      <c r="G87">
        <v>5</v>
      </c>
      <c r="H87">
        <v>4</v>
      </c>
      <c r="I87">
        <v>4.7249999999999996</v>
      </c>
      <c r="J87">
        <v>23</v>
      </c>
      <c r="K87">
        <v>0.21654493593880089</v>
      </c>
      <c r="L87">
        <v>12</v>
      </c>
      <c r="M87" t="s">
        <v>1929</v>
      </c>
      <c r="N87" t="b">
        <v>0</v>
      </c>
    </row>
    <row r="88" spans="1:14" x14ac:dyDescent="0.45">
      <c r="A88" t="s">
        <v>351</v>
      </c>
      <c r="B88" t="s">
        <v>775</v>
      </c>
      <c r="C88" t="s">
        <v>557</v>
      </c>
      <c r="D88">
        <v>5</v>
      </c>
      <c r="E88">
        <v>5</v>
      </c>
      <c r="F88">
        <v>4</v>
      </c>
      <c r="G88">
        <v>5</v>
      </c>
      <c r="H88">
        <v>4</v>
      </c>
      <c r="I88">
        <v>4.7249999999999996</v>
      </c>
      <c r="J88">
        <v>23</v>
      </c>
      <c r="K88">
        <v>0.21754637636393651</v>
      </c>
      <c r="L88">
        <v>13</v>
      </c>
      <c r="M88" t="s">
        <v>1930</v>
      </c>
      <c r="N88" t="b">
        <v>0</v>
      </c>
    </row>
    <row r="89" spans="1:14" x14ac:dyDescent="0.45">
      <c r="A89" t="s">
        <v>354</v>
      </c>
      <c r="B89" t="s">
        <v>777</v>
      </c>
      <c r="C89" t="s">
        <v>557</v>
      </c>
      <c r="D89">
        <v>5</v>
      </c>
      <c r="E89">
        <v>5</v>
      </c>
      <c r="F89">
        <v>5</v>
      </c>
      <c r="G89">
        <v>5</v>
      </c>
      <c r="H89">
        <v>5</v>
      </c>
      <c r="I89">
        <v>5</v>
      </c>
      <c r="J89">
        <v>25</v>
      </c>
      <c r="K89">
        <v>0.2294985887795957</v>
      </c>
      <c r="L89">
        <v>9</v>
      </c>
      <c r="M89" t="s">
        <v>1931</v>
      </c>
      <c r="N89" t="b">
        <v>0</v>
      </c>
    </row>
    <row r="90" spans="1:14" x14ac:dyDescent="0.45">
      <c r="A90" t="s">
        <v>357</v>
      </c>
      <c r="B90" t="s">
        <v>779</v>
      </c>
      <c r="C90" t="s">
        <v>557</v>
      </c>
      <c r="D90">
        <v>5</v>
      </c>
      <c r="E90">
        <v>5</v>
      </c>
      <c r="F90">
        <v>4</v>
      </c>
      <c r="G90">
        <v>5</v>
      </c>
      <c r="H90">
        <v>4</v>
      </c>
      <c r="I90">
        <v>4.7249999999999996</v>
      </c>
      <c r="J90">
        <v>23</v>
      </c>
      <c r="K90">
        <v>0.28591987506092242</v>
      </c>
      <c r="L90">
        <v>11</v>
      </c>
      <c r="M90" t="s">
        <v>1932</v>
      </c>
      <c r="N90" t="b">
        <v>0</v>
      </c>
    </row>
    <row r="91" spans="1:14" x14ac:dyDescent="0.45">
      <c r="A91" t="s">
        <v>360</v>
      </c>
      <c r="B91" t="s">
        <v>781</v>
      </c>
      <c r="C91" t="s">
        <v>557</v>
      </c>
      <c r="D91">
        <v>5</v>
      </c>
      <c r="E91">
        <v>5</v>
      </c>
      <c r="F91">
        <v>4</v>
      </c>
      <c r="G91">
        <v>5</v>
      </c>
      <c r="H91">
        <v>3</v>
      </c>
      <c r="I91">
        <v>4.6374999999999993</v>
      </c>
      <c r="J91">
        <v>22</v>
      </c>
      <c r="K91">
        <v>0.13394868585732159</v>
      </c>
      <c r="L91">
        <v>2</v>
      </c>
      <c r="M91" t="s">
        <v>1933</v>
      </c>
      <c r="N91" t="b">
        <v>0</v>
      </c>
    </row>
    <row r="92" spans="1:14" x14ac:dyDescent="0.45">
      <c r="A92" t="s">
        <v>363</v>
      </c>
      <c r="B92" t="s">
        <v>782</v>
      </c>
      <c r="C92" t="s">
        <v>557</v>
      </c>
      <c r="D92">
        <v>5</v>
      </c>
      <c r="E92">
        <v>5</v>
      </c>
      <c r="F92">
        <v>5</v>
      </c>
      <c r="G92">
        <v>5</v>
      </c>
      <c r="H92">
        <v>4</v>
      </c>
      <c r="I92">
        <v>4.9124999999999996</v>
      </c>
      <c r="J92">
        <v>24</v>
      </c>
      <c r="K92">
        <v>0.45454831355606812</v>
      </c>
      <c r="L92">
        <v>13</v>
      </c>
      <c r="M92" t="s">
        <v>1934</v>
      </c>
      <c r="N92" t="b">
        <v>0</v>
      </c>
    </row>
    <row r="93" spans="1:14" x14ac:dyDescent="0.45">
      <c r="A93" t="s">
        <v>366</v>
      </c>
      <c r="B93" t="s">
        <v>784</v>
      </c>
      <c r="C93" t="s">
        <v>557</v>
      </c>
      <c r="D93">
        <v>5</v>
      </c>
      <c r="E93">
        <v>5</v>
      </c>
      <c r="F93">
        <v>3</v>
      </c>
      <c r="G93">
        <v>5</v>
      </c>
      <c r="H93">
        <v>3</v>
      </c>
      <c r="I93">
        <v>4.45</v>
      </c>
      <c r="J93">
        <v>21</v>
      </c>
      <c r="K93">
        <v>0.1212222711210566</v>
      </c>
      <c r="L93">
        <v>9</v>
      </c>
      <c r="M93" t="s">
        <v>1935</v>
      </c>
      <c r="N93" t="b">
        <v>0</v>
      </c>
    </row>
    <row r="94" spans="1:14" x14ac:dyDescent="0.45">
      <c r="A94" t="s">
        <v>369</v>
      </c>
      <c r="B94" t="s">
        <v>786</v>
      </c>
      <c r="C94" t="s">
        <v>557</v>
      </c>
      <c r="D94">
        <v>5</v>
      </c>
      <c r="E94">
        <v>5</v>
      </c>
      <c r="F94">
        <v>4</v>
      </c>
      <c r="G94">
        <v>5</v>
      </c>
      <c r="H94">
        <v>4</v>
      </c>
      <c r="I94">
        <v>4.7249999999999996</v>
      </c>
      <c r="J94">
        <v>23</v>
      </c>
      <c r="K94">
        <v>0.39263607907785519</v>
      </c>
      <c r="L94">
        <v>13</v>
      </c>
      <c r="M94" t="s">
        <v>1936</v>
      </c>
      <c r="N94" t="b">
        <v>0</v>
      </c>
    </row>
    <row r="95" spans="1:14" x14ac:dyDescent="0.45">
      <c r="A95" t="s">
        <v>372</v>
      </c>
      <c r="B95" t="s">
        <v>788</v>
      </c>
      <c r="C95" t="s">
        <v>557</v>
      </c>
      <c r="D95">
        <v>4</v>
      </c>
      <c r="E95">
        <v>5</v>
      </c>
      <c r="F95">
        <v>4</v>
      </c>
      <c r="G95">
        <v>5</v>
      </c>
      <c r="H95">
        <v>3</v>
      </c>
      <c r="I95">
        <v>4.3249999999999993</v>
      </c>
      <c r="J95">
        <v>21</v>
      </c>
      <c r="K95">
        <v>0.40327012253854788</v>
      </c>
      <c r="L95">
        <v>15</v>
      </c>
      <c r="M95" t="s">
        <v>1937</v>
      </c>
      <c r="N95" t="b">
        <v>0</v>
      </c>
    </row>
    <row r="96" spans="1:14" x14ac:dyDescent="0.45">
      <c r="A96" t="s">
        <v>375</v>
      </c>
      <c r="B96" t="s">
        <v>790</v>
      </c>
      <c r="C96" t="s">
        <v>557</v>
      </c>
      <c r="D96">
        <v>5</v>
      </c>
      <c r="E96">
        <v>5</v>
      </c>
      <c r="F96">
        <v>4</v>
      </c>
      <c r="G96">
        <v>5</v>
      </c>
      <c r="H96">
        <v>4</v>
      </c>
      <c r="I96">
        <v>4.7249999999999996</v>
      </c>
      <c r="J96">
        <v>23</v>
      </c>
      <c r="K96">
        <v>0.28668223873047238</v>
      </c>
      <c r="L96">
        <v>8</v>
      </c>
      <c r="M96" t="s">
        <v>1938</v>
      </c>
      <c r="N96" t="b">
        <v>0</v>
      </c>
    </row>
    <row r="97" spans="1:14" x14ac:dyDescent="0.45">
      <c r="A97" t="s">
        <v>378</v>
      </c>
      <c r="B97" t="s">
        <v>792</v>
      </c>
      <c r="C97" t="s">
        <v>557</v>
      </c>
      <c r="D97">
        <v>4</v>
      </c>
      <c r="E97">
        <v>5</v>
      </c>
      <c r="F97">
        <v>3</v>
      </c>
      <c r="G97">
        <v>5</v>
      </c>
      <c r="H97">
        <v>3</v>
      </c>
      <c r="I97">
        <v>4.1375000000000002</v>
      </c>
      <c r="J97">
        <v>20</v>
      </c>
      <c r="K97">
        <v>0.22099898063200821</v>
      </c>
      <c r="L97">
        <v>3</v>
      </c>
      <c r="M97" t="s">
        <v>1939</v>
      </c>
      <c r="N97" t="b">
        <v>0</v>
      </c>
    </row>
    <row r="98" spans="1:14" x14ac:dyDescent="0.45">
      <c r="A98" t="s">
        <v>381</v>
      </c>
      <c r="B98" t="s">
        <v>794</v>
      </c>
      <c r="C98" t="s">
        <v>557</v>
      </c>
      <c r="D98">
        <v>4</v>
      </c>
      <c r="E98">
        <v>5</v>
      </c>
      <c r="F98">
        <v>3</v>
      </c>
      <c r="G98">
        <v>5</v>
      </c>
      <c r="H98">
        <v>2</v>
      </c>
      <c r="I98">
        <v>4.05</v>
      </c>
      <c r="J98">
        <v>19</v>
      </c>
      <c r="K98">
        <v>0.18277449192929571</v>
      </c>
      <c r="L98">
        <v>13</v>
      </c>
      <c r="M98" t="s">
        <v>1940</v>
      </c>
      <c r="N98" t="b">
        <v>0</v>
      </c>
    </row>
    <row r="99" spans="1:14" x14ac:dyDescent="0.45">
      <c r="A99" t="s">
        <v>384</v>
      </c>
      <c r="B99" t="s">
        <v>796</v>
      </c>
      <c r="C99" t="s">
        <v>557</v>
      </c>
      <c r="D99">
        <v>5</v>
      </c>
      <c r="E99">
        <v>5</v>
      </c>
      <c r="F99">
        <v>5</v>
      </c>
      <c r="G99">
        <v>5</v>
      </c>
      <c r="H99">
        <v>4</v>
      </c>
      <c r="I99">
        <v>4.9124999999999996</v>
      </c>
      <c r="J99">
        <v>24</v>
      </c>
      <c r="K99">
        <v>0.43473370280773083</v>
      </c>
      <c r="L99">
        <v>13</v>
      </c>
      <c r="M99" t="s">
        <v>1941</v>
      </c>
      <c r="N99" t="b">
        <v>0</v>
      </c>
    </row>
    <row r="100" spans="1:14" x14ac:dyDescent="0.45">
      <c r="A100" t="s">
        <v>387</v>
      </c>
      <c r="B100" t="s">
        <v>798</v>
      </c>
      <c r="C100" t="s">
        <v>557</v>
      </c>
      <c r="D100">
        <v>5</v>
      </c>
      <c r="E100">
        <v>5</v>
      </c>
      <c r="F100">
        <v>5</v>
      </c>
      <c r="G100">
        <v>5</v>
      </c>
      <c r="H100">
        <v>5</v>
      </c>
      <c r="I100">
        <v>5</v>
      </c>
      <c r="J100">
        <v>25</v>
      </c>
      <c r="K100">
        <v>0.16858080138848339</v>
      </c>
      <c r="L100">
        <v>8</v>
      </c>
      <c r="M100" t="s">
        <v>1942</v>
      </c>
      <c r="N100" t="b">
        <v>0</v>
      </c>
    </row>
    <row r="101" spans="1:14" x14ac:dyDescent="0.45">
      <c r="A101" t="s">
        <v>390</v>
      </c>
      <c r="B101" t="s">
        <v>800</v>
      </c>
      <c r="C101" t="s">
        <v>557</v>
      </c>
      <c r="D101">
        <v>5</v>
      </c>
      <c r="E101">
        <v>5</v>
      </c>
      <c r="F101">
        <v>4</v>
      </c>
      <c r="G101">
        <v>5</v>
      </c>
      <c r="H101">
        <v>4</v>
      </c>
      <c r="I101">
        <v>4.7249999999999996</v>
      </c>
      <c r="J101">
        <v>23</v>
      </c>
      <c r="K101">
        <v>0.22853656673090339</v>
      </c>
      <c r="L101">
        <v>12</v>
      </c>
      <c r="M101" t="s">
        <v>1943</v>
      </c>
      <c r="N101" t="b">
        <v>0</v>
      </c>
    </row>
    <row r="102" spans="1:14" x14ac:dyDescent="0.45">
      <c r="A102" t="s">
        <v>393</v>
      </c>
      <c r="B102" t="s">
        <v>802</v>
      </c>
      <c r="C102" t="s">
        <v>557</v>
      </c>
      <c r="D102">
        <v>5</v>
      </c>
      <c r="E102">
        <v>5</v>
      </c>
      <c r="F102">
        <v>5</v>
      </c>
      <c r="G102">
        <v>5</v>
      </c>
      <c r="H102">
        <v>5</v>
      </c>
      <c r="I102">
        <v>5</v>
      </c>
      <c r="J102">
        <v>25</v>
      </c>
      <c r="K102">
        <v>0.30164001768198329</v>
      </c>
      <c r="L102">
        <v>13</v>
      </c>
      <c r="M102" t="s">
        <v>1944</v>
      </c>
      <c r="N102" t="b">
        <v>0</v>
      </c>
    </row>
    <row r="103" spans="1:14" x14ac:dyDescent="0.45">
      <c r="A103" t="s">
        <v>396</v>
      </c>
      <c r="B103" t="s">
        <v>804</v>
      </c>
      <c r="C103" t="s">
        <v>557</v>
      </c>
      <c r="D103">
        <v>4</v>
      </c>
      <c r="E103">
        <v>5</v>
      </c>
      <c r="F103">
        <v>4</v>
      </c>
      <c r="G103">
        <v>5</v>
      </c>
      <c r="H103">
        <v>3</v>
      </c>
      <c r="I103">
        <v>4.3249999999999993</v>
      </c>
      <c r="J103">
        <v>21</v>
      </c>
      <c r="K103">
        <v>0.31527780899527591</v>
      </c>
      <c r="L103">
        <v>11</v>
      </c>
      <c r="M103" t="s">
        <v>1945</v>
      </c>
      <c r="N103" t="b">
        <v>0</v>
      </c>
    </row>
    <row r="104" spans="1:14" x14ac:dyDescent="0.45">
      <c r="A104" t="s">
        <v>399</v>
      </c>
      <c r="B104" t="s">
        <v>806</v>
      </c>
      <c r="C104" t="s">
        <v>557</v>
      </c>
      <c r="D104">
        <v>4</v>
      </c>
      <c r="E104">
        <v>5</v>
      </c>
      <c r="F104">
        <v>3</v>
      </c>
      <c r="G104">
        <v>4</v>
      </c>
      <c r="H104">
        <v>3</v>
      </c>
      <c r="I104">
        <v>3.9750000000000001</v>
      </c>
      <c r="J104">
        <v>19</v>
      </c>
      <c r="K104">
        <v>0.16935642454267841</v>
      </c>
      <c r="L104">
        <v>11</v>
      </c>
      <c r="M104" t="s">
        <v>1946</v>
      </c>
      <c r="N104" t="b">
        <v>0</v>
      </c>
    </row>
    <row r="105" spans="1:14" x14ac:dyDescent="0.45">
      <c r="A105" t="s">
        <v>402</v>
      </c>
      <c r="B105" t="s">
        <v>808</v>
      </c>
      <c r="C105" t="s">
        <v>557</v>
      </c>
      <c r="D105">
        <v>5</v>
      </c>
      <c r="E105">
        <v>5</v>
      </c>
      <c r="F105">
        <v>4</v>
      </c>
      <c r="G105">
        <v>5</v>
      </c>
      <c r="H105">
        <v>3</v>
      </c>
      <c r="I105">
        <v>4.6374999999999993</v>
      </c>
      <c r="J105">
        <v>22</v>
      </c>
      <c r="K105">
        <v>0.33597734014218289</v>
      </c>
      <c r="L105">
        <v>11</v>
      </c>
      <c r="M105" t="s">
        <v>1947</v>
      </c>
      <c r="N105" t="b">
        <v>0</v>
      </c>
    </row>
    <row r="106" spans="1:14" x14ac:dyDescent="0.45">
      <c r="A106" t="s">
        <v>405</v>
      </c>
      <c r="B106" t="s">
        <v>810</v>
      </c>
      <c r="C106" t="s">
        <v>557</v>
      </c>
      <c r="D106">
        <v>5</v>
      </c>
      <c r="E106">
        <v>5</v>
      </c>
      <c r="F106">
        <v>5</v>
      </c>
      <c r="G106">
        <v>5</v>
      </c>
      <c r="H106">
        <v>4</v>
      </c>
      <c r="I106">
        <v>4.9124999999999996</v>
      </c>
      <c r="J106">
        <v>24</v>
      </c>
      <c r="K106">
        <v>0.31254722618434178</v>
      </c>
      <c r="L106">
        <v>14</v>
      </c>
      <c r="M106" t="s">
        <v>1948</v>
      </c>
      <c r="N106" t="b">
        <v>0</v>
      </c>
    </row>
    <row r="107" spans="1:14" x14ac:dyDescent="0.45">
      <c r="A107" t="s">
        <v>408</v>
      </c>
      <c r="B107" t="s">
        <v>812</v>
      </c>
      <c r="C107" t="s">
        <v>557</v>
      </c>
      <c r="D107">
        <v>5</v>
      </c>
      <c r="E107">
        <v>5</v>
      </c>
      <c r="F107">
        <v>5</v>
      </c>
      <c r="G107">
        <v>5</v>
      </c>
      <c r="H107">
        <v>5</v>
      </c>
      <c r="I107">
        <v>5</v>
      </c>
      <c r="J107">
        <v>25</v>
      </c>
      <c r="K107">
        <v>0.2082102643594281</v>
      </c>
      <c r="L107">
        <v>11</v>
      </c>
      <c r="M107" t="s">
        <v>1949</v>
      </c>
      <c r="N107" t="b">
        <v>0</v>
      </c>
    </row>
    <row r="108" spans="1:14" x14ac:dyDescent="0.45">
      <c r="A108" t="s">
        <v>411</v>
      </c>
      <c r="B108" t="s">
        <v>814</v>
      </c>
      <c r="C108" t="s">
        <v>557</v>
      </c>
      <c r="D108">
        <v>5</v>
      </c>
      <c r="E108">
        <v>5</v>
      </c>
      <c r="F108">
        <v>4</v>
      </c>
      <c r="G108">
        <v>5</v>
      </c>
      <c r="H108">
        <v>4</v>
      </c>
      <c r="I108">
        <v>4.7249999999999996</v>
      </c>
      <c r="J108">
        <v>23</v>
      </c>
      <c r="K108">
        <v>0.33083025476111921</v>
      </c>
      <c r="L108">
        <v>10</v>
      </c>
      <c r="M108" t="s">
        <v>1950</v>
      </c>
      <c r="N108" t="b">
        <v>0</v>
      </c>
    </row>
    <row r="109" spans="1:14" x14ac:dyDescent="0.45">
      <c r="A109" t="s">
        <v>414</v>
      </c>
      <c r="B109" t="s">
        <v>816</v>
      </c>
      <c r="C109" t="s">
        <v>557</v>
      </c>
      <c r="D109">
        <v>5</v>
      </c>
      <c r="E109">
        <v>5</v>
      </c>
      <c r="F109">
        <v>5</v>
      </c>
      <c r="G109">
        <v>5</v>
      </c>
      <c r="H109">
        <v>5</v>
      </c>
      <c r="I109">
        <v>5</v>
      </c>
      <c r="J109">
        <v>25</v>
      </c>
      <c r="K109">
        <v>0.29618304966174552</v>
      </c>
      <c r="L109">
        <v>10</v>
      </c>
      <c r="M109" t="s">
        <v>1951</v>
      </c>
      <c r="N109" t="b">
        <v>0</v>
      </c>
    </row>
    <row r="110" spans="1:14" x14ac:dyDescent="0.45">
      <c r="A110" t="s">
        <v>417</v>
      </c>
      <c r="B110" t="s">
        <v>818</v>
      </c>
      <c r="C110" t="s">
        <v>557</v>
      </c>
      <c r="D110">
        <v>5</v>
      </c>
      <c r="E110">
        <v>5</v>
      </c>
      <c r="F110">
        <v>5</v>
      </c>
      <c r="G110">
        <v>5</v>
      </c>
      <c r="H110">
        <v>5</v>
      </c>
      <c r="I110">
        <v>5</v>
      </c>
      <c r="J110">
        <v>25</v>
      </c>
      <c r="K110">
        <v>0.19440607882829239</v>
      </c>
      <c r="L110">
        <v>10</v>
      </c>
      <c r="M110" t="s">
        <v>1952</v>
      </c>
      <c r="N110" t="b">
        <v>0</v>
      </c>
    </row>
    <row r="111" spans="1:14" x14ac:dyDescent="0.45">
      <c r="A111" t="s">
        <v>420</v>
      </c>
      <c r="B111" t="s">
        <v>820</v>
      </c>
      <c r="C111" t="s">
        <v>557</v>
      </c>
      <c r="D111">
        <v>5</v>
      </c>
      <c r="E111">
        <v>5</v>
      </c>
      <c r="F111">
        <v>4</v>
      </c>
      <c r="G111">
        <v>5</v>
      </c>
      <c r="H111">
        <v>4</v>
      </c>
      <c r="I111">
        <v>4.7249999999999996</v>
      </c>
      <c r="J111">
        <v>23</v>
      </c>
      <c r="K111">
        <v>0.37596080780006902</v>
      </c>
      <c r="L111">
        <v>14</v>
      </c>
      <c r="M111" t="s">
        <v>1953</v>
      </c>
      <c r="N111" t="b">
        <v>0</v>
      </c>
    </row>
    <row r="112" spans="1:14" x14ac:dyDescent="0.45">
      <c r="A112" t="s">
        <v>423</v>
      </c>
      <c r="B112" t="s">
        <v>822</v>
      </c>
      <c r="C112" t="s">
        <v>557</v>
      </c>
      <c r="D112">
        <v>5</v>
      </c>
      <c r="E112">
        <v>5</v>
      </c>
      <c r="F112">
        <v>5</v>
      </c>
      <c r="G112">
        <v>5</v>
      </c>
      <c r="H112">
        <v>5</v>
      </c>
      <c r="I112">
        <v>5</v>
      </c>
      <c r="J112">
        <v>25</v>
      </c>
      <c r="K112">
        <v>8.2041410354442387E-2</v>
      </c>
      <c r="L112">
        <v>11</v>
      </c>
      <c r="M112" t="s">
        <v>1954</v>
      </c>
      <c r="N112" t="b">
        <v>0</v>
      </c>
    </row>
    <row r="113" spans="1:14" x14ac:dyDescent="0.45">
      <c r="A113" t="s">
        <v>426</v>
      </c>
      <c r="B113" t="s">
        <v>824</v>
      </c>
      <c r="C113" t="s">
        <v>557</v>
      </c>
      <c r="D113">
        <v>5</v>
      </c>
      <c r="E113">
        <v>5</v>
      </c>
      <c r="F113">
        <v>4</v>
      </c>
      <c r="G113">
        <v>5</v>
      </c>
      <c r="H113">
        <v>4</v>
      </c>
      <c r="I113">
        <v>4.7249999999999996</v>
      </c>
      <c r="J113">
        <v>23</v>
      </c>
      <c r="K113">
        <v>0.147484380325834</v>
      </c>
      <c r="L113">
        <v>11</v>
      </c>
      <c r="M113" t="s">
        <v>1955</v>
      </c>
      <c r="N113" t="b">
        <v>0</v>
      </c>
    </row>
    <row r="114" spans="1:14" x14ac:dyDescent="0.45">
      <c r="A114" t="s">
        <v>429</v>
      </c>
      <c r="B114" t="s">
        <v>826</v>
      </c>
      <c r="C114" t="s">
        <v>557</v>
      </c>
      <c r="D114">
        <v>5</v>
      </c>
      <c r="E114">
        <v>5</v>
      </c>
      <c r="F114">
        <v>5</v>
      </c>
      <c r="G114">
        <v>5</v>
      </c>
      <c r="H114">
        <v>5</v>
      </c>
      <c r="I114">
        <v>5</v>
      </c>
      <c r="J114">
        <v>25</v>
      </c>
      <c r="K114">
        <v>0.4391632074280899</v>
      </c>
      <c r="L114">
        <v>12</v>
      </c>
      <c r="M114" t="s">
        <v>1956</v>
      </c>
      <c r="N114" t="b">
        <v>0</v>
      </c>
    </row>
    <row r="115" spans="1:14" x14ac:dyDescent="0.45">
      <c r="A115" t="s">
        <v>432</v>
      </c>
      <c r="B115" t="s">
        <v>828</v>
      </c>
      <c r="C115" t="s">
        <v>557</v>
      </c>
      <c r="D115">
        <v>5</v>
      </c>
      <c r="E115">
        <v>5</v>
      </c>
      <c r="F115">
        <v>5</v>
      </c>
      <c r="G115">
        <v>5</v>
      </c>
      <c r="H115">
        <v>4</v>
      </c>
      <c r="I115">
        <v>4.9124999999999996</v>
      </c>
      <c r="J115">
        <v>24</v>
      </c>
      <c r="K115">
        <v>0.36913640034819378</v>
      </c>
      <c r="L115">
        <v>11</v>
      </c>
      <c r="M115" t="s">
        <v>1957</v>
      </c>
      <c r="N115" t="b">
        <v>0</v>
      </c>
    </row>
    <row r="116" spans="1:14" x14ac:dyDescent="0.45">
      <c r="A116" t="s">
        <v>435</v>
      </c>
      <c r="B116" t="s">
        <v>830</v>
      </c>
      <c r="C116" t="s">
        <v>557</v>
      </c>
      <c r="D116">
        <v>5</v>
      </c>
      <c r="E116">
        <v>5</v>
      </c>
      <c r="F116">
        <v>4</v>
      </c>
      <c r="G116">
        <v>5</v>
      </c>
      <c r="H116">
        <v>4</v>
      </c>
      <c r="I116">
        <v>4.7249999999999996</v>
      </c>
      <c r="J116">
        <v>23</v>
      </c>
      <c r="K116">
        <v>0.29245293686040091</v>
      </c>
      <c r="L116">
        <v>8</v>
      </c>
      <c r="M116" t="s">
        <v>1958</v>
      </c>
      <c r="N116" t="b">
        <v>0</v>
      </c>
    </row>
    <row r="117" spans="1:14" x14ac:dyDescent="0.45">
      <c r="A117" t="s">
        <v>438</v>
      </c>
      <c r="B117" t="s">
        <v>832</v>
      </c>
      <c r="C117" t="s">
        <v>557</v>
      </c>
      <c r="D117">
        <v>5</v>
      </c>
      <c r="E117">
        <v>5</v>
      </c>
      <c r="F117">
        <v>3</v>
      </c>
      <c r="G117">
        <v>5</v>
      </c>
      <c r="H117">
        <v>2</v>
      </c>
      <c r="I117">
        <v>4.3624999999999998</v>
      </c>
      <c r="J117">
        <v>20</v>
      </c>
      <c r="K117">
        <v>0.2183809772528813</v>
      </c>
      <c r="L117">
        <v>11</v>
      </c>
      <c r="M117" t="s">
        <v>1959</v>
      </c>
      <c r="N117" t="b">
        <v>0</v>
      </c>
    </row>
    <row r="118" spans="1:14" x14ac:dyDescent="0.45">
      <c r="A118" t="s">
        <v>441</v>
      </c>
      <c r="B118" t="s">
        <v>834</v>
      </c>
      <c r="C118" t="s">
        <v>557</v>
      </c>
      <c r="D118">
        <v>5</v>
      </c>
      <c r="E118">
        <v>5</v>
      </c>
      <c r="F118">
        <v>4</v>
      </c>
      <c r="G118">
        <v>5</v>
      </c>
      <c r="H118">
        <v>5</v>
      </c>
      <c r="I118">
        <v>4.8125</v>
      </c>
      <c r="J118">
        <v>24</v>
      </c>
      <c r="K118">
        <v>0.2758327722370858</v>
      </c>
      <c r="L118">
        <v>10</v>
      </c>
      <c r="M118" t="s">
        <v>1960</v>
      </c>
      <c r="N118" t="b">
        <v>0</v>
      </c>
    </row>
    <row r="119" spans="1:14" x14ac:dyDescent="0.45">
      <c r="A119" t="s">
        <v>444</v>
      </c>
      <c r="B119" t="s">
        <v>698</v>
      </c>
      <c r="C119" t="s">
        <v>557</v>
      </c>
      <c r="D119">
        <v>1</v>
      </c>
      <c r="E119">
        <v>1</v>
      </c>
      <c r="F119">
        <v>1</v>
      </c>
      <c r="G119">
        <v>2</v>
      </c>
      <c r="H119">
        <v>1</v>
      </c>
      <c r="I119">
        <v>1.1625000000000001</v>
      </c>
      <c r="J119">
        <v>6</v>
      </c>
      <c r="K119">
        <v>3.3227328227328233E-2</v>
      </c>
      <c r="L119">
        <v>10</v>
      </c>
      <c r="M119" t="s">
        <v>1961</v>
      </c>
      <c r="N119" t="b">
        <v>0</v>
      </c>
    </row>
    <row r="120" spans="1:14" x14ac:dyDescent="0.45">
      <c r="A120" t="s">
        <v>435</v>
      </c>
      <c r="B120" t="s">
        <v>837</v>
      </c>
      <c r="C120" t="s">
        <v>557</v>
      </c>
      <c r="D120">
        <v>5</v>
      </c>
      <c r="E120">
        <v>5</v>
      </c>
      <c r="F120">
        <v>4</v>
      </c>
      <c r="G120">
        <v>4</v>
      </c>
      <c r="H120">
        <v>3</v>
      </c>
      <c r="I120">
        <v>4.4749999999999996</v>
      </c>
      <c r="J120">
        <v>21</v>
      </c>
      <c r="K120">
        <v>0.29140441501499609</v>
      </c>
      <c r="L120">
        <v>8</v>
      </c>
      <c r="M120" t="s">
        <v>1962</v>
      </c>
      <c r="N120" t="b">
        <v>0</v>
      </c>
    </row>
    <row r="121" spans="1:14" x14ac:dyDescent="0.45">
      <c r="A121" t="s">
        <v>449</v>
      </c>
      <c r="B121" t="s">
        <v>839</v>
      </c>
      <c r="C121" t="s">
        <v>557</v>
      </c>
      <c r="D121">
        <v>5</v>
      </c>
      <c r="E121">
        <v>5</v>
      </c>
      <c r="F121">
        <v>4</v>
      </c>
      <c r="G121">
        <v>5</v>
      </c>
      <c r="H121">
        <v>4</v>
      </c>
      <c r="I121">
        <v>4.7249999999999996</v>
      </c>
      <c r="J121">
        <v>23</v>
      </c>
      <c r="K121">
        <v>0.19677600300854309</v>
      </c>
      <c r="L121">
        <v>10</v>
      </c>
      <c r="M121" t="s">
        <v>1963</v>
      </c>
      <c r="N121" t="b">
        <v>0</v>
      </c>
    </row>
    <row r="122" spans="1:14" x14ac:dyDescent="0.45">
      <c r="A122" t="s">
        <v>452</v>
      </c>
      <c r="B122" t="s">
        <v>698</v>
      </c>
      <c r="C122" t="s">
        <v>557</v>
      </c>
      <c r="D122">
        <v>1</v>
      </c>
      <c r="E122">
        <v>1</v>
      </c>
      <c r="F122">
        <v>1</v>
      </c>
      <c r="G122">
        <v>2</v>
      </c>
      <c r="H122">
        <v>1</v>
      </c>
      <c r="I122">
        <v>1.1625000000000001</v>
      </c>
      <c r="J122">
        <v>6</v>
      </c>
      <c r="K122">
        <v>3.7791710080495922E-2</v>
      </c>
      <c r="L122">
        <v>13</v>
      </c>
      <c r="M122" t="s">
        <v>1964</v>
      </c>
      <c r="N122" t="b">
        <v>0</v>
      </c>
    </row>
    <row r="123" spans="1:14" x14ac:dyDescent="0.45">
      <c r="A123" t="s">
        <v>455</v>
      </c>
      <c r="B123" t="s">
        <v>842</v>
      </c>
      <c r="C123" t="s">
        <v>557</v>
      </c>
      <c r="D123">
        <v>3</v>
      </c>
      <c r="E123">
        <v>4</v>
      </c>
      <c r="F123">
        <v>3</v>
      </c>
      <c r="G123">
        <v>4</v>
      </c>
      <c r="H123">
        <v>2</v>
      </c>
      <c r="I123">
        <v>3.3250000000000002</v>
      </c>
      <c r="J123">
        <v>16</v>
      </c>
      <c r="K123">
        <v>0.14043155231303739</v>
      </c>
      <c r="L123">
        <v>10</v>
      </c>
      <c r="M123" t="s">
        <v>1965</v>
      </c>
      <c r="N123" t="b">
        <v>0</v>
      </c>
    </row>
    <row r="124" spans="1:14" x14ac:dyDescent="0.45">
      <c r="A124" t="s">
        <v>458</v>
      </c>
      <c r="B124" t="s">
        <v>844</v>
      </c>
      <c r="C124" t="s">
        <v>557</v>
      </c>
      <c r="D124">
        <v>5</v>
      </c>
      <c r="E124">
        <v>5</v>
      </c>
      <c r="F124">
        <v>5</v>
      </c>
      <c r="G124">
        <v>5</v>
      </c>
      <c r="H124">
        <v>5</v>
      </c>
      <c r="I124">
        <v>5</v>
      </c>
      <c r="J124">
        <v>25</v>
      </c>
      <c r="K124">
        <v>0.29649287482102987</v>
      </c>
      <c r="L124">
        <v>10</v>
      </c>
      <c r="M124" t="s">
        <v>1966</v>
      </c>
      <c r="N124" t="b">
        <v>0</v>
      </c>
    </row>
    <row r="125" spans="1:14" x14ac:dyDescent="0.45">
      <c r="A125" t="s">
        <v>461</v>
      </c>
      <c r="B125" t="s">
        <v>846</v>
      </c>
      <c r="C125" t="s">
        <v>557</v>
      </c>
      <c r="D125">
        <v>5</v>
      </c>
      <c r="E125">
        <v>5</v>
      </c>
      <c r="F125">
        <v>5</v>
      </c>
      <c r="G125">
        <v>5</v>
      </c>
      <c r="H125">
        <v>4</v>
      </c>
      <c r="I125">
        <v>4.9124999999999996</v>
      </c>
      <c r="J125">
        <v>24</v>
      </c>
      <c r="K125">
        <v>0.2306758236498147</v>
      </c>
      <c r="L125">
        <v>12</v>
      </c>
      <c r="M125" t="s">
        <v>1967</v>
      </c>
      <c r="N125" t="b">
        <v>0</v>
      </c>
    </row>
    <row r="126" spans="1:14" x14ac:dyDescent="0.45">
      <c r="A126" t="s">
        <v>464</v>
      </c>
      <c r="B126" t="s">
        <v>848</v>
      </c>
      <c r="C126" t="s">
        <v>557</v>
      </c>
      <c r="D126">
        <v>5</v>
      </c>
      <c r="E126">
        <v>5</v>
      </c>
      <c r="F126">
        <v>5</v>
      </c>
      <c r="G126">
        <v>5</v>
      </c>
      <c r="H126">
        <v>4</v>
      </c>
      <c r="I126">
        <v>4.9124999999999996</v>
      </c>
      <c r="J126">
        <v>24</v>
      </c>
      <c r="K126">
        <v>0.29930959105881699</v>
      </c>
      <c r="L126">
        <v>10</v>
      </c>
      <c r="M126" t="s">
        <v>1968</v>
      </c>
      <c r="N126" t="b">
        <v>0</v>
      </c>
    </row>
    <row r="127" spans="1:14" x14ac:dyDescent="0.45">
      <c r="A127" t="s">
        <v>467</v>
      </c>
      <c r="B127" t="s">
        <v>850</v>
      </c>
      <c r="C127" t="s">
        <v>557</v>
      </c>
      <c r="D127">
        <v>5</v>
      </c>
      <c r="E127">
        <v>5</v>
      </c>
      <c r="F127">
        <v>4</v>
      </c>
      <c r="G127">
        <v>5</v>
      </c>
      <c r="H127">
        <v>3</v>
      </c>
      <c r="I127">
        <v>4.6374999999999993</v>
      </c>
      <c r="J127">
        <v>22</v>
      </c>
      <c r="K127">
        <v>4.6531595379040711E-2</v>
      </c>
      <c r="L127">
        <v>9</v>
      </c>
      <c r="M127" t="s">
        <v>1969</v>
      </c>
      <c r="N127" t="b">
        <v>0</v>
      </c>
    </row>
    <row r="128" spans="1:14" x14ac:dyDescent="0.45">
      <c r="A128" t="s">
        <v>470</v>
      </c>
      <c r="B128" t="s">
        <v>852</v>
      </c>
      <c r="C128" t="s">
        <v>557</v>
      </c>
      <c r="D128">
        <v>5</v>
      </c>
      <c r="E128">
        <v>5</v>
      </c>
      <c r="F128">
        <v>5</v>
      </c>
      <c r="G128">
        <v>5</v>
      </c>
      <c r="H128">
        <v>5</v>
      </c>
      <c r="I128">
        <v>5</v>
      </c>
      <c r="J128">
        <v>25</v>
      </c>
      <c r="K128">
        <v>0.3796774145926658</v>
      </c>
      <c r="L128">
        <v>11</v>
      </c>
      <c r="M128" t="s">
        <v>1970</v>
      </c>
      <c r="N128" t="b">
        <v>0</v>
      </c>
    </row>
    <row r="129" spans="1:14" x14ac:dyDescent="0.45">
      <c r="A129" t="s">
        <v>473</v>
      </c>
      <c r="B129" t="s">
        <v>854</v>
      </c>
      <c r="C129" t="s">
        <v>557</v>
      </c>
      <c r="D129">
        <v>5</v>
      </c>
      <c r="E129">
        <v>5</v>
      </c>
      <c r="F129">
        <v>5</v>
      </c>
      <c r="G129">
        <v>5</v>
      </c>
      <c r="H129">
        <v>5</v>
      </c>
      <c r="I129">
        <v>5</v>
      </c>
      <c r="J129">
        <v>25</v>
      </c>
      <c r="K129">
        <v>0.32077863094891651</v>
      </c>
      <c r="L129">
        <v>11</v>
      </c>
      <c r="M129" t="s">
        <v>1971</v>
      </c>
      <c r="N129" t="b">
        <v>0</v>
      </c>
    </row>
    <row r="130" spans="1:14" x14ac:dyDescent="0.45">
      <c r="A130" t="s">
        <v>476</v>
      </c>
      <c r="B130" t="s">
        <v>856</v>
      </c>
      <c r="C130" t="s">
        <v>557</v>
      </c>
      <c r="D130">
        <v>5</v>
      </c>
      <c r="E130">
        <v>5</v>
      </c>
      <c r="F130">
        <v>4</v>
      </c>
      <c r="G130">
        <v>5</v>
      </c>
      <c r="H130">
        <v>3</v>
      </c>
      <c r="I130">
        <v>4.6374999999999993</v>
      </c>
      <c r="J130">
        <v>22</v>
      </c>
      <c r="K130">
        <v>0.1918432030407122</v>
      </c>
      <c r="L130">
        <v>8</v>
      </c>
      <c r="M130" t="s">
        <v>1972</v>
      </c>
      <c r="N130" t="b">
        <v>0</v>
      </c>
    </row>
    <row r="131" spans="1:14" x14ac:dyDescent="0.45">
      <c r="A131" t="s">
        <v>479</v>
      </c>
      <c r="B131" t="s">
        <v>858</v>
      </c>
      <c r="C131" t="s">
        <v>557</v>
      </c>
      <c r="D131">
        <v>5</v>
      </c>
      <c r="E131">
        <v>5</v>
      </c>
      <c r="F131">
        <v>5</v>
      </c>
      <c r="G131">
        <v>5</v>
      </c>
      <c r="H131">
        <v>5</v>
      </c>
      <c r="I131">
        <v>5</v>
      </c>
      <c r="J131">
        <v>25</v>
      </c>
      <c r="K131">
        <v>0.28930618660414448</v>
      </c>
      <c r="L131">
        <v>11</v>
      </c>
      <c r="M131" t="s">
        <v>1973</v>
      </c>
      <c r="N131" t="b">
        <v>0</v>
      </c>
    </row>
    <row r="132" spans="1:14" x14ac:dyDescent="0.45">
      <c r="D132">
        <f>AVERAGE(D2:D131)</f>
        <v>4.7</v>
      </c>
      <c r="E132">
        <f t="shared" ref="E132:L132" si="0">AVERAGE(E2:E131)</f>
        <v>4.8615384615384611</v>
      </c>
      <c r="F132">
        <f t="shared" si="0"/>
        <v>4.1307692307692312</v>
      </c>
      <c r="G132">
        <f t="shared" si="0"/>
        <v>4.8153846153846152</v>
      </c>
      <c r="H132">
        <f t="shared" si="0"/>
        <v>3.9230769230769229</v>
      </c>
      <c r="I132">
        <f t="shared" si="0"/>
        <v>4.5844230769230805</v>
      </c>
      <c r="J132">
        <f t="shared" si="0"/>
        <v>22.430769230769229</v>
      </c>
      <c r="K132">
        <f t="shared" si="0"/>
        <v>0.25811124115663797</v>
      </c>
      <c r="L132">
        <f t="shared" si="0"/>
        <v>10.569230769230769</v>
      </c>
    </row>
  </sheetData>
  <autoFilter ref="A1:Q132" xr:uid="{AEC8999F-D459-4FB9-8AED-47D15DC8AAE5}"/>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404A-B8C0-418E-A9E4-1566A0066F20}">
  <sheetPr>
    <tabColor theme="6" tint="0.79998168889431442"/>
  </sheetPr>
  <dimension ref="A1:Q27"/>
  <sheetViews>
    <sheetView workbookViewId="0">
      <pane ySplit="1" topLeftCell="A2" activePane="bottomLeft" state="frozen"/>
      <selection pane="bottomLeft" activeCell="A2" sqref="A2:N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17</v>
      </c>
      <c r="B2" t="s">
        <v>556</v>
      </c>
      <c r="C2" t="s">
        <v>557</v>
      </c>
      <c r="D2">
        <v>5</v>
      </c>
      <c r="E2">
        <v>5</v>
      </c>
      <c r="F2">
        <v>5</v>
      </c>
      <c r="G2">
        <v>4</v>
      </c>
      <c r="H2">
        <v>4</v>
      </c>
      <c r="I2">
        <v>4.7499999999999991</v>
      </c>
      <c r="J2">
        <v>23</v>
      </c>
      <c r="K2">
        <v>0.4495100402349067</v>
      </c>
      <c r="L2">
        <v>6</v>
      </c>
      <c r="M2" t="s">
        <v>1819</v>
      </c>
      <c r="N2" t="b">
        <v>0</v>
      </c>
    </row>
    <row r="3" spans="1:17" x14ac:dyDescent="0.45">
      <c r="A3" t="s">
        <v>21</v>
      </c>
      <c r="B3" t="s">
        <v>559</v>
      </c>
      <c r="C3" t="s">
        <v>557</v>
      </c>
      <c r="D3">
        <v>4</v>
      </c>
      <c r="E3">
        <v>5</v>
      </c>
      <c r="F3">
        <v>4</v>
      </c>
      <c r="G3">
        <v>4</v>
      </c>
      <c r="H3">
        <v>2</v>
      </c>
      <c r="I3">
        <v>4.0750000000000002</v>
      </c>
      <c r="J3">
        <v>19</v>
      </c>
      <c r="K3">
        <v>0.2327153069383133</v>
      </c>
      <c r="L3">
        <v>8</v>
      </c>
      <c r="M3" t="s">
        <v>1820</v>
      </c>
      <c r="N3" t="b">
        <v>0</v>
      </c>
    </row>
    <row r="4" spans="1:17" x14ac:dyDescent="0.45">
      <c r="A4" t="s">
        <v>24</v>
      </c>
      <c r="B4" t="s">
        <v>561</v>
      </c>
      <c r="C4" t="s">
        <v>557</v>
      </c>
      <c r="D4">
        <v>3</v>
      </c>
      <c r="E4">
        <v>3</v>
      </c>
      <c r="F4">
        <v>2</v>
      </c>
      <c r="G4">
        <v>4</v>
      </c>
      <c r="H4">
        <v>3</v>
      </c>
      <c r="I4">
        <v>2.9750000000000001</v>
      </c>
      <c r="J4">
        <v>15</v>
      </c>
      <c r="K4">
        <v>0.45840872762148338</v>
      </c>
      <c r="L4">
        <v>2</v>
      </c>
      <c r="M4" t="s">
        <v>1821</v>
      </c>
      <c r="N4" t="b">
        <v>0</v>
      </c>
    </row>
    <row r="5" spans="1:17" x14ac:dyDescent="0.45">
      <c r="A5" t="s">
        <v>27</v>
      </c>
      <c r="B5" t="s">
        <v>563</v>
      </c>
      <c r="C5" t="s">
        <v>557</v>
      </c>
      <c r="D5">
        <v>4</v>
      </c>
      <c r="E5">
        <v>5</v>
      </c>
      <c r="F5">
        <v>4</v>
      </c>
      <c r="G5">
        <v>5</v>
      </c>
      <c r="H5">
        <v>3</v>
      </c>
      <c r="I5">
        <v>4.3249999999999993</v>
      </c>
      <c r="J5">
        <v>21</v>
      </c>
      <c r="K5">
        <v>0.46343695644098087</v>
      </c>
      <c r="L5">
        <v>5</v>
      </c>
      <c r="M5" t="s">
        <v>1822</v>
      </c>
      <c r="N5" t="b">
        <v>0</v>
      </c>
    </row>
    <row r="6" spans="1:17" x14ac:dyDescent="0.45">
      <c r="A6" t="s">
        <v>30</v>
      </c>
      <c r="B6" t="s">
        <v>565</v>
      </c>
      <c r="C6" t="s">
        <v>557</v>
      </c>
      <c r="D6">
        <v>5</v>
      </c>
      <c r="E6">
        <v>5</v>
      </c>
      <c r="F6">
        <v>4</v>
      </c>
      <c r="G6">
        <v>4</v>
      </c>
      <c r="H6">
        <v>3</v>
      </c>
      <c r="I6">
        <v>4.4749999999999996</v>
      </c>
      <c r="J6">
        <v>21</v>
      </c>
      <c r="K6">
        <v>0.42910322050240779</v>
      </c>
      <c r="L6">
        <v>7</v>
      </c>
      <c r="M6" t="s">
        <v>1823</v>
      </c>
      <c r="N6" t="b">
        <v>0</v>
      </c>
    </row>
    <row r="7" spans="1:17" x14ac:dyDescent="0.45">
      <c r="A7" t="s">
        <v>33</v>
      </c>
      <c r="B7" t="s">
        <v>567</v>
      </c>
      <c r="C7" t="s">
        <v>557</v>
      </c>
      <c r="D7">
        <v>5</v>
      </c>
      <c r="E7">
        <v>5</v>
      </c>
      <c r="F7">
        <v>5</v>
      </c>
      <c r="G7">
        <v>5</v>
      </c>
      <c r="H7">
        <v>4</v>
      </c>
      <c r="I7">
        <v>4.9124999999999996</v>
      </c>
      <c r="J7">
        <v>24</v>
      </c>
      <c r="K7">
        <v>0.24898798228968999</v>
      </c>
      <c r="L7">
        <v>2</v>
      </c>
      <c r="M7" t="s">
        <v>1824</v>
      </c>
      <c r="N7" t="b">
        <v>0</v>
      </c>
    </row>
    <row r="8" spans="1:17" x14ac:dyDescent="0.45">
      <c r="A8" t="s">
        <v>36</v>
      </c>
      <c r="B8" t="s">
        <v>569</v>
      </c>
      <c r="C8" t="s">
        <v>557</v>
      </c>
      <c r="D8">
        <v>4</v>
      </c>
      <c r="E8">
        <v>5</v>
      </c>
      <c r="F8">
        <v>4</v>
      </c>
      <c r="G8">
        <v>4</v>
      </c>
      <c r="H8">
        <v>3</v>
      </c>
      <c r="I8">
        <v>4.1624999999999996</v>
      </c>
      <c r="J8">
        <v>20</v>
      </c>
      <c r="K8">
        <v>0.14441792114836341</v>
      </c>
      <c r="L8">
        <v>3</v>
      </c>
      <c r="M8" t="s">
        <v>1825</v>
      </c>
      <c r="N8" t="b">
        <v>0</v>
      </c>
    </row>
    <row r="9" spans="1:17" x14ac:dyDescent="0.45">
      <c r="A9" t="s">
        <v>39</v>
      </c>
      <c r="B9" t="s">
        <v>571</v>
      </c>
      <c r="C9" t="s">
        <v>557</v>
      </c>
      <c r="D9">
        <v>4</v>
      </c>
      <c r="E9">
        <v>5</v>
      </c>
      <c r="F9">
        <v>4</v>
      </c>
      <c r="G9">
        <v>4</v>
      </c>
      <c r="H9">
        <v>3</v>
      </c>
      <c r="I9">
        <v>4.1624999999999996</v>
      </c>
      <c r="J9">
        <v>20</v>
      </c>
      <c r="K9">
        <v>0.1503938669832271</v>
      </c>
      <c r="L9">
        <v>2</v>
      </c>
      <c r="M9" t="s">
        <v>1826</v>
      </c>
      <c r="N9" t="b">
        <v>0</v>
      </c>
    </row>
    <row r="10" spans="1:17" x14ac:dyDescent="0.45">
      <c r="A10" t="s">
        <v>42</v>
      </c>
      <c r="B10" t="s">
        <v>573</v>
      </c>
      <c r="C10" t="s">
        <v>557</v>
      </c>
      <c r="D10">
        <v>5</v>
      </c>
      <c r="E10">
        <v>5</v>
      </c>
      <c r="F10">
        <v>5</v>
      </c>
      <c r="G10">
        <v>5</v>
      </c>
      <c r="H10">
        <v>4</v>
      </c>
      <c r="I10">
        <v>4.9124999999999996</v>
      </c>
      <c r="J10">
        <v>24</v>
      </c>
      <c r="K10">
        <v>0.30176323470626831</v>
      </c>
      <c r="L10">
        <v>5</v>
      </c>
      <c r="M10" t="s">
        <v>1827</v>
      </c>
      <c r="N10" t="b">
        <v>0</v>
      </c>
    </row>
    <row r="11" spans="1:17" x14ac:dyDescent="0.45">
      <c r="A11" t="s">
        <v>45</v>
      </c>
      <c r="B11" t="s">
        <v>575</v>
      </c>
      <c r="C11" t="s">
        <v>557</v>
      </c>
      <c r="D11">
        <v>5</v>
      </c>
      <c r="E11">
        <v>5</v>
      </c>
      <c r="F11">
        <v>5</v>
      </c>
      <c r="G11">
        <v>4</v>
      </c>
      <c r="H11">
        <v>4</v>
      </c>
      <c r="I11">
        <v>4.7499999999999991</v>
      </c>
      <c r="J11">
        <v>23</v>
      </c>
      <c r="K11">
        <v>0.46851891420389868</v>
      </c>
      <c r="L11">
        <v>6</v>
      </c>
      <c r="M11" t="s">
        <v>1828</v>
      </c>
      <c r="N11" t="b">
        <v>0</v>
      </c>
    </row>
    <row r="12" spans="1:17" x14ac:dyDescent="0.45">
      <c r="A12" t="s">
        <v>48</v>
      </c>
      <c r="B12" t="s">
        <v>577</v>
      </c>
      <c r="C12" t="s">
        <v>557</v>
      </c>
      <c r="D12">
        <v>3</v>
      </c>
      <c r="E12">
        <v>4</v>
      </c>
      <c r="F12">
        <v>4</v>
      </c>
      <c r="G12">
        <v>4</v>
      </c>
      <c r="H12">
        <v>2</v>
      </c>
      <c r="I12">
        <v>3.5125000000000002</v>
      </c>
      <c r="J12">
        <v>17</v>
      </c>
      <c r="K12">
        <v>0.26266655663457988</v>
      </c>
      <c r="L12">
        <v>9</v>
      </c>
      <c r="M12" t="s">
        <v>1829</v>
      </c>
      <c r="N12" t="b">
        <v>0</v>
      </c>
    </row>
    <row r="13" spans="1:17" x14ac:dyDescent="0.45">
      <c r="A13" t="s">
        <v>51</v>
      </c>
      <c r="B13" t="s">
        <v>579</v>
      </c>
      <c r="C13" t="s">
        <v>557</v>
      </c>
      <c r="D13">
        <v>4</v>
      </c>
      <c r="E13">
        <v>5</v>
      </c>
      <c r="F13">
        <v>3</v>
      </c>
      <c r="G13">
        <v>4</v>
      </c>
      <c r="H13">
        <v>2</v>
      </c>
      <c r="I13">
        <v>3.8875000000000002</v>
      </c>
      <c r="J13">
        <v>18</v>
      </c>
      <c r="K13">
        <v>0.14469857679914069</v>
      </c>
      <c r="L13">
        <v>7</v>
      </c>
      <c r="M13" t="s">
        <v>1830</v>
      </c>
      <c r="N13" t="b">
        <v>0</v>
      </c>
    </row>
    <row r="14" spans="1:17" x14ac:dyDescent="0.45">
      <c r="A14" t="s">
        <v>54</v>
      </c>
      <c r="B14" t="s">
        <v>581</v>
      </c>
      <c r="C14" t="s">
        <v>557</v>
      </c>
      <c r="D14">
        <v>5</v>
      </c>
      <c r="E14">
        <v>5</v>
      </c>
      <c r="F14">
        <v>5</v>
      </c>
      <c r="G14">
        <v>5</v>
      </c>
      <c r="H14">
        <v>4</v>
      </c>
      <c r="I14">
        <v>4.9124999999999996</v>
      </c>
      <c r="J14">
        <v>24</v>
      </c>
      <c r="K14">
        <v>0.37659444739859171</v>
      </c>
      <c r="L14">
        <v>7</v>
      </c>
      <c r="M14" t="s">
        <v>1831</v>
      </c>
      <c r="N14" t="b">
        <v>0</v>
      </c>
    </row>
    <row r="15" spans="1:17" x14ac:dyDescent="0.45">
      <c r="A15" t="s">
        <v>57</v>
      </c>
      <c r="B15" t="s">
        <v>583</v>
      </c>
      <c r="C15" t="s">
        <v>557</v>
      </c>
      <c r="D15">
        <v>4</v>
      </c>
      <c r="E15">
        <v>5</v>
      </c>
      <c r="F15">
        <v>4</v>
      </c>
      <c r="G15">
        <v>5</v>
      </c>
      <c r="H15">
        <v>3</v>
      </c>
      <c r="I15">
        <v>4.3249999999999993</v>
      </c>
      <c r="J15">
        <v>21</v>
      </c>
      <c r="K15">
        <v>0.43470263357332323</v>
      </c>
      <c r="L15">
        <v>5</v>
      </c>
      <c r="M15" t="s">
        <v>1832</v>
      </c>
      <c r="N15" t="b">
        <v>0</v>
      </c>
    </row>
    <row r="16" spans="1:17" x14ac:dyDescent="0.45">
      <c r="A16" t="s">
        <v>60</v>
      </c>
      <c r="B16" t="s">
        <v>585</v>
      </c>
      <c r="C16" t="s">
        <v>557</v>
      </c>
      <c r="D16">
        <v>4</v>
      </c>
      <c r="E16">
        <v>5</v>
      </c>
      <c r="F16">
        <v>4</v>
      </c>
      <c r="G16">
        <v>4</v>
      </c>
      <c r="H16">
        <v>4</v>
      </c>
      <c r="I16">
        <v>4.25</v>
      </c>
      <c r="J16">
        <v>21</v>
      </c>
      <c r="K16">
        <v>0.38552838212552659</v>
      </c>
      <c r="L16">
        <v>5</v>
      </c>
      <c r="M16" t="s">
        <v>1833</v>
      </c>
      <c r="N16" t="b">
        <v>0</v>
      </c>
    </row>
    <row r="17" spans="1:14" x14ac:dyDescent="0.45">
      <c r="A17" t="s">
        <v>63</v>
      </c>
      <c r="B17" t="s">
        <v>587</v>
      </c>
      <c r="C17" t="s">
        <v>557</v>
      </c>
      <c r="D17">
        <v>4</v>
      </c>
      <c r="E17">
        <v>5</v>
      </c>
      <c r="F17">
        <v>4</v>
      </c>
      <c r="G17">
        <v>4</v>
      </c>
      <c r="H17">
        <v>3</v>
      </c>
      <c r="I17">
        <v>4.1624999999999996</v>
      </c>
      <c r="J17">
        <v>20</v>
      </c>
      <c r="K17">
        <v>0.2493992541712933</v>
      </c>
      <c r="L17">
        <v>6</v>
      </c>
      <c r="M17" t="s">
        <v>1834</v>
      </c>
      <c r="N17" t="b">
        <v>0</v>
      </c>
    </row>
    <row r="18" spans="1:14" x14ac:dyDescent="0.45">
      <c r="A18" t="s">
        <v>66</v>
      </c>
      <c r="B18" t="s">
        <v>589</v>
      </c>
      <c r="C18" t="s">
        <v>557</v>
      </c>
      <c r="D18">
        <v>4</v>
      </c>
      <c r="E18">
        <v>5</v>
      </c>
      <c r="F18">
        <v>4</v>
      </c>
      <c r="G18">
        <v>5</v>
      </c>
      <c r="H18">
        <v>3</v>
      </c>
      <c r="I18">
        <v>4.3249999999999993</v>
      </c>
      <c r="J18">
        <v>21</v>
      </c>
      <c r="K18">
        <v>0.42582965067340067</v>
      </c>
      <c r="L18">
        <v>6</v>
      </c>
      <c r="M18" t="s">
        <v>1835</v>
      </c>
      <c r="N18" t="b">
        <v>0</v>
      </c>
    </row>
    <row r="19" spans="1:14" x14ac:dyDescent="0.45">
      <c r="A19" t="s">
        <v>69</v>
      </c>
      <c r="B19" t="s">
        <v>591</v>
      </c>
      <c r="C19" t="s">
        <v>557</v>
      </c>
      <c r="D19">
        <v>4</v>
      </c>
      <c r="E19">
        <v>5</v>
      </c>
      <c r="F19">
        <v>4</v>
      </c>
      <c r="G19">
        <v>4</v>
      </c>
      <c r="H19">
        <v>3</v>
      </c>
      <c r="I19">
        <v>4.1624999999999996</v>
      </c>
      <c r="J19">
        <v>20</v>
      </c>
      <c r="K19">
        <v>0.28089392059553348</v>
      </c>
      <c r="L19">
        <v>5</v>
      </c>
      <c r="M19" t="s">
        <v>1836</v>
      </c>
      <c r="N19" t="b">
        <v>0</v>
      </c>
    </row>
    <row r="20" spans="1:14" x14ac:dyDescent="0.45">
      <c r="A20" t="s">
        <v>72</v>
      </c>
      <c r="B20" t="s">
        <v>593</v>
      </c>
      <c r="C20" t="s">
        <v>557</v>
      </c>
      <c r="D20">
        <v>4</v>
      </c>
      <c r="E20">
        <v>5</v>
      </c>
      <c r="F20">
        <v>4</v>
      </c>
      <c r="G20">
        <v>4</v>
      </c>
      <c r="H20">
        <v>3</v>
      </c>
      <c r="I20">
        <v>4.1624999999999996</v>
      </c>
      <c r="J20">
        <v>20</v>
      </c>
      <c r="K20">
        <v>0.35805196317774929</v>
      </c>
      <c r="L20">
        <v>9</v>
      </c>
      <c r="M20" t="s">
        <v>1837</v>
      </c>
      <c r="N20" t="b">
        <v>0</v>
      </c>
    </row>
    <row r="21" spans="1:14" x14ac:dyDescent="0.45">
      <c r="A21" t="s">
        <v>75</v>
      </c>
      <c r="B21" t="s">
        <v>595</v>
      </c>
      <c r="C21" t="s">
        <v>557</v>
      </c>
      <c r="D21">
        <v>5</v>
      </c>
      <c r="E21">
        <v>5</v>
      </c>
      <c r="F21">
        <v>4</v>
      </c>
      <c r="G21">
        <v>5</v>
      </c>
      <c r="H21">
        <v>3</v>
      </c>
      <c r="I21">
        <v>4.6374999999999993</v>
      </c>
      <c r="J21">
        <v>22</v>
      </c>
      <c r="K21">
        <v>0.37490040461231838</v>
      </c>
      <c r="L21">
        <v>7</v>
      </c>
      <c r="M21" t="s">
        <v>1838</v>
      </c>
      <c r="N21" t="b">
        <v>0</v>
      </c>
    </row>
    <row r="22" spans="1:14" x14ac:dyDescent="0.45">
      <c r="A22" t="s">
        <v>78</v>
      </c>
      <c r="B22" t="s">
        <v>597</v>
      </c>
      <c r="C22" t="s">
        <v>557</v>
      </c>
      <c r="D22">
        <v>5</v>
      </c>
      <c r="E22">
        <v>5</v>
      </c>
      <c r="F22">
        <v>5</v>
      </c>
      <c r="G22">
        <v>5</v>
      </c>
      <c r="H22">
        <v>4</v>
      </c>
      <c r="I22">
        <v>4.9124999999999996</v>
      </c>
      <c r="J22">
        <v>24</v>
      </c>
      <c r="K22">
        <v>0.36653674403518421</v>
      </c>
      <c r="L22">
        <v>11</v>
      </c>
      <c r="M22" t="s">
        <v>1839</v>
      </c>
      <c r="N22" t="b">
        <v>0</v>
      </c>
    </row>
    <row r="23" spans="1:14" x14ac:dyDescent="0.45">
      <c r="A23" t="s">
        <v>81</v>
      </c>
      <c r="B23" t="s">
        <v>599</v>
      </c>
      <c r="C23" t="s">
        <v>557</v>
      </c>
      <c r="D23">
        <v>4</v>
      </c>
      <c r="E23">
        <v>5</v>
      </c>
      <c r="F23">
        <v>4</v>
      </c>
      <c r="G23">
        <v>4</v>
      </c>
      <c r="H23">
        <v>3</v>
      </c>
      <c r="I23">
        <v>4.1624999999999996</v>
      </c>
      <c r="J23">
        <v>20</v>
      </c>
      <c r="K23">
        <v>0.29688225044793348</v>
      </c>
      <c r="L23">
        <v>4</v>
      </c>
      <c r="M23" t="s">
        <v>1840</v>
      </c>
      <c r="N23" t="b">
        <v>0</v>
      </c>
    </row>
    <row r="24" spans="1:14" x14ac:dyDescent="0.45">
      <c r="A24" t="s">
        <v>84</v>
      </c>
      <c r="B24" t="s">
        <v>601</v>
      </c>
      <c r="C24" t="s">
        <v>557</v>
      </c>
      <c r="D24">
        <v>4</v>
      </c>
      <c r="E24">
        <v>5</v>
      </c>
      <c r="F24">
        <v>4</v>
      </c>
      <c r="G24">
        <v>5</v>
      </c>
      <c r="H24">
        <v>3</v>
      </c>
      <c r="I24">
        <v>4.3249999999999993</v>
      </c>
      <c r="J24">
        <v>21</v>
      </c>
      <c r="K24">
        <v>0.42576423576423578</v>
      </c>
      <c r="L24">
        <v>8</v>
      </c>
      <c r="M24" t="s">
        <v>1841</v>
      </c>
      <c r="N24" t="b">
        <v>0</v>
      </c>
    </row>
    <row r="25" spans="1:14" x14ac:dyDescent="0.45">
      <c r="A25" t="s">
        <v>87</v>
      </c>
      <c r="B25" t="s">
        <v>603</v>
      </c>
      <c r="C25" t="s">
        <v>557</v>
      </c>
      <c r="D25">
        <v>4</v>
      </c>
      <c r="E25">
        <v>5</v>
      </c>
      <c r="F25">
        <v>4</v>
      </c>
      <c r="G25">
        <v>4</v>
      </c>
      <c r="H25">
        <v>3</v>
      </c>
      <c r="I25">
        <v>4.1624999999999996</v>
      </c>
      <c r="J25">
        <v>20</v>
      </c>
      <c r="K25">
        <v>0.2456204235822462</v>
      </c>
      <c r="L25">
        <v>7</v>
      </c>
      <c r="M25" t="s">
        <v>1842</v>
      </c>
      <c r="N25" t="b">
        <v>0</v>
      </c>
    </row>
    <row r="26" spans="1:14" x14ac:dyDescent="0.45">
      <c r="A26" t="s">
        <v>90</v>
      </c>
      <c r="B26" t="s">
        <v>605</v>
      </c>
      <c r="C26" t="s">
        <v>557</v>
      </c>
      <c r="D26">
        <v>5</v>
      </c>
      <c r="E26">
        <v>5</v>
      </c>
      <c r="F26">
        <v>4</v>
      </c>
      <c r="G26">
        <v>5</v>
      </c>
      <c r="H26">
        <v>4</v>
      </c>
      <c r="I26">
        <v>4.7249999999999996</v>
      </c>
      <c r="J26">
        <v>23</v>
      </c>
      <c r="K26">
        <v>0.36544149067769682</v>
      </c>
      <c r="L26">
        <v>5</v>
      </c>
      <c r="M26" t="s">
        <v>1843</v>
      </c>
      <c r="N26" t="b">
        <v>0</v>
      </c>
    </row>
    <row r="27" spans="1:14" x14ac:dyDescent="0.45">
      <c r="D27">
        <f t="shared" ref="D27:L27" si="0">AVERAGE(D2:D26)</f>
        <v>4.28</v>
      </c>
      <c r="E27">
        <f t="shared" si="0"/>
        <v>4.88</v>
      </c>
      <c r="F27">
        <f t="shared" si="0"/>
        <v>4.12</v>
      </c>
      <c r="G27">
        <f t="shared" si="0"/>
        <v>4.4000000000000004</v>
      </c>
      <c r="H27">
        <f t="shared" si="0"/>
        <v>3.2</v>
      </c>
      <c r="I27">
        <f t="shared" si="0"/>
        <v>4.3249999999999993</v>
      </c>
      <c r="J27">
        <f t="shared" si="0"/>
        <v>20.88</v>
      </c>
      <c r="K27">
        <f t="shared" si="0"/>
        <v>0.33363068421353181</v>
      </c>
      <c r="L27">
        <f t="shared" si="0"/>
        <v>5.88</v>
      </c>
    </row>
  </sheetData>
  <autoFilter ref="A1:Q27" xr:uid="{A6B3404A-B8C0-418E-A9E4-1566A0066F20}"/>
  <pageMargins left="0.75" right="0.75" top="1" bottom="1" header="0.5" footer="0.5"/>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B0D8-FA84-4F22-A026-8CCA695EBD4B}">
  <sheetPr>
    <tabColor theme="6" tint="-0.249977111117893"/>
  </sheetPr>
  <dimension ref="A1:Q27"/>
  <sheetViews>
    <sheetView workbookViewId="0">
      <pane ySplit="1" topLeftCell="A2" activePane="bottomLeft" state="frozen"/>
      <selection pane="bottomLeft" sqref="A1:Q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483</v>
      </c>
      <c r="C2" t="s">
        <v>19</v>
      </c>
      <c r="D2">
        <v>4</v>
      </c>
      <c r="E2">
        <v>5</v>
      </c>
      <c r="F2">
        <v>4</v>
      </c>
      <c r="G2">
        <v>5</v>
      </c>
      <c r="H2">
        <v>2</v>
      </c>
      <c r="I2">
        <v>4.2374999999999998</v>
      </c>
      <c r="J2">
        <v>20</v>
      </c>
      <c r="K2">
        <v>0.27829787234042552</v>
      </c>
      <c r="L2">
        <v>1</v>
      </c>
      <c r="M2" t="s">
        <v>1794</v>
      </c>
      <c r="N2" t="b">
        <v>0</v>
      </c>
    </row>
    <row r="3" spans="1:17" x14ac:dyDescent="0.45">
      <c r="A3" t="s">
        <v>485</v>
      </c>
      <c r="B3" t="s">
        <v>486</v>
      </c>
      <c r="C3" t="s">
        <v>19</v>
      </c>
      <c r="D3">
        <v>4</v>
      </c>
      <c r="E3">
        <v>5</v>
      </c>
      <c r="F3">
        <v>4</v>
      </c>
      <c r="G3">
        <v>4</v>
      </c>
      <c r="H3">
        <v>2</v>
      </c>
      <c r="I3">
        <v>4.0750000000000002</v>
      </c>
      <c r="J3">
        <v>19</v>
      </c>
      <c r="K3">
        <v>0.27956043956043952</v>
      </c>
      <c r="L3">
        <v>1</v>
      </c>
      <c r="M3" t="s">
        <v>1795</v>
      </c>
      <c r="N3" t="b">
        <v>0</v>
      </c>
    </row>
    <row r="4" spans="1:17" x14ac:dyDescent="0.45">
      <c r="A4" t="s">
        <v>488</v>
      </c>
      <c r="B4" t="s">
        <v>489</v>
      </c>
      <c r="C4" t="s">
        <v>19</v>
      </c>
      <c r="D4">
        <v>4</v>
      </c>
      <c r="E4">
        <v>5</v>
      </c>
      <c r="F4">
        <v>4</v>
      </c>
      <c r="G4">
        <v>5</v>
      </c>
      <c r="H4">
        <v>3</v>
      </c>
      <c r="I4">
        <v>4.3249999999999993</v>
      </c>
      <c r="J4">
        <v>21</v>
      </c>
      <c r="K4">
        <v>0.26812499999999989</v>
      </c>
      <c r="L4">
        <v>1</v>
      </c>
      <c r="M4" t="s">
        <v>1796</v>
      </c>
      <c r="N4" t="b">
        <v>0</v>
      </c>
    </row>
    <row r="5" spans="1:17" x14ac:dyDescent="0.45">
      <c r="A5" t="s">
        <v>491</v>
      </c>
      <c r="B5" t="s">
        <v>492</v>
      </c>
      <c r="C5" t="s">
        <v>19</v>
      </c>
      <c r="D5">
        <v>2</v>
      </c>
      <c r="E5">
        <v>4</v>
      </c>
      <c r="F5">
        <v>2</v>
      </c>
      <c r="G5">
        <v>3</v>
      </c>
      <c r="H5">
        <v>2</v>
      </c>
      <c r="I5">
        <v>2.6625000000000001</v>
      </c>
      <c r="J5">
        <v>13</v>
      </c>
      <c r="K5">
        <v>0.27870967741935482</v>
      </c>
      <c r="L5">
        <v>1</v>
      </c>
      <c r="M5" t="s">
        <v>1797</v>
      </c>
      <c r="N5" t="b">
        <v>0</v>
      </c>
    </row>
    <row r="6" spans="1:17" x14ac:dyDescent="0.45">
      <c r="A6" t="s">
        <v>494</v>
      </c>
      <c r="B6" t="s">
        <v>495</v>
      </c>
      <c r="C6" t="s">
        <v>19</v>
      </c>
      <c r="D6">
        <v>4</v>
      </c>
      <c r="E6">
        <v>5</v>
      </c>
      <c r="F6">
        <v>3</v>
      </c>
      <c r="G6">
        <v>4</v>
      </c>
      <c r="H6">
        <v>2</v>
      </c>
      <c r="I6">
        <v>3.8875000000000002</v>
      </c>
      <c r="J6">
        <v>18</v>
      </c>
      <c r="K6">
        <v>0.28444444444444439</v>
      </c>
      <c r="L6">
        <v>1</v>
      </c>
      <c r="M6" t="s">
        <v>1798</v>
      </c>
      <c r="N6" t="b">
        <v>0</v>
      </c>
    </row>
    <row r="7" spans="1:17" x14ac:dyDescent="0.45">
      <c r="A7" t="s">
        <v>497</v>
      </c>
      <c r="B7" t="s">
        <v>498</v>
      </c>
      <c r="C7" t="s">
        <v>19</v>
      </c>
      <c r="D7">
        <v>4</v>
      </c>
      <c r="E7">
        <v>5</v>
      </c>
      <c r="F7">
        <v>4</v>
      </c>
      <c r="G7">
        <v>5</v>
      </c>
      <c r="H7">
        <v>3</v>
      </c>
      <c r="I7">
        <v>4.3249999999999993</v>
      </c>
      <c r="J7">
        <v>21</v>
      </c>
      <c r="K7">
        <v>0.27956043956043952</v>
      </c>
      <c r="L7">
        <v>1</v>
      </c>
      <c r="M7" t="s">
        <v>1799</v>
      </c>
      <c r="N7" t="b">
        <v>0</v>
      </c>
    </row>
    <row r="8" spans="1:17" x14ac:dyDescent="0.45">
      <c r="A8" t="s">
        <v>500</v>
      </c>
      <c r="B8" t="s">
        <v>501</v>
      </c>
      <c r="C8" t="s">
        <v>19</v>
      </c>
      <c r="D8">
        <v>4</v>
      </c>
      <c r="E8">
        <v>5</v>
      </c>
      <c r="F8">
        <v>4</v>
      </c>
      <c r="G8">
        <v>4</v>
      </c>
      <c r="H8">
        <v>2</v>
      </c>
      <c r="I8">
        <v>4.0750000000000002</v>
      </c>
      <c r="J8">
        <v>19</v>
      </c>
      <c r="K8">
        <v>0.26706766917293229</v>
      </c>
      <c r="L8">
        <v>1</v>
      </c>
      <c r="M8" t="s">
        <v>1800</v>
      </c>
      <c r="N8" t="b">
        <v>0</v>
      </c>
    </row>
    <row r="9" spans="1:17" x14ac:dyDescent="0.45">
      <c r="A9" t="s">
        <v>503</v>
      </c>
      <c r="B9" t="s">
        <v>504</v>
      </c>
      <c r="C9" t="s">
        <v>19</v>
      </c>
      <c r="D9">
        <v>4</v>
      </c>
      <c r="E9">
        <v>5</v>
      </c>
      <c r="F9">
        <v>4</v>
      </c>
      <c r="G9">
        <v>4</v>
      </c>
      <c r="H9">
        <v>3</v>
      </c>
      <c r="I9">
        <v>4.1624999999999996</v>
      </c>
      <c r="J9">
        <v>20</v>
      </c>
      <c r="K9">
        <v>0.26879999999999998</v>
      </c>
      <c r="L9">
        <v>1</v>
      </c>
      <c r="M9" t="s">
        <v>1801</v>
      </c>
      <c r="N9" t="b">
        <v>0</v>
      </c>
    </row>
    <row r="10" spans="1:17" x14ac:dyDescent="0.45">
      <c r="A10" t="s">
        <v>506</v>
      </c>
      <c r="B10" t="s">
        <v>507</v>
      </c>
      <c r="C10" t="s">
        <v>19</v>
      </c>
      <c r="D10">
        <v>4</v>
      </c>
      <c r="E10">
        <v>5</v>
      </c>
      <c r="F10">
        <v>3</v>
      </c>
      <c r="G10">
        <v>4</v>
      </c>
      <c r="H10">
        <v>2</v>
      </c>
      <c r="I10">
        <v>3.8875000000000002</v>
      </c>
      <c r="J10">
        <v>18</v>
      </c>
      <c r="K10">
        <v>0.28736842105263161</v>
      </c>
      <c r="L10">
        <v>1</v>
      </c>
      <c r="M10" t="s">
        <v>1802</v>
      </c>
      <c r="N10" t="b">
        <v>0</v>
      </c>
    </row>
    <row r="11" spans="1:17" x14ac:dyDescent="0.45">
      <c r="A11" t="s">
        <v>509</v>
      </c>
      <c r="B11" t="s">
        <v>510</v>
      </c>
      <c r="C11" t="s">
        <v>19</v>
      </c>
      <c r="D11">
        <v>3</v>
      </c>
      <c r="E11">
        <v>4</v>
      </c>
      <c r="F11">
        <v>3</v>
      </c>
      <c r="G11">
        <v>4</v>
      </c>
      <c r="H11">
        <v>2</v>
      </c>
      <c r="I11">
        <v>3.3250000000000002</v>
      </c>
      <c r="J11">
        <v>16</v>
      </c>
      <c r="K11">
        <v>0.26130177514792902</v>
      </c>
      <c r="L11">
        <v>1</v>
      </c>
      <c r="M11" t="s">
        <v>1803</v>
      </c>
      <c r="N11" t="b">
        <v>0</v>
      </c>
    </row>
    <row r="12" spans="1:17" x14ac:dyDescent="0.45">
      <c r="A12" t="s">
        <v>512</v>
      </c>
      <c r="B12" t="s">
        <v>513</v>
      </c>
      <c r="C12" t="s">
        <v>19</v>
      </c>
      <c r="D12">
        <v>4</v>
      </c>
      <c r="E12">
        <v>5</v>
      </c>
      <c r="F12">
        <v>4</v>
      </c>
      <c r="G12">
        <v>5</v>
      </c>
      <c r="H12">
        <v>3</v>
      </c>
      <c r="I12">
        <v>4.3249999999999993</v>
      </c>
      <c r="J12">
        <v>21</v>
      </c>
      <c r="K12">
        <v>0.25967213114754101</v>
      </c>
      <c r="L12">
        <v>1</v>
      </c>
      <c r="M12" t="s">
        <v>1804</v>
      </c>
      <c r="N12" t="b">
        <v>0</v>
      </c>
    </row>
    <row r="13" spans="1:17" x14ac:dyDescent="0.45">
      <c r="A13" t="s">
        <v>515</v>
      </c>
      <c r="B13" t="s">
        <v>516</v>
      </c>
      <c r="C13" t="s">
        <v>19</v>
      </c>
      <c r="D13">
        <v>4</v>
      </c>
      <c r="E13">
        <v>5</v>
      </c>
      <c r="F13">
        <v>3</v>
      </c>
      <c r="G13">
        <v>4</v>
      </c>
      <c r="H13">
        <v>2</v>
      </c>
      <c r="I13">
        <v>3.8875000000000002</v>
      </c>
      <c r="J13">
        <v>18</v>
      </c>
      <c r="K13">
        <v>0.27396226415094338</v>
      </c>
      <c r="L13">
        <v>1</v>
      </c>
      <c r="M13" t="s">
        <v>1805</v>
      </c>
      <c r="N13" t="b">
        <v>0</v>
      </c>
    </row>
    <row r="14" spans="1:17" x14ac:dyDescent="0.45">
      <c r="A14" t="s">
        <v>518</v>
      </c>
      <c r="B14" t="s">
        <v>519</v>
      </c>
      <c r="C14" t="s">
        <v>19</v>
      </c>
      <c r="D14">
        <v>3</v>
      </c>
      <c r="E14">
        <v>4</v>
      </c>
      <c r="F14">
        <v>3</v>
      </c>
      <c r="G14">
        <v>4</v>
      </c>
      <c r="H14">
        <v>2</v>
      </c>
      <c r="I14">
        <v>3.3250000000000002</v>
      </c>
      <c r="J14">
        <v>16</v>
      </c>
      <c r="K14">
        <v>0.27495145631067958</v>
      </c>
      <c r="L14">
        <v>1</v>
      </c>
      <c r="M14" t="s">
        <v>1806</v>
      </c>
      <c r="N14" t="b">
        <v>0</v>
      </c>
    </row>
    <row r="15" spans="1:17" x14ac:dyDescent="0.45">
      <c r="A15" t="s">
        <v>521</v>
      </c>
      <c r="B15" t="s">
        <v>522</v>
      </c>
      <c r="C15" t="s">
        <v>19</v>
      </c>
      <c r="D15">
        <v>3</v>
      </c>
      <c r="E15">
        <v>4</v>
      </c>
      <c r="F15">
        <v>3</v>
      </c>
      <c r="G15">
        <v>4</v>
      </c>
      <c r="H15">
        <v>2</v>
      </c>
      <c r="I15">
        <v>3.3250000000000002</v>
      </c>
      <c r="J15">
        <v>16</v>
      </c>
      <c r="K15">
        <v>0.27364485981308412</v>
      </c>
      <c r="L15">
        <v>1</v>
      </c>
      <c r="M15" t="s">
        <v>1807</v>
      </c>
      <c r="N15" t="b">
        <v>0</v>
      </c>
    </row>
    <row r="16" spans="1:17" x14ac:dyDescent="0.45">
      <c r="A16" t="s">
        <v>524</v>
      </c>
      <c r="B16" t="s">
        <v>525</v>
      </c>
      <c r="C16" t="s">
        <v>19</v>
      </c>
      <c r="D16">
        <v>4</v>
      </c>
      <c r="E16">
        <v>5</v>
      </c>
      <c r="F16">
        <v>3</v>
      </c>
      <c r="G16">
        <v>4</v>
      </c>
      <c r="H16">
        <v>3</v>
      </c>
      <c r="I16">
        <v>3.9750000000000001</v>
      </c>
      <c r="J16">
        <v>19</v>
      </c>
      <c r="K16">
        <v>0.21231015187849719</v>
      </c>
      <c r="L16">
        <v>1</v>
      </c>
      <c r="M16" t="s">
        <v>1808</v>
      </c>
      <c r="N16" t="b">
        <v>1</v>
      </c>
      <c r="O16" t="b">
        <v>1</v>
      </c>
      <c r="P16">
        <v>393</v>
      </c>
      <c r="Q16">
        <v>700</v>
      </c>
    </row>
    <row r="17" spans="1:17" x14ac:dyDescent="0.45">
      <c r="A17" t="s">
        <v>527</v>
      </c>
      <c r="B17" t="s">
        <v>528</v>
      </c>
      <c r="C17" t="s">
        <v>19</v>
      </c>
      <c r="D17">
        <v>5</v>
      </c>
      <c r="E17">
        <v>5</v>
      </c>
      <c r="F17">
        <v>4</v>
      </c>
      <c r="G17">
        <v>5</v>
      </c>
      <c r="H17">
        <v>3</v>
      </c>
      <c r="I17">
        <v>4.6374999999999993</v>
      </c>
      <c r="J17">
        <v>22</v>
      </c>
      <c r="K17">
        <v>0.28235294117647058</v>
      </c>
      <c r="L17">
        <v>1</v>
      </c>
      <c r="M17" t="s">
        <v>1809</v>
      </c>
      <c r="N17" t="b">
        <v>0</v>
      </c>
    </row>
    <row r="18" spans="1:17" x14ac:dyDescent="0.45">
      <c r="A18" t="s">
        <v>530</v>
      </c>
      <c r="B18" t="s">
        <v>531</v>
      </c>
      <c r="C18" t="s">
        <v>19</v>
      </c>
      <c r="D18">
        <v>4</v>
      </c>
      <c r="E18">
        <v>5</v>
      </c>
      <c r="F18">
        <v>4</v>
      </c>
      <c r="G18">
        <v>4</v>
      </c>
      <c r="H18">
        <v>3</v>
      </c>
      <c r="I18">
        <v>4.1624999999999996</v>
      </c>
      <c r="J18">
        <v>20</v>
      </c>
      <c r="K18">
        <v>0.26465753424657529</v>
      </c>
      <c r="L18">
        <v>1</v>
      </c>
      <c r="M18" t="s">
        <v>1810</v>
      </c>
      <c r="N18" t="b">
        <v>0</v>
      </c>
    </row>
    <row r="19" spans="1:17" x14ac:dyDescent="0.45">
      <c r="A19" t="s">
        <v>533</v>
      </c>
      <c r="B19" t="s">
        <v>534</v>
      </c>
      <c r="C19" t="s">
        <v>19</v>
      </c>
      <c r="D19">
        <v>3</v>
      </c>
      <c r="E19">
        <v>4</v>
      </c>
      <c r="F19">
        <v>3</v>
      </c>
      <c r="G19">
        <v>4</v>
      </c>
      <c r="H19">
        <v>2</v>
      </c>
      <c r="I19">
        <v>3.3250000000000002</v>
      </c>
      <c r="J19">
        <v>16</v>
      </c>
      <c r="K19">
        <v>0.2630769230769231</v>
      </c>
      <c r="L19">
        <v>1</v>
      </c>
      <c r="M19" t="s">
        <v>1811</v>
      </c>
      <c r="N19" t="b">
        <v>0</v>
      </c>
    </row>
    <row r="20" spans="1:17" x14ac:dyDescent="0.45">
      <c r="A20" t="s">
        <v>536</v>
      </c>
      <c r="B20" t="s">
        <v>537</v>
      </c>
      <c r="C20" t="s">
        <v>19</v>
      </c>
      <c r="D20">
        <v>3</v>
      </c>
      <c r="E20">
        <v>4</v>
      </c>
      <c r="F20">
        <v>3</v>
      </c>
      <c r="G20">
        <v>4</v>
      </c>
      <c r="H20">
        <v>2</v>
      </c>
      <c r="I20">
        <v>3.3250000000000002</v>
      </c>
      <c r="J20">
        <v>16</v>
      </c>
      <c r="K20">
        <v>0.26879999999999998</v>
      </c>
      <c r="L20">
        <v>1</v>
      </c>
      <c r="M20" t="s">
        <v>1812</v>
      </c>
      <c r="N20" t="b">
        <v>0</v>
      </c>
    </row>
    <row r="21" spans="1:17" x14ac:dyDescent="0.45">
      <c r="A21" t="s">
        <v>539</v>
      </c>
      <c r="B21" t="s">
        <v>540</v>
      </c>
      <c r="C21" t="s">
        <v>19</v>
      </c>
      <c r="D21">
        <v>4</v>
      </c>
      <c r="E21">
        <v>5</v>
      </c>
      <c r="F21">
        <v>4</v>
      </c>
      <c r="G21">
        <v>4</v>
      </c>
      <c r="H21">
        <v>3</v>
      </c>
      <c r="I21">
        <v>4.1624999999999996</v>
      </c>
      <c r="J21">
        <v>20</v>
      </c>
      <c r="K21">
        <v>0.19169082125603859</v>
      </c>
      <c r="L21">
        <v>1</v>
      </c>
      <c r="M21" t="s">
        <v>1813</v>
      </c>
      <c r="N21" t="b">
        <v>1</v>
      </c>
      <c r="O21" t="b">
        <v>1</v>
      </c>
      <c r="P21">
        <v>390</v>
      </c>
      <c r="Q21">
        <v>1921</v>
      </c>
    </row>
    <row r="22" spans="1:17" x14ac:dyDescent="0.45">
      <c r="A22" t="s">
        <v>542</v>
      </c>
      <c r="B22" t="s">
        <v>543</v>
      </c>
      <c r="C22" t="s">
        <v>19</v>
      </c>
      <c r="D22">
        <v>4</v>
      </c>
      <c r="E22">
        <v>5</v>
      </c>
      <c r="F22">
        <v>4</v>
      </c>
      <c r="G22">
        <v>4</v>
      </c>
      <c r="H22">
        <v>2</v>
      </c>
      <c r="I22">
        <v>4.0750000000000002</v>
      </c>
      <c r="J22">
        <v>19</v>
      </c>
      <c r="K22">
        <v>0.26465753424657529</v>
      </c>
      <c r="L22">
        <v>1</v>
      </c>
      <c r="M22" t="s">
        <v>1814</v>
      </c>
      <c r="N22" t="b">
        <v>0</v>
      </c>
    </row>
    <row r="23" spans="1:17" x14ac:dyDescent="0.45">
      <c r="A23" t="s">
        <v>545</v>
      </c>
      <c r="B23" t="s">
        <v>546</v>
      </c>
      <c r="C23" t="s">
        <v>19</v>
      </c>
      <c r="D23">
        <v>4</v>
      </c>
      <c r="E23">
        <v>5</v>
      </c>
      <c r="F23">
        <v>3</v>
      </c>
      <c r="G23">
        <v>4</v>
      </c>
      <c r="H23">
        <v>2</v>
      </c>
      <c r="I23">
        <v>3.8875000000000002</v>
      </c>
      <c r="J23">
        <v>18</v>
      </c>
      <c r="K23">
        <v>0.27272727272727271</v>
      </c>
      <c r="L23">
        <v>1</v>
      </c>
      <c r="M23" t="s">
        <v>1815</v>
      </c>
      <c r="N23" t="b">
        <v>0</v>
      </c>
    </row>
    <row r="24" spans="1:17" x14ac:dyDescent="0.45">
      <c r="A24" t="s">
        <v>548</v>
      </c>
      <c r="B24" t="s">
        <v>549</v>
      </c>
      <c r="C24" t="s">
        <v>19</v>
      </c>
      <c r="D24">
        <v>3</v>
      </c>
      <c r="E24">
        <v>4</v>
      </c>
      <c r="F24">
        <v>3</v>
      </c>
      <c r="G24">
        <v>3</v>
      </c>
      <c r="H24">
        <v>2</v>
      </c>
      <c r="I24">
        <v>3.1625000000000001</v>
      </c>
      <c r="J24">
        <v>15</v>
      </c>
      <c r="K24">
        <v>0.18777777777777779</v>
      </c>
      <c r="L24">
        <v>1</v>
      </c>
      <c r="M24" t="s">
        <v>1816</v>
      </c>
      <c r="N24" t="b">
        <v>1</v>
      </c>
      <c r="O24" t="b">
        <v>1</v>
      </c>
      <c r="P24">
        <v>412</v>
      </c>
      <c r="Q24">
        <v>2902</v>
      </c>
    </row>
    <row r="25" spans="1:17" x14ac:dyDescent="0.45">
      <c r="A25" t="s">
        <v>551</v>
      </c>
      <c r="B25" t="s">
        <v>552</v>
      </c>
      <c r="C25" t="s">
        <v>19</v>
      </c>
      <c r="D25">
        <v>3</v>
      </c>
      <c r="E25">
        <v>4</v>
      </c>
      <c r="F25">
        <v>3</v>
      </c>
      <c r="G25">
        <v>4</v>
      </c>
      <c r="H25">
        <v>2</v>
      </c>
      <c r="I25">
        <v>3.3250000000000002</v>
      </c>
      <c r="J25">
        <v>16</v>
      </c>
      <c r="K25">
        <v>0.28090909090909089</v>
      </c>
      <c r="L25">
        <v>1</v>
      </c>
      <c r="M25" t="s">
        <v>1817</v>
      </c>
      <c r="N25" t="b">
        <v>0</v>
      </c>
    </row>
    <row r="26" spans="1:17" x14ac:dyDescent="0.45">
      <c r="A26" t="s">
        <v>554</v>
      </c>
      <c r="B26" t="s">
        <v>79</v>
      </c>
      <c r="C26" t="s">
        <v>19</v>
      </c>
      <c r="D26">
        <v>1</v>
      </c>
      <c r="E26">
        <v>1</v>
      </c>
      <c r="F26">
        <v>1</v>
      </c>
      <c r="G26">
        <v>2</v>
      </c>
      <c r="H26">
        <v>1</v>
      </c>
      <c r="I26">
        <v>1.1625000000000001</v>
      </c>
      <c r="J26">
        <v>6</v>
      </c>
      <c r="K26">
        <v>0.29696969696969699</v>
      </c>
      <c r="L26">
        <v>1</v>
      </c>
      <c r="M26" t="s">
        <v>1818</v>
      </c>
      <c r="N26" t="b">
        <v>1</v>
      </c>
      <c r="O26" t="b">
        <v>1</v>
      </c>
      <c r="P26">
        <v>400</v>
      </c>
      <c r="Q26">
        <v>43</v>
      </c>
    </row>
    <row r="27" spans="1:17" x14ac:dyDescent="0.45">
      <c r="D27">
        <f t="shared" ref="D27:L27" si="0">AVERAGE(D2:D26)</f>
        <v>3.56</v>
      </c>
      <c r="E27">
        <f t="shared" si="0"/>
        <v>4.5199999999999996</v>
      </c>
      <c r="F27">
        <f t="shared" si="0"/>
        <v>3.32</v>
      </c>
      <c r="G27">
        <f t="shared" si="0"/>
        <v>4.04</v>
      </c>
      <c r="H27">
        <f t="shared" si="0"/>
        <v>2.2799999999999998</v>
      </c>
      <c r="I27">
        <f t="shared" si="0"/>
        <v>3.7210000000000001</v>
      </c>
      <c r="J27">
        <f t="shared" si="0"/>
        <v>17.72</v>
      </c>
      <c r="K27">
        <f t="shared" si="0"/>
        <v>0.26485584777543059</v>
      </c>
      <c r="L27">
        <f t="shared" si="0"/>
        <v>1</v>
      </c>
    </row>
  </sheetData>
  <autoFilter ref="A1:Q27" xr:uid="{E538B0D8-FA84-4F22-A026-8CCA695EBD4B}"/>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83FD-0995-47A1-BF7C-970BB15A9F71}">
  <sheetPr>
    <tabColor theme="6" tint="-0.249977111117893"/>
  </sheetPr>
  <dimension ref="A1:Q27"/>
  <sheetViews>
    <sheetView workbookViewId="0">
      <pane ySplit="1" topLeftCell="A2" activePane="bottomLeft" state="frozen"/>
      <selection pane="bottomLeft" activeCell="A2" sqref="A2:Q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17</v>
      </c>
      <c r="B2" t="s">
        <v>18</v>
      </c>
      <c r="C2" t="s">
        <v>19</v>
      </c>
      <c r="D2">
        <v>3</v>
      </c>
      <c r="E2">
        <v>4</v>
      </c>
      <c r="F2">
        <v>4</v>
      </c>
      <c r="G2">
        <v>4</v>
      </c>
      <c r="H2">
        <v>2</v>
      </c>
      <c r="I2">
        <v>3.5125000000000002</v>
      </c>
      <c r="J2">
        <v>17</v>
      </c>
      <c r="K2">
        <v>0.1401904761904762</v>
      </c>
      <c r="L2">
        <v>1</v>
      </c>
      <c r="M2" t="s">
        <v>1769</v>
      </c>
      <c r="N2" t="b">
        <v>0</v>
      </c>
    </row>
    <row r="3" spans="1:17" x14ac:dyDescent="0.45">
      <c r="A3" t="s">
        <v>21</v>
      </c>
      <c r="B3" t="s">
        <v>22</v>
      </c>
      <c r="C3" t="s">
        <v>19</v>
      </c>
      <c r="D3">
        <v>4</v>
      </c>
      <c r="E3">
        <v>5</v>
      </c>
      <c r="F3">
        <v>4</v>
      </c>
      <c r="G3">
        <v>4</v>
      </c>
      <c r="H3">
        <v>2</v>
      </c>
      <c r="I3">
        <v>4.0750000000000002</v>
      </c>
      <c r="J3">
        <v>19</v>
      </c>
      <c r="K3">
        <v>0.14196642685851321</v>
      </c>
      <c r="L3">
        <v>1</v>
      </c>
      <c r="M3" t="s">
        <v>1770</v>
      </c>
      <c r="N3" t="b">
        <v>0</v>
      </c>
    </row>
    <row r="4" spans="1:17" x14ac:dyDescent="0.45">
      <c r="A4" t="s">
        <v>24</v>
      </c>
      <c r="B4" t="s">
        <v>25</v>
      </c>
      <c r="C4" t="s">
        <v>19</v>
      </c>
      <c r="D4">
        <v>3</v>
      </c>
      <c r="E4">
        <v>4</v>
      </c>
      <c r="F4">
        <v>3</v>
      </c>
      <c r="G4">
        <v>3</v>
      </c>
      <c r="H4">
        <v>2</v>
      </c>
      <c r="I4">
        <v>3.1625000000000001</v>
      </c>
      <c r="J4">
        <v>15</v>
      </c>
      <c r="K4">
        <v>0.1827138378862517</v>
      </c>
      <c r="L4">
        <v>1</v>
      </c>
      <c r="M4" t="s">
        <v>1771</v>
      </c>
      <c r="N4" t="b">
        <v>1</v>
      </c>
      <c r="O4" t="b">
        <v>1</v>
      </c>
      <c r="P4">
        <v>284</v>
      </c>
      <c r="Q4">
        <v>1511</v>
      </c>
    </row>
    <row r="5" spans="1:17" x14ac:dyDescent="0.45">
      <c r="A5" t="s">
        <v>27</v>
      </c>
      <c r="B5" t="s">
        <v>28</v>
      </c>
      <c r="C5" t="s">
        <v>19</v>
      </c>
      <c r="D5">
        <v>3</v>
      </c>
      <c r="E5">
        <v>4</v>
      </c>
      <c r="F5">
        <v>3</v>
      </c>
      <c r="G5">
        <v>4</v>
      </c>
      <c r="H5">
        <v>2</v>
      </c>
      <c r="I5">
        <v>3.3250000000000002</v>
      </c>
      <c r="J5">
        <v>16</v>
      </c>
      <c r="K5">
        <v>0.15238095238095239</v>
      </c>
      <c r="L5">
        <v>1</v>
      </c>
      <c r="M5" t="s">
        <v>1772</v>
      </c>
      <c r="N5" t="b">
        <v>0</v>
      </c>
    </row>
    <row r="6" spans="1:17" x14ac:dyDescent="0.45">
      <c r="A6" t="s">
        <v>30</v>
      </c>
      <c r="B6" t="s">
        <v>31</v>
      </c>
      <c r="C6" t="s">
        <v>19</v>
      </c>
      <c r="D6">
        <v>2</v>
      </c>
      <c r="E6">
        <v>4</v>
      </c>
      <c r="F6">
        <v>2</v>
      </c>
      <c r="G6">
        <v>4</v>
      </c>
      <c r="H6">
        <v>1</v>
      </c>
      <c r="I6">
        <v>2.7374999999999998</v>
      </c>
      <c r="J6">
        <v>13</v>
      </c>
      <c r="K6">
        <v>0.14833333333333329</v>
      </c>
      <c r="L6">
        <v>1</v>
      </c>
      <c r="M6" t="s">
        <v>1773</v>
      </c>
      <c r="N6" t="b">
        <v>0</v>
      </c>
    </row>
    <row r="7" spans="1:17" x14ac:dyDescent="0.45">
      <c r="A7" t="s">
        <v>33</v>
      </c>
      <c r="B7" t="s">
        <v>34</v>
      </c>
      <c r="C7" t="s">
        <v>19</v>
      </c>
      <c r="D7">
        <v>4</v>
      </c>
      <c r="E7">
        <v>5</v>
      </c>
      <c r="F7">
        <v>4</v>
      </c>
      <c r="G7">
        <v>5</v>
      </c>
      <c r="H7">
        <v>2</v>
      </c>
      <c r="I7">
        <v>4.2374999999999998</v>
      </c>
      <c r="J7">
        <v>20</v>
      </c>
      <c r="K7">
        <v>0.13846153846153841</v>
      </c>
      <c r="L7">
        <v>1</v>
      </c>
      <c r="M7" t="s">
        <v>1774</v>
      </c>
      <c r="N7" t="b">
        <v>0</v>
      </c>
    </row>
    <row r="8" spans="1:17" x14ac:dyDescent="0.45">
      <c r="A8" t="s">
        <v>36</v>
      </c>
      <c r="B8" t="s">
        <v>37</v>
      </c>
      <c r="C8" t="s">
        <v>19</v>
      </c>
      <c r="D8">
        <v>3</v>
      </c>
      <c r="E8">
        <v>4</v>
      </c>
      <c r="F8">
        <v>3</v>
      </c>
      <c r="G8">
        <v>4</v>
      </c>
      <c r="H8">
        <v>2</v>
      </c>
      <c r="I8">
        <v>3.3250000000000002</v>
      </c>
      <c r="J8">
        <v>16</v>
      </c>
      <c r="K8">
        <v>0.18397212543554009</v>
      </c>
      <c r="L8">
        <v>1</v>
      </c>
      <c r="M8" t="s">
        <v>1775</v>
      </c>
      <c r="N8" t="b">
        <v>1</v>
      </c>
      <c r="O8" t="b">
        <v>1</v>
      </c>
      <c r="P8">
        <v>353</v>
      </c>
      <c r="Q8">
        <v>1555</v>
      </c>
    </row>
    <row r="9" spans="1:17" x14ac:dyDescent="0.45">
      <c r="A9" t="s">
        <v>39</v>
      </c>
      <c r="B9" t="s">
        <v>40</v>
      </c>
      <c r="C9" t="s">
        <v>19</v>
      </c>
      <c r="D9">
        <v>3</v>
      </c>
      <c r="E9">
        <v>4</v>
      </c>
      <c r="F9">
        <v>3</v>
      </c>
      <c r="G9">
        <v>4</v>
      </c>
      <c r="H9">
        <v>2</v>
      </c>
      <c r="I9">
        <v>3.3250000000000002</v>
      </c>
      <c r="J9">
        <v>16</v>
      </c>
      <c r="K9">
        <v>0.1442424242424242</v>
      </c>
      <c r="L9">
        <v>1</v>
      </c>
      <c r="M9" t="s">
        <v>1776</v>
      </c>
      <c r="N9" t="b">
        <v>0</v>
      </c>
    </row>
    <row r="10" spans="1:17" x14ac:dyDescent="0.45">
      <c r="A10" t="s">
        <v>42</v>
      </c>
      <c r="B10" t="s">
        <v>43</v>
      </c>
      <c r="C10" t="s">
        <v>19</v>
      </c>
      <c r="D10">
        <v>4</v>
      </c>
      <c r="E10">
        <v>5</v>
      </c>
      <c r="F10">
        <v>4</v>
      </c>
      <c r="G10">
        <v>4</v>
      </c>
      <c r="H10">
        <v>3</v>
      </c>
      <c r="I10">
        <v>4.1624999999999996</v>
      </c>
      <c r="J10">
        <v>20</v>
      </c>
      <c r="K10">
        <v>0.14596491228070169</v>
      </c>
      <c r="L10">
        <v>1</v>
      </c>
      <c r="M10" t="s">
        <v>1777</v>
      </c>
      <c r="N10" t="b">
        <v>0</v>
      </c>
    </row>
    <row r="11" spans="1:17" x14ac:dyDescent="0.45">
      <c r="A11" t="s">
        <v>45</v>
      </c>
      <c r="B11" t="s">
        <v>46</v>
      </c>
      <c r="C11" t="s">
        <v>19</v>
      </c>
      <c r="D11">
        <v>3</v>
      </c>
      <c r="E11">
        <v>4</v>
      </c>
      <c r="F11">
        <v>3</v>
      </c>
      <c r="G11">
        <v>4</v>
      </c>
      <c r="H11">
        <v>2</v>
      </c>
      <c r="I11">
        <v>3.3250000000000002</v>
      </c>
      <c r="J11">
        <v>16</v>
      </c>
      <c r="K11">
        <v>0.25009609224855861</v>
      </c>
      <c r="L11">
        <v>1</v>
      </c>
      <c r="M11" t="s">
        <v>1778</v>
      </c>
      <c r="N11" t="b">
        <v>1</v>
      </c>
      <c r="O11" t="b">
        <v>1</v>
      </c>
      <c r="P11">
        <v>338</v>
      </c>
      <c r="Q11">
        <v>1305</v>
      </c>
    </row>
    <row r="12" spans="1:17" x14ac:dyDescent="0.45">
      <c r="A12" t="s">
        <v>48</v>
      </c>
      <c r="B12" t="s">
        <v>49</v>
      </c>
      <c r="C12" t="s">
        <v>19</v>
      </c>
      <c r="D12">
        <v>3</v>
      </c>
      <c r="E12">
        <v>4</v>
      </c>
      <c r="F12">
        <v>3</v>
      </c>
      <c r="G12">
        <v>4</v>
      </c>
      <c r="H12">
        <v>2</v>
      </c>
      <c r="I12">
        <v>3.3250000000000002</v>
      </c>
      <c r="J12">
        <v>16</v>
      </c>
      <c r="K12">
        <v>0.14728682170542631</v>
      </c>
      <c r="L12">
        <v>1</v>
      </c>
      <c r="M12" t="s">
        <v>1779</v>
      </c>
      <c r="N12" t="b">
        <v>0</v>
      </c>
    </row>
    <row r="13" spans="1:17" x14ac:dyDescent="0.45">
      <c r="A13" t="s">
        <v>51</v>
      </c>
      <c r="B13" t="s">
        <v>52</v>
      </c>
      <c r="C13" t="s">
        <v>19</v>
      </c>
      <c r="D13">
        <v>3</v>
      </c>
      <c r="E13">
        <v>4</v>
      </c>
      <c r="F13">
        <v>3</v>
      </c>
      <c r="G13">
        <v>4</v>
      </c>
      <c r="H13">
        <v>2</v>
      </c>
      <c r="I13">
        <v>3.3250000000000002</v>
      </c>
      <c r="J13">
        <v>16</v>
      </c>
      <c r="K13">
        <v>0.15098039215686271</v>
      </c>
      <c r="L13">
        <v>1</v>
      </c>
      <c r="M13" t="s">
        <v>1780</v>
      </c>
      <c r="N13" t="b">
        <v>0</v>
      </c>
    </row>
    <row r="14" spans="1:17" x14ac:dyDescent="0.45">
      <c r="A14" t="s">
        <v>54</v>
      </c>
      <c r="B14" t="s">
        <v>55</v>
      </c>
      <c r="C14" t="s">
        <v>19</v>
      </c>
      <c r="D14">
        <v>3</v>
      </c>
      <c r="E14">
        <v>4</v>
      </c>
      <c r="F14">
        <v>4</v>
      </c>
      <c r="G14">
        <v>4</v>
      </c>
      <c r="H14">
        <v>2</v>
      </c>
      <c r="I14">
        <v>3.5125000000000002</v>
      </c>
      <c r="J14">
        <v>17</v>
      </c>
      <c r="K14">
        <v>0.1376654632972322</v>
      </c>
      <c r="L14">
        <v>1</v>
      </c>
      <c r="M14" t="s">
        <v>1781</v>
      </c>
      <c r="N14" t="b">
        <v>0</v>
      </c>
    </row>
    <row r="15" spans="1:17" x14ac:dyDescent="0.45">
      <c r="A15" t="s">
        <v>57</v>
      </c>
      <c r="B15" t="s">
        <v>58</v>
      </c>
      <c r="C15" t="s">
        <v>19</v>
      </c>
      <c r="D15">
        <v>4</v>
      </c>
      <c r="E15">
        <v>5</v>
      </c>
      <c r="F15">
        <v>4</v>
      </c>
      <c r="G15">
        <v>5</v>
      </c>
      <c r="H15">
        <v>2</v>
      </c>
      <c r="I15">
        <v>4.2374999999999998</v>
      </c>
      <c r="J15">
        <v>20</v>
      </c>
      <c r="K15">
        <v>0.14078674948240161</v>
      </c>
      <c r="L15">
        <v>1</v>
      </c>
      <c r="M15" t="s">
        <v>1782</v>
      </c>
      <c r="N15" t="b">
        <v>0</v>
      </c>
    </row>
    <row r="16" spans="1:17" x14ac:dyDescent="0.45">
      <c r="A16" t="s">
        <v>60</v>
      </c>
      <c r="B16" t="s">
        <v>61</v>
      </c>
      <c r="C16" t="s">
        <v>19</v>
      </c>
      <c r="D16">
        <v>3</v>
      </c>
      <c r="E16">
        <v>4</v>
      </c>
      <c r="F16">
        <v>3</v>
      </c>
      <c r="G16">
        <v>3</v>
      </c>
      <c r="H16">
        <v>2</v>
      </c>
      <c r="I16">
        <v>3.1625000000000001</v>
      </c>
      <c r="J16">
        <v>15</v>
      </c>
      <c r="K16">
        <v>0.18925035360678921</v>
      </c>
      <c r="L16">
        <v>1</v>
      </c>
      <c r="M16" t="s">
        <v>1783</v>
      </c>
      <c r="N16" t="b">
        <v>1</v>
      </c>
      <c r="O16" t="b">
        <v>1</v>
      </c>
      <c r="P16">
        <v>279</v>
      </c>
      <c r="Q16">
        <v>1233</v>
      </c>
    </row>
    <row r="17" spans="1:17" x14ac:dyDescent="0.45">
      <c r="A17" t="s">
        <v>63</v>
      </c>
      <c r="B17" t="s">
        <v>64</v>
      </c>
      <c r="C17" t="s">
        <v>19</v>
      </c>
      <c r="D17">
        <v>3</v>
      </c>
      <c r="E17">
        <v>4</v>
      </c>
      <c r="F17">
        <v>3</v>
      </c>
      <c r="G17">
        <v>4</v>
      </c>
      <c r="H17">
        <v>2</v>
      </c>
      <c r="I17">
        <v>3.3250000000000002</v>
      </c>
      <c r="J17">
        <v>16</v>
      </c>
      <c r="K17">
        <v>0.14178403755868541</v>
      </c>
      <c r="L17">
        <v>1</v>
      </c>
      <c r="M17" t="s">
        <v>1784</v>
      </c>
      <c r="N17" t="b">
        <v>0</v>
      </c>
    </row>
    <row r="18" spans="1:17" x14ac:dyDescent="0.45">
      <c r="A18" t="s">
        <v>66</v>
      </c>
      <c r="B18" t="s">
        <v>67</v>
      </c>
      <c r="C18" t="s">
        <v>19</v>
      </c>
      <c r="D18">
        <v>3</v>
      </c>
      <c r="E18">
        <v>4</v>
      </c>
      <c r="F18">
        <v>4</v>
      </c>
      <c r="G18">
        <v>4</v>
      </c>
      <c r="H18">
        <v>2</v>
      </c>
      <c r="I18">
        <v>3.5125000000000002</v>
      </c>
      <c r="J18">
        <v>17</v>
      </c>
      <c r="K18">
        <v>0.13696969696969699</v>
      </c>
      <c r="L18">
        <v>1</v>
      </c>
      <c r="M18" t="s">
        <v>1785</v>
      </c>
      <c r="N18" t="b">
        <v>0</v>
      </c>
    </row>
    <row r="19" spans="1:17" x14ac:dyDescent="0.45">
      <c r="A19" t="s">
        <v>69</v>
      </c>
      <c r="B19" t="s">
        <v>70</v>
      </c>
      <c r="C19" t="s">
        <v>19</v>
      </c>
      <c r="D19">
        <v>3</v>
      </c>
      <c r="E19">
        <v>4</v>
      </c>
      <c r="F19">
        <v>3</v>
      </c>
      <c r="G19">
        <v>4</v>
      </c>
      <c r="H19">
        <v>2</v>
      </c>
      <c r="I19">
        <v>3.3250000000000002</v>
      </c>
      <c r="J19">
        <v>16</v>
      </c>
      <c r="K19">
        <v>0.13800259403372239</v>
      </c>
      <c r="L19">
        <v>1</v>
      </c>
      <c r="M19" t="s">
        <v>1786</v>
      </c>
      <c r="N19" t="b">
        <v>0</v>
      </c>
    </row>
    <row r="20" spans="1:17" x14ac:dyDescent="0.45">
      <c r="A20" t="s">
        <v>72</v>
      </c>
      <c r="B20" t="s">
        <v>73</v>
      </c>
      <c r="C20" t="s">
        <v>19</v>
      </c>
      <c r="D20">
        <v>4</v>
      </c>
      <c r="E20">
        <v>5</v>
      </c>
      <c r="F20">
        <v>4</v>
      </c>
      <c r="G20">
        <v>5</v>
      </c>
      <c r="H20">
        <v>2</v>
      </c>
      <c r="I20">
        <v>4.2374999999999998</v>
      </c>
      <c r="J20">
        <v>20</v>
      </c>
      <c r="K20">
        <v>0.13647469458987779</v>
      </c>
      <c r="L20">
        <v>1</v>
      </c>
      <c r="M20" t="s">
        <v>1787</v>
      </c>
      <c r="N20" t="b">
        <v>0</v>
      </c>
    </row>
    <row r="21" spans="1:17" x14ac:dyDescent="0.45">
      <c r="A21" t="s">
        <v>75</v>
      </c>
      <c r="B21" t="s">
        <v>76</v>
      </c>
      <c r="C21" t="s">
        <v>19</v>
      </c>
      <c r="D21">
        <v>2</v>
      </c>
      <c r="E21">
        <v>3</v>
      </c>
      <c r="F21">
        <v>2</v>
      </c>
      <c r="G21">
        <v>4</v>
      </c>
      <c r="H21">
        <v>1</v>
      </c>
      <c r="I21">
        <v>2.4874999999999998</v>
      </c>
      <c r="J21">
        <v>12</v>
      </c>
      <c r="K21">
        <v>0.1391304347826087</v>
      </c>
      <c r="L21">
        <v>1</v>
      </c>
      <c r="M21" t="s">
        <v>1788</v>
      </c>
      <c r="N21" t="b">
        <v>0</v>
      </c>
    </row>
    <row r="22" spans="1:17" x14ac:dyDescent="0.45">
      <c r="A22" t="s">
        <v>78</v>
      </c>
      <c r="B22" t="s">
        <v>79</v>
      </c>
      <c r="C22" t="s">
        <v>19</v>
      </c>
      <c r="D22">
        <v>1</v>
      </c>
      <c r="E22">
        <v>1</v>
      </c>
      <c r="F22">
        <v>1</v>
      </c>
      <c r="G22">
        <v>2</v>
      </c>
      <c r="H22">
        <v>1</v>
      </c>
      <c r="I22">
        <v>1.1625000000000001</v>
      </c>
      <c r="J22">
        <v>6</v>
      </c>
      <c r="K22">
        <v>0.35142857142857142</v>
      </c>
      <c r="L22">
        <v>1</v>
      </c>
      <c r="M22" t="s">
        <v>1789</v>
      </c>
      <c r="N22" t="b">
        <v>1</v>
      </c>
      <c r="O22" t="b">
        <v>1</v>
      </c>
      <c r="P22">
        <v>448</v>
      </c>
      <c r="Q22">
        <v>43</v>
      </c>
    </row>
    <row r="23" spans="1:17" x14ac:dyDescent="0.45">
      <c r="A23" t="s">
        <v>81</v>
      </c>
      <c r="B23" t="s">
        <v>82</v>
      </c>
      <c r="C23" t="s">
        <v>19</v>
      </c>
      <c r="D23">
        <v>3</v>
      </c>
      <c r="E23">
        <v>4</v>
      </c>
      <c r="F23">
        <v>3</v>
      </c>
      <c r="G23">
        <v>4</v>
      </c>
      <c r="H23">
        <v>2</v>
      </c>
      <c r="I23">
        <v>3.3250000000000002</v>
      </c>
      <c r="J23">
        <v>16</v>
      </c>
      <c r="K23">
        <v>0.1858285714285714</v>
      </c>
      <c r="L23">
        <v>1</v>
      </c>
      <c r="M23" t="s">
        <v>1790</v>
      </c>
      <c r="N23" t="b">
        <v>1</v>
      </c>
      <c r="O23" t="b">
        <v>1</v>
      </c>
      <c r="P23">
        <v>490</v>
      </c>
      <c r="Q23">
        <v>1172</v>
      </c>
    </row>
    <row r="24" spans="1:17" x14ac:dyDescent="0.45">
      <c r="A24" t="s">
        <v>84</v>
      </c>
      <c r="B24" t="s">
        <v>85</v>
      </c>
      <c r="C24" t="s">
        <v>19</v>
      </c>
      <c r="D24">
        <v>3</v>
      </c>
      <c r="E24">
        <v>4</v>
      </c>
      <c r="F24">
        <v>3</v>
      </c>
      <c r="G24">
        <v>4</v>
      </c>
      <c r="H24">
        <v>2</v>
      </c>
      <c r="I24">
        <v>3.3250000000000002</v>
      </c>
      <c r="J24">
        <v>16</v>
      </c>
      <c r="K24">
        <v>0.14465408805031449</v>
      </c>
      <c r="L24">
        <v>1</v>
      </c>
      <c r="M24" t="s">
        <v>1791</v>
      </c>
      <c r="N24" t="b">
        <v>0</v>
      </c>
    </row>
    <row r="25" spans="1:17" x14ac:dyDescent="0.45">
      <c r="A25" t="s">
        <v>87</v>
      </c>
      <c r="B25" t="s">
        <v>88</v>
      </c>
      <c r="C25" t="s">
        <v>19</v>
      </c>
      <c r="D25">
        <v>3</v>
      </c>
      <c r="E25">
        <v>4</v>
      </c>
      <c r="F25">
        <v>3</v>
      </c>
      <c r="G25">
        <v>4</v>
      </c>
      <c r="H25">
        <v>2</v>
      </c>
      <c r="I25">
        <v>3.3250000000000002</v>
      </c>
      <c r="J25">
        <v>16</v>
      </c>
      <c r="K25">
        <v>0.19591836734693879</v>
      </c>
      <c r="L25">
        <v>1</v>
      </c>
      <c r="M25" t="s">
        <v>1792</v>
      </c>
      <c r="N25" t="b">
        <v>1</v>
      </c>
      <c r="O25" t="b">
        <v>1</v>
      </c>
      <c r="P25">
        <v>402</v>
      </c>
      <c r="Q25">
        <v>704</v>
      </c>
    </row>
    <row r="26" spans="1:17" x14ac:dyDescent="0.45">
      <c r="A26" t="s">
        <v>90</v>
      </c>
      <c r="B26" t="s">
        <v>91</v>
      </c>
      <c r="C26" t="s">
        <v>19</v>
      </c>
      <c r="D26">
        <v>4</v>
      </c>
      <c r="E26">
        <v>5</v>
      </c>
      <c r="F26">
        <v>3</v>
      </c>
      <c r="G26">
        <v>4</v>
      </c>
      <c r="H26">
        <v>2</v>
      </c>
      <c r="I26">
        <v>3.8875000000000002</v>
      </c>
      <c r="J26">
        <v>18</v>
      </c>
      <c r="K26">
        <v>0.1912087912087912</v>
      </c>
      <c r="L26">
        <v>1</v>
      </c>
      <c r="M26" t="s">
        <v>1793</v>
      </c>
      <c r="N26" t="b">
        <v>1</v>
      </c>
      <c r="O26" t="b">
        <v>1</v>
      </c>
      <c r="P26">
        <v>507</v>
      </c>
      <c r="Q26">
        <v>1154</v>
      </c>
    </row>
    <row r="27" spans="1:17" x14ac:dyDescent="0.45">
      <c r="D27">
        <f t="shared" ref="D27:L27" si="0">AVERAGE(D2:D26)</f>
        <v>3.08</v>
      </c>
      <c r="E27">
        <f t="shared" si="0"/>
        <v>4.08</v>
      </c>
      <c r="F27">
        <f t="shared" si="0"/>
        <v>3.16</v>
      </c>
      <c r="G27">
        <f t="shared" si="0"/>
        <v>3.96</v>
      </c>
      <c r="H27">
        <f t="shared" si="0"/>
        <v>1.92</v>
      </c>
      <c r="I27">
        <f t="shared" si="0"/>
        <v>3.3865000000000007</v>
      </c>
      <c r="J27">
        <f t="shared" si="0"/>
        <v>16.2</v>
      </c>
      <c r="K27">
        <f t="shared" si="0"/>
        <v>0.16622766987859128</v>
      </c>
      <c r="L27">
        <f t="shared" si="0"/>
        <v>1</v>
      </c>
    </row>
  </sheetData>
  <autoFilter ref="A1:Q27" xr:uid="{704983FD-0995-47A1-BF7C-970BB15A9F71}"/>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E290-456F-4E43-AE21-2C0D47A2F078}">
  <sheetPr>
    <tabColor theme="6" tint="-0.249977111117893"/>
  </sheetPr>
  <dimension ref="A1:Q132"/>
  <sheetViews>
    <sheetView workbookViewId="0">
      <pane ySplit="1" topLeftCell="A96" activePane="bottomLeft" state="frozen"/>
      <selection pane="bottomLeft" activeCell="A2" sqref="A2:Q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94</v>
      </c>
      <c r="C2" t="s">
        <v>19</v>
      </c>
      <c r="D2">
        <v>1</v>
      </c>
      <c r="E2">
        <v>2</v>
      </c>
      <c r="F2">
        <v>1</v>
      </c>
      <c r="G2">
        <v>3</v>
      </c>
      <c r="H2">
        <v>1</v>
      </c>
      <c r="I2">
        <v>1.575</v>
      </c>
      <c r="J2">
        <v>8</v>
      </c>
      <c r="K2">
        <v>0.15300546448087429</v>
      </c>
      <c r="L2">
        <v>1</v>
      </c>
      <c r="M2" t="s">
        <v>1639</v>
      </c>
      <c r="N2" t="b">
        <v>0</v>
      </c>
    </row>
    <row r="3" spans="1:17" x14ac:dyDescent="0.45">
      <c r="A3" t="s">
        <v>96</v>
      </c>
      <c r="B3" t="s">
        <v>97</v>
      </c>
      <c r="C3" t="s">
        <v>19</v>
      </c>
      <c r="D3">
        <v>1</v>
      </c>
      <c r="E3">
        <v>2</v>
      </c>
      <c r="F3">
        <v>1</v>
      </c>
      <c r="G3">
        <v>3</v>
      </c>
      <c r="H3">
        <v>1</v>
      </c>
      <c r="I3">
        <v>1.575</v>
      </c>
      <c r="J3">
        <v>8</v>
      </c>
      <c r="K3">
        <v>0.25569007263922522</v>
      </c>
      <c r="L3">
        <v>1</v>
      </c>
      <c r="M3" t="s">
        <v>1640</v>
      </c>
      <c r="N3" t="b">
        <v>0</v>
      </c>
    </row>
    <row r="4" spans="1:17" x14ac:dyDescent="0.45">
      <c r="A4" t="s">
        <v>99</v>
      </c>
      <c r="B4" t="s">
        <v>100</v>
      </c>
      <c r="C4" t="s">
        <v>19</v>
      </c>
      <c r="D4">
        <v>4</v>
      </c>
      <c r="E4">
        <v>5</v>
      </c>
      <c r="F4">
        <v>3</v>
      </c>
      <c r="G4">
        <v>4</v>
      </c>
      <c r="H4">
        <v>2</v>
      </c>
      <c r="I4">
        <v>3.8875000000000002</v>
      </c>
      <c r="J4">
        <v>18</v>
      </c>
      <c r="K4">
        <v>0.14779116465863451</v>
      </c>
      <c r="L4">
        <v>1</v>
      </c>
      <c r="M4" t="s">
        <v>1641</v>
      </c>
      <c r="N4" t="b">
        <v>0</v>
      </c>
    </row>
    <row r="5" spans="1:17" x14ac:dyDescent="0.45">
      <c r="A5" t="s">
        <v>102</v>
      </c>
      <c r="B5" t="s">
        <v>103</v>
      </c>
      <c r="C5" t="s">
        <v>19</v>
      </c>
      <c r="D5">
        <v>3</v>
      </c>
      <c r="E5">
        <v>4</v>
      </c>
      <c r="F5">
        <v>2</v>
      </c>
      <c r="G5">
        <v>4</v>
      </c>
      <c r="H5">
        <v>2</v>
      </c>
      <c r="I5">
        <v>3.1375000000000002</v>
      </c>
      <c r="J5">
        <v>15</v>
      </c>
      <c r="K5">
        <v>0.15438596491228071</v>
      </c>
      <c r="L5">
        <v>1</v>
      </c>
      <c r="M5" t="s">
        <v>1642</v>
      </c>
      <c r="N5" t="b">
        <v>0</v>
      </c>
    </row>
    <row r="6" spans="1:17" x14ac:dyDescent="0.45">
      <c r="A6" t="s">
        <v>105</v>
      </c>
      <c r="B6" t="s">
        <v>106</v>
      </c>
      <c r="C6" t="s">
        <v>19</v>
      </c>
      <c r="D6">
        <v>3</v>
      </c>
      <c r="E6">
        <v>4</v>
      </c>
      <c r="F6">
        <v>3</v>
      </c>
      <c r="G6">
        <v>4</v>
      </c>
      <c r="H6">
        <v>2</v>
      </c>
      <c r="I6">
        <v>3.3250000000000002</v>
      </c>
      <c r="J6">
        <v>16</v>
      </c>
      <c r="K6">
        <v>0.15686274509803921</v>
      </c>
      <c r="L6">
        <v>1</v>
      </c>
      <c r="M6" t="s">
        <v>1643</v>
      </c>
      <c r="N6" t="b">
        <v>0</v>
      </c>
    </row>
    <row r="7" spans="1:17" x14ac:dyDescent="0.45">
      <c r="A7" t="s">
        <v>108</v>
      </c>
      <c r="B7" t="s">
        <v>109</v>
      </c>
      <c r="C7" t="s">
        <v>19</v>
      </c>
      <c r="D7">
        <v>4</v>
      </c>
      <c r="E7">
        <v>5</v>
      </c>
      <c r="F7">
        <v>4</v>
      </c>
      <c r="G7">
        <v>5</v>
      </c>
      <c r="H7">
        <v>3</v>
      </c>
      <c r="I7">
        <v>4.3249999999999993</v>
      </c>
      <c r="J7">
        <v>21</v>
      </c>
      <c r="K7">
        <v>0.15179487179487181</v>
      </c>
      <c r="L7">
        <v>1</v>
      </c>
      <c r="M7" t="s">
        <v>1644</v>
      </c>
      <c r="N7" t="b">
        <v>0</v>
      </c>
    </row>
    <row r="8" spans="1:17" x14ac:dyDescent="0.45">
      <c r="A8" t="s">
        <v>111</v>
      </c>
      <c r="B8" t="s">
        <v>112</v>
      </c>
      <c r="C8" t="s">
        <v>19</v>
      </c>
      <c r="D8">
        <v>2</v>
      </c>
      <c r="E8">
        <v>3</v>
      </c>
      <c r="F8">
        <v>2</v>
      </c>
      <c r="G8">
        <v>4</v>
      </c>
      <c r="H8">
        <v>1</v>
      </c>
      <c r="I8">
        <v>2.4874999999999998</v>
      </c>
      <c r="J8">
        <v>12</v>
      </c>
      <c r="K8">
        <v>0.14891774891774889</v>
      </c>
      <c r="L8">
        <v>1</v>
      </c>
      <c r="M8" t="s">
        <v>1645</v>
      </c>
      <c r="N8" t="b">
        <v>0</v>
      </c>
    </row>
    <row r="9" spans="1:17" x14ac:dyDescent="0.45">
      <c r="A9" t="s">
        <v>114</v>
      </c>
      <c r="B9" t="s">
        <v>115</v>
      </c>
      <c r="C9" t="s">
        <v>19</v>
      </c>
      <c r="D9">
        <v>4</v>
      </c>
      <c r="E9">
        <v>5</v>
      </c>
      <c r="F9">
        <v>4</v>
      </c>
      <c r="G9">
        <v>5</v>
      </c>
      <c r="H9">
        <v>3</v>
      </c>
      <c r="I9">
        <v>4.3249999999999993</v>
      </c>
      <c r="J9">
        <v>21</v>
      </c>
      <c r="K9">
        <v>0.15238095238095239</v>
      </c>
      <c r="L9">
        <v>1</v>
      </c>
      <c r="M9" t="s">
        <v>1646</v>
      </c>
      <c r="N9" t="b">
        <v>0</v>
      </c>
    </row>
    <row r="10" spans="1:17" x14ac:dyDescent="0.45">
      <c r="A10" t="s">
        <v>117</v>
      </c>
      <c r="B10" t="s">
        <v>118</v>
      </c>
      <c r="C10" t="s">
        <v>19</v>
      </c>
      <c r="D10">
        <v>1</v>
      </c>
      <c r="E10">
        <v>2</v>
      </c>
      <c r="F10">
        <v>1</v>
      </c>
      <c r="G10">
        <v>3</v>
      </c>
      <c r="H10">
        <v>1</v>
      </c>
      <c r="I10">
        <v>1.575</v>
      </c>
      <c r="J10">
        <v>8</v>
      </c>
      <c r="K10">
        <v>0.25876010781671149</v>
      </c>
      <c r="L10">
        <v>1</v>
      </c>
      <c r="M10" t="s">
        <v>1647</v>
      </c>
      <c r="N10" t="b">
        <v>0</v>
      </c>
    </row>
    <row r="11" spans="1:17" x14ac:dyDescent="0.45">
      <c r="A11" t="s">
        <v>120</v>
      </c>
      <c r="B11" t="s">
        <v>121</v>
      </c>
      <c r="C11" t="s">
        <v>19</v>
      </c>
      <c r="D11">
        <v>2</v>
      </c>
      <c r="E11">
        <v>3</v>
      </c>
      <c r="F11">
        <v>2</v>
      </c>
      <c r="G11">
        <v>3</v>
      </c>
      <c r="H11">
        <v>1</v>
      </c>
      <c r="I11">
        <v>2.3250000000000002</v>
      </c>
      <c r="J11">
        <v>11</v>
      </c>
      <c r="K11">
        <v>0.25257142857142861</v>
      </c>
      <c r="L11">
        <v>1</v>
      </c>
      <c r="M11" t="s">
        <v>1648</v>
      </c>
      <c r="N11" t="b">
        <v>0</v>
      </c>
    </row>
    <row r="12" spans="1:17" x14ac:dyDescent="0.45">
      <c r="A12" t="s">
        <v>123</v>
      </c>
      <c r="B12" t="s">
        <v>124</v>
      </c>
      <c r="C12" t="s">
        <v>19</v>
      </c>
      <c r="D12">
        <v>2</v>
      </c>
      <c r="E12">
        <v>4</v>
      </c>
      <c r="F12">
        <v>2</v>
      </c>
      <c r="G12">
        <v>4</v>
      </c>
      <c r="H12">
        <v>1</v>
      </c>
      <c r="I12">
        <v>2.7374999999999998</v>
      </c>
      <c r="J12">
        <v>13</v>
      </c>
      <c r="K12">
        <v>0.15023474178403751</v>
      </c>
      <c r="L12">
        <v>1</v>
      </c>
      <c r="M12" t="s">
        <v>1649</v>
      </c>
      <c r="N12" t="b">
        <v>0</v>
      </c>
    </row>
    <row r="13" spans="1:17" x14ac:dyDescent="0.45">
      <c r="A13" t="s">
        <v>126</v>
      </c>
      <c r="B13" t="s">
        <v>127</v>
      </c>
      <c r="C13" t="s">
        <v>19</v>
      </c>
      <c r="D13">
        <v>3</v>
      </c>
      <c r="E13">
        <v>4</v>
      </c>
      <c r="F13">
        <v>3</v>
      </c>
      <c r="G13">
        <v>4</v>
      </c>
      <c r="H13">
        <v>2</v>
      </c>
      <c r="I13">
        <v>3.3250000000000002</v>
      </c>
      <c r="J13">
        <v>16</v>
      </c>
      <c r="K13">
        <v>0.1536723163841808</v>
      </c>
      <c r="L13">
        <v>1</v>
      </c>
      <c r="M13" t="s">
        <v>1650</v>
      </c>
      <c r="N13" t="b">
        <v>0</v>
      </c>
    </row>
    <row r="14" spans="1:17" x14ac:dyDescent="0.45">
      <c r="A14" t="s">
        <v>129</v>
      </c>
      <c r="B14" t="s">
        <v>130</v>
      </c>
      <c r="C14" t="s">
        <v>19</v>
      </c>
      <c r="D14">
        <v>3</v>
      </c>
      <c r="E14">
        <v>4</v>
      </c>
      <c r="F14">
        <v>3</v>
      </c>
      <c r="G14">
        <v>4</v>
      </c>
      <c r="H14">
        <v>2</v>
      </c>
      <c r="I14">
        <v>3.3250000000000002</v>
      </c>
      <c r="J14">
        <v>16</v>
      </c>
      <c r="K14">
        <v>0.15686274509803921</v>
      </c>
      <c r="L14">
        <v>1</v>
      </c>
      <c r="M14" t="s">
        <v>1651</v>
      </c>
      <c r="N14" t="b">
        <v>0</v>
      </c>
    </row>
    <row r="15" spans="1:17" x14ac:dyDescent="0.45">
      <c r="A15" t="s">
        <v>132</v>
      </c>
      <c r="B15" t="s">
        <v>133</v>
      </c>
      <c r="C15" t="s">
        <v>19</v>
      </c>
      <c r="D15">
        <v>1</v>
      </c>
      <c r="E15">
        <v>2</v>
      </c>
      <c r="F15">
        <v>1</v>
      </c>
      <c r="G15">
        <v>2</v>
      </c>
      <c r="H15">
        <v>1</v>
      </c>
      <c r="I15">
        <v>1.4125000000000001</v>
      </c>
      <c r="J15">
        <v>7</v>
      </c>
      <c r="K15">
        <v>0.29010989010989008</v>
      </c>
      <c r="L15">
        <v>1</v>
      </c>
      <c r="M15" t="s">
        <v>1652</v>
      </c>
      <c r="N15" t="b">
        <v>0</v>
      </c>
    </row>
    <row r="16" spans="1:17" x14ac:dyDescent="0.45">
      <c r="A16" t="s">
        <v>135</v>
      </c>
      <c r="B16" t="s">
        <v>136</v>
      </c>
      <c r="C16" t="s">
        <v>19</v>
      </c>
      <c r="D16">
        <v>1</v>
      </c>
      <c r="E16">
        <v>2</v>
      </c>
      <c r="F16">
        <v>1</v>
      </c>
      <c r="G16">
        <v>2</v>
      </c>
      <c r="H16">
        <v>1</v>
      </c>
      <c r="I16">
        <v>1.4125000000000001</v>
      </c>
      <c r="J16">
        <v>7</v>
      </c>
      <c r="K16">
        <v>0.2417582417582417</v>
      </c>
      <c r="L16">
        <v>1</v>
      </c>
      <c r="M16" t="s">
        <v>1653</v>
      </c>
      <c r="N16" t="b">
        <v>0</v>
      </c>
    </row>
    <row r="17" spans="1:14" x14ac:dyDescent="0.45">
      <c r="A17" t="s">
        <v>138</v>
      </c>
      <c r="B17" t="s">
        <v>139</v>
      </c>
      <c r="C17" t="s">
        <v>19</v>
      </c>
      <c r="D17">
        <v>1</v>
      </c>
      <c r="E17">
        <v>2</v>
      </c>
      <c r="F17">
        <v>1</v>
      </c>
      <c r="G17">
        <v>2</v>
      </c>
      <c r="H17">
        <v>1</v>
      </c>
      <c r="I17">
        <v>1.4125000000000001</v>
      </c>
      <c r="J17">
        <v>7</v>
      </c>
      <c r="K17">
        <v>0.26386554621848729</v>
      </c>
      <c r="L17">
        <v>1</v>
      </c>
      <c r="M17" t="s">
        <v>1654</v>
      </c>
      <c r="N17" t="b">
        <v>0</v>
      </c>
    </row>
    <row r="18" spans="1:14" x14ac:dyDescent="0.45">
      <c r="A18" t="s">
        <v>141</v>
      </c>
      <c r="B18" t="s">
        <v>142</v>
      </c>
      <c r="C18" t="s">
        <v>19</v>
      </c>
      <c r="D18">
        <v>1</v>
      </c>
      <c r="E18">
        <v>1</v>
      </c>
      <c r="F18">
        <v>1</v>
      </c>
      <c r="G18">
        <v>2</v>
      </c>
      <c r="H18">
        <v>1</v>
      </c>
      <c r="I18">
        <v>1.1625000000000001</v>
      </c>
      <c r="J18">
        <v>6</v>
      </c>
      <c r="K18">
        <v>0.28250401284109139</v>
      </c>
      <c r="L18">
        <v>1</v>
      </c>
      <c r="M18" t="s">
        <v>1655</v>
      </c>
      <c r="N18" t="b">
        <v>0</v>
      </c>
    </row>
    <row r="19" spans="1:14" x14ac:dyDescent="0.45">
      <c r="A19" t="s">
        <v>144</v>
      </c>
      <c r="B19" t="s">
        <v>145</v>
      </c>
      <c r="C19" t="s">
        <v>19</v>
      </c>
      <c r="D19">
        <v>4</v>
      </c>
      <c r="E19">
        <v>5</v>
      </c>
      <c r="F19">
        <v>4</v>
      </c>
      <c r="G19">
        <v>4</v>
      </c>
      <c r="H19">
        <v>2</v>
      </c>
      <c r="I19">
        <v>4.0750000000000002</v>
      </c>
      <c r="J19">
        <v>19</v>
      </c>
      <c r="K19">
        <v>0.14871794871794869</v>
      </c>
      <c r="L19">
        <v>1</v>
      </c>
      <c r="M19" t="s">
        <v>1656</v>
      </c>
      <c r="N19" t="b">
        <v>0</v>
      </c>
    </row>
    <row r="20" spans="1:14" x14ac:dyDescent="0.45">
      <c r="A20" t="s">
        <v>147</v>
      </c>
      <c r="B20" t="s">
        <v>148</v>
      </c>
      <c r="C20" t="s">
        <v>19</v>
      </c>
      <c r="D20">
        <v>1</v>
      </c>
      <c r="E20">
        <v>2</v>
      </c>
      <c r="F20">
        <v>1</v>
      </c>
      <c r="G20">
        <v>3</v>
      </c>
      <c r="H20">
        <v>1</v>
      </c>
      <c r="I20">
        <v>1.575</v>
      </c>
      <c r="J20">
        <v>8</v>
      </c>
      <c r="K20">
        <v>0.1536723163841808</v>
      </c>
      <c r="L20">
        <v>1</v>
      </c>
      <c r="M20" t="s">
        <v>1657</v>
      </c>
      <c r="N20" t="b">
        <v>0</v>
      </c>
    </row>
    <row r="21" spans="1:14" x14ac:dyDescent="0.45">
      <c r="A21" t="s">
        <v>150</v>
      </c>
      <c r="B21" t="s">
        <v>151</v>
      </c>
      <c r="C21" t="s">
        <v>19</v>
      </c>
      <c r="D21">
        <v>1</v>
      </c>
      <c r="E21">
        <v>2</v>
      </c>
      <c r="F21">
        <v>1</v>
      </c>
      <c r="G21">
        <v>3</v>
      </c>
      <c r="H21">
        <v>1</v>
      </c>
      <c r="I21">
        <v>1.575</v>
      </c>
      <c r="J21">
        <v>8</v>
      </c>
      <c r="K21">
        <v>0.26890756302521007</v>
      </c>
      <c r="L21">
        <v>1</v>
      </c>
      <c r="M21" t="s">
        <v>1658</v>
      </c>
      <c r="N21" t="b">
        <v>0</v>
      </c>
    </row>
    <row r="22" spans="1:14" x14ac:dyDescent="0.45">
      <c r="A22" t="s">
        <v>153</v>
      </c>
      <c r="B22" t="s">
        <v>154</v>
      </c>
      <c r="C22" t="s">
        <v>19</v>
      </c>
      <c r="D22">
        <v>1</v>
      </c>
      <c r="E22">
        <v>1</v>
      </c>
      <c r="F22">
        <v>1</v>
      </c>
      <c r="G22">
        <v>2</v>
      </c>
      <c r="H22">
        <v>1</v>
      </c>
      <c r="I22">
        <v>1.1625000000000001</v>
      </c>
      <c r="J22">
        <v>6</v>
      </c>
      <c r="K22">
        <v>0.23351988217967601</v>
      </c>
      <c r="L22">
        <v>1</v>
      </c>
      <c r="M22" t="s">
        <v>1659</v>
      </c>
      <c r="N22" t="b">
        <v>0</v>
      </c>
    </row>
    <row r="23" spans="1:14" x14ac:dyDescent="0.45">
      <c r="A23" t="s">
        <v>156</v>
      </c>
      <c r="B23" t="s">
        <v>157</v>
      </c>
      <c r="C23" t="s">
        <v>19</v>
      </c>
      <c r="D23">
        <v>2</v>
      </c>
      <c r="E23">
        <v>3</v>
      </c>
      <c r="F23">
        <v>2</v>
      </c>
      <c r="G23">
        <v>3</v>
      </c>
      <c r="H23">
        <v>1</v>
      </c>
      <c r="I23">
        <v>2.3250000000000002</v>
      </c>
      <c r="J23">
        <v>11</v>
      </c>
      <c r="K23">
        <v>0.15238095238095239</v>
      </c>
      <c r="L23">
        <v>1</v>
      </c>
      <c r="M23" t="s">
        <v>1660</v>
      </c>
      <c r="N23" t="b">
        <v>0</v>
      </c>
    </row>
    <row r="24" spans="1:14" x14ac:dyDescent="0.45">
      <c r="A24" t="s">
        <v>159</v>
      </c>
      <c r="B24" t="s">
        <v>160</v>
      </c>
      <c r="C24" t="s">
        <v>19</v>
      </c>
      <c r="D24">
        <v>4</v>
      </c>
      <c r="E24">
        <v>5</v>
      </c>
      <c r="F24">
        <v>4</v>
      </c>
      <c r="G24">
        <v>5</v>
      </c>
      <c r="H24">
        <v>3</v>
      </c>
      <c r="I24">
        <v>4.3249999999999993</v>
      </c>
      <c r="J24">
        <v>21</v>
      </c>
      <c r="K24">
        <v>0.14385964912280699</v>
      </c>
      <c r="L24">
        <v>1</v>
      </c>
      <c r="M24" t="s">
        <v>1661</v>
      </c>
      <c r="N24" t="b">
        <v>0</v>
      </c>
    </row>
    <row r="25" spans="1:14" x14ac:dyDescent="0.45">
      <c r="A25" t="s">
        <v>162</v>
      </c>
      <c r="B25" t="s">
        <v>163</v>
      </c>
      <c r="C25" t="s">
        <v>19</v>
      </c>
      <c r="D25">
        <v>2</v>
      </c>
      <c r="E25">
        <v>3</v>
      </c>
      <c r="F25">
        <v>2</v>
      </c>
      <c r="G25">
        <v>3</v>
      </c>
      <c r="H25">
        <v>1</v>
      </c>
      <c r="I25">
        <v>2.3250000000000002</v>
      </c>
      <c r="J25">
        <v>11</v>
      </c>
      <c r="K25">
        <v>0.2419047619047619</v>
      </c>
      <c r="L25">
        <v>1</v>
      </c>
      <c r="M25" t="s">
        <v>1662</v>
      </c>
      <c r="N25" t="b">
        <v>0</v>
      </c>
    </row>
    <row r="26" spans="1:14" x14ac:dyDescent="0.45">
      <c r="A26" t="s">
        <v>165</v>
      </c>
      <c r="B26" t="s">
        <v>166</v>
      </c>
      <c r="C26" t="s">
        <v>19</v>
      </c>
      <c r="D26">
        <v>3</v>
      </c>
      <c r="E26">
        <v>4</v>
      </c>
      <c r="F26">
        <v>3</v>
      </c>
      <c r="G26">
        <v>4</v>
      </c>
      <c r="H26">
        <v>2</v>
      </c>
      <c r="I26">
        <v>3.3250000000000002</v>
      </c>
      <c r="J26">
        <v>16</v>
      </c>
      <c r="K26">
        <v>0.15402298850574711</v>
      </c>
      <c r="L26">
        <v>1</v>
      </c>
      <c r="M26" t="s">
        <v>1663</v>
      </c>
      <c r="N26" t="b">
        <v>0</v>
      </c>
    </row>
    <row r="27" spans="1:14" x14ac:dyDescent="0.45">
      <c r="A27" t="s">
        <v>168</v>
      </c>
      <c r="B27" t="s">
        <v>169</v>
      </c>
      <c r="C27" t="s">
        <v>19</v>
      </c>
      <c r="D27">
        <v>1</v>
      </c>
      <c r="E27">
        <v>2</v>
      </c>
      <c r="F27">
        <v>1</v>
      </c>
      <c r="G27">
        <v>2</v>
      </c>
      <c r="H27">
        <v>1</v>
      </c>
      <c r="I27">
        <v>1.4125000000000001</v>
      </c>
      <c r="J27">
        <v>7</v>
      </c>
      <c r="K27">
        <v>0.25142857142857139</v>
      </c>
      <c r="L27">
        <v>1</v>
      </c>
      <c r="M27" t="s">
        <v>1664</v>
      </c>
      <c r="N27" t="b">
        <v>0</v>
      </c>
    </row>
    <row r="28" spans="1:14" x14ac:dyDescent="0.45">
      <c r="A28" t="s">
        <v>171</v>
      </c>
      <c r="B28" t="s">
        <v>172</v>
      </c>
      <c r="C28" t="s">
        <v>19</v>
      </c>
      <c r="D28">
        <v>3</v>
      </c>
      <c r="E28">
        <v>4</v>
      </c>
      <c r="F28">
        <v>3</v>
      </c>
      <c r="G28">
        <v>4</v>
      </c>
      <c r="H28">
        <v>2</v>
      </c>
      <c r="I28">
        <v>3.3250000000000002</v>
      </c>
      <c r="J28">
        <v>16</v>
      </c>
      <c r="K28">
        <v>0.15942028985507251</v>
      </c>
      <c r="L28">
        <v>1</v>
      </c>
      <c r="M28" t="s">
        <v>1665</v>
      </c>
      <c r="N28" t="b">
        <v>0</v>
      </c>
    </row>
    <row r="29" spans="1:14" x14ac:dyDescent="0.45">
      <c r="A29" t="s">
        <v>174</v>
      </c>
      <c r="B29" t="s">
        <v>175</v>
      </c>
      <c r="C29" t="s">
        <v>19</v>
      </c>
      <c r="D29">
        <v>1</v>
      </c>
      <c r="E29">
        <v>2</v>
      </c>
      <c r="F29">
        <v>1</v>
      </c>
      <c r="G29">
        <v>3</v>
      </c>
      <c r="H29">
        <v>1</v>
      </c>
      <c r="I29">
        <v>1.575</v>
      </c>
      <c r="J29">
        <v>8</v>
      </c>
      <c r="K29">
        <v>0.25058977719528169</v>
      </c>
      <c r="L29">
        <v>1</v>
      </c>
      <c r="M29" t="s">
        <v>1666</v>
      </c>
      <c r="N29" t="b">
        <v>0</v>
      </c>
    </row>
    <row r="30" spans="1:14" x14ac:dyDescent="0.45">
      <c r="A30" t="s">
        <v>177</v>
      </c>
      <c r="B30" t="s">
        <v>178</v>
      </c>
      <c r="C30" t="s">
        <v>19</v>
      </c>
      <c r="D30">
        <v>1</v>
      </c>
      <c r="E30">
        <v>2</v>
      </c>
      <c r="F30">
        <v>1</v>
      </c>
      <c r="G30">
        <v>3</v>
      </c>
      <c r="H30">
        <v>1</v>
      </c>
      <c r="I30">
        <v>1.575</v>
      </c>
      <c r="J30">
        <v>8</v>
      </c>
      <c r="K30">
        <v>0.26791569086651051</v>
      </c>
      <c r="L30">
        <v>1</v>
      </c>
      <c r="M30" t="s">
        <v>1667</v>
      </c>
      <c r="N30" t="b">
        <v>0</v>
      </c>
    </row>
    <row r="31" spans="1:14" x14ac:dyDescent="0.45">
      <c r="A31" t="s">
        <v>180</v>
      </c>
      <c r="B31" t="s">
        <v>181</v>
      </c>
      <c r="C31" t="s">
        <v>19</v>
      </c>
      <c r="D31">
        <v>3</v>
      </c>
      <c r="E31">
        <v>4</v>
      </c>
      <c r="F31">
        <v>3</v>
      </c>
      <c r="G31">
        <v>4</v>
      </c>
      <c r="H31">
        <v>2</v>
      </c>
      <c r="I31">
        <v>3.3250000000000002</v>
      </c>
      <c r="J31">
        <v>16</v>
      </c>
      <c r="K31">
        <v>0.15208333333333329</v>
      </c>
      <c r="L31">
        <v>1</v>
      </c>
      <c r="M31" t="s">
        <v>1668</v>
      </c>
      <c r="N31" t="b">
        <v>0</v>
      </c>
    </row>
    <row r="32" spans="1:14" x14ac:dyDescent="0.45">
      <c r="A32" t="s">
        <v>183</v>
      </c>
      <c r="B32" t="s">
        <v>184</v>
      </c>
      <c r="C32" t="s">
        <v>19</v>
      </c>
      <c r="D32">
        <v>3</v>
      </c>
      <c r="E32">
        <v>4</v>
      </c>
      <c r="F32">
        <v>3</v>
      </c>
      <c r="G32">
        <v>4</v>
      </c>
      <c r="H32">
        <v>2</v>
      </c>
      <c r="I32">
        <v>3.3250000000000002</v>
      </c>
      <c r="J32">
        <v>16</v>
      </c>
      <c r="K32">
        <v>0.15597484276729559</v>
      </c>
      <c r="L32">
        <v>1</v>
      </c>
      <c r="M32" t="s">
        <v>1669</v>
      </c>
      <c r="N32" t="b">
        <v>0</v>
      </c>
    </row>
    <row r="33" spans="1:14" x14ac:dyDescent="0.45">
      <c r="A33" t="s">
        <v>186</v>
      </c>
      <c r="B33" t="s">
        <v>187</v>
      </c>
      <c r="C33" t="s">
        <v>19</v>
      </c>
      <c r="D33">
        <v>3</v>
      </c>
      <c r="E33">
        <v>4</v>
      </c>
      <c r="F33">
        <v>3</v>
      </c>
      <c r="G33">
        <v>4</v>
      </c>
      <c r="H33">
        <v>2</v>
      </c>
      <c r="I33">
        <v>3.3250000000000002</v>
      </c>
      <c r="J33">
        <v>16</v>
      </c>
      <c r="K33">
        <v>0.14933333333333329</v>
      </c>
      <c r="L33">
        <v>1</v>
      </c>
      <c r="M33" t="s">
        <v>1670</v>
      </c>
      <c r="N33" t="b">
        <v>0</v>
      </c>
    </row>
    <row r="34" spans="1:14" x14ac:dyDescent="0.45">
      <c r="A34" t="s">
        <v>189</v>
      </c>
      <c r="B34" t="s">
        <v>190</v>
      </c>
      <c r="C34" t="s">
        <v>19</v>
      </c>
      <c r="D34">
        <v>1</v>
      </c>
      <c r="E34">
        <v>2</v>
      </c>
      <c r="F34">
        <v>1</v>
      </c>
      <c r="G34">
        <v>3</v>
      </c>
      <c r="H34">
        <v>1</v>
      </c>
      <c r="I34">
        <v>1.575</v>
      </c>
      <c r="J34">
        <v>8</v>
      </c>
      <c r="K34">
        <v>0.1583333333333333</v>
      </c>
      <c r="L34">
        <v>1</v>
      </c>
      <c r="M34" t="s">
        <v>1671</v>
      </c>
      <c r="N34" t="b">
        <v>0</v>
      </c>
    </row>
    <row r="35" spans="1:14" x14ac:dyDescent="0.45">
      <c r="A35" t="s">
        <v>192</v>
      </c>
      <c r="B35" t="s">
        <v>193</v>
      </c>
      <c r="C35" t="s">
        <v>19</v>
      </c>
      <c r="D35">
        <v>4</v>
      </c>
      <c r="E35">
        <v>5</v>
      </c>
      <c r="F35">
        <v>4</v>
      </c>
      <c r="G35">
        <v>4</v>
      </c>
      <c r="H35">
        <v>2</v>
      </c>
      <c r="I35">
        <v>4.0750000000000002</v>
      </c>
      <c r="J35">
        <v>19</v>
      </c>
      <c r="K35">
        <v>0.14358974358974361</v>
      </c>
      <c r="L35">
        <v>1</v>
      </c>
      <c r="M35" t="s">
        <v>1672</v>
      </c>
      <c r="N35" t="b">
        <v>0</v>
      </c>
    </row>
    <row r="36" spans="1:14" x14ac:dyDescent="0.45">
      <c r="A36" t="s">
        <v>195</v>
      </c>
      <c r="B36" t="s">
        <v>196</v>
      </c>
      <c r="C36" t="s">
        <v>19</v>
      </c>
      <c r="D36">
        <v>4</v>
      </c>
      <c r="E36">
        <v>5</v>
      </c>
      <c r="F36">
        <v>4</v>
      </c>
      <c r="G36">
        <v>4</v>
      </c>
      <c r="H36">
        <v>3</v>
      </c>
      <c r="I36">
        <v>4.1624999999999996</v>
      </c>
      <c r="J36">
        <v>20</v>
      </c>
      <c r="K36">
        <v>0.14779116465863451</v>
      </c>
      <c r="L36">
        <v>1</v>
      </c>
      <c r="M36" t="s">
        <v>1673</v>
      </c>
      <c r="N36" t="b">
        <v>0</v>
      </c>
    </row>
    <row r="37" spans="1:14" x14ac:dyDescent="0.45">
      <c r="A37" t="s">
        <v>198</v>
      </c>
      <c r="B37" t="s">
        <v>199</v>
      </c>
      <c r="C37" t="s">
        <v>19</v>
      </c>
      <c r="D37">
        <v>3</v>
      </c>
      <c r="E37">
        <v>4</v>
      </c>
      <c r="F37">
        <v>3</v>
      </c>
      <c r="G37">
        <v>4</v>
      </c>
      <c r="H37">
        <v>2</v>
      </c>
      <c r="I37">
        <v>3.3250000000000002</v>
      </c>
      <c r="J37">
        <v>16</v>
      </c>
      <c r="K37">
        <v>0.1536723163841808</v>
      </c>
      <c r="L37">
        <v>1</v>
      </c>
      <c r="M37" t="s">
        <v>1674</v>
      </c>
      <c r="N37" t="b">
        <v>0</v>
      </c>
    </row>
    <row r="38" spans="1:14" x14ac:dyDescent="0.45">
      <c r="A38" t="s">
        <v>201</v>
      </c>
      <c r="B38" t="s">
        <v>202</v>
      </c>
      <c r="C38" t="s">
        <v>19</v>
      </c>
      <c r="D38">
        <v>1</v>
      </c>
      <c r="E38">
        <v>2</v>
      </c>
      <c r="F38">
        <v>1</v>
      </c>
      <c r="G38">
        <v>3</v>
      </c>
      <c r="H38">
        <v>2</v>
      </c>
      <c r="I38">
        <v>1.6625000000000001</v>
      </c>
      <c r="J38">
        <v>9</v>
      </c>
      <c r="K38">
        <v>0.27220779220779218</v>
      </c>
      <c r="L38">
        <v>1</v>
      </c>
      <c r="M38" t="s">
        <v>1675</v>
      </c>
      <c r="N38" t="b">
        <v>0</v>
      </c>
    </row>
    <row r="39" spans="1:14" x14ac:dyDescent="0.45">
      <c r="A39" t="s">
        <v>204</v>
      </c>
      <c r="B39" t="s">
        <v>205</v>
      </c>
      <c r="C39" t="s">
        <v>19</v>
      </c>
      <c r="D39">
        <v>4</v>
      </c>
      <c r="E39">
        <v>5</v>
      </c>
      <c r="F39">
        <v>4</v>
      </c>
      <c r="G39">
        <v>4</v>
      </c>
      <c r="H39">
        <v>3</v>
      </c>
      <c r="I39">
        <v>4.1624999999999996</v>
      </c>
      <c r="J39">
        <v>20</v>
      </c>
      <c r="K39">
        <v>0.14912280701754391</v>
      </c>
      <c r="L39">
        <v>1</v>
      </c>
      <c r="M39" t="s">
        <v>1676</v>
      </c>
      <c r="N39" t="b">
        <v>0</v>
      </c>
    </row>
    <row r="40" spans="1:14" x14ac:dyDescent="0.45">
      <c r="A40" t="s">
        <v>207</v>
      </c>
      <c r="B40" t="s">
        <v>208</v>
      </c>
      <c r="C40" t="s">
        <v>19</v>
      </c>
      <c r="D40">
        <v>3</v>
      </c>
      <c r="E40">
        <v>4</v>
      </c>
      <c r="F40">
        <v>3</v>
      </c>
      <c r="G40">
        <v>4</v>
      </c>
      <c r="H40">
        <v>2</v>
      </c>
      <c r="I40">
        <v>3.3250000000000002</v>
      </c>
      <c r="J40">
        <v>16</v>
      </c>
      <c r="K40">
        <v>0.14954954954954949</v>
      </c>
      <c r="L40">
        <v>1</v>
      </c>
      <c r="M40" t="s">
        <v>1677</v>
      </c>
      <c r="N40" t="b">
        <v>0</v>
      </c>
    </row>
    <row r="41" spans="1:14" x14ac:dyDescent="0.45">
      <c r="A41" t="s">
        <v>210</v>
      </c>
      <c r="B41" t="s">
        <v>211</v>
      </c>
      <c r="C41" t="s">
        <v>19</v>
      </c>
      <c r="D41">
        <v>1</v>
      </c>
      <c r="E41">
        <v>2</v>
      </c>
      <c r="F41">
        <v>1</v>
      </c>
      <c r="G41">
        <v>3</v>
      </c>
      <c r="H41">
        <v>1</v>
      </c>
      <c r="I41">
        <v>1.575</v>
      </c>
      <c r="J41">
        <v>8</v>
      </c>
      <c r="K41">
        <v>0.28131868131868132</v>
      </c>
      <c r="L41">
        <v>1</v>
      </c>
      <c r="M41" t="s">
        <v>1678</v>
      </c>
      <c r="N41" t="b">
        <v>0</v>
      </c>
    </row>
    <row r="42" spans="1:14" x14ac:dyDescent="0.45">
      <c r="A42" t="s">
        <v>213</v>
      </c>
      <c r="B42" t="s">
        <v>214</v>
      </c>
      <c r="C42" t="s">
        <v>19</v>
      </c>
      <c r="D42">
        <v>3</v>
      </c>
      <c r="E42">
        <v>4</v>
      </c>
      <c r="F42">
        <v>3</v>
      </c>
      <c r="G42">
        <v>4</v>
      </c>
      <c r="H42">
        <v>2</v>
      </c>
      <c r="I42">
        <v>3.3250000000000002</v>
      </c>
      <c r="J42">
        <v>16</v>
      </c>
      <c r="K42">
        <v>0.14779116465863451</v>
      </c>
      <c r="L42">
        <v>1</v>
      </c>
      <c r="M42" t="s">
        <v>1679</v>
      </c>
      <c r="N42" t="b">
        <v>0</v>
      </c>
    </row>
    <row r="43" spans="1:14" x14ac:dyDescent="0.45">
      <c r="A43" t="s">
        <v>216</v>
      </c>
      <c r="B43" t="s">
        <v>217</v>
      </c>
      <c r="C43" t="s">
        <v>19</v>
      </c>
      <c r="D43">
        <v>1</v>
      </c>
      <c r="E43">
        <v>2</v>
      </c>
      <c r="F43">
        <v>1</v>
      </c>
      <c r="G43">
        <v>3</v>
      </c>
      <c r="H43">
        <v>1</v>
      </c>
      <c r="I43">
        <v>1.575</v>
      </c>
      <c r="J43">
        <v>8</v>
      </c>
      <c r="K43">
        <v>0.25423987776928952</v>
      </c>
      <c r="L43">
        <v>1</v>
      </c>
      <c r="M43" t="s">
        <v>1680</v>
      </c>
      <c r="N43" t="b">
        <v>0</v>
      </c>
    </row>
    <row r="44" spans="1:14" x14ac:dyDescent="0.45">
      <c r="A44" t="s">
        <v>219</v>
      </c>
      <c r="B44" t="s">
        <v>220</v>
      </c>
      <c r="C44" t="s">
        <v>19</v>
      </c>
      <c r="D44">
        <v>5</v>
      </c>
      <c r="E44">
        <v>5</v>
      </c>
      <c r="F44">
        <v>4</v>
      </c>
      <c r="G44">
        <v>5</v>
      </c>
      <c r="H44">
        <v>2</v>
      </c>
      <c r="I44">
        <v>4.55</v>
      </c>
      <c r="J44">
        <v>21</v>
      </c>
      <c r="K44">
        <v>0.15238095238095239</v>
      </c>
      <c r="L44">
        <v>1</v>
      </c>
      <c r="M44" t="s">
        <v>1681</v>
      </c>
      <c r="N44" t="b">
        <v>0</v>
      </c>
    </row>
    <row r="45" spans="1:14" x14ac:dyDescent="0.45">
      <c r="A45" t="s">
        <v>222</v>
      </c>
      <c r="B45" t="s">
        <v>223</v>
      </c>
      <c r="C45" t="s">
        <v>19</v>
      </c>
      <c r="D45">
        <v>3</v>
      </c>
      <c r="E45">
        <v>4</v>
      </c>
      <c r="F45">
        <v>3</v>
      </c>
      <c r="G45">
        <v>4</v>
      </c>
      <c r="H45">
        <v>2</v>
      </c>
      <c r="I45">
        <v>3.3250000000000002</v>
      </c>
      <c r="J45">
        <v>16</v>
      </c>
      <c r="K45">
        <v>0.14891774891774889</v>
      </c>
      <c r="L45">
        <v>1</v>
      </c>
      <c r="M45" t="s">
        <v>1682</v>
      </c>
      <c r="N45" t="b">
        <v>0</v>
      </c>
    </row>
    <row r="46" spans="1:14" x14ac:dyDescent="0.45">
      <c r="A46" t="s">
        <v>225</v>
      </c>
      <c r="B46" t="s">
        <v>226</v>
      </c>
      <c r="C46" t="s">
        <v>19</v>
      </c>
      <c r="D46">
        <v>1</v>
      </c>
      <c r="E46">
        <v>2</v>
      </c>
      <c r="F46">
        <v>1</v>
      </c>
      <c r="G46">
        <v>2</v>
      </c>
      <c r="H46">
        <v>1</v>
      </c>
      <c r="I46">
        <v>1.4125000000000001</v>
      </c>
      <c r="J46">
        <v>7</v>
      </c>
      <c r="K46">
        <v>0.2831168831168831</v>
      </c>
      <c r="L46">
        <v>1</v>
      </c>
      <c r="M46" t="s">
        <v>1683</v>
      </c>
      <c r="N46" t="b">
        <v>0</v>
      </c>
    </row>
    <row r="47" spans="1:14" x14ac:dyDescent="0.45">
      <c r="A47" t="s">
        <v>228</v>
      </c>
      <c r="B47" t="s">
        <v>229</v>
      </c>
      <c r="C47" t="s">
        <v>19</v>
      </c>
      <c r="D47">
        <v>3</v>
      </c>
      <c r="E47">
        <v>4</v>
      </c>
      <c r="F47">
        <v>3</v>
      </c>
      <c r="G47">
        <v>4</v>
      </c>
      <c r="H47">
        <v>1</v>
      </c>
      <c r="I47">
        <v>3.2374999999999998</v>
      </c>
      <c r="J47">
        <v>15</v>
      </c>
      <c r="K47">
        <v>0.14814814814814811</v>
      </c>
      <c r="L47">
        <v>1</v>
      </c>
      <c r="M47" t="s">
        <v>1684</v>
      </c>
      <c r="N47" t="b">
        <v>0</v>
      </c>
    </row>
    <row r="48" spans="1:14" x14ac:dyDescent="0.45">
      <c r="A48" t="s">
        <v>231</v>
      </c>
      <c r="B48" t="s">
        <v>232</v>
      </c>
      <c r="C48" t="s">
        <v>19</v>
      </c>
      <c r="D48">
        <v>2</v>
      </c>
      <c r="E48">
        <v>3</v>
      </c>
      <c r="F48">
        <v>2</v>
      </c>
      <c r="G48">
        <v>3</v>
      </c>
      <c r="H48">
        <v>1</v>
      </c>
      <c r="I48">
        <v>2.3250000000000002</v>
      </c>
      <c r="J48">
        <v>11</v>
      </c>
      <c r="K48">
        <v>0.25245202558635388</v>
      </c>
      <c r="L48">
        <v>1</v>
      </c>
      <c r="M48" t="s">
        <v>1685</v>
      </c>
      <c r="N48" t="b">
        <v>0</v>
      </c>
    </row>
    <row r="49" spans="1:14" x14ac:dyDescent="0.45">
      <c r="A49" t="s">
        <v>234</v>
      </c>
      <c r="B49" t="s">
        <v>235</v>
      </c>
      <c r="C49" t="s">
        <v>19</v>
      </c>
      <c r="D49">
        <v>3</v>
      </c>
      <c r="E49">
        <v>4</v>
      </c>
      <c r="F49">
        <v>3</v>
      </c>
      <c r="G49">
        <v>4</v>
      </c>
      <c r="H49">
        <v>2</v>
      </c>
      <c r="I49">
        <v>3.3250000000000002</v>
      </c>
      <c r="J49">
        <v>16</v>
      </c>
      <c r="K49">
        <v>0.14761904761904759</v>
      </c>
      <c r="L49">
        <v>1</v>
      </c>
      <c r="M49" t="s">
        <v>1686</v>
      </c>
      <c r="N49" t="b">
        <v>0</v>
      </c>
    </row>
    <row r="50" spans="1:14" x14ac:dyDescent="0.45">
      <c r="A50" t="s">
        <v>237</v>
      </c>
      <c r="B50" t="s">
        <v>238</v>
      </c>
      <c r="C50" t="s">
        <v>19</v>
      </c>
      <c r="D50">
        <v>1</v>
      </c>
      <c r="E50">
        <v>2</v>
      </c>
      <c r="F50">
        <v>1</v>
      </c>
      <c r="G50">
        <v>2</v>
      </c>
      <c r="H50">
        <v>1</v>
      </c>
      <c r="I50">
        <v>1.4125000000000001</v>
      </c>
      <c r="J50">
        <v>7</v>
      </c>
      <c r="K50">
        <v>0.26728110599078342</v>
      </c>
      <c r="L50">
        <v>1</v>
      </c>
      <c r="M50" t="s">
        <v>1687</v>
      </c>
      <c r="N50" t="b">
        <v>0</v>
      </c>
    </row>
    <row r="51" spans="1:14" x14ac:dyDescent="0.45">
      <c r="A51" t="s">
        <v>240</v>
      </c>
      <c r="B51" t="s">
        <v>241</v>
      </c>
      <c r="C51" t="s">
        <v>19</v>
      </c>
      <c r="D51">
        <v>1</v>
      </c>
      <c r="E51">
        <v>2</v>
      </c>
      <c r="F51">
        <v>1</v>
      </c>
      <c r="G51">
        <v>3</v>
      </c>
      <c r="H51">
        <v>1</v>
      </c>
      <c r="I51">
        <v>1.575</v>
      </c>
      <c r="J51">
        <v>8</v>
      </c>
      <c r="K51">
        <v>0.29010989010989008</v>
      </c>
      <c r="L51">
        <v>1</v>
      </c>
      <c r="M51" t="s">
        <v>1688</v>
      </c>
      <c r="N51" t="b">
        <v>0</v>
      </c>
    </row>
    <row r="52" spans="1:14" x14ac:dyDescent="0.45">
      <c r="A52" t="s">
        <v>243</v>
      </c>
      <c r="B52" t="s">
        <v>244</v>
      </c>
      <c r="C52" t="s">
        <v>19</v>
      </c>
      <c r="D52">
        <v>3</v>
      </c>
      <c r="E52">
        <v>4</v>
      </c>
      <c r="F52">
        <v>3</v>
      </c>
      <c r="G52">
        <v>4</v>
      </c>
      <c r="H52">
        <v>2</v>
      </c>
      <c r="I52">
        <v>3.3250000000000002</v>
      </c>
      <c r="J52">
        <v>16</v>
      </c>
      <c r="K52">
        <v>0.15476190476190471</v>
      </c>
      <c r="L52">
        <v>1</v>
      </c>
      <c r="M52" t="s">
        <v>1689</v>
      </c>
      <c r="N52" t="b">
        <v>0</v>
      </c>
    </row>
    <row r="53" spans="1:14" x14ac:dyDescent="0.45">
      <c r="A53" t="s">
        <v>246</v>
      </c>
      <c r="B53" t="s">
        <v>247</v>
      </c>
      <c r="C53" t="s">
        <v>19</v>
      </c>
      <c r="D53">
        <v>1</v>
      </c>
      <c r="E53">
        <v>2</v>
      </c>
      <c r="F53">
        <v>1</v>
      </c>
      <c r="G53">
        <v>3</v>
      </c>
      <c r="H53">
        <v>1</v>
      </c>
      <c r="I53">
        <v>1.575</v>
      </c>
      <c r="J53">
        <v>8</v>
      </c>
      <c r="K53">
        <v>0.26549450549450548</v>
      </c>
      <c r="L53">
        <v>1</v>
      </c>
      <c r="M53" t="s">
        <v>1690</v>
      </c>
      <c r="N53" t="b">
        <v>0</v>
      </c>
    </row>
    <row r="54" spans="1:14" x14ac:dyDescent="0.45">
      <c r="A54" t="s">
        <v>249</v>
      </c>
      <c r="B54" t="s">
        <v>250</v>
      </c>
      <c r="C54" t="s">
        <v>19</v>
      </c>
      <c r="D54">
        <v>3</v>
      </c>
      <c r="E54">
        <v>4</v>
      </c>
      <c r="F54">
        <v>3</v>
      </c>
      <c r="G54">
        <v>4</v>
      </c>
      <c r="H54">
        <v>2</v>
      </c>
      <c r="I54">
        <v>3.3250000000000002</v>
      </c>
      <c r="J54">
        <v>16</v>
      </c>
      <c r="K54">
        <v>0.14977168949771691</v>
      </c>
      <c r="L54">
        <v>1</v>
      </c>
      <c r="M54" t="s">
        <v>1691</v>
      </c>
      <c r="N54" t="b">
        <v>0</v>
      </c>
    </row>
    <row r="55" spans="1:14" x14ac:dyDescent="0.45">
      <c r="A55" t="s">
        <v>252</v>
      </c>
      <c r="B55" t="s">
        <v>253</v>
      </c>
      <c r="C55" t="s">
        <v>19</v>
      </c>
      <c r="D55">
        <v>1</v>
      </c>
      <c r="E55">
        <v>1</v>
      </c>
      <c r="F55">
        <v>1</v>
      </c>
      <c r="G55">
        <v>2</v>
      </c>
      <c r="H55">
        <v>1</v>
      </c>
      <c r="I55">
        <v>1.1625000000000001</v>
      </c>
      <c r="J55">
        <v>6</v>
      </c>
      <c r="K55">
        <v>0.2831168831168831</v>
      </c>
      <c r="L55">
        <v>1</v>
      </c>
      <c r="M55" t="s">
        <v>1692</v>
      </c>
      <c r="N55" t="b">
        <v>0</v>
      </c>
    </row>
    <row r="56" spans="1:14" x14ac:dyDescent="0.45">
      <c r="A56" t="s">
        <v>255</v>
      </c>
      <c r="B56" t="s">
        <v>256</v>
      </c>
      <c r="C56" t="s">
        <v>19</v>
      </c>
      <c r="D56">
        <v>1</v>
      </c>
      <c r="E56">
        <v>2</v>
      </c>
      <c r="F56">
        <v>1</v>
      </c>
      <c r="G56">
        <v>3</v>
      </c>
      <c r="H56">
        <v>1</v>
      </c>
      <c r="I56">
        <v>1.575</v>
      </c>
      <c r="J56">
        <v>8</v>
      </c>
      <c r="K56">
        <v>0.246089676746611</v>
      </c>
      <c r="L56">
        <v>1</v>
      </c>
      <c r="M56" t="s">
        <v>1693</v>
      </c>
      <c r="N56" t="b">
        <v>0</v>
      </c>
    </row>
    <row r="57" spans="1:14" x14ac:dyDescent="0.45">
      <c r="A57" t="s">
        <v>258</v>
      </c>
      <c r="B57" t="s">
        <v>259</v>
      </c>
      <c r="C57" t="s">
        <v>19</v>
      </c>
      <c r="D57">
        <v>4</v>
      </c>
      <c r="E57">
        <v>5</v>
      </c>
      <c r="F57">
        <v>4</v>
      </c>
      <c r="G57">
        <v>4</v>
      </c>
      <c r="H57">
        <v>2</v>
      </c>
      <c r="I57">
        <v>4.0750000000000002</v>
      </c>
      <c r="J57">
        <v>19</v>
      </c>
      <c r="K57">
        <v>0.1452145214521452</v>
      </c>
      <c r="L57">
        <v>1</v>
      </c>
      <c r="M57" t="s">
        <v>1694</v>
      </c>
      <c r="N57" t="b">
        <v>0</v>
      </c>
    </row>
    <row r="58" spans="1:14" x14ac:dyDescent="0.45">
      <c r="A58" t="s">
        <v>261</v>
      </c>
      <c r="B58" t="s">
        <v>262</v>
      </c>
      <c r="C58" t="s">
        <v>19</v>
      </c>
      <c r="D58">
        <v>3</v>
      </c>
      <c r="E58">
        <v>4</v>
      </c>
      <c r="F58">
        <v>3</v>
      </c>
      <c r="G58">
        <v>4</v>
      </c>
      <c r="H58">
        <v>2</v>
      </c>
      <c r="I58">
        <v>3.3250000000000002</v>
      </c>
      <c r="J58">
        <v>16</v>
      </c>
      <c r="K58">
        <v>0.14912280701754391</v>
      </c>
      <c r="L58">
        <v>1</v>
      </c>
      <c r="M58" t="s">
        <v>1695</v>
      </c>
      <c r="N58" t="b">
        <v>0</v>
      </c>
    </row>
    <row r="59" spans="1:14" x14ac:dyDescent="0.45">
      <c r="A59" t="s">
        <v>264</v>
      </c>
      <c r="B59" t="s">
        <v>265</v>
      </c>
      <c r="C59" t="s">
        <v>19</v>
      </c>
      <c r="D59">
        <v>1</v>
      </c>
      <c r="E59">
        <v>2</v>
      </c>
      <c r="F59">
        <v>1</v>
      </c>
      <c r="G59">
        <v>3</v>
      </c>
      <c r="H59">
        <v>1</v>
      </c>
      <c r="I59">
        <v>1.575</v>
      </c>
      <c r="J59">
        <v>8</v>
      </c>
      <c r="K59">
        <v>0.14977168949771691</v>
      </c>
      <c r="L59">
        <v>1</v>
      </c>
      <c r="M59" t="s">
        <v>1696</v>
      </c>
      <c r="N59" t="b">
        <v>0</v>
      </c>
    </row>
    <row r="60" spans="1:14" x14ac:dyDescent="0.45">
      <c r="A60" t="s">
        <v>267</v>
      </c>
      <c r="B60" t="s">
        <v>268</v>
      </c>
      <c r="C60" t="s">
        <v>19</v>
      </c>
      <c r="D60">
        <v>1</v>
      </c>
      <c r="E60">
        <v>2</v>
      </c>
      <c r="F60">
        <v>1</v>
      </c>
      <c r="G60">
        <v>3</v>
      </c>
      <c r="H60">
        <v>1</v>
      </c>
      <c r="I60">
        <v>1.575</v>
      </c>
      <c r="J60">
        <v>8</v>
      </c>
      <c r="K60">
        <v>0.15124378109452741</v>
      </c>
      <c r="L60">
        <v>1</v>
      </c>
      <c r="M60" t="s">
        <v>1697</v>
      </c>
      <c r="N60" t="b">
        <v>0</v>
      </c>
    </row>
    <row r="61" spans="1:14" x14ac:dyDescent="0.45">
      <c r="A61" t="s">
        <v>270</v>
      </c>
      <c r="B61" t="s">
        <v>271</v>
      </c>
      <c r="C61" t="s">
        <v>19</v>
      </c>
      <c r="D61">
        <v>3</v>
      </c>
      <c r="E61">
        <v>4</v>
      </c>
      <c r="F61">
        <v>3</v>
      </c>
      <c r="G61">
        <v>4</v>
      </c>
      <c r="H61">
        <v>2</v>
      </c>
      <c r="I61">
        <v>3.3250000000000002</v>
      </c>
      <c r="J61">
        <v>16</v>
      </c>
      <c r="K61">
        <v>0.14933333333333329</v>
      </c>
      <c r="L61">
        <v>1</v>
      </c>
      <c r="M61" t="s">
        <v>1698</v>
      </c>
      <c r="N61" t="b">
        <v>0</v>
      </c>
    </row>
    <row r="62" spans="1:14" x14ac:dyDescent="0.45">
      <c r="A62" t="s">
        <v>273</v>
      </c>
      <c r="B62" t="s">
        <v>274</v>
      </c>
      <c r="C62" t="s">
        <v>19</v>
      </c>
      <c r="D62">
        <v>3</v>
      </c>
      <c r="E62">
        <v>4</v>
      </c>
      <c r="F62">
        <v>3</v>
      </c>
      <c r="G62">
        <v>4</v>
      </c>
      <c r="H62">
        <v>1</v>
      </c>
      <c r="I62">
        <v>3.2374999999999998</v>
      </c>
      <c r="J62">
        <v>15</v>
      </c>
      <c r="K62">
        <v>0.138191632928475</v>
      </c>
      <c r="L62">
        <v>1</v>
      </c>
      <c r="M62" t="s">
        <v>1699</v>
      </c>
      <c r="N62" t="b">
        <v>0</v>
      </c>
    </row>
    <row r="63" spans="1:14" x14ac:dyDescent="0.45">
      <c r="A63" t="s">
        <v>276</v>
      </c>
      <c r="B63" t="s">
        <v>277</v>
      </c>
      <c r="C63" t="s">
        <v>19</v>
      </c>
      <c r="D63">
        <v>3</v>
      </c>
      <c r="E63">
        <v>4</v>
      </c>
      <c r="F63">
        <v>3</v>
      </c>
      <c r="G63">
        <v>4</v>
      </c>
      <c r="H63">
        <v>2</v>
      </c>
      <c r="I63">
        <v>3.3250000000000002</v>
      </c>
      <c r="J63">
        <v>16</v>
      </c>
      <c r="K63">
        <v>0.14954954954954949</v>
      </c>
      <c r="L63">
        <v>1</v>
      </c>
      <c r="M63" t="s">
        <v>1700</v>
      </c>
      <c r="N63" t="b">
        <v>0</v>
      </c>
    </row>
    <row r="64" spans="1:14" x14ac:dyDescent="0.45">
      <c r="A64" t="s">
        <v>279</v>
      </c>
      <c r="B64" t="s">
        <v>280</v>
      </c>
      <c r="C64" t="s">
        <v>19</v>
      </c>
      <c r="D64">
        <v>1</v>
      </c>
      <c r="E64">
        <v>2</v>
      </c>
      <c r="F64">
        <v>1</v>
      </c>
      <c r="G64">
        <v>3</v>
      </c>
      <c r="H64">
        <v>1</v>
      </c>
      <c r="I64">
        <v>1.575</v>
      </c>
      <c r="J64">
        <v>8</v>
      </c>
      <c r="K64">
        <v>0.2545173745173745</v>
      </c>
      <c r="L64">
        <v>1</v>
      </c>
      <c r="M64" t="s">
        <v>1701</v>
      </c>
      <c r="N64" t="b">
        <v>0</v>
      </c>
    </row>
    <row r="65" spans="1:14" x14ac:dyDescent="0.45">
      <c r="A65" t="s">
        <v>282</v>
      </c>
      <c r="B65" t="s">
        <v>283</v>
      </c>
      <c r="C65" t="s">
        <v>19</v>
      </c>
      <c r="D65">
        <v>1</v>
      </c>
      <c r="E65">
        <v>2</v>
      </c>
      <c r="F65">
        <v>1</v>
      </c>
      <c r="G65">
        <v>3</v>
      </c>
      <c r="H65">
        <v>1</v>
      </c>
      <c r="I65">
        <v>1.575</v>
      </c>
      <c r="J65">
        <v>8</v>
      </c>
      <c r="K65">
        <v>0.15208333333333329</v>
      </c>
      <c r="L65">
        <v>1</v>
      </c>
      <c r="M65" t="s">
        <v>1702</v>
      </c>
      <c r="N65" t="b">
        <v>0</v>
      </c>
    </row>
    <row r="66" spans="1:14" x14ac:dyDescent="0.45">
      <c r="A66" t="s">
        <v>285</v>
      </c>
      <c r="B66" t="s">
        <v>286</v>
      </c>
      <c r="C66" t="s">
        <v>19</v>
      </c>
      <c r="D66">
        <v>1</v>
      </c>
      <c r="E66">
        <v>2</v>
      </c>
      <c r="F66">
        <v>1</v>
      </c>
      <c r="G66">
        <v>2</v>
      </c>
      <c r="H66">
        <v>1</v>
      </c>
      <c r="I66">
        <v>1.4125000000000001</v>
      </c>
      <c r="J66">
        <v>7</v>
      </c>
      <c r="K66">
        <v>0.26924939467312348</v>
      </c>
      <c r="L66">
        <v>1</v>
      </c>
      <c r="M66" t="s">
        <v>1703</v>
      </c>
      <c r="N66" t="b">
        <v>0</v>
      </c>
    </row>
    <row r="67" spans="1:14" x14ac:dyDescent="0.45">
      <c r="A67" t="s">
        <v>288</v>
      </c>
      <c r="B67" t="s">
        <v>289</v>
      </c>
      <c r="C67" t="s">
        <v>19</v>
      </c>
      <c r="D67">
        <v>1</v>
      </c>
      <c r="E67">
        <v>2</v>
      </c>
      <c r="F67">
        <v>1</v>
      </c>
      <c r="G67">
        <v>2</v>
      </c>
      <c r="H67">
        <v>1</v>
      </c>
      <c r="I67">
        <v>1.4125000000000001</v>
      </c>
      <c r="J67">
        <v>7</v>
      </c>
      <c r="K67">
        <v>0.26995073891625609</v>
      </c>
      <c r="L67">
        <v>1</v>
      </c>
      <c r="M67" t="s">
        <v>1704</v>
      </c>
      <c r="N67" t="b">
        <v>0</v>
      </c>
    </row>
    <row r="68" spans="1:14" x14ac:dyDescent="0.45">
      <c r="A68" t="s">
        <v>291</v>
      </c>
      <c r="B68" t="s">
        <v>292</v>
      </c>
      <c r="C68" t="s">
        <v>19</v>
      </c>
      <c r="D68">
        <v>3</v>
      </c>
      <c r="E68">
        <v>4</v>
      </c>
      <c r="F68">
        <v>3</v>
      </c>
      <c r="G68">
        <v>4</v>
      </c>
      <c r="H68">
        <v>2</v>
      </c>
      <c r="I68">
        <v>3.3250000000000002</v>
      </c>
      <c r="J68">
        <v>16</v>
      </c>
      <c r="K68">
        <v>0.15151515151515149</v>
      </c>
      <c r="L68">
        <v>1</v>
      </c>
      <c r="M68" t="s">
        <v>1705</v>
      </c>
      <c r="N68" t="b">
        <v>0</v>
      </c>
    </row>
    <row r="69" spans="1:14" x14ac:dyDescent="0.45">
      <c r="A69" t="s">
        <v>294</v>
      </c>
      <c r="B69" t="s">
        <v>295</v>
      </c>
      <c r="C69" t="s">
        <v>19</v>
      </c>
      <c r="D69">
        <v>1</v>
      </c>
      <c r="E69">
        <v>2</v>
      </c>
      <c r="F69">
        <v>1</v>
      </c>
      <c r="G69">
        <v>3</v>
      </c>
      <c r="H69">
        <v>1</v>
      </c>
      <c r="I69">
        <v>1.575</v>
      </c>
      <c r="J69">
        <v>8</v>
      </c>
      <c r="K69">
        <v>0.2426065162907268</v>
      </c>
      <c r="L69">
        <v>1</v>
      </c>
      <c r="M69" t="s">
        <v>1706</v>
      </c>
      <c r="N69" t="b">
        <v>0</v>
      </c>
    </row>
    <row r="70" spans="1:14" x14ac:dyDescent="0.45">
      <c r="A70" t="s">
        <v>297</v>
      </c>
      <c r="B70" t="s">
        <v>298</v>
      </c>
      <c r="C70" t="s">
        <v>19</v>
      </c>
      <c r="D70">
        <v>4</v>
      </c>
      <c r="E70">
        <v>5</v>
      </c>
      <c r="F70">
        <v>3</v>
      </c>
      <c r="G70">
        <v>4</v>
      </c>
      <c r="H70">
        <v>2</v>
      </c>
      <c r="I70">
        <v>3.8875000000000002</v>
      </c>
      <c r="J70">
        <v>18</v>
      </c>
      <c r="K70">
        <v>0.15300546448087429</v>
      </c>
      <c r="L70">
        <v>1</v>
      </c>
      <c r="M70" t="s">
        <v>1707</v>
      </c>
      <c r="N70" t="b">
        <v>0</v>
      </c>
    </row>
    <row r="71" spans="1:14" x14ac:dyDescent="0.45">
      <c r="A71" t="s">
        <v>300</v>
      </c>
      <c r="B71" t="s">
        <v>301</v>
      </c>
      <c r="C71" t="s">
        <v>19</v>
      </c>
      <c r="D71">
        <v>3</v>
      </c>
      <c r="E71">
        <v>4</v>
      </c>
      <c r="F71">
        <v>3</v>
      </c>
      <c r="G71">
        <v>4</v>
      </c>
      <c r="H71">
        <v>2</v>
      </c>
      <c r="I71">
        <v>3.3250000000000002</v>
      </c>
      <c r="J71">
        <v>16</v>
      </c>
      <c r="K71">
        <v>0.15047619047619051</v>
      </c>
      <c r="L71">
        <v>1</v>
      </c>
      <c r="M71" t="s">
        <v>1708</v>
      </c>
      <c r="N71" t="b">
        <v>0</v>
      </c>
    </row>
    <row r="72" spans="1:14" x14ac:dyDescent="0.45">
      <c r="A72" t="s">
        <v>303</v>
      </c>
      <c r="B72" t="s">
        <v>304</v>
      </c>
      <c r="C72" t="s">
        <v>19</v>
      </c>
      <c r="D72">
        <v>5</v>
      </c>
      <c r="E72">
        <v>5</v>
      </c>
      <c r="F72">
        <v>4</v>
      </c>
      <c r="G72">
        <v>5</v>
      </c>
      <c r="H72">
        <v>3</v>
      </c>
      <c r="I72">
        <v>4.6374999999999993</v>
      </c>
      <c r="J72">
        <v>22</v>
      </c>
      <c r="K72">
        <v>0.1555555555555555</v>
      </c>
      <c r="L72">
        <v>1</v>
      </c>
      <c r="M72" t="s">
        <v>1709</v>
      </c>
      <c r="N72" t="b">
        <v>0</v>
      </c>
    </row>
    <row r="73" spans="1:14" x14ac:dyDescent="0.45">
      <c r="A73" t="s">
        <v>306</v>
      </c>
      <c r="B73" t="s">
        <v>307</v>
      </c>
      <c r="C73" t="s">
        <v>19</v>
      </c>
      <c r="D73">
        <v>5</v>
      </c>
      <c r="E73">
        <v>5</v>
      </c>
      <c r="F73">
        <v>4</v>
      </c>
      <c r="G73">
        <v>5</v>
      </c>
      <c r="H73">
        <v>3</v>
      </c>
      <c r="I73">
        <v>4.6374999999999993</v>
      </c>
      <c r="J73">
        <v>22</v>
      </c>
      <c r="K73">
        <v>0.1573333333333333</v>
      </c>
      <c r="L73">
        <v>1</v>
      </c>
      <c r="M73" t="s">
        <v>1710</v>
      </c>
      <c r="N73" t="b">
        <v>0</v>
      </c>
    </row>
    <row r="74" spans="1:14" x14ac:dyDescent="0.45">
      <c r="A74" t="s">
        <v>309</v>
      </c>
      <c r="B74" t="s">
        <v>310</v>
      </c>
      <c r="C74" t="s">
        <v>19</v>
      </c>
      <c r="D74">
        <v>1</v>
      </c>
      <c r="E74">
        <v>2</v>
      </c>
      <c r="F74">
        <v>1</v>
      </c>
      <c r="G74">
        <v>3</v>
      </c>
      <c r="H74">
        <v>1</v>
      </c>
      <c r="I74">
        <v>1.575</v>
      </c>
      <c r="J74">
        <v>8</v>
      </c>
      <c r="K74">
        <v>0.26995073891625609</v>
      </c>
      <c r="L74">
        <v>1</v>
      </c>
      <c r="M74" t="s">
        <v>1711</v>
      </c>
      <c r="N74" t="b">
        <v>0</v>
      </c>
    </row>
    <row r="75" spans="1:14" x14ac:dyDescent="0.45">
      <c r="A75" t="s">
        <v>312</v>
      </c>
      <c r="B75" t="s">
        <v>313</v>
      </c>
      <c r="C75" t="s">
        <v>19</v>
      </c>
      <c r="D75">
        <v>1</v>
      </c>
      <c r="E75">
        <v>2</v>
      </c>
      <c r="F75">
        <v>1</v>
      </c>
      <c r="G75">
        <v>3</v>
      </c>
      <c r="H75">
        <v>1</v>
      </c>
      <c r="I75">
        <v>1.575</v>
      </c>
      <c r="J75">
        <v>8</v>
      </c>
      <c r="K75">
        <v>0.28710801393728219</v>
      </c>
      <c r="L75">
        <v>1</v>
      </c>
      <c r="M75" t="s">
        <v>1712</v>
      </c>
      <c r="N75" t="b">
        <v>0</v>
      </c>
    </row>
    <row r="76" spans="1:14" x14ac:dyDescent="0.45">
      <c r="A76" t="s">
        <v>315</v>
      </c>
      <c r="B76" t="s">
        <v>316</v>
      </c>
      <c r="C76" t="s">
        <v>19</v>
      </c>
      <c r="D76">
        <v>4</v>
      </c>
      <c r="E76">
        <v>5</v>
      </c>
      <c r="F76">
        <v>4</v>
      </c>
      <c r="G76">
        <v>4</v>
      </c>
      <c r="H76">
        <v>2</v>
      </c>
      <c r="I76">
        <v>4.0750000000000002</v>
      </c>
      <c r="J76">
        <v>19</v>
      </c>
      <c r="K76">
        <v>0.28390243902439027</v>
      </c>
      <c r="L76">
        <v>1</v>
      </c>
      <c r="M76" t="s">
        <v>1713</v>
      </c>
      <c r="N76" t="b">
        <v>0</v>
      </c>
    </row>
    <row r="77" spans="1:14" x14ac:dyDescent="0.45">
      <c r="A77" t="s">
        <v>318</v>
      </c>
      <c r="B77" t="s">
        <v>319</v>
      </c>
      <c r="C77" t="s">
        <v>19</v>
      </c>
      <c r="D77">
        <v>2</v>
      </c>
      <c r="E77">
        <v>3</v>
      </c>
      <c r="F77">
        <v>2</v>
      </c>
      <c r="G77">
        <v>3</v>
      </c>
      <c r="H77">
        <v>1</v>
      </c>
      <c r="I77">
        <v>2.3250000000000002</v>
      </c>
      <c r="J77">
        <v>11</v>
      </c>
      <c r="K77">
        <v>0.31773049645390072</v>
      </c>
      <c r="L77">
        <v>1</v>
      </c>
      <c r="M77" t="s">
        <v>1714</v>
      </c>
      <c r="N77" t="b">
        <v>0</v>
      </c>
    </row>
    <row r="78" spans="1:14" x14ac:dyDescent="0.45">
      <c r="A78" t="s">
        <v>321</v>
      </c>
      <c r="B78" t="s">
        <v>322</v>
      </c>
      <c r="C78" t="s">
        <v>19</v>
      </c>
      <c r="D78">
        <v>2</v>
      </c>
      <c r="E78">
        <v>3</v>
      </c>
      <c r="F78">
        <v>2</v>
      </c>
      <c r="G78">
        <v>4</v>
      </c>
      <c r="H78">
        <v>1</v>
      </c>
      <c r="I78">
        <v>2.4874999999999998</v>
      </c>
      <c r="J78">
        <v>12</v>
      </c>
      <c r="K78">
        <v>0.15</v>
      </c>
      <c r="L78">
        <v>1</v>
      </c>
      <c r="M78" t="s">
        <v>1715</v>
      </c>
      <c r="N78" t="b">
        <v>0</v>
      </c>
    </row>
    <row r="79" spans="1:14" x14ac:dyDescent="0.45">
      <c r="A79" t="s">
        <v>324</v>
      </c>
      <c r="B79" t="s">
        <v>325</v>
      </c>
      <c r="C79" t="s">
        <v>19</v>
      </c>
      <c r="D79">
        <v>1</v>
      </c>
      <c r="E79">
        <v>2</v>
      </c>
      <c r="F79">
        <v>1</v>
      </c>
      <c r="G79">
        <v>3</v>
      </c>
      <c r="H79">
        <v>1</v>
      </c>
      <c r="I79">
        <v>1.575</v>
      </c>
      <c r="J79">
        <v>8</v>
      </c>
      <c r="K79">
        <v>0.29172932330827062</v>
      </c>
      <c r="L79">
        <v>1</v>
      </c>
      <c r="M79" t="s">
        <v>1716</v>
      </c>
      <c r="N79" t="b">
        <v>0</v>
      </c>
    </row>
    <row r="80" spans="1:14" x14ac:dyDescent="0.45">
      <c r="A80" t="s">
        <v>327</v>
      </c>
      <c r="B80" t="s">
        <v>328</v>
      </c>
      <c r="C80" t="s">
        <v>19</v>
      </c>
      <c r="D80">
        <v>1</v>
      </c>
      <c r="E80">
        <v>1</v>
      </c>
      <c r="F80">
        <v>1</v>
      </c>
      <c r="G80">
        <v>2</v>
      </c>
      <c r="H80">
        <v>1</v>
      </c>
      <c r="I80">
        <v>1.1625000000000001</v>
      </c>
      <c r="J80">
        <v>6</v>
      </c>
      <c r="K80">
        <v>0.25019305019305021</v>
      </c>
      <c r="L80">
        <v>1</v>
      </c>
      <c r="M80" t="s">
        <v>1717</v>
      </c>
      <c r="N80" t="b">
        <v>0</v>
      </c>
    </row>
    <row r="81" spans="1:14" x14ac:dyDescent="0.45">
      <c r="A81" t="s">
        <v>330</v>
      </c>
      <c r="B81" t="s">
        <v>331</v>
      </c>
      <c r="C81" t="s">
        <v>19</v>
      </c>
      <c r="D81">
        <v>1</v>
      </c>
      <c r="E81">
        <v>2</v>
      </c>
      <c r="F81">
        <v>1</v>
      </c>
      <c r="G81">
        <v>3</v>
      </c>
      <c r="H81">
        <v>1</v>
      </c>
      <c r="I81">
        <v>1.575</v>
      </c>
      <c r="J81">
        <v>8</v>
      </c>
      <c r="K81">
        <v>0.29432485322896279</v>
      </c>
      <c r="L81">
        <v>1</v>
      </c>
      <c r="M81" t="s">
        <v>1718</v>
      </c>
      <c r="N81" t="b">
        <v>0</v>
      </c>
    </row>
    <row r="82" spans="1:14" x14ac:dyDescent="0.45">
      <c r="A82" t="s">
        <v>333</v>
      </c>
      <c r="B82" t="s">
        <v>334</v>
      </c>
      <c r="C82" t="s">
        <v>19</v>
      </c>
      <c r="D82">
        <v>3</v>
      </c>
      <c r="E82">
        <v>4</v>
      </c>
      <c r="F82">
        <v>3</v>
      </c>
      <c r="G82">
        <v>4</v>
      </c>
      <c r="H82">
        <v>2</v>
      </c>
      <c r="I82">
        <v>3.3250000000000002</v>
      </c>
      <c r="J82">
        <v>16</v>
      </c>
      <c r="K82">
        <v>0.15098039215686271</v>
      </c>
      <c r="L82">
        <v>1</v>
      </c>
      <c r="M82" t="s">
        <v>1719</v>
      </c>
      <c r="N82" t="b">
        <v>0</v>
      </c>
    </row>
    <row r="83" spans="1:14" x14ac:dyDescent="0.45">
      <c r="A83" t="s">
        <v>336</v>
      </c>
      <c r="B83" t="s">
        <v>337</v>
      </c>
      <c r="C83" t="s">
        <v>19</v>
      </c>
      <c r="D83">
        <v>3</v>
      </c>
      <c r="E83">
        <v>4</v>
      </c>
      <c r="F83">
        <v>3</v>
      </c>
      <c r="G83">
        <v>4</v>
      </c>
      <c r="H83">
        <v>2</v>
      </c>
      <c r="I83">
        <v>3.3250000000000002</v>
      </c>
      <c r="J83">
        <v>16</v>
      </c>
      <c r="K83">
        <v>0.15023474178403751</v>
      </c>
      <c r="L83">
        <v>1</v>
      </c>
      <c r="M83" t="s">
        <v>1720</v>
      </c>
      <c r="N83" t="b">
        <v>0</v>
      </c>
    </row>
    <row r="84" spans="1:14" x14ac:dyDescent="0.45">
      <c r="A84" t="s">
        <v>339</v>
      </c>
      <c r="B84" t="s">
        <v>340</v>
      </c>
      <c r="C84" t="s">
        <v>19</v>
      </c>
      <c r="D84">
        <v>4</v>
      </c>
      <c r="E84">
        <v>5</v>
      </c>
      <c r="F84">
        <v>3</v>
      </c>
      <c r="G84">
        <v>4</v>
      </c>
      <c r="H84">
        <v>2</v>
      </c>
      <c r="I84">
        <v>3.8875000000000002</v>
      </c>
      <c r="J84">
        <v>18</v>
      </c>
      <c r="K84">
        <v>0.15438596491228071</v>
      </c>
      <c r="L84">
        <v>1</v>
      </c>
      <c r="M84" t="s">
        <v>1721</v>
      </c>
      <c r="N84" t="b">
        <v>0</v>
      </c>
    </row>
    <row r="85" spans="1:14" x14ac:dyDescent="0.45">
      <c r="A85" t="s">
        <v>342</v>
      </c>
      <c r="B85" t="s">
        <v>343</v>
      </c>
      <c r="C85" t="s">
        <v>19</v>
      </c>
      <c r="D85">
        <v>1</v>
      </c>
      <c r="E85">
        <v>1</v>
      </c>
      <c r="F85">
        <v>1</v>
      </c>
      <c r="G85">
        <v>2</v>
      </c>
      <c r="H85">
        <v>1</v>
      </c>
      <c r="I85">
        <v>1.1625000000000001</v>
      </c>
      <c r="J85">
        <v>6</v>
      </c>
      <c r="K85">
        <v>0.29257142857142848</v>
      </c>
      <c r="L85">
        <v>1</v>
      </c>
      <c r="M85" t="s">
        <v>1722</v>
      </c>
      <c r="N85" t="b">
        <v>0</v>
      </c>
    </row>
    <row r="86" spans="1:14" x14ac:dyDescent="0.45">
      <c r="A86" t="s">
        <v>345</v>
      </c>
      <c r="B86" t="s">
        <v>346</v>
      </c>
      <c r="C86" t="s">
        <v>19</v>
      </c>
      <c r="D86">
        <v>3</v>
      </c>
      <c r="E86">
        <v>4</v>
      </c>
      <c r="F86">
        <v>3</v>
      </c>
      <c r="G86">
        <v>4</v>
      </c>
      <c r="H86">
        <v>2</v>
      </c>
      <c r="I86">
        <v>3.3250000000000002</v>
      </c>
      <c r="J86">
        <v>16</v>
      </c>
      <c r="K86">
        <v>0.15300546448087429</v>
      </c>
      <c r="L86">
        <v>1</v>
      </c>
      <c r="M86" t="s">
        <v>1723</v>
      </c>
      <c r="N86" t="b">
        <v>0</v>
      </c>
    </row>
    <row r="87" spans="1:14" x14ac:dyDescent="0.45">
      <c r="A87" t="s">
        <v>348</v>
      </c>
      <c r="B87" t="s">
        <v>349</v>
      </c>
      <c r="C87" t="s">
        <v>19</v>
      </c>
      <c r="D87">
        <v>3</v>
      </c>
      <c r="E87">
        <v>4</v>
      </c>
      <c r="F87">
        <v>3</v>
      </c>
      <c r="G87">
        <v>4</v>
      </c>
      <c r="H87">
        <v>2</v>
      </c>
      <c r="I87">
        <v>3.3250000000000002</v>
      </c>
      <c r="J87">
        <v>16</v>
      </c>
      <c r="K87">
        <v>0.15300546448087429</v>
      </c>
      <c r="L87">
        <v>1</v>
      </c>
      <c r="M87" t="s">
        <v>1724</v>
      </c>
      <c r="N87" t="b">
        <v>0</v>
      </c>
    </row>
    <row r="88" spans="1:14" x14ac:dyDescent="0.45">
      <c r="A88" t="s">
        <v>351</v>
      </c>
      <c r="B88" t="s">
        <v>352</v>
      </c>
      <c r="C88" t="s">
        <v>19</v>
      </c>
      <c r="D88">
        <v>4</v>
      </c>
      <c r="E88">
        <v>5</v>
      </c>
      <c r="F88">
        <v>4</v>
      </c>
      <c r="G88">
        <v>5</v>
      </c>
      <c r="H88">
        <v>2</v>
      </c>
      <c r="I88">
        <v>4.2374999999999998</v>
      </c>
      <c r="J88">
        <v>20</v>
      </c>
      <c r="K88">
        <v>0.14745098039215679</v>
      </c>
      <c r="L88">
        <v>1</v>
      </c>
      <c r="M88" t="s">
        <v>1725</v>
      </c>
      <c r="N88" t="b">
        <v>0</v>
      </c>
    </row>
    <row r="89" spans="1:14" x14ac:dyDescent="0.45">
      <c r="A89" t="s">
        <v>354</v>
      </c>
      <c r="B89" t="s">
        <v>355</v>
      </c>
      <c r="C89" t="s">
        <v>19</v>
      </c>
      <c r="D89">
        <v>1</v>
      </c>
      <c r="E89">
        <v>2</v>
      </c>
      <c r="F89">
        <v>1</v>
      </c>
      <c r="G89">
        <v>3</v>
      </c>
      <c r="H89">
        <v>1</v>
      </c>
      <c r="I89">
        <v>1.575</v>
      </c>
      <c r="J89">
        <v>8</v>
      </c>
      <c r="K89">
        <v>0.25029088558500318</v>
      </c>
      <c r="L89">
        <v>1</v>
      </c>
      <c r="M89" t="s">
        <v>1726</v>
      </c>
      <c r="N89" t="b">
        <v>0</v>
      </c>
    </row>
    <row r="90" spans="1:14" x14ac:dyDescent="0.45">
      <c r="A90" t="s">
        <v>357</v>
      </c>
      <c r="B90" t="s">
        <v>358</v>
      </c>
      <c r="C90" t="s">
        <v>19</v>
      </c>
      <c r="D90">
        <v>3</v>
      </c>
      <c r="E90">
        <v>4</v>
      </c>
      <c r="F90">
        <v>3</v>
      </c>
      <c r="G90">
        <v>4</v>
      </c>
      <c r="H90">
        <v>2</v>
      </c>
      <c r="I90">
        <v>3.3250000000000002</v>
      </c>
      <c r="J90">
        <v>16</v>
      </c>
      <c r="K90">
        <v>0.15208333333333329</v>
      </c>
      <c r="L90">
        <v>1</v>
      </c>
      <c r="M90" t="s">
        <v>1727</v>
      </c>
      <c r="N90" t="b">
        <v>0</v>
      </c>
    </row>
    <row r="91" spans="1:14" x14ac:dyDescent="0.45">
      <c r="A91" t="s">
        <v>360</v>
      </c>
      <c r="B91" t="s">
        <v>361</v>
      </c>
      <c r="C91" t="s">
        <v>19</v>
      </c>
      <c r="D91">
        <v>1</v>
      </c>
      <c r="E91">
        <v>2</v>
      </c>
      <c r="F91">
        <v>1</v>
      </c>
      <c r="G91">
        <v>3</v>
      </c>
      <c r="H91">
        <v>1</v>
      </c>
      <c r="I91">
        <v>1.575</v>
      </c>
      <c r="J91">
        <v>8</v>
      </c>
      <c r="K91">
        <v>0.1583333333333333</v>
      </c>
      <c r="L91">
        <v>1</v>
      </c>
      <c r="M91" t="s">
        <v>1728</v>
      </c>
      <c r="N91" t="b">
        <v>0</v>
      </c>
    </row>
    <row r="92" spans="1:14" x14ac:dyDescent="0.45">
      <c r="A92" t="s">
        <v>363</v>
      </c>
      <c r="B92" t="s">
        <v>364</v>
      </c>
      <c r="C92" t="s">
        <v>19</v>
      </c>
      <c r="D92">
        <v>3</v>
      </c>
      <c r="E92">
        <v>4</v>
      </c>
      <c r="F92">
        <v>3</v>
      </c>
      <c r="G92">
        <v>4</v>
      </c>
      <c r="H92">
        <v>2</v>
      </c>
      <c r="I92">
        <v>3.3250000000000002</v>
      </c>
      <c r="J92">
        <v>16</v>
      </c>
      <c r="K92">
        <v>0.1424242424242424</v>
      </c>
      <c r="L92">
        <v>1</v>
      </c>
      <c r="M92" t="s">
        <v>1729</v>
      </c>
      <c r="N92" t="b">
        <v>0</v>
      </c>
    </row>
    <row r="93" spans="1:14" x14ac:dyDescent="0.45">
      <c r="A93" t="s">
        <v>366</v>
      </c>
      <c r="B93" t="s">
        <v>367</v>
      </c>
      <c r="C93" t="s">
        <v>19</v>
      </c>
      <c r="D93">
        <v>1</v>
      </c>
      <c r="E93">
        <v>2</v>
      </c>
      <c r="F93">
        <v>1</v>
      </c>
      <c r="G93">
        <v>2</v>
      </c>
      <c r="H93">
        <v>1</v>
      </c>
      <c r="I93">
        <v>1.4125000000000001</v>
      </c>
      <c r="J93">
        <v>7</v>
      </c>
      <c r="K93">
        <v>0.26636670416197972</v>
      </c>
      <c r="L93">
        <v>1</v>
      </c>
      <c r="M93" t="s">
        <v>1730</v>
      </c>
      <c r="N93" t="b">
        <v>0</v>
      </c>
    </row>
    <row r="94" spans="1:14" x14ac:dyDescent="0.45">
      <c r="A94" t="s">
        <v>369</v>
      </c>
      <c r="B94" t="s">
        <v>370</v>
      </c>
      <c r="C94" t="s">
        <v>19</v>
      </c>
      <c r="D94">
        <v>1</v>
      </c>
      <c r="E94">
        <v>2</v>
      </c>
      <c r="F94">
        <v>1</v>
      </c>
      <c r="G94">
        <v>3</v>
      </c>
      <c r="H94">
        <v>1</v>
      </c>
      <c r="I94">
        <v>1.575</v>
      </c>
      <c r="J94">
        <v>8</v>
      </c>
      <c r="K94">
        <v>0.28999999999999998</v>
      </c>
      <c r="L94">
        <v>1</v>
      </c>
      <c r="M94" t="s">
        <v>1731</v>
      </c>
      <c r="N94" t="b">
        <v>0</v>
      </c>
    </row>
    <row r="95" spans="1:14" x14ac:dyDescent="0.45">
      <c r="A95" t="s">
        <v>372</v>
      </c>
      <c r="B95" t="s">
        <v>373</v>
      </c>
      <c r="C95" t="s">
        <v>19</v>
      </c>
      <c r="D95">
        <v>1</v>
      </c>
      <c r="E95">
        <v>1</v>
      </c>
      <c r="F95">
        <v>1</v>
      </c>
      <c r="G95">
        <v>2</v>
      </c>
      <c r="H95">
        <v>1</v>
      </c>
      <c r="I95">
        <v>1.1625000000000001</v>
      </c>
      <c r="J95">
        <v>6</v>
      </c>
      <c r="K95">
        <v>0.2857142857142857</v>
      </c>
      <c r="L95">
        <v>1</v>
      </c>
      <c r="M95" t="s">
        <v>1732</v>
      </c>
      <c r="N95" t="b">
        <v>0</v>
      </c>
    </row>
    <row r="96" spans="1:14" x14ac:dyDescent="0.45">
      <c r="A96" t="s">
        <v>375</v>
      </c>
      <c r="B96" t="s">
        <v>376</v>
      </c>
      <c r="C96" t="s">
        <v>19</v>
      </c>
      <c r="D96">
        <v>1</v>
      </c>
      <c r="E96">
        <v>1</v>
      </c>
      <c r="F96">
        <v>1</v>
      </c>
      <c r="G96">
        <v>2</v>
      </c>
      <c r="H96">
        <v>1</v>
      </c>
      <c r="I96">
        <v>1.1625000000000001</v>
      </c>
      <c r="J96">
        <v>6</v>
      </c>
      <c r="K96">
        <v>0.15402298850574711</v>
      </c>
      <c r="L96">
        <v>1</v>
      </c>
      <c r="M96" t="s">
        <v>1733</v>
      </c>
      <c r="N96" t="b">
        <v>0</v>
      </c>
    </row>
    <row r="97" spans="1:14" x14ac:dyDescent="0.45">
      <c r="A97" t="s">
        <v>378</v>
      </c>
      <c r="B97" t="s">
        <v>379</v>
      </c>
      <c r="C97" t="s">
        <v>19</v>
      </c>
      <c r="D97">
        <v>1</v>
      </c>
      <c r="E97">
        <v>2</v>
      </c>
      <c r="F97">
        <v>1</v>
      </c>
      <c r="G97">
        <v>3</v>
      </c>
      <c r="H97">
        <v>1</v>
      </c>
      <c r="I97">
        <v>1.575</v>
      </c>
      <c r="J97">
        <v>8</v>
      </c>
      <c r="K97">
        <v>0.15597484276729559</v>
      </c>
      <c r="L97">
        <v>1</v>
      </c>
      <c r="M97" t="s">
        <v>1734</v>
      </c>
      <c r="N97" t="b">
        <v>0</v>
      </c>
    </row>
    <row r="98" spans="1:14" x14ac:dyDescent="0.45">
      <c r="A98" t="s">
        <v>381</v>
      </c>
      <c r="B98" t="s">
        <v>382</v>
      </c>
      <c r="C98" t="s">
        <v>19</v>
      </c>
      <c r="D98">
        <v>1</v>
      </c>
      <c r="E98">
        <v>2</v>
      </c>
      <c r="F98">
        <v>1</v>
      </c>
      <c r="G98">
        <v>2</v>
      </c>
      <c r="H98">
        <v>1</v>
      </c>
      <c r="I98">
        <v>1.4125000000000001</v>
      </c>
      <c r="J98">
        <v>7</v>
      </c>
      <c r="K98">
        <v>0.25079365079365079</v>
      </c>
      <c r="L98">
        <v>1</v>
      </c>
      <c r="M98" t="s">
        <v>1735</v>
      </c>
      <c r="N98" t="b">
        <v>0</v>
      </c>
    </row>
    <row r="99" spans="1:14" x14ac:dyDescent="0.45">
      <c r="A99" t="s">
        <v>384</v>
      </c>
      <c r="B99" t="s">
        <v>385</v>
      </c>
      <c r="C99" t="s">
        <v>19</v>
      </c>
      <c r="D99">
        <v>3</v>
      </c>
      <c r="E99">
        <v>4</v>
      </c>
      <c r="F99">
        <v>3</v>
      </c>
      <c r="G99">
        <v>4</v>
      </c>
      <c r="H99">
        <v>2</v>
      </c>
      <c r="I99">
        <v>3.3250000000000002</v>
      </c>
      <c r="J99">
        <v>16</v>
      </c>
      <c r="K99">
        <v>0.14933333333333329</v>
      </c>
      <c r="L99">
        <v>1</v>
      </c>
      <c r="M99" t="s">
        <v>1736</v>
      </c>
      <c r="N99" t="b">
        <v>0</v>
      </c>
    </row>
    <row r="100" spans="1:14" x14ac:dyDescent="0.45">
      <c r="A100" t="s">
        <v>387</v>
      </c>
      <c r="B100" t="s">
        <v>388</v>
      </c>
      <c r="C100" t="s">
        <v>19</v>
      </c>
      <c r="D100">
        <v>5</v>
      </c>
      <c r="E100">
        <v>5</v>
      </c>
      <c r="F100">
        <v>4</v>
      </c>
      <c r="G100">
        <v>5</v>
      </c>
      <c r="H100">
        <v>3</v>
      </c>
      <c r="I100">
        <v>4.6374999999999993</v>
      </c>
      <c r="J100">
        <v>22</v>
      </c>
      <c r="K100">
        <v>0.16</v>
      </c>
      <c r="L100">
        <v>1</v>
      </c>
      <c r="M100" t="s">
        <v>1737</v>
      </c>
      <c r="N100" t="b">
        <v>0</v>
      </c>
    </row>
    <row r="101" spans="1:14" x14ac:dyDescent="0.45">
      <c r="A101" t="s">
        <v>390</v>
      </c>
      <c r="B101" t="s">
        <v>391</v>
      </c>
      <c r="C101" t="s">
        <v>19</v>
      </c>
      <c r="D101">
        <v>3</v>
      </c>
      <c r="E101">
        <v>4</v>
      </c>
      <c r="F101">
        <v>3</v>
      </c>
      <c r="G101">
        <v>4</v>
      </c>
      <c r="H101">
        <v>2</v>
      </c>
      <c r="I101">
        <v>3.3250000000000002</v>
      </c>
      <c r="J101">
        <v>16</v>
      </c>
      <c r="K101">
        <v>0.15438596491228071</v>
      </c>
      <c r="L101">
        <v>1</v>
      </c>
      <c r="M101" t="s">
        <v>1738</v>
      </c>
      <c r="N101" t="b">
        <v>0</v>
      </c>
    </row>
    <row r="102" spans="1:14" x14ac:dyDescent="0.45">
      <c r="A102" t="s">
        <v>393</v>
      </c>
      <c r="B102" t="s">
        <v>394</v>
      </c>
      <c r="C102" t="s">
        <v>19</v>
      </c>
      <c r="D102">
        <v>2</v>
      </c>
      <c r="E102">
        <v>3</v>
      </c>
      <c r="F102">
        <v>2</v>
      </c>
      <c r="G102">
        <v>3</v>
      </c>
      <c r="H102">
        <v>1</v>
      </c>
      <c r="I102">
        <v>2.3250000000000002</v>
      </c>
      <c r="J102">
        <v>11</v>
      </c>
      <c r="K102">
        <v>0.15300546448087429</v>
      </c>
      <c r="L102">
        <v>1</v>
      </c>
      <c r="M102" t="s">
        <v>1739</v>
      </c>
      <c r="N102" t="b">
        <v>0</v>
      </c>
    </row>
    <row r="103" spans="1:14" x14ac:dyDescent="0.45">
      <c r="A103" t="s">
        <v>396</v>
      </c>
      <c r="B103" t="s">
        <v>397</v>
      </c>
      <c r="C103" t="s">
        <v>19</v>
      </c>
      <c r="D103">
        <v>1</v>
      </c>
      <c r="E103">
        <v>2</v>
      </c>
      <c r="F103">
        <v>1</v>
      </c>
      <c r="G103">
        <v>3</v>
      </c>
      <c r="H103">
        <v>1</v>
      </c>
      <c r="I103">
        <v>1.575</v>
      </c>
      <c r="J103">
        <v>8</v>
      </c>
      <c r="K103">
        <v>0.15515151515151521</v>
      </c>
      <c r="L103">
        <v>1</v>
      </c>
      <c r="M103" t="s">
        <v>1740</v>
      </c>
      <c r="N103" t="b">
        <v>0</v>
      </c>
    </row>
    <row r="104" spans="1:14" x14ac:dyDescent="0.45">
      <c r="A104" t="s">
        <v>399</v>
      </c>
      <c r="B104" t="s">
        <v>400</v>
      </c>
      <c r="C104" t="s">
        <v>19</v>
      </c>
      <c r="D104">
        <v>4</v>
      </c>
      <c r="E104">
        <v>5</v>
      </c>
      <c r="F104">
        <v>3</v>
      </c>
      <c r="G104">
        <v>4</v>
      </c>
      <c r="H104">
        <v>2</v>
      </c>
      <c r="I104">
        <v>3.8875000000000002</v>
      </c>
      <c r="J104">
        <v>18</v>
      </c>
      <c r="K104">
        <v>0.15402298850574711</v>
      </c>
      <c r="L104">
        <v>1</v>
      </c>
      <c r="M104" t="s">
        <v>1741</v>
      </c>
      <c r="N104" t="b">
        <v>0</v>
      </c>
    </row>
    <row r="105" spans="1:14" x14ac:dyDescent="0.45">
      <c r="A105" t="s">
        <v>402</v>
      </c>
      <c r="B105" t="s">
        <v>403</v>
      </c>
      <c r="C105" t="s">
        <v>19</v>
      </c>
      <c r="D105">
        <v>5</v>
      </c>
      <c r="E105">
        <v>5</v>
      </c>
      <c r="F105">
        <v>4</v>
      </c>
      <c r="G105">
        <v>5</v>
      </c>
      <c r="H105">
        <v>3</v>
      </c>
      <c r="I105">
        <v>4.6374999999999993</v>
      </c>
      <c r="J105">
        <v>22</v>
      </c>
      <c r="K105">
        <v>0.15098039215686271</v>
      </c>
      <c r="L105">
        <v>1</v>
      </c>
      <c r="M105" t="s">
        <v>1742</v>
      </c>
      <c r="N105" t="b">
        <v>0</v>
      </c>
    </row>
    <row r="106" spans="1:14" x14ac:dyDescent="0.45">
      <c r="A106" t="s">
        <v>405</v>
      </c>
      <c r="B106" t="s">
        <v>406</v>
      </c>
      <c r="C106" t="s">
        <v>19</v>
      </c>
      <c r="D106">
        <v>1</v>
      </c>
      <c r="E106">
        <v>1</v>
      </c>
      <c r="F106">
        <v>1</v>
      </c>
      <c r="G106">
        <v>2</v>
      </c>
      <c r="H106">
        <v>1</v>
      </c>
      <c r="I106">
        <v>1.1625000000000001</v>
      </c>
      <c r="J106">
        <v>6</v>
      </c>
      <c r="K106">
        <v>0.2450662739322533</v>
      </c>
      <c r="L106">
        <v>1</v>
      </c>
      <c r="M106" t="s">
        <v>1743</v>
      </c>
      <c r="N106" t="b">
        <v>0</v>
      </c>
    </row>
    <row r="107" spans="1:14" x14ac:dyDescent="0.45">
      <c r="A107" t="s">
        <v>408</v>
      </c>
      <c r="B107" t="s">
        <v>409</v>
      </c>
      <c r="C107" t="s">
        <v>19</v>
      </c>
      <c r="D107">
        <v>3</v>
      </c>
      <c r="E107">
        <v>4</v>
      </c>
      <c r="F107">
        <v>3</v>
      </c>
      <c r="G107">
        <v>4</v>
      </c>
      <c r="H107">
        <v>2</v>
      </c>
      <c r="I107">
        <v>3.3250000000000002</v>
      </c>
      <c r="J107">
        <v>16</v>
      </c>
      <c r="K107">
        <v>0.15333333333333329</v>
      </c>
      <c r="L107">
        <v>1</v>
      </c>
      <c r="M107" t="s">
        <v>1744</v>
      </c>
      <c r="N107" t="b">
        <v>0</v>
      </c>
    </row>
    <row r="108" spans="1:14" x14ac:dyDescent="0.45">
      <c r="A108" t="s">
        <v>411</v>
      </c>
      <c r="B108" t="s">
        <v>412</v>
      </c>
      <c r="C108" t="s">
        <v>19</v>
      </c>
      <c r="D108">
        <v>1</v>
      </c>
      <c r="E108">
        <v>3</v>
      </c>
      <c r="F108">
        <v>2</v>
      </c>
      <c r="G108">
        <v>4</v>
      </c>
      <c r="H108">
        <v>1</v>
      </c>
      <c r="I108">
        <v>2.1749999999999998</v>
      </c>
      <c r="J108">
        <v>11</v>
      </c>
      <c r="K108">
        <v>0.1555555555555555</v>
      </c>
      <c r="L108">
        <v>1</v>
      </c>
      <c r="M108" t="s">
        <v>1745</v>
      </c>
      <c r="N108" t="b">
        <v>0</v>
      </c>
    </row>
    <row r="109" spans="1:14" x14ac:dyDescent="0.45">
      <c r="A109" t="s">
        <v>414</v>
      </c>
      <c r="B109" t="s">
        <v>415</v>
      </c>
      <c r="C109" t="s">
        <v>19</v>
      </c>
      <c r="D109">
        <v>1</v>
      </c>
      <c r="E109">
        <v>1</v>
      </c>
      <c r="F109">
        <v>1</v>
      </c>
      <c r="G109">
        <v>2</v>
      </c>
      <c r="H109">
        <v>1</v>
      </c>
      <c r="I109">
        <v>1.1625000000000001</v>
      </c>
      <c r="J109">
        <v>6</v>
      </c>
      <c r="K109">
        <v>0.29813664596273293</v>
      </c>
      <c r="L109">
        <v>1</v>
      </c>
      <c r="M109" t="s">
        <v>1746</v>
      </c>
      <c r="N109" t="b">
        <v>0</v>
      </c>
    </row>
    <row r="110" spans="1:14" x14ac:dyDescent="0.45">
      <c r="A110" t="s">
        <v>417</v>
      </c>
      <c r="B110" t="s">
        <v>418</v>
      </c>
      <c r="C110" t="s">
        <v>19</v>
      </c>
      <c r="D110">
        <v>5</v>
      </c>
      <c r="E110">
        <v>5</v>
      </c>
      <c r="F110">
        <v>4</v>
      </c>
      <c r="G110">
        <v>5</v>
      </c>
      <c r="H110">
        <v>2</v>
      </c>
      <c r="I110">
        <v>4.55</v>
      </c>
      <c r="J110">
        <v>21</v>
      </c>
      <c r="K110">
        <v>0.15179487179487181</v>
      </c>
      <c r="L110">
        <v>1</v>
      </c>
      <c r="M110" t="s">
        <v>1747</v>
      </c>
      <c r="N110" t="b">
        <v>0</v>
      </c>
    </row>
    <row r="111" spans="1:14" x14ac:dyDescent="0.45">
      <c r="A111" t="s">
        <v>420</v>
      </c>
      <c r="B111" t="s">
        <v>421</v>
      </c>
      <c r="C111" t="s">
        <v>19</v>
      </c>
      <c r="D111">
        <v>4</v>
      </c>
      <c r="E111">
        <v>5</v>
      </c>
      <c r="F111">
        <v>4</v>
      </c>
      <c r="G111">
        <v>4</v>
      </c>
      <c r="H111">
        <v>2</v>
      </c>
      <c r="I111">
        <v>4.0750000000000002</v>
      </c>
      <c r="J111">
        <v>19</v>
      </c>
      <c r="K111">
        <v>0.14933333333333329</v>
      </c>
      <c r="L111">
        <v>1</v>
      </c>
      <c r="M111" t="s">
        <v>1748</v>
      </c>
      <c r="N111" t="b">
        <v>0</v>
      </c>
    </row>
    <row r="112" spans="1:14" x14ac:dyDescent="0.45">
      <c r="A112" t="s">
        <v>423</v>
      </c>
      <c r="B112" t="s">
        <v>424</v>
      </c>
      <c r="C112" t="s">
        <v>19</v>
      </c>
      <c r="D112">
        <v>5</v>
      </c>
      <c r="E112">
        <v>5</v>
      </c>
      <c r="F112">
        <v>4</v>
      </c>
      <c r="G112">
        <v>5</v>
      </c>
      <c r="H112">
        <v>3</v>
      </c>
      <c r="I112">
        <v>4.6374999999999993</v>
      </c>
      <c r="J112">
        <v>22</v>
      </c>
      <c r="K112">
        <v>0.16190476190476191</v>
      </c>
      <c r="L112">
        <v>1</v>
      </c>
      <c r="M112" t="s">
        <v>1749</v>
      </c>
      <c r="N112" t="b">
        <v>0</v>
      </c>
    </row>
    <row r="113" spans="1:14" x14ac:dyDescent="0.45">
      <c r="A113" t="s">
        <v>426</v>
      </c>
      <c r="B113" t="s">
        <v>427</v>
      </c>
      <c r="C113" t="s">
        <v>19</v>
      </c>
      <c r="D113">
        <v>3</v>
      </c>
      <c r="E113">
        <v>4</v>
      </c>
      <c r="F113">
        <v>3</v>
      </c>
      <c r="G113">
        <v>4</v>
      </c>
      <c r="H113">
        <v>2</v>
      </c>
      <c r="I113">
        <v>3.3250000000000002</v>
      </c>
      <c r="J113">
        <v>16</v>
      </c>
      <c r="K113">
        <v>0.15886524822695031</v>
      </c>
      <c r="L113">
        <v>1</v>
      </c>
      <c r="M113" t="s">
        <v>1750</v>
      </c>
      <c r="N113" t="b">
        <v>0</v>
      </c>
    </row>
    <row r="114" spans="1:14" x14ac:dyDescent="0.45">
      <c r="A114" t="s">
        <v>429</v>
      </c>
      <c r="B114" t="s">
        <v>430</v>
      </c>
      <c r="C114" t="s">
        <v>19</v>
      </c>
      <c r="D114">
        <v>3</v>
      </c>
      <c r="E114">
        <v>4</v>
      </c>
      <c r="F114">
        <v>3</v>
      </c>
      <c r="G114">
        <v>4</v>
      </c>
      <c r="H114">
        <v>2</v>
      </c>
      <c r="I114">
        <v>3.3250000000000002</v>
      </c>
      <c r="J114">
        <v>16</v>
      </c>
      <c r="K114">
        <v>0.15098039215686271</v>
      </c>
      <c r="L114">
        <v>1</v>
      </c>
      <c r="M114" t="s">
        <v>1751</v>
      </c>
      <c r="N114" t="b">
        <v>0</v>
      </c>
    </row>
    <row r="115" spans="1:14" x14ac:dyDescent="0.45">
      <c r="A115" t="s">
        <v>432</v>
      </c>
      <c r="B115" t="s">
        <v>433</v>
      </c>
      <c r="C115" t="s">
        <v>19</v>
      </c>
      <c r="D115">
        <v>3</v>
      </c>
      <c r="E115">
        <v>4</v>
      </c>
      <c r="F115">
        <v>3</v>
      </c>
      <c r="G115">
        <v>4</v>
      </c>
      <c r="H115">
        <v>2</v>
      </c>
      <c r="I115">
        <v>3.3250000000000002</v>
      </c>
      <c r="J115">
        <v>16</v>
      </c>
      <c r="K115">
        <v>0.14557823129251701</v>
      </c>
      <c r="L115">
        <v>1</v>
      </c>
      <c r="M115" t="s">
        <v>1752</v>
      </c>
      <c r="N115" t="b">
        <v>0</v>
      </c>
    </row>
    <row r="116" spans="1:14" x14ac:dyDescent="0.45">
      <c r="A116" t="s">
        <v>435</v>
      </c>
      <c r="B116" t="s">
        <v>436</v>
      </c>
      <c r="C116" t="s">
        <v>19</v>
      </c>
      <c r="D116">
        <v>3</v>
      </c>
      <c r="E116">
        <v>4</v>
      </c>
      <c r="F116">
        <v>3</v>
      </c>
      <c r="G116">
        <v>4</v>
      </c>
      <c r="H116">
        <v>2</v>
      </c>
      <c r="I116">
        <v>3.3250000000000002</v>
      </c>
      <c r="J116">
        <v>16</v>
      </c>
      <c r="K116">
        <v>0.13951890034364259</v>
      </c>
      <c r="L116">
        <v>1</v>
      </c>
      <c r="M116" t="s">
        <v>1753</v>
      </c>
      <c r="N116" t="b">
        <v>0</v>
      </c>
    </row>
    <row r="117" spans="1:14" x14ac:dyDescent="0.45">
      <c r="A117" t="s">
        <v>438</v>
      </c>
      <c r="B117" t="s">
        <v>439</v>
      </c>
      <c r="C117" t="s">
        <v>19</v>
      </c>
      <c r="D117">
        <v>2</v>
      </c>
      <c r="E117">
        <v>4</v>
      </c>
      <c r="F117">
        <v>2</v>
      </c>
      <c r="G117">
        <v>4</v>
      </c>
      <c r="H117">
        <v>1</v>
      </c>
      <c r="I117">
        <v>2.7374999999999998</v>
      </c>
      <c r="J117">
        <v>13</v>
      </c>
      <c r="K117">
        <v>0.15402298850574711</v>
      </c>
      <c r="L117">
        <v>1</v>
      </c>
      <c r="M117" t="s">
        <v>1754</v>
      </c>
      <c r="N117" t="b">
        <v>0</v>
      </c>
    </row>
    <row r="118" spans="1:14" x14ac:dyDescent="0.45">
      <c r="A118" t="s">
        <v>441</v>
      </c>
      <c r="B118" t="s">
        <v>442</v>
      </c>
      <c r="C118" t="s">
        <v>19</v>
      </c>
      <c r="D118">
        <v>5</v>
      </c>
      <c r="E118">
        <v>5</v>
      </c>
      <c r="F118">
        <v>4</v>
      </c>
      <c r="G118">
        <v>5</v>
      </c>
      <c r="H118">
        <v>2</v>
      </c>
      <c r="I118">
        <v>4.55</v>
      </c>
      <c r="J118">
        <v>21</v>
      </c>
      <c r="K118">
        <v>0.14779116465863451</v>
      </c>
      <c r="L118">
        <v>1</v>
      </c>
      <c r="M118" t="s">
        <v>1755</v>
      </c>
      <c r="N118" t="b">
        <v>0</v>
      </c>
    </row>
    <row r="119" spans="1:14" x14ac:dyDescent="0.45">
      <c r="A119" t="s">
        <v>444</v>
      </c>
      <c r="B119" t="s">
        <v>445</v>
      </c>
      <c r="C119" t="s">
        <v>19</v>
      </c>
      <c r="D119">
        <v>4</v>
      </c>
      <c r="E119">
        <v>5</v>
      </c>
      <c r="F119">
        <v>3</v>
      </c>
      <c r="G119">
        <v>4</v>
      </c>
      <c r="H119">
        <v>2</v>
      </c>
      <c r="I119">
        <v>3.8875000000000002</v>
      </c>
      <c r="J119">
        <v>18</v>
      </c>
      <c r="K119">
        <v>0.14954954954954949</v>
      </c>
      <c r="L119">
        <v>1</v>
      </c>
      <c r="M119" t="s">
        <v>1756</v>
      </c>
      <c r="N119" t="b">
        <v>0</v>
      </c>
    </row>
    <row r="120" spans="1:14" x14ac:dyDescent="0.45">
      <c r="A120" t="s">
        <v>435</v>
      </c>
      <c r="B120" t="s">
        <v>447</v>
      </c>
      <c r="C120" t="s">
        <v>19</v>
      </c>
      <c r="D120">
        <v>3</v>
      </c>
      <c r="E120">
        <v>4</v>
      </c>
      <c r="F120">
        <v>3</v>
      </c>
      <c r="G120">
        <v>4</v>
      </c>
      <c r="H120">
        <v>2</v>
      </c>
      <c r="I120">
        <v>3.3250000000000002</v>
      </c>
      <c r="J120">
        <v>16</v>
      </c>
      <c r="K120">
        <v>0.1393634840871022</v>
      </c>
      <c r="L120">
        <v>1</v>
      </c>
      <c r="M120" t="s">
        <v>1757</v>
      </c>
      <c r="N120" t="b">
        <v>0</v>
      </c>
    </row>
    <row r="121" spans="1:14" x14ac:dyDescent="0.45">
      <c r="A121" t="s">
        <v>449</v>
      </c>
      <c r="B121" t="s">
        <v>450</v>
      </c>
      <c r="C121" t="s">
        <v>19</v>
      </c>
      <c r="D121">
        <v>2</v>
      </c>
      <c r="E121">
        <v>3</v>
      </c>
      <c r="F121">
        <v>2</v>
      </c>
      <c r="G121">
        <v>4</v>
      </c>
      <c r="H121">
        <v>1</v>
      </c>
      <c r="I121">
        <v>2.4874999999999998</v>
      </c>
      <c r="J121">
        <v>12</v>
      </c>
      <c r="K121">
        <v>0.15438596491228071</v>
      </c>
      <c r="L121">
        <v>1</v>
      </c>
      <c r="M121" t="s">
        <v>1758</v>
      </c>
      <c r="N121" t="b">
        <v>0</v>
      </c>
    </row>
    <row r="122" spans="1:14" x14ac:dyDescent="0.45">
      <c r="A122" t="s">
        <v>452</v>
      </c>
      <c r="B122" t="s">
        <v>453</v>
      </c>
      <c r="C122" t="s">
        <v>19</v>
      </c>
      <c r="D122">
        <v>2</v>
      </c>
      <c r="E122">
        <v>3</v>
      </c>
      <c r="F122">
        <v>2</v>
      </c>
      <c r="G122">
        <v>4</v>
      </c>
      <c r="H122">
        <v>1</v>
      </c>
      <c r="I122">
        <v>2.4874999999999998</v>
      </c>
      <c r="J122">
        <v>12</v>
      </c>
      <c r="K122">
        <v>0.15942028985507251</v>
      </c>
      <c r="L122">
        <v>1</v>
      </c>
      <c r="M122" t="s">
        <v>1759</v>
      </c>
      <c r="N122" t="b">
        <v>0</v>
      </c>
    </row>
    <row r="123" spans="1:14" x14ac:dyDescent="0.45">
      <c r="A123" t="s">
        <v>455</v>
      </c>
      <c r="B123" t="s">
        <v>456</v>
      </c>
      <c r="C123" t="s">
        <v>19</v>
      </c>
      <c r="D123">
        <v>1</v>
      </c>
      <c r="E123">
        <v>2</v>
      </c>
      <c r="F123">
        <v>1</v>
      </c>
      <c r="G123">
        <v>3</v>
      </c>
      <c r="H123">
        <v>1</v>
      </c>
      <c r="I123">
        <v>1.575</v>
      </c>
      <c r="J123">
        <v>8</v>
      </c>
      <c r="K123">
        <v>0.15300546448087429</v>
      </c>
      <c r="L123">
        <v>1</v>
      </c>
      <c r="M123" t="s">
        <v>1760</v>
      </c>
      <c r="N123" t="b">
        <v>0</v>
      </c>
    </row>
    <row r="124" spans="1:14" x14ac:dyDescent="0.45">
      <c r="A124" t="s">
        <v>458</v>
      </c>
      <c r="B124" t="s">
        <v>459</v>
      </c>
      <c r="C124" t="s">
        <v>19</v>
      </c>
      <c r="D124">
        <v>1</v>
      </c>
      <c r="E124">
        <v>2</v>
      </c>
      <c r="F124">
        <v>1</v>
      </c>
      <c r="G124">
        <v>3</v>
      </c>
      <c r="H124">
        <v>1</v>
      </c>
      <c r="I124">
        <v>1.575</v>
      </c>
      <c r="J124">
        <v>8</v>
      </c>
      <c r="K124">
        <v>0.25210084033613439</v>
      </c>
      <c r="L124">
        <v>1</v>
      </c>
      <c r="M124" t="s">
        <v>1761</v>
      </c>
      <c r="N124" t="b">
        <v>0</v>
      </c>
    </row>
    <row r="125" spans="1:14" x14ac:dyDescent="0.45">
      <c r="A125" t="s">
        <v>461</v>
      </c>
      <c r="B125" t="s">
        <v>462</v>
      </c>
      <c r="C125" t="s">
        <v>19</v>
      </c>
      <c r="D125">
        <v>4</v>
      </c>
      <c r="E125">
        <v>5</v>
      </c>
      <c r="F125">
        <v>4</v>
      </c>
      <c r="G125">
        <v>5</v>
      </c>
      <c r="H125">
        <v>2</v>
      </c>
      <c r="I125">
        <v>4.2374999999999998</v>
      </c>
      <c r="J125">
        <v>20</v>
      </c>
      <c r="K125">
        <v>0.14222222222222219</v>
      </c>
      <c r="L125">
        <v>1</v>
      </c>
      <c r="M125" t="s">
        <v>1762</v>
      </c>
      <c r="N125" t="b">
        <v>0</v>
      </c>
    </row>
    <row r="126" spans="1:14" x14ac:dyDescent="0.45">
      <c r="A126" t="s">
        <v>464</v>
      </c>
      <c r="B126" t="s">
        <v>465</v>
      </c>
      <c r="C126" t="s">
        <v>19</v>
      </c>
      <c r="D126">
        <v>3</v>
      </c>
      <c r="E126">
        <v>4</v>
      </c>
      <c r="F126">
        <v>3</v>
      </c>
      <c r="G126">
        <v>4</v>
      </c>
      <c r="H126">
        <v>2</v>
      </c>
      <c r="I126">
        <v>3.3250000000000002</v>
      </c>
      <c r="J126">
        <v>16</v>
      </c>
      <c r="K126">
        <v>0.15402298850574711</v>
      </c>
      <c r="L126">
        <v>1</v>
      </c>
      <c r="M126" t="s">
        <v>1763</v>
      </c>
      <c r="N126" t="b">
        <v>0</v>
      </c>
    </row>
    <row r="127" spans="1:14" x14ac:dyDescent="0.45">
      <c r="A127" t="s">
        <v>467</v>
      </c>
      <c r="B127" t="s">
        <v>468</v>
      </c>
      <c r="C127" t="s">
        <v>19</v>
      </c>
      <c r="D127">
        <v>1</v>
      </c>
      <c r="E127">
        <v>2</v>
      </c>
      <c r="F127">
        <v>1</v>
      </c>
      <c r="G127">
        <v>3</v>
      </c>
      <c r="H127">
        <v>1</v>
      </c>
      <c r="I127">
        <v>1.575</v>
      </c>
      <c r="J127">
        <v>8</v>
      </c>
      <c r="K127">
        <v>0.15942028985507251</v>
      </c>
      <c r="L127">
        <v>1</v>
      </c>
      <c r="M127" t="s">
        <v>1764</v>
      </c>
      <c r="N127" t="b">
        <v>0</v>
      </c>
    </row>
    <row r="128" spans="1:14" x14ac:dyDescent="0.45">
      <c r="A128" t="s">
        <v>470</v>
      </c>
      <c r="B128" t="s">
        <v>471</v>
      </c>
      <c r="C128" t="s">
        <v>19</v>
      </c>
      <c r="D128">
        <v>3</v>
      </c>
      <c r="E128">
        <v>4</v>
      </c>
      <c r="F128">
        <v>3</v>
      </c>
      <c r="G128">
        <v>4</v>
      </c>
      <c r="H128">
        <v>2</v>
      </c>
      <c r="I128">
        <v>3.3250000000000002</v>
      </c>
      <c r="J128">
        <v>16</v>
      </c>
      <c r="K128">
        <v>0.15515151515151521</v>
      </c>
      <c r="L128">
        <v>1</v>
      </c>
      <c r="M128" t="s">
        <v>1765</v>
      </c>
      <c r="N128" t="b">
        <v>0</v>
      </c>
    </row>
    <row r="129" spans="1:14" x14ac:dyDescent="0.45">
      <c r="A129" t="s">
        <v>473</v>
      </c>
      <c r="B129" t="s">
        <v>474</v>
      </c>
      <c r="C129" t="s">
        <v>19</v>
      </c>
      <c r="D129">
        <v>1</v>
      </c>
      <c r="E129">
        <v>2</v>
      </c>
      <c r="F129">
        <v>1</v>
      </c>
      <c r="G129">
        <v>2</v>
      </c>
      <c r="H129">
        <v>1</v>
      </c>
      <c r="I129">
        <v>1.4125000000000001</v>
      </c>
      <c r="J129">
        <v>7</v>
      </c>
      <c r="K129">
        <v>0.29523809523809519</v>
      </c>
      <c r="L129">
        <v>1</v>
      </c>
      <c r="M129" t="s">
        <v>1766</v>
      </c>
      <c r="N129" t="b">
        <v>0</v>
      </c>
    </row>
    <row r="130" spans="1:14" x14ac:dyDescent="0.45">
      <c r="A130" t="s">
        <v>476</v>
      </c>
      <c r="B130" t="s">
        <v>477</v>
      </c>
      <c r="C130" t="s">
        <v>19</v>
      </c>
      <c r="D130">
        <v>1</v>
      </c>
      <c r="E130">
        <v>2</v>
      </c>
      <c r="F130">
        <v>1</v>
      </c>
      <c r="G130">
        <v>2</v>
      </c>
      <c r="H130">
        <v>1</v>
      </c>
      <c r="I130">
        <v>1.4125000000000001</v>
      </c>
      <c r="J130">
        <v>7</v>
      </c>
      <c r="K130">
        <v>0.30021321961620467</v>
      </c>
      <c r="L130">
        <v>1</v>
      </c>
      <c r="M130" t="s">
        <v>1767</v>
      </c>
      <c r="N130" t="b">
        <v>0</v>
      </c>
    </row>
    <row r="131" spans="1:14" x14ac:dyDescent="0.45">
      <c r="A131" t="s">
        <v>479</v>
      </c>
      <c r="B131" t="s">
        <v>480</v>
      </c>
      <c r="C131" t="s">
        <v>19</v>
      </c>
      <c r="D131">
        <v>2</v>
      </c>
      <c r="E131">
        <v>4</v>
      </c>
      <c r="F131">
        <v>2</v>
      </c>
      <c r="G131">
        <v>4</v>
      </c>
      <c r="H131">
        <v>1</v>
      </c>
      <c r="I131">
        <v>2.7374999999999998</v>
      </c>
      <c r="J131">
        <v>13</v>
      </c>
      <c r="K131">
        <v>0.15047619047619051</v>
      </c>
      <c r="L131">
        <v>1</v>
      </c>
      <c r="M131" t="s">
        <v>1768</v>
      </c>
      <c r="N131" t="b">
        <v>0</v>
      </c>
    </row>
    <row r="132" spans="1:14" x14ac:dyDescent="0.45">
      <c r="D132">
        <f>AVERAGE(D2:D131)</f>
        <v>2.3384615384615386</v>
      </c>
      <c r="E132">
        <f t="shared" ref="E132:L132" si="0">AVERAGE(E2:E131)</f>
        <v>3.2384615384615385</v>
      </c>
      <c r="F132">
        <f t="shared" si="0"/>
        <v>2.2384615384615385</v>
      </c>
      <c r="G132">
        <f t="shared" si="0"/>
        <v>3.4923076923076923</v>
      </c>
      <c r="H132">
        <f t="shared" si="0"/>
        <v>1.5615384615384615</v>
      </c>
      <c r="I132">
        <f t="shared" si="0"/>
        <v>2.6642307692307661</v>
      </c>
      <c r="J132">
        <f t="shared" si="0"/>
        <v>12.86923076923077</v>
      </c>
      <c r="K132">
        <f t="shared" si="0"/>
        <v>0.1922800482207139</v>
      </c>
      <c r="L132">
        <f t="shared" si="0"/>
        <v>1</v>
      </c>
    </row>
  </sheetData>
  <autoFilter ref="A1:Q132" xr:uid="{3A6AE290-456F-4E43-AE21-2C0D47A2F078}"/>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3982-0178-4F3F-BD16-49EFF23B3B9F}">
  <dimension ref="A1:Q749"/>
  <sheetViews>
    <sheetView workbookViewId="0">
      <pane ySplit="1" topLeftCell="A2" activePane="bottomLeft" state="frozen"/>
      <selection pane="bottomLeft" activeCell="A2" sqref="A2:Q749"/>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5</v>
      </c>
      <c r="E2">
        <v>5</v>
      </c>
      <c r="F2">
        <v>5</v>
      </c>
      <c r="G2">
        <v>5</v>
      </c>
      <c r="H2">
        <v>1</v>
      </c>
      <c r="I2">
        <v>3.64</v>
      </c>
      <c r="J2">
        <v>21</v>
      </c>
      <c r="K2">
        <v>0.29402336471128782</v>
      </c>
      <c r="L2">
        <v>6</v>
      </c>
      <c r="M2" t="s">
        <v>1590</v>
      </c>
      <c r="N2" t="b">
        <v>0</v>
      </c>
    </row>
    <row r="3" spans="1:17" x14ac:dyDescent="0.45">
      <c r="A3" t="s">
        <v>485</v>
      </c>
      <c r="B3" t="s">
        <v>1591</v>
      </c>
      <c r="C3" t="s">
        <v>557</v>
      </c>
      <c r="D3">
        <v>5</v>
      </c>
      <c r="E3">
        <v>5</v>
      </c>
      <c r="F3">
        <v>5</v>
      </c>
      <c r="G3">
        <v>5</v>
      </c>
      <c r="H3">
        <v>1</v>
      </c>
      <c r="I3">
        <v>4.4800000000000004</v>
      </c>
      <c r="J3">
        <v>21</v>
      </c>
      <c r="K3">
        <v>0.26204663265306122</v>
      </c>
      <c r="L3">
        <v>7</v>
      </c>
      <c r="M3" t="s">
        <v>1592</v>
      </c>
      <c r="N3" t="b">
        <v>0</v>
      </c>
    </row>
    <row r="4" spans="1:17" x14ac:dyDescent="0.45">
      <c r="A4" t="s">
        <v>488</v>
      </c>
      <c r="B4" t="s">
        <v>1593</v>
      </c>
      <c r="C4" t="s">
        <v>557</v>
      </c>
      <c r="D4">
        <v>4</v>
      </c>
      <c r="E4">
        <v>5</v>
      </c>
      <c r="F4">
        <v>4</v>
      </c>
      <c r="G4">
        <v>5</v>
      </c>
      <c r="H4">
        <v>4</v>
      </c>
      <c r="I4">
        <v>3.46</v>
      </c>
      <c r="J4">
        <v>22</v>
      </c>
      <c r="K4">
        <v>0.4411629028405199</v>
      </c>
      <c r="L4">
        <v>6</v>
      </c>
      <c r="M4" t="s">
        <v>1594</v>
      </c>
      <c r="N4" t="b">
        <v>0</v>
      </c>
    </row>
    <row r="5" spans="1:17" x14ac:dyDescent="0.45">
      <c r="A5" t="s">
        <v>491</v>
      </c>
      <c r="B5" t="s">
        <v>1595</v>
      </c>
      <c r="C5" t="s">
        <v>557</v>
      </c>
      <c r="D5">
        <v>4</v>
      </c>
      <c r="E5">
        <v>5</v>
      </c>
      <c r="F5">
        <v>4</v>
      </c>
      <c r="G5">
        <v>4</v>
      </c>
      <c r="H5">
        <v>1</v>
      </c>
      <c r="I5">
        <v>3.16</v>
      </c>
      <c r="J5">
        <v>18</v>
      </c>
      <c r="K5">
        <v>0.46329244236396883</v>
      </c>
      <c r="L5">
        <v>4</v>
      </c>
      <c r="M5" t="s">
        <v>1596</v>
      </c>
      <c r="N5" t="b">
        <v>0</v>
      </c>
    </row>
    <row r="6" spans="1:17" x14ac:dyDescent="0.45">
      <c r="A6" t="s">
        <v>494</v>
      </c>
      <c r="B6" t="s">
        <v>1597</v>
      </c>
      <c r="C6" t="s">
        <v>557</v>
      </c>
      <c r="D6">
        <v>5</v>
      </c>
      <c r="E6">
        <v>5</v>
      </c>
      <c r="F6">
        <v>5</v>
      </c>
      <c r="G6">
        <v>5</v>
      </c>
      <c r="H6">
        <v>3</v>
      </c>
      <c r="I6">
        <v>4.88</v>
      </c>
      <c r="J6">
        <v>23</v>
      </c>
      <c r="K6">
        <v>0.2094500504849949</v>
      </c>
      <c r="L6">
        <v>6</v>
      </c>
      <c r="M6" t="s">
        <v>1598</v>
      </c>
      <c r="N6" t="b">
        <v>0</v>
      </c>
    </row>
    <row r="7" spans="1:17" x14ac:dyDescent="0.45">
      <c r="A7" t="s">
        <v>497</v>
      </c>
      <c r="B7" t="s">
        <v>1599</v>
      </c>
      <c r="C7" t="s">
        <v>557</v>
      </c>
      <c r="D7">
        <v>5</v>
      </c>
      <c r="E7">
        <v>5</v>
      </c>
      <c r="F7">
        <v>5</v>
      </c>
      <c r="G7">
        <v>5</v>
      </c>
      <c r="H7">
        <v>3</v>
      </c>
      <c r="I7">
        <v>4.88</v>
      </c>
      <c r="J7">
        <v>23</v>
      </c>
      <c r="K7">
        <v>0.44583142160728362</v>
      </c>
      <c r="L7">
        <v>4</v>
      </c>
      <c r="M7" t="s">
        <v>1600</v>
      </c>
      <c r="N7" t="b">
        <v>0</v>
      </c>
    </row>
    <row r="8" spans="1:17" x14ac:dyDescent="0.45">
      <c r="A8" t="s">
        <v>500</v>
      </c>
      <c r="B8" t="s">
        <v>1601</v>
      </c>
      <c r="C8" t="s">
        <v>557</v>
      </c>
      <c r="D8">
        <v>4</v>
      </c>
      <c r="E8">
        <v>5</v>
      </c>
      <c r="F8">
        <v>4</v>
      </c>
      <c r="G8">
        <v>4</v>
      </c>
      <c r="H8">
        <v>1</v>
      </c>
      <c r="I8">
        <v>3.16</v>
      </c>
      <c r="J8">
        <v>18</v>
      </c>
      <c r="K8">
        <v>0.39263080669330669</v>
      </c>
      <c r="L8">
        <v>3</v>
      </c>
      <c r="M8" t="s">
        <v>1602</v>
      </c>
      <c r="N8" t="b">
        <v>0</v>
      </c>
    </row>
    <row r="9" spans="1:17" x14ac:dyDescent="0.45">
      <c r="A9" t="s">
        <v>503</v>
      </c>
      <c r="B9" t="s">
        <v>1603</v>
      </c>
      <c r="C9" t="s">
        <v>557</v>
      </c>
      <c r="D9">
        <v>4</v>
      </c>
      <c r="E9">
        <v>5</v>
      </c>
      <c r="F9">
        <v>4</v>
      </c>
      <c r="G9">
        <v>4</v>
      </c>
      <c r="H9">
        <v>1</v>
      </c>
      <c r="I9">
        <v>3.16</v>
      </c>
      <c r="J9">
        <v>18</v>
      </c>
      <c r="K9">
        <v>0.40686521607294779</v>
      </c>
      <c r="L9">
        <v>6</v>
      </c>
      <c r="M9" t="s">
        <v>1604</v>
      </c>
      <c r="N9" t="b">
        <v>0</v>
      </c>
    </row>
    <row r="10" spans="1:17" x14ac:dyDescent="0.45">
      <c r="A10" t="s">
        <v>506</v>
      </c>
      <c r="B10" t="s">
        <v>1605</v>
      </c>
      <c r="C10" t="s">
        <v>557</v>
      </c>
      <c r="D10">
        <v>4</v>
      </c>
      <c r="E10">
        <v>5</v>
      </c>
      <c r="F10">
        <v>4</v>
      </c>
      <c r="G10">
        <v>4</v>
      </c>
      <c r="H10">
        <v>1</v>
      </c>
      <c r="I10">
        <v>3.16</v>
      </c>
      <c r="J10">
        <v>18</v>
      </c>
      <c r="K10">
        <v>0.38018325383350848</v>
      </c>
      <c r="L10">
        <v>7</v>
      </c>
      <c r="M10" t="s">
        <v>1606</v>
      </c>
      <c r="N10" t="b">
        <v>0</v>
      </c>
    </row>
    <row r="11" spans="1:17" x14ac:dyDescent="0.45">
      <c r="A11" t="s">
        <v>509</v>
      </c>
      <c r="B11" t="s">
        <v>1607</v>
      </c>
      <c r="C11" t="s">
        <v>557</v>
      </c>
      <c r="D11">
        <v>4</v>
      </c>
      <c r="E11">
        <v>5</v>
      </c>
      <c r="F11">
        <v>4</v>
      </c>
      <c r="G11">
        <v>4</v>
      </c>
      <c r="H11">
        <v>2</v>
      </c>
      <c r="I11">
        <v>3.22</v>
      </c>
      <c r="J11">
        <v>19</v>
      </c>
      <c r="K11">
        <v>0.35627281519014931</v>
      </c>
      <c r="L11">
        <v>4</v>
      </c>
      <c r="M11" t="s">
        <v>1608</v>
      </c>
      <c r="N11" t="b">
        <v>0</v>
      </c>
    </row>
    <row r="12" spans="1:17" x14ac:dyDescent="0.45">
      <c r="A12" t="s">
        <v>512</v>
      </c>
      <c r="B12" t="s">
        <v>1609</v>
      </c>
      <c r="C12" t="s">
        <v>557</v>
      </c>
      <c r="D12">
        <v>5</v>
      </c>
      <c r="E12">
        <v>5</v>
      </c>
      <c r="F12">
        <v>4</v>
      </c>
      <c r="G12">
        <v>5</v>
      </c>
      <c r="H12">
        <v>2</v>
      </c>
      <c r="I12">
        <v>4.68</v>
      </c>
      <c r="J12">
        <v>21</v>
      </c>
      <c r="K12">
        <v>0.46752433675926142</v>
      </c>
      <c r="L12">
        <v>5</v>
      </c>
      <c r="M12" t="s">
        <v>1610</v>
      </c>
      <c r="N12" t="b">
        <v>0</v>
      </c>
    </row>
    <row r="13" spans="1:17" x14ac:dyDescent="0.45">
      <c r="A13" t="s">
        <v>515</v>
      </c>
      <c r="B13" t="s">
        <v>1611</v>
      </c>
      <c r="C13" t="s">
        <v>557</v>
      </c>
      <c r="D13">
        <v>5</v>
      </c>
      <c r="E13">
        <v>5</v>
      </c>
      <c r="F13">
        <v>4</v>
      </c>
      <c r="G13">
        <v>5</v>
      </c>
      <c r="H13">
        <v>1</v>
      </c>
      <c r="I13">
        <v>4.62</v>
      </c>
      <c r="J13">
        <v>20</v>
      </c>
      <c r="K13">
        <v>0.41458522992052249</v>
      </c>
      <c r="L13">
        <v>5</v>
      </c>
      <c r="M13" t="s">
        <v>1612</v>
      </c>
      <c r="N13" t="b">
        <v>0</v>
      </c>
    </row>
    <row r="14" spans="1:17" x14ac:dyDescent="0.45">
      <c r="A14" t="s">
        <v>518</v>
      </c>
      <c r="B14" t="s">
        <v>1613</v>
      </c>
      <c r="C14" t="s">
        <v>557</v>
      </c>
      <c r="D14">
        <v>5</v>
      </c>
      <c r="E14">
        <v>5</v>
      </c>
      <c r="F14">
        <v>4</v>
      </c>
      <c r="G14">
        <v>5</v>
      </c>
      <c r="H14">
        <v>3</v>
      </c>
      <c r="I14">
        <v>4.5700000000000012</v>
      </c>
      <c r="J14">
        <v>22</v>
      </c>
      <c r="K14">
        <v>0.36093120100473541</v>
      </c>
      <c r="L14">
        <v>4</v>
      </c>
      <c r="M14" t="s">
        <v>1614</v>
      </c>
      <c r="N14" t="b">
        <v>0</v>
      </c>
    </row>
    <row r="15" spans="1:17" x14ac:dyDescent="0.45">
      <c r="A15" t="s">
        <v>521</v>
      </c>
      <c r="B15" t="s">
        <v>1615</v>
      </c>
      <c r="C15" t="s">
        <v>557</v>
      </c>
      <c r="D15">
        <v>4</v>
      </c>
      <c r="E15">
        <v>5</v>
      </c>
      <c r="F15">
        <v>4</v>
      </c>
      <c r="G15">
        <v>4</v>
      </c>
      <c r="H15">
        <v>1</v>
      </c>
      <c r="I15">
        <v>3.16</v>
      </c>
      <c r="J15">
        <v>18</v>
      </c>
      <c r="K15">
        <v>0.35843901743112933</v>
      </c>
      <c r="L15">
        <v>6</v>
      </c>
      <c r="M15" t="s">
        <v>1616</v>
      </c>
      <c r="N15" t="b">
        <v>0</v>
      </c>
    </row>
    <row r="16" spans="1:17" x14ac:dyDescent="0.45">
      <c r="A16" t="s">
        <v>524</v>
      </c>
      <c r="B16" t="s">
        <v>1617</v>
      </c>
      <c r="C16" t="s">
        <v>557</v>
      </c>
      <c r="D16">
        <v>4</v>
      </c>
      <c r="E16">
        <v>5</v>
      </c>
      <c r="F16">
        <v>4</v>
      </c>
      <c r="G16">
        <v>4</v>
      </c>
      <c r="H16">
        <v>1</v>
      </c>
      <c r="I16">
        <v>3.16</v>
      </c>
      <c r="J16">
        <v>18</v>
      </c>
      <c r="K16">
        <v>0.15575628626692459</v>
      </c>
      <c r="L16">
        <v>5</v>
      </c>
      <c r="M16" t="s">
        <v>1618</v>
      </c>
      <c r="N16" t="b">
        <v>0</v>
      </c>
    </row>
    <row r="17" spans="1:14" x14ac:dyDescent="0.45">
      <c r="A17" t="s">
        <v>527</v>
      </c>
      <c r="B17" t="s">
        <v>1619</v>
      </c>
      <c r="C17" t="s">
        <v>557</v>
      </c>
      <c r="D17">
        <v>5</v>
      </c>
      <c r="E17">
        <v>5</v>
      </c>
      <c r="F17">
        <v>5</v>
      </c>
      <c r="G17">
        <v>5</v>
      </c>
      <c r="H17">
        <v>1</v>
      </c>
      <c r="I17">
        <v>3.64</v>
      </c>
      <c r="J17">
        <v>21</v>
      </c>
      <c r="K17">
        <v>0.35002450980392158</v>
      </c>
      <c r="L17">
        <v>6</v>
      </c>
      <c r="M17" t="s">
        <v>1620</v>
      </c>
      <c r="N17" t="b">
        <v>0</v>
      </c>
    </row>
    <row r="18" spans="1:14" x14ac:dyDescent="0.45">
      <c r="A18" t="s">
        <v>530</v>
      </c>
      <c r="B18" t="s">
        <v>1621</v>
      </c>
      <c r="C18" t="s">
        <v>557</v>
      </c>
      <c r="D18">
        <v>5</v>
      </c>
      <c r="E18">
        <v>5</v>
      </c>
      <c r="F18">
        <v>4</v>
      </c>
      <c r="G18">
        <v>5</v>
      </c>
      <c r="H18">
        <v>3</v>
      </c>
      <c r="I18">
        <v>4.1800000000000006</v>
      </c>
      <c r="J18">
        <v>22</v>
      </c>
      <c r="K18">
        <v>0.48498002068882429</v>
      </c>
      <c r="L18">
        <v>4</v>
      </c>
      <c r="M18" t="s">
        <v>1622</v>
      </c>
      <c r="N18" t="b">
        <v>0</v>
      </c>
    </row>
    <row r="19" spans="1:14" x14ac:dyDescent="0.45">
      <c r="A19" t="s">
        <v>533</v>
      </c>
      <c r="B19" t="s">
        <v>1623</v>
      </c>
      <c r="C19" t="s">
        <v>557</v>
      </c>
      <c r="D19">
        <v>5</v>
      </c>
      <c r="E19">
        <v>5</v>
      </c>
      <c r="F19">
        <v>5</v>
      </c>
      <c r="G19">
        <v>5</v>
      </c>
      <c r="H19">
        <v>3</v>
      </c>
      <c r="I19">
        <v>3.76</v>
      </c>
      <c r="J19">
        <v>23</v>
      </c>
      <c r="K19">
        <v>0.46037777981044808</v>
      </c>
      <c r="L19">
        <v>4</v>
      </c>
      <c r="M19" t="s">
        <v>1624</v>
      </c>
      <c r="N19" t="b">
        <v>0</v>
      </c>
    </row>
    <row r="20" spans="1:14" x14ac:dyDescent="0.45">
      <c r="A20" t="s">
        <v>536</v>
      </c>
      <c r="B20" t="s">
        <v>1625</v>
      </c>
      <c r="C20" t="s">
        <v>557</v>
      </c>
      <c r="D20">
        <v>5</v>
      </c>
      <c r="E20">
        <v>5</v>
      </c>
      <c r="F20">
        <v>4</v>
      </c>
      <c r="G20">
        <v>5</v>
      </c>
      <c r="H20">
        <v>3</v>
      </c>
      <c r="I20">
        <v>3.62</v>
      </c>
      <c r="J20">
        <v>22</v>
      </c>
      <c r="K20">
        <v>0.42382932953041441</v>
      </c>
      <c r="L20">
        <v>5</v>
      </c>
      <c r="M20" t="s">
        <v>1626</v>
      </c>
      <c r="N20" t="b">
        <v>0</v>
      </c>
    </row>
    <row r="21" spans="1:14" x14ac:dyDescent="0.45">
      <c r="A21" t="s">
        <v>539</v>
      </c>
      <c r="B21" t="s">
        <v>1627</v>
      </c>
      <c r="C21" t="s">
        <v>557</v>
      </c>
      <c r="D21">
        <v>4</v>
      </c>
      <c r="E21">
        <v>4</v>
      </c>
      <c r="F21">
        <v>3</v>
      </c>
      <c r="G21">
        <v>5</v>
      </c>
      <c r="H21">
        <v>1</v>
      </c>
      <c r="I21">
        <v>2.96</v>
      </c>
      <c r="J21">
        <v>17</v>
      </c>
      <c r="K21">
        <v>0.36652640977349638</v>
      </c>
      <c r="L21">
        <v>4</v>
      </c>
      <c r="M21" t="s">
        <v>1628</v>
      </c>
      <c r="N21" t="b">
        <v>0</v>
      </c>
    </row>
    <row r="22" spans="1:14" x14ac:dyDescent="0.45">
      <c r="A22" t="s">
        <v>542</v>
      </c>
      <c r="B22" t="s">
        <v>1629</v>
      </c>
      <c r="C22" t="s">
        <v>557</v>
      </c>
      <c r="D22">
        <v>4</v>
      </c>
      <c r="E22">
        <v>5</v>
      </c>
      <c r="F22">
        <v>4</v>
      </c>
      <c r="G22">
        <v>5</v>
      </c>
      <c r="H22">
        <v>2</v>
      </c>
      <c r="I22">
        <v>4.46</v>
      </c>
      <c r="J22">
        <v>20</v>
      </c>
      <c r="K22">
        <v>0.17877593555336979</v>
      </c>
      <c r="L22">
        <v>5</v>
      </c>
      <c r="M22" t="s">
        <v>1630</v>
      </c>
      <c r="N22" t="b">
        <v>0</v>
      </c>
    </row>
    <row r="23" spans="1:14" x14ac:dyDescent="0.45">
      <c r="A23" t="s">
        <v>545</v>
      </c>
      <c r="B23" t="s">
        <v>1631</v>
      </c>
      <c r="C23" t="s">
        <v>557</v>
      </c>
      <c r="D23">
        <v>4</v>
      </c>
      <c r="E23">
        <v>5</v>
      </c>
      <c r="F23">
        <v>4</v>
      </c>
      <c r="G23">
        <v>5</v>
      </c>
      <c r="H23">
        <v>1</v>
      </c>
      <c r="I23">
        <v>4.12</v>
      </c>
      <c r="J23">
        <v>19</v>
      </c>
      <c r="K23">
        <v>0.1001833830306316</v>
      </c>
      <c r="L23">
        <v>8</v>
      </c>
      <c r="M23" t="s">
        <v>1632</v>
      </c>
      <c r="N23" t="b">
        <v>0</v>
      </c>
    </row>
    <row r="24" spans="1:14" x14ac:dyDescent="0.45">
      <c r="A24" t="s">
        <v>548</v>
      </c>
      <c r="B24" t="s">
        <v>1633</v>
      </c>
      <c r="C24" t="s">
        <v>557</v>
      </c>
      <c r="D24">
        <v>5</v>
      </c>
      <c r="E24">
        <v>5</v>
      </c>
      <c r="F24">
        <v>4</v>
      </c>
      <c r="G24">
        <v>5</v>
      </c>
      <c r="H24">
        <v>2</v>
      </c>
      <c r="I24">
        <v>3.56</v>
      </c>
      <c r="J24">
        <v>21</v>
      </c>
      <c r="K24">
        <v>0.27288746260915708</v>
      </c>
      <c r="L24">
        <v>7</v>
      </c>
      <c r="M24" t="s">
        <v>1634</v>
      </c>
      <c r="N24" t="b">
        <v>0</v>
      </c>
    </row>
    <row r="25" spans="1:14" x14ac:dyDescent="0.45">
      <c r="A25" t="s">
        <v>551</v>
      </c>
      <c r="B25" t="s">
        <v>1635</v>
      </c>
      <c r="C25" t="s">
        <v>557</v>
      </c>
      <c r="D25">
        <v>4</v>
      </c>
      <c r="E25">
        <v>5</v>
      </c>
      <c r="F25">
        <v>4</v>
      </c>
      <c r="G25">
        <v>5</v>
      </c>
      <c r="H25">
        <v>2</v>
      </c>
      <c r="I25">
        <v>3.34</v>
      </c>
      <c r="J25">
        <v>20</v>
      </c>
      <c r="K25">
        <v>0.49942977489852491</v>
      </c>
      <c r="L25">
        <v>6</v>
      </c>
      <c r="M25" t="s">
        <v>1636</v>
      </c>
      <c r="N25" t="b">
        <v>0</v>
      </c>
    </row>
    <row r="26" spans="1:14" x14ac:dyDescent="0.45">
      <c r="A26" t="s">
        <v>554</v>
      </c>
      <c r="B26" t="s">
        <v>1637</v>
      </c>
      <c r="C26" t="s">
        <v>557</v>
      </c>
      <c r="D26">
        <v>4</v>
      </c>
      <c r="E26">
        <v>5</v>
      </c>
      <c r="F26">
        <v>4</v>
      </c>
      <c r="G26">
        <v>4</v>
      </c>
      <c r="H26">
        <v>1</v>
      </c>
      <c r="I26">
        <v>3.16</v>
      </c>
      <c r="J26">
        <v>18</v>
      </c>
      <c r="K26">
        <v>0.33371212121212118</v>
      </c>
      <c r="L26">
        <v>3</v>
      </c>
      <c r="M26" t="s">
        <v>1638</v>
      </c>
      <c r="N26" t="b">
        <v>0</v>
      </c>
    </row>
    <row r="27" spans="1:14" x14ac:dyDescent="0.45">
      <c r="A27" t="s">
        <v>93</v>
      </c>
      <c r="B27" t="s">
        <v>1355</v>
      </c>
      <c r="C27" t="s">
        <v>557</v>
      </c>
      <c r="D27">
        <v>5</v>
      </c>
      <c r="E27">
        <v>5</v>
      </c>
      <c r="F27">
        <v>5</v>
      </c>
      <c r="G27">
        <v>5</v>
      </c>
      <c r="H27">
        <v>3</v>
      </c>
      <c r="I27">
        <v>4.88</v>
      </c>
      <c r="J27">
        <v>23</v>
      </c>
      <c r="K27">
        <v>0.2495958650349214</v>
      </c>
      <c r="L27">
        <v>7</v>
      </c>
      <c r="M27" t="s">
        <v>1356</v>
      </c>
      <c r="N27" t="b">
        <v>0</v>
      </c>
    </row>
    <row r="28" spans="1:14" x14ac:dyDescent="0.45">
      <c r="A28" t="s">
        <v>96</v>
      </c>
      <c r="B28" t="s">
        <v>1357</v>
      </c>
      <c r="C28" t="s">
        <v>557</v>
      </c>
      <c r="D28">
        <v>5</v>
      </c>
      <c r="E28">
        <v>5</v>
      </c>
      <c r="F28">
        <v>5</v>
      </c>
      <c r="G28">
        <v>5</v>
      </c>
      <c r="H28">
        <v>1</v>
      </c>
      <c r="I28">
        <v>4.4800000000000004</v>
      </c>
      <c r="J28">
        <v>21</v>
      </c>
      <c r="K28">
        <v>8.3588571196383146E-2</v>
      </c>
      <c r="L28">
        <v>9</v>
      </c>
      <c r="M28" t="s">
        <v>1358</v>
      </c>
      <c r="N28" t="b">
        <v>0</v>
      </c>
    </row>
    <row r="29" spans="1:14" x14ac:dyDescent="0.45">
      <c r="A29" t="s">
        <v>99</v>
      </c>
      <c r="B29" t="s">
        <v>1359</v>
      </c>
      <c r="C29" t="s">
        <v>557</v>
      </c>
      <c r="D29">
        <v>4</v>
      </c>
      <c r="E29">
        <v>5</v>
      </c>
      <c r="F29">
        <v>4</v>
      </c>
      <c r="G29">
        <v>5</v>
      </c>
      <c r="H29">
        <v>1</v>
      </c>
      <c r="I29">
        <v>4.12</v>
      </c>
      <c r="J29">
        <v>19</v>
      </c>
      <c r="K29">
        <v>0.14503632704504801</v>
      </c>
      <c r="L29">
        <v>10</v>
      </c>
      <c r="M29" t="s">
        <v>1360</v>
      </c>
      <c r="N29" t="b">
        <v>0</v>
      </c>
    </row>
    <row r="30" spans="1:14" x14ac:dyDescent="0.45">
      <c r="A30" t="s">
        <v>102</v>
      </c>
      <c r="B30" t="s">
        <v>1361</v>
      </c>
      <c r="C30" t="s">
        <v>557</v>
      </c>
      <c r="D30">
        <v>4</v>
      </c>
      <c r="E30">
        <v>4</v>
      </c>
      <c r="F30">
        <v>2</v>
      </c>
      <c r="G30">
        <v>5</v>
      </c>
      <c r="H30">
        <v>1</v>
      </c>
      <c r="I30">
        <v>3.66</v>
      </c>
      <c r="J30">
        <v>16</v>
      </c>
      <c r="K30">
        <v>0.2059247996706666</v>
      </c>
      <c r="L30">
        <v>13</v>
      </c>
      <c r="M30" t="s">
        <v>1362</v>
      </c>
      <c r="N30" t="b">
        <v>0</v>
      </c>
    </row>
    <row r="31" spans="1:14" x14ac:dyDescent="0.45">
      <c r="A31" t="s">
        <v>105</v>
      </c>
      <c r="B31" t="s">
        <v>1363</v>
      </c>
      <c r="C31" t="s">
        <v>557</v>
      </c>
      <c r="D31">
        <v>5</v>
      </c>
      <c r="E31">
        <v>5</v>
      </c>
      <c r="F31">
        <v>5</v>
      </c>
      <c r="G31">
        <v>5</v>
      </c>
      <c r="H31">
        <v>1</v>
      </c>
      <c r="I31">
        <v>4.4800000000000004</v>
      </c>
      <c r="J31">
        <v>21</v>
      </c>
      <c r="K31">
        <v>0.18914272463915269</v>
      </c>
      <c r="L31">
        <v>12</v>
      </c>
      <c r="M31" t="s">
        <v>1364</v>
      </c>
      <c r="N31" t="b">
        <v>0</v>
      </c>
    </row>
    <row r="32" spans="1:14" x14ac:dyDescent="0.45">
      <c r="A32" t="s">
        <v>108</v>
      </c>
      <c r="B32" t="s">
        <v>1365</v>
      </c>
      <c r="C32" t="s">
        <v>557</v>
      </c>
      <c r="D32">
        <v>5</v>
      </c>
      <c r="E32">
        <v>5</v>
      </c>
      <c r="F32">
        <v>4</v>
      </c>
      <c r="G32">
        <v>5</v>
      </c>
      <c r="H32">
        <v>1</v>
      </c>
      <c r="I32">
        <v>4.3400000000000007</v>
      </c>
      <c r="J32">
        <v>20</v>
      </c>
      <c r="K32">
        <v>0.2638779321119038</v>
      </c>
      <c r="L32">
        <v>10</v>
      </c>
      <c r="M32" t="s">
        <v>1366</v>
      </c>
      <c r="N32" t="b">
        <v>0</v>
      </c>
    </row>
    <row r="33" spans="1:14" x14ac:dyDescent="0.45">
      <c r="A33" t="s">
        <v>111</v>
      </c>
      <c r="B33" t="s">
        <v>1367</v>
      </c>
      <c r="C33" t="s">
        <v>557</v>
      </c>
      <c r="D33">
        <v>5</v>
      </c>
      <c r="E33">
        <v>5</v>
      </c>
      <c r="F33">
        <v>5</v>
      </c>
      <c r="G33">
        <v>5</v>
      </c>
      <c r="H33">
        <v>1</v>
      </c>
      <c r="I33">
        <v>4.4800000000000004</v>
      </c>
      <c r="J33">
        <v>21</v>
      </c>
      <c r="K33">
        <v>0.16712023430880141</v>
      </c>
      <c r="L33">
        <v>10</v>
      </c>
      <c r="M33" t="s">
        <v>1368</v>
      </c>
      <c r="N33" t="b">
        <v>0</v>
      </c>
    </row>
    <row r="34" spans="1:14" x14ac:dyDescent="0.45">
      <c r="A34" t="s">
        <v>114</v>
      </c>
      <c r="B34" t="s">
        <v>1369</v>
      </c>
      <c r="C34" t="s">
        <v>557</v>
      </c>
      <c r="D34">
        <v>5</v>
      </c>
      <c r="E34">
        <v>5</v>
      </c>
      <c r="F34">
        <v>5</v>
      </c>
      <c r="G34">
        <v>5</v>
      </c>
      <c r="H34">
        <v>1</v>
      </c>
      <c r="I34">
        <v>4.4800000000000004</v>
      </c>
      <c r="J34">
        <v>21</v>
      </c>
      <c r="K34">
        <v>0.2362071457880596</v>
      </c>
      <c r="L34">
        <v>11</v>
      </c>
      <c r="M34" t="s">
        <v>1370</v>
      </c>
      <c r="N34" t="b">
        <v>0</v>
      </c>
    </row>
    <row r="35" spans="1:14" x14ac:dyDescent="0.45">
      <c r="A35" t="s">
        <v>117</v>
      </c>
      <c r="B35" t="s">
        <v>1371</v>
      </c>
      <c r="C35" t="s">
        <v>557</v>
      </c>
      <c r="D35">
        <v>5</v>
      </c>
      <c r="E35">
        <v>5</v>
      </c>
      <c r="F35">
        <v>5</v>
      </c>
      <c r="G35">
        <v>5</v>
      </c>
      <c r="H35">
        <v>4</v>
      </c>
      <c r="I35">
        <v>3.82</v>
      </c>
      <c r="J35">
        <v>24</v>
      </c>
      <c r="K35">
        <v>0.1329353265208818</v>
      </c>
      <c r="L35">
        <v>8</v>
      </c>
      <c r="M35" t="s">
        <v>1372</v>
      </c>
      <c r="N35" t="b">
        <v>0</v>
      </c>
    </row>
    <row r="36" spans="1:14" x14ac:dyDescent="0.45">
      <c r="A36" t="s">
        <v>120</v>
      </c>
      <c r="B36" t="s">
        <v>1373</v>
      </c>
      <c r="C36" t="s">
        <v>557</v>
      </c>
      <c r="D36">
        <v>5</v>
      </c>
      <c r="E36">
        <v>5</v>
      </c>
      <c r="F36">
        <v>3</v>
      </c>
      <c r="G36">
        <v>5</v>
      </c>
      <c r="H36">
        <v>1</v>
      </c>
      <c r="I36">
        <v>4.2</v>
      </c>
      <c r="J36">
        <v>19</v>
      </c>
      <c r="K36">
        <v>0.1075795645893685</v>
      </c>
      <c r="L36">
        <v>7</v>
      </c>
      <c r="M36" t="s">
        <v>1374</v>
      </c>
      <c r="N36" t="b">
        <v>0</v>
      </c>
    </row>
    <row r="37" spans="1:14" x14ac:dyDescent="0.45">
      <c r="A37" t="s">
        <v>123</v>
      </c>
      <c r="B37" t="s">
        <v>1375</v>
      </c>
      <c r="C37" t="s">
        <v>557</v>
      </c>
      <c r="D37">
        <v>4</v>
      </c>
      <c r="E37">
        <v>5</v>
      </c>
      <c r="F37">
        <v>3</v>
      </c>
      <c r="G37">
        <v>5</v>
      </c>
      <c r="H37">
        <v>1</v>
      </c>
      <c r="I37">
        <v>3.98</v>
      </c>
      <c r="J37">
        <v>18</v>
      </c>
      <c r="K37">
        <v>0.23095014281165799</v>
      </c>
      <c r="L37">
        <v>12</v>
      </c>
      <c r="M37" t="s">
        <v>1376</v>
      </c>
      <c r="N37" t="b">
        <v>0</v>
      </c>
    </row>
    <row r="38" spans="1:14" x14ac:dyDescent="0.45">
      <c r="A38" t="s">
        <v>126</v>
      </c>
      <c r="B38" t="s">
        <v>1377</v>
      </c>
      <c r="C38" t="s">
        <v>557</v>
      </c>
      <c r="D38">
        <v>5</v>
      </c>
      <c r="E38">
        <v>5</v>
      </c>
      <c r="F38">
        <v>5</v>
      </c>
      <c r="G38">
        <v>5</v>
      </c>
      <c r="H38">
        <v>1</v>
      </c>
      <c r="I38">
        <v>3.64</v>
      </c>
      <c r="J38">
        <v>21</v>
      </c>
      <c r="K38">
        <v>0.18741036812446751</v>
      </c>
      <c r="L38">
        <v>11</v>
      </c>
      <c r="M38" t="s">
        <v>1378</v>
      </c>
      <c r="N38" t="b">
        <v>0</v>
      </c>
    </row>
    <row r="39" spans="1:14" x14ac:dyDescent="0.45">
      <c r="A39" t="s">
        <v>129</v>
      </c>
      <c r="B39" t="s">
        <v>1379</v>
      </c>
      <c r="C39" t="s">
        <v>557</v>
      </c>
      <c r="D39">
        <v>4</v>
      </c>
      <c r="E39">
        <v>5</v>
      </c>
      <c r="F39">
        <v>4</v>
      </c>
      <c r="G39">
        <v>5</v>
      </c>
      <c r="H39">
        <v>1</v>
      </c>
      <c r="I39">
        <v>3.28</v>
      </c>
      <c r="J39">
        <v>19</v>
      </c>
      <c r="K39">
        <v>0.14744692702581419</v>
      </c>
      <c r="L39">
        <v>12</v>
      </c>
      <c r="M39" t="s">
        <v>1380</v>
      </c>
      <c r="N39" t="b">
        <v>0</v>
      </c>
    </row>
    <row r="40" spans="1:14" x14ac:dyDescent="0.45">
      <c r="A40" t="s">
        <v>132</v>
      </c>
      <c r="B40" t="s">
        <v>1381</v>
      </c>
      <c r="C40" t="s">
        <v>557</v>
      </c>
      <c r="D40">
        <v>5</v>
      </c>
      <c r="E40">
        <v>5</v>
      </c>
      <c r="F40">
        <v>5</v>
      </c>
      <c r="G40">
        <v>5</v>
      </c>
      <c r="H40">
        <v>1</v>
      </c>
      <c r="I40">
        <v>4.4800000000000004</v>
      </c>
      <c r="J40">
        <v>21</v>
      </c>
      <c r="K40">
        <v>4.3061543719438447E-2</v>
      </c>
      <c r="L40">
        <v>11</v>
      </c>
      <c r="M40" t="s">
        <v>1382</v>
      </c>
      <c r="N40" t="b">
        <v>0</v>
      </c>
    </row>
    <row r="41" spans="1:14" x14ac:dyDescent="0.45">
      <c r="A41" t="s">
        <v>135</v>
      </c>
      <c r="B41" t="s">
        <v>1383</v>
      </c>
      <c r="C41" t="s">
        <v>557</v>
      </c>
      <c r="D41">
        <v>5</v>
      </c>
      <c r="E41">
        <v>5</v>
      </c>
      <c r="F41">
        <v>4</v>
      </c>
      <c r="G41">
        <v>5</v>
      </c>
      <c r="H41">
        <v>1</v>
      </c>
      <c r="I41">
        <v>4.3400000000000007</v>
      </c>
      <c r="J41">
        <v>20</v>
      </c>
      <c r="K41">
        <v>0.20826152405850301</v>
      </c>
      <c r="L41">
        <v>10</v>
      </c>
      <c r="M41" t="s">
        <v>1384</v>
      </c>
      <c r="N41" t="b">
        <v>0</v>
      </c>
    </row>
    <row r="42" spans="1:14" x14ac:dyDescent="0.45">
      <c r="A42" t="s">
        <v>138</v>
      </c>
      <c r="B42" t="s">
        <v>1385</v>
      </c>
      <c r="C42" t="s">
        <v>557</v>
      </c>
      <c r="D42">
        <v>5</v>
      </c>
      <c r="E42">
        <v>5</v>
      </c>
      <c r="F42">
        <v>5</v>
      </c>
      <c r="G42">
        <v>5</v>
      </c>
      <c r="H42">
        <v>1</v>
      </c>
      <c r="I42">
        <v>4.4800000000000004</v>
      </c>
      <c r="J42">
        <v>21</v>
      </c>
      <c r="K42">
        <v>0.13338683647402719</v>
      </c>
      <c r="L42">
        <v>5</v>
      </c>
      <c r="M42" t="s">
        <v>1386</v>
      </c>
      <c r="N42" t="b">
        <v>0</v>
      </c>
    </row>
    <row r="43" spans="1:14" x14ac:dyDescent="0.45">
      <c r="A43" t="s">
        <v>141</v>
      </c>
      <c r="B43" t="s">
        <v>1387</v>
      </c>
      <c r="C43" t="s">
        <v>557</v>
      </c>
      <c r="D43">
        <v>4</v>
      </c>
      <c r="E43">
        <v>4</v>
      </c>
      <c r="F43">
        <v>3</v>
      </c>
      <c r="G43">
        <v>5</v>
      </c>
      <c r="H43">
        <v>1</v>
      </c>
      <c r="I43">
        <v>3.8</v>
      </c>
      <c r="J43">
        <v>17</v>
      </c>
      <c r="K43">
        <v>0.15369663918160839</v>
      </c>
      <c r="L43">
        <v>9</v>
      </c>
      <c r="M43" t="s">
        <v>1388</v>
      </c>
      <c r="N43" t="b">
        <v>0</v>
      </c>
    </row>
    <row r="44" spans="1:14" x14ac:dyDescent="0.45">
      <c r="A44" t="s">
        <v>144</v>
      </c>
      <c r="B44" t="s">
        <v>1389</v>
      </c>
      <c r="C44" t="s">
        <v>557</v>
      </c>
      <c r="D44">
        <v>4</v>
      </c>
      <c r="E44">
        <v>4</v>
      </c>
      <c r="F44">
        <v>3</v>
      </c>
      <c r="G44">
        <v>5</v>
      </c>
      <c r="H44">
        <v>1</v>
      </c>
      <c r="I44">
        <v>3.8</v>
      </c>
      <c r="J44">
        <v>17</v>
      </c>
      <c r="K44">
        <v>0.17114037607518881</v>
      </c>
      <c r="L44">
        <v>11</v>
      </c>
      <c r="M44" t="s">
        <v>1390</v>
      </c>
      <c r="N44" t="b">
        <v>0</v>
      </c>
    </row>
    <row r="45" spans="1:14" x14ac:dyDescent="0.45">
      <c r="A45" t="s">
        <v>147</v>
      </c>
      <c r="B45" t="s">
        <v>1391</v>
      </c>
      <c r="C45" t="s">
        <v>557</v>
      </c>
      <c r="D45">
        <v>3</v>
      </c>
      <c r="E45">
        <v>4</v>
      </c>
      <c r="F45">
        <v>2</v>
      </c>
      <c r="G45">
        <v>5</v>
      </c>
      <c r="H45">
        <v>1</v>
      </c>
      <c r="I45">
        <v>3.44</v>
      </c>
      <c r="J45">
        <v>15</v>
      </c>
      <c r="K45">
        <v>0.13319811552442451</v>
      </c>
      <c r="L45">
        <v>11</v>
      </c>
      <c r="M45" t="s">
        <v>1392</v>
      </c>
      <c r="N45" t="b">
        <v>0</v>
      </c>
    </row>
    <row r="46" spans="1:14" x14ac:dyDescent="0.45">
      <c r="A46" t="s">
        <v>150</v>
      </c>
      <c r="B46" t="s">
        <v>1393</v>
      </c>
      <c r="C46" t="s">
        <v>557</v>
      </c>
      <c r="D46">
        <v>5</v>
      </c>
      <c r="E46">
        <v>5</v>
      </c>
      <c r="F46">
        <v>5</v>
      </c>
      <c r="G46">
        <v>5</v>
      </c>
      <c r="H46">
        <v>1</v>
      </c>
      <c r="I46">
        <v>4.4800000000000004</v>
      </c>
      <c r="J46">
        <v>21</v>
      </c>
      <c r="K46">
        <v>0.1164294953014465</v>
      </c>
      <c r="L46">
        <v>4</v>
      </c>
      <c r="M46" t="s">
        <v>1394</v>
      </c>
      <c r="N46" t="b">
        <v>0</v>
      </c>
    </row>
    <row r="47" spans="1:14" x14ac:dyDescent="0.45">
      <c r="A47" t="s">
        <v>153</v>
      </c>
      <c r="B47" t="s">
        <v>1395</v>
      </c>
      <c r="C47" t="s">
        <v>557</v>
      </c>
      <c r="D47">
        <v>4</v>
      </c>
      <c r="E47">
        <v>5</v>
      </c>
      <c r="F47">
        <v>4</v>
      </c>
      <c r="G47">
        <v>5</v>
      </c>
      <c r="H47">
        <v>1</v>
      </c>
      <c r="I47">
        <v>4.12</v>
      </c>
      <c r="J47">
        <v>19</v>
      </c>
      <c r="K47">
        <v>5.452462754636668E-2</v>
      </c>
      <c r="L47">
        <v>5</v>
      </c>
      <c r="M47" t="s">
        <v>1396</v>
      </c>
      <c r="N47" t="b">
        <v>0</v>
      </c>
    </row>
    <row r="48" spans="1:14" x14ac:dyDescent="0.45">
      <c r="A48" t="s">
        <v>156</v>
      </c>
      <c r="B48" t="s">
        <v>698</v>
      </c>
      <c r="C48" t="s">
        <v>557</v>
      </c>
      <c r="D48">
        <v>3</v>
      </c>
      <c r="E48">
        <v>1</v>
      </c>
      <c r="F48">
        <v>1</v>
      </c>
      <c r="G48">
        <v>5</v>
      </c>
      <c r="H48">
        <v>1</v>
      </c>
      <c r="I48">
        <v>3.04</v>
      </c>
      <c r="J48">
        <v>11</v>
      </c>
      <c r="K48">
        <v>3.6304744911398332E-2</v>
      </c>
      <c r="L48">
        <v>5</v>
      </c>
      <c r="M48" t="s">
        <v>1397</v>
      </c>
      <c r="N48" t="b">
        <v>0</v>
      </c>
    </row>
    <row r="49" spans="1:14" x14ac:dyDescent="0.45">
      <c r="A49" t="s">
        <v>159</v>
      </c>
      <c r="B49" t="s">
        <v>1398</v>
      </c>
      <c r="C49" t="s">
        <v>557</v>
      </c>
      <c r="D49">
        <v>5</v>
      </c>
      <c r="E49">
        <v>5</v>
      </c>
      <c r="F49">
        <v>4</v>
      </c>
      <c r="G49">
        <v>5</v>
      </c>
      <c r="H49">
        <v>1</v>
      </c>
      <c r="I49">
        <v>4.3400000000000007</v>
      </c>
      <c r="J49">
        <v>20</v>
      </c>
      <c r="K49">
        <v>0.41692251517201789</v>
      </c>
      <c r="L49">
        <v>10</v>
      </c>
      <c r="M49" t="s">
        <v>1399</v>
      </c>
      <c r="N49" t="b">
        <v>0</v>
      </c>
    </row>
    <row r="50" spans="1:14" x14ac:dyDescent="0.45">
      <c r="A50" t="s">
        <v>162</v>
      </c>
      <c r="B50" t="s">
        <v>1400</v>
      </c>
      <c r="C50" t="s">
        <v>557</v>
      </c>
      <c r="D50">
        <v>5</v>
      </c>
      <c r="E50">
        <v>5</v>
      </c>
      <c r="F50">
        <v>4</v>
      </c>
      <c r="G50">
        <v>5</v>
      </c>
      <c r="H50">
        <v>1</v>
      </c>
      <c r="I50">
        <v>4.3400000000000007</v>
      </c>
      <c r="J50">
        <v>20</v>
      </c>
      <c r="K50">
        <v>0.14128696069261579</v>
      </c>
      <c r="L50">
        <v>5</v>
      </c>
      <c r="M50" t="s">
        <v>1401</v>
      </c>
      <c r="N50" t="b">
        <v>0</v>
      </c>
    </row>
    <row r="51" spans="1:14" x14ac:dyDescent="0.45">
      <c r="A51" t="s">
        <v>165</v>
      </c>
      <c r="B51" t="s">
        <v>1402</v>
      </c>
      <c r="C51" t="s">
        <v>557</v>
      </c>
      <c r="D51">
        <v>5</v>
      </c>
      <c r="E51">
        <v>5</v>
      </c>
      <c r="F51">
        <v>3</v>
      </c>
      <c r="G51">
        <v>5</v>
      </c>
      <c r="H51">
        <v>1</v>
      </c>
      <c r="I51">
        <v>3.36</v>
      </c>
      <c r="J51">
        <v>19</v>
      </c>
      <c r="K51">
        <v>0.21517374046733931</v>
      </c>
      <c r="L51">
        <v>16</v>
      </c>
      <c r="M51" t="s">
        <v>1403</v>
      </c>
      <c r="N51" t="b">
        <v>0</v>
      </c>
    </row>
    <row r="52" spans="1:14" x14ac:dyDescent="0.45">
      <c r="A52" t="s">
        <v>168</v>
      </c>
      <c r="B52" t="s">
        <v>1404</v>
      </c>
      <c r="C52" t="s">
        <v>557</v>
      </c>
      <c r="D52">
        <v>2</v>
      </c>
      <c r="E52">
        <v>2</v>
      </c>
      <c r="F52">
        <v>1</v>
      </c>
      <c r="G52">
        <v>3</v>
      </c>
      <c r="H52">
        <v>1</v>
      </c>
      <c r="I52">
        <v>1.64</v>
      </c>
      <c r="J52">
        <v>9</v>
      </c>
      <c r="K52">
        <v>0.13530053012030899</v>
      </c>
      <c r="L52">
        <v>6</v>
      </c>
      <c r="M52" t="s">
        <v>1405</v>
      </c>
      <c r="N52" t="b">
        <v>0</v>
      </c>
    </row>
    <row r="53" spans="1:14" x14ac:dyDescent="0.45">
      <c r="A53" t="s">
        <v>171</v>
      </c>
      <c r="B53" t="s">
        <v>1406</v>
      </c>
      <c r="C53" t="s">
        <v>557</v>
      </c>
      <c r="D53">
        <v>4</v>
      </c>
      <c r="E53">
        <v>5</v>
      </c>
      <c r="F53">
        <v>3</v>
      </c>
      <c r="G53">
        <v>5</v>
      </c>
      <c r="H53">
        <v>1</v>
      </c>
      <c r="I53">
        <v>3.98</v>
      </c>
      <c r="J53">
        <v>18</v>
      </c>
      <c r="K53">
        <v>5.6867219095083348E-2</v>
      </c>
      <c r="L53">
        <v>15</v>
      </c>
      <c r="M53" t="s">
        <v>1407</v>
      </c>
      <c r="N53" t="b">
        <v>0</v>
      </c>
    </row>
    <row r="54" spans="1:14" x14ac:dyDescent="0.45">
      <c r="A54" t="s">
        <v>174</v>
      </c>
      <c r="B54" t="s">
        <v>1408</v>
      </c>
      <c r="C54" t="s">
        <v>557</v>
      </c>
      <c r="D54">
        <v>5</v>
      </c>
      <c r="E54">
        <v>5</v>
      </c>
      <c r="F54">
        <v>4</v>
      </c>
      <c r="G54">
        <v>5</v>
      </c>
      <c r="H54">
        <v>1</v>
      </c>
      <c r="I54">
        <v>4.3400000000000007</v>
      </c>
      <c r="J54">
        <v>20</v>
      </c>
      <c r="K54">
        <v>0.22825127945200019</v>
      </c>
      <c r="L54">
        <v>13</v>
      </c>
      <c r="M54" t="s">
        <v>1409</v>
      </c>
      <c r="N54" t="b">
        <v>0</v>
      </c>
    </row>
    <row r="55" spans="1:14" x14ac:dyDescent="0.45">
      <c r="A55" t="s">
        <v>177</v>
      </c>
      <c r="B55" t="s">
        <v>1410</v>
      </c>
      <c r="C55" t="s">
        <v>557</v>
      </c>
      <c r="D55">
        <v>5</v>
      </c>
      <c r="E55">
        <v>5</v>
      </c>
      <c r="F55">
        <v>4</v>
      </c>
      <c r="G55">
        <v>5</v>
      </c>
      <c r="H55">
        <v>1</v>
      </c>
      <c r="I55">
        <v>4.3400000000000007</v>
      </c>
      <c r="J55">
        <v>20</v>
      </c>
      <c r="K55">
        <v>0.37935468601359951</v>
      </c>
      <c r="L55">
        <v>11</v>
      </c>
      <c r="M55" t="s">
        <v>1411</v>
      </c>
      <c r="N55" t="b">
        <v>0</v>
      </c>
    </row>
    <row r="56" spans="1:14" x14ac:dyDescent="0.45">
      <c r="A56" t="s">
        <v>180</v>
      </c>
      <c r="B56" t="s">
        <v>1412</v>
      </c>
      <c r="C56" t="s">
        <v>557</v>
      </c>
      <c r="D56">
        <v>5</v>
      </c>
      <c r="E56">
        <v>5</v>
      </c>
      <c r="F56">
        <v>4</v>
      </c>
      <c r="G56">
        <v>5</v>
      </c>
      <c r="H56">
        <v>1</v>
      </c>
      <c r="I56">
        <v>4.3400000000000007</v>
      </c>
      <c r="J56">
        <v>20</v>
      </c>
      <c r="K56">
        <v>0.2075370377952149</v>
      </c>
      <c r="L56">
        <v>9</v>
      </c>
      <c r="M56" t="s">
        <v>1413</v>
      </c>
      <c r="N56" t="b">
        <v>0</v>
      </c>
    </row>
    <row r="57" spans="1:14" x14ac:dyDescent="0.45">
      <c r="A57" t="s">
        <v>183</v>
      </c>
      <c r="B57" t="s">
        <v>1414</v>
      </c>
      <c r="C57" t="s">
        <v>557</v>
      </c>
      <c r="D57">
        <v>2</v>
      </c>
      <c r="E57">
        <v>2</v>
      </c>
      <c r="F57">
        <v>1</v>
      </c>
      <c r="G57">
        <v>4</v>
      </c>
      <c r="H57">
        <v>1</v>
      </c>
      <c r="I57">
        <v>2.6</v>
      </c>
      <c r="J57">
        <v>10</v>
      </c>
      <c r="K57">
        <v>0.30545422271677652</v>
      </c>
      <c r="L57">
        <v>9</v>
      </c>
      <c r="M57" t="s">
        <v>1415</v>
      </c>
      <c r="N57" t="b">
        <v>0</v>
      </c>
    </row>
    <row r="58" spans="1:14" x14ac:dyDescent="0.45">
      <c r="A58" t="s">
        <v>186</v>
      </c>
      <c r="B58" t="s">
        <v>1416</v>
      </c>
      <c r="C58" t="s">
        <v>557</v>
      </c>
      <c r="D58">
        <v>4</v>
      </c>
      <c r="E58">
        <v>5</v>
      </c>
      <c r="F58">
        <v>3</v>
      </c>
      <c r="G58">
        <v>5</v>
      </c>
      <c r="H58">
        <v>1</v>
      </c>
      <c r="I58">
        <v>3.98</v>
      </c>
      <c r="J58">
        <v>18</v>
      </c>
      <c r="K58">
        <v>0.10298553715229621</v>
      </c>
      <c r="L58">
        <v>11</v>
      </c>
      <c r="M58" t="s">
        <v>1417</v>
      </c>
      <c r="N58" t="b">
        <v>0</v>
      </c>
    </row>
    <row r="59" spans="1:14" x14ac:dyDescent="0.45">
      <c r="A59" t="s">
        <v>189</v>
      </c>
      <c r="B59" t="s">
        <v>1418</v>
      </c>
      <c r="C59" t="s">
        <v>557</v>
      </c>
      <c r="D59">
        <v>4</v>
      </c>
      <c r="E59">
        <v>4</v>
      </c>
      <c r="F59">
        <v>2</v>
      </c>
      <c r="G59">
        <v>4</v>
      </c>
      <c r="H59">
        <v>2</v>
      </c>
      <c r="I59">
        <v>3.88</v>
      </c>
      <c r="J59">
        <v>16</v>
      </c>
      <c r="K59">
        <v>0.19645818491875069</v>
      </c>
      <c r="L59">
        <v>13</v>
      </c>
      <c r="M59" t="s">
        <v>1419</v>
      </c>
      <c r="N59" t="b">
        <v>0</v>
      </c>
    </row>
    <row r="60" spans="1:14" x14ac:dyDescent="0.45">
      <c r="A60" t="s">
        <v>192</v>
      </c>
      <c r="B60" t="s">
        <v>1420</v>
      </c>
      <c r="C60" t="s">
        <v>557</v>
      </c>
      <c r="D60">
        <v>4</v>
      </c>
      <c r="E60">
        <v>5</v>
      </c>
      <c r="F60">
        <v>4</v>
      </c>
      <c r="G60">
        <v>5</v>
      </c>
      <c r="H60">
        <v>1</v>
      </c>
      <c r="I60">
        <v>4.3999999999999986</v>
      </c>
      <c r="J60">
        <v>19</v>
      </c>
      <c r="K60">
        <v>0.1744195192415309</v>
      </c>
      <c r="L60">
        <v>8</v>
      </c>
      <c r="M60" t="s">
        <v>1421</v>
      </c>
      <c r="N60" t="b">
        <v>0</v>
      </c>
    </row>
    <row r="61" spans="1:14" x14ac:dyDescent="0.45">
      <c r="A61" t="s">
        <v>195</v>
      </c>
      <c r="B61" t="s">
        <v>1422</v>
      </c>
      <c r="C61" t="s">
        <v>557</v>
      </c>
      <c r="D61">
        <v>4</v>
      </c>
      <c r="E61">
        <v>5</v>
      </c>
      <c r="F61">
        <v>4</v>
      </c>
      <c r="G61">
        <v>5</v>
      </c>
      <c r="H61">
        <v>1</v>
      </c>
      <c r="I61">
        <v>4.12</v>
      </c>
      <c r="J61">
        <v>19</v>
      </c>
      <c r="K61">
        <v>0.13936035287889251</v>
      </c>
      <c r="L61">
        <v>12</v>
      </c>
      <c r="M61" t="s">
        <v>1423</v>
      </c>
      <c r="N61" t="b">
        <v>0</v>
      </c>
    </row>
    <row r="62" spans="1:14" x14ac:dyDescent="0.45">
      <c r="A62" t="s">
        <v>198</v>
      </c>
      <c r="B62" t="s">
        <v>1424</v>
      </c>
      <c r="C62" t="s">
        <v>557</v>
      </c>
      <c r="D62">
        <v>4</v>
      </c>
      <c r="E62">
        <v>5</v>
      </c>
      <c r="F62">
        <v>3</v>
      </c>
      <c r="G62">
        <v>4</v>
      </c>
      <c r="H62">
        <v>1</v>
      </c>
      <c r="I62">
        <v>3.44</v>
      </c>
      <c r="J62">
        <v>17</v>
      </c>
      <c r="K62">
        <v>0.1004341039707419</v>
      </c>
      <c r="L62">
        <v>5</v>
      </c>
      <c r="M62" t="s">
        <v>1425</v>
      </c>
      <c r="N62" t="b">
        <v>0</v>
      </c>
    </row>
    <row r="63" spans="1:14" x14ac:dyDescent="0.45">
      <c r="A63" t="s">
        <v>201</v>
      </c>
      <c r="B63" t="s">
        <v>1426</v>
      </c>
      <c r="C63" t="s">
        <v>557</v>
      </c>
      <c r="D63">
        <v>4</v>
      </c>
      <c r="E63">
        <v>5</v>
      </c>
      <c r="F63">
        <v>3</v>
      </c>
      <c r="G63">
        <v>5</v>
      </c>
      <c r="H63">
        <v>1</v>
      </c>
      <c r="I63">
        <v>3.98</v>
      </c>
      <c r="J63">
        <v>18</v>
      </c>
      <c r="K63">
        <v>0.13659924001955759</v>
      </c>
      <c r="L63">
        <v>8</v>
      </c>
      <c r="M63" t="s">
        <v>1427</v>
      </c>
      <c r="N63" t="b">
        <v>0</v>
      </c>
    </row>
    <row r="64" spans="1:14" x14ac:dyDescent="0.45">
      <c r="A64" t="s">
        <v>204</v>
      </c>
      <c r="B64" t="s">
        <v>1428</v>
      </c>
      <c r="C64" t="s">
        <v>557</v>
      </c>
      <c r="D64">
        <v>4</v>
      </c>
      <c r="E64">
        <v>5</v>
      </c>
      <c r="F64">
        <v>4</v>
      </c>
      <c r="G64">
        <v>5</v>
      </c>
      <c r="H64">
        <v>1</v>
      </c>
      <c r="I64">
        <v>4.12</v>
      </c>
      <c r="J64">
        <v>19</v>
      </c>
      <c r="K64">
        <v>0.1640366327008887</v>
      </c>
      <c r="L64">
        <v>11</v>
      </c>
      <c r="M64" t="s">
        <v>1429</v>
      </c>
      <c r="N64" t="b">
        <v>0</v>
      </c>
    </row>
    <row r="65" spans="1:14" x14ac:dyDescent="0.45">
      <c r="A65" t="s">
        <v>207</v>
      </c>
      <c r="B65" t="s">
        <v>698</v>
      </c>
      <c r="C65" t="s">
        <v>557</v>
      </c>
      <c r="D65">
        <v>1</v>
      </c>
      <c r="E65">
        <v>1</v>
      </c>
      <c r="F65">
        <v>1</v>
      </c>
      <c r="G65">
        <v>1</v>
      </c>
      <c r="H65">
        <v>1</v>
      </c>
      <c r="I65">
        <v>1</v>
      </c>
      <c r="J65">
        <v>5</v>
      </c>
      <c r="K65">
        <v>2.4046769542219969E-2</v>
      </c>
      <c r="L65">
        <v>12</v>
      </c>
      <c r="M65" t="s">
        <v>1430</v>
      </c>
      <c r="N65" t="b">
        <v>0</v>
      </c>
    </row>
    <row r="66" spans="1:14" x14ac:dyDescent="0.45">
      <c r="A66" t="s">
        <v>210</v>
      </c>
      <c r="B66" t="s">
        <v>1431</v>
      </c>
      <c r="C66" t="s">
        <v>557</v>
      </c>
      <c r="D66">
        <v>5</v>
      </c>
      <c r="E66">
        <v>5</v>
      </c>
      <c r="F66">
        <v>5</v>
      </c>
      <c r="G66">
        <v>5</v>
      </c>
      <c r="H66">
        <v>1</v>
      </c>
      <c r="I66">
        <v>4.4800000000000004</v>
      </c>
      <c r="J66">
        <v>21</v>
      </c>
      <c r="K66">
        <v>8.554162542649385E-2</v>
      </c>
      <c r="L66">
        <v>4</v>
      </c>
      <c r="M66" t="s">
        <v>1432</v>
      </c>
      <c r="N66" t="b">
        <v>0</v>
      </c>
    </row>
    <row r="67" spans="1:14" x14ac:dyDescent="0.45">
      <c r="A67" t="s">
        <v>213</v>
      </c>
      <c r="B67" t="s">
        <v>1433</v>
      </c>
      <c r="C67" t="s">
        <v>557</v>
      </c>
      <c r="D67">
        <v>4</v>
      </c>
      <c r="E67">
        <v>4</v>
      </c>
      <c r="F67">
        <v>3</v>
      </c>
      <c r="G67">
        <v>5</v>
      </c>
      <c r="H67">
        <v>1</v>
      </c>
      <c r="I67">
        <v>3.8</v>
      </c>
      <c r="J67">
        <v>17</v>
      </c>
      <c r="K67">
        <v>0.13938682454493151</v>
      </c>
      <c r="L67">
        <v>14</v>
      </c>
      <c r="M67" t="s">
        <v>1434</v>
      </c>
      <c r="N67" t="b">
        <v>0</v>
      </c>
    </row>
    <row r="68" spans="1:14" x14ac:dyDescent="0.45">
      <c r="A68" t="s">
        <v>216</v>
      </c>
      <c r="B68" t="s">
        <v>698</v>
      </c>
      <c r="C68" t="s">
        <v>557</v>
      </c>
      <c r="D68">
        <v>3</v>
      </c>
      <c r="E68">
        <v>1</v>
      </c>
      <c r="F68">
        <v>1</v>
      </c>
      <c r="G68">
        <v>1</v>
      </c>
      <c r="H68">
        <v>1</v>
      </c>
      <c r="I68">
        <v>2.56</v>
      </c>
      <c r="J68">
        <v>7</v>
      </c>
      <c r="K68">
        <v>4.0567161444016862E-2</v>
      </c>
      <c r="L68">
        <v>5</v>
      </c>
      <c r="M68" t="s">
        <v>1435</v>
      </c>
      <c r="N68" t="b">
        <v>0</v>
      </c>
    </row>
    <row r="69" spans="1:14" x14ac:dyDescent="0.45">
      <c r="A69" t="s">
        <v>219</v>
      </c>
      <c r="B69" t="s">
        <v>1187</v>
      </c>
      <c r="C69" t="s">
        <v>557</v>
      </c>
      <c r="D69">
        <v>5</v>
      </c>
      <c r="E69">
        <v>5</v>
      </c>
      <c r="F69">
        <v>5</v>
      </c>
      <c r="G69">
        <v>5</v>
      </c>
      <c r="H69">
        <v>1</v>
      </c>
      <c r="I69">
        <v>4.4800000000000004</v>
      </c>
      <c r="J69">
        <v>21</v>
      </c>
      <c r="K69">
        <v>0.13340835134011189</v>
      </c>
      <c r="L69">
        <v>10</v>
      </c>
      <c r="M69" t="s">
        <v>1436</v>
      </c>
      <c r="N69" t="b">
        <v>0</v>
      </c>
    </row>
    <row r="70" spans="1:14" x14ac:dyDescent="0.45">
      <c r="A70" t="s">
        <v>222</v>
      </c>
      <c r="B70" t="s">
        <v>1437</v>
      </c>
      <c r="C70" t="s">
        <v>557</v>
      </c>
      <c r="D70">
        <v>5</v>
      </c>
      <c r="E70">
        <v>5</v>
      </c>
      <c r="F70">
        <v>4</v>
      </c>
      <c r="G70">
        <v>5</v>
      </c>
      <c r="H70">
        <v>1</v>
      </c>
      <c r="I70">
        <v>4.3400000000000007</v>
      </c>
      <c r="J70">
        <v>20</v>
      </c>
      <c r="K70">
        <v>0.19967646503251779</v>
      </c>
      <c r="L70">
        <v>12</v>
      </c>
      <c r="M70" t="s">
        <v>1438</v>
      </c>
      <c r="N70" t="b">
        <v>0</v>
      </c>
    </row>
    <row r="71" spans="1:14" x14ac:dyDescent="0.45">
      <c r="A71" t="s">
        <v>225</v>
      </c>
      <c r="B71" t="s">
        <v>1439</v>
      </c>
      <c r="C71" t="s">
        <v>557</v>
      </c>
      <c r="D71">
        <v>5</v>
      </c>
      <c r="E71">
        <v>5</v>
      </c>
      <c r="F71">
        <v>4</v>
      </c>
      <c r="G71">
        <v>5</v>
      </c>
      <c r="H71">
        <v>1</v>
      </c>
      <c r="I71">
        <v>4.3400000000000007</v>
      </c>
      <c r="J71">
        <v>20</v>
      </c>
      <c r="K71">
        <v>0.32855988834827388</v>
      </c>
      <c r="L71">
        <v>9</v>
      </c>
      <c r="M71" t="s">
        <v>1440</v>
      </c>
      <c r="N71" t="b">
        <v>0</v>
      </c>
    </row>
    <row r="72" spans="1:14" x14ac:dyDescent="0.45">
      <c r="A72" t="s">
        <v>228</v>
      </c>
      <c r="B72" t="s">
        <v>1441</v>
      </c>
      <c r="C72" t="s">
        <v>557</v>
      </c>
      <c r="D72">
        <v>4</v>
      </c>
      <c r="E72">
        <v>5</v>
      </c>
      <c r="F72">
        <v>3</v>
      </c>
      <c r="G72">
        <v>5</v>
      </c>
      <c r="H72">
        <v>1</v>
      </c>
      <c r="I72">
        <v>3.98</v>
      </c>
      <c r="J72">
        <v>18</v>
      </c>
      <c r="K72">
        <v>0.24356741766295451</v>
      </c>
      <c r="L72">
        <v>11</v>
      </c>
      <c r="M72" t="s">
        <v>1442</v>
      </c>
      <c r="N72" t="b">
        <v>0</v>
      </c>
    </row>
    <row r="73" spans="1:14" x14ac:dyDescent="0.45">
      <c r="A73" t="s">
        <v>231</v>
      </c>
      <c r="B73" t="s">
        <v>1443</v>
      </c>
      <c r="C73" t="s">
        <v>557</v>
      </c>
      <c r="D73">
        <v>5</v>
      </c>
      <c r="E73">
        <v>5</v>
      </c>
      <c r="F73">
        <v>4</v>
      </c>
      <c r="G73">
        <v>5</v>
      </c>
      <c r="H73">
        <v>1</v>
      </c>
      <c r="I73">
        <v>4.3400000000000007</v>
      </c>
      <c r="J73">
        <v>20</v>
      </c>
      <c r="K73">
        <v>0.17748072986212979</v>
      </c>
      <c r="L73">
        <v>7</v>
      </c>
      <c r="M73" t="s">
        <v>1444</v>
      </c>
      <c r="N73" t="b">
        <v>0</v>
      </c>
    </row>
    <row r="74" spans="1:14" x14ac:dyDescent="0.45">
      <c r="A74" t="s">
        <v>234</v>
      </c>
      <c r="B74" t="s">
        <v>698</v>
      </c>
      <c r="C74" t="s">
        <v>557</v>
      </c>
      <c r="D74">
        <v>1</v>
      </c>
      <c r="E74">
        <v>1</v>
      </c>
      <c r="F74">
        <v>1</v>
      </c>
      <c r="G74">
        <v>1</v>
      </c>
      <c r="H74">
        <v>1</v>
      </c>
      <c r="I74">
        <v>1</v>
      </c>
      <c r="J74">
        <v>5</v>
      </c>
      <c r="K74">
        <v>4.112431487016191E-2</v>
      </c>
      <c r="L74">
        <v>11</v>
      </c>
      <c r="M74" t="s">
        <v>1445</v>
      </c>
      <c r="N74" t="b">
        <v>0</v>
      </c>
    </row>
    <row r="75" spans="1:14" x14ac:dyDescent="0.45">
      <c r="A75" t="s">
        <v>237</v>
      </c>
      <c r="B75" t="s">
        <v>1446</v>
      </c>
      <c r="C75" t="s">
        <v>557</v>
      </c>
      <c r="D75">
        <v>5</v>
      </c>
      <c r="E75">
        <v>5</v>
      </c>
      <c r="F75">
        <v>4</v>
      </c>
      <c r="G75">
        <v>5</v>
      </c>
      <c r="H75">
        <v>1</v>
      </c>
      <c r="I75">
        <v>4.3400000000000007</v>
      </c>
      <c r="J75">
        <v>20</v>
      </c>
      <c r="K75">
        <v>0.34096878322966379</v>
      </c>
      <c r="L75">
        <v>8</v>
      </c>
      <c r="M75" t="s">
        <v>1447</v>
      </c>
      <c r="N75" t="b">
        <v>0</v>
      </c>
    </row>
    <row r="76" spans="1:14" x14ac:dyDescent="0.45">
      <c r="A76" t="s">
        <v>240</v>
      </c>
      <c r="B76" t="s">
        <v>957</v>
      </c>
      <c r="C76" t="s">
        <v>557</v>
      </c>
      <c r="D76">
        <v>4</v>
      </c>
      <c r="E76">
        <v>5</v>
      </c>
      <c r="F76">
        <v>4</v>
      </c>
      <c r="G76">
        <v>5</v>
      </c>
      <c r="H76">
        <v>1</v>
      </c>
      <c r="I76">
        <v>3.28</v>
      </c>
      <c r="J76">
        <v>19</v>
      </c>
      <c r="K76">
        <v>0.35360210331469533</v>
      </c>
      <c r="L76">
        <v>16</v>
      </c>
      <c r="M76" t="s">
        <v>1448</v>
      </c>
      <c r="N76" t="b">
        <v>0</v>
      </c>
    </row>
    <row r="77" spans="1:14" x14ac:dyDescent="0.45">
      <c r="A77" t="s">
        <v>243</v>
      </c>
      <c r="B77" t="s">
        <v>1449</v>
      </c>
      <c r="C77" t="s">
        <v>557</v>
      </c>
      <c r="D77">
        <v>5</v>
      </c>
      <c r="E77">
        <v>5</v>
      </c>
      <c r="F77">
        <v>5</v>
      </c>
      <c r="G77">
        <v>5</v>
      </c>
      <c r="H77">
        <v>1</v>
      </c>
      <c r="I77">
        <v>4.4800000000000004</v>
      </c>
      <c r="J77">
        <v>21</v>
      </c>
      <c r="K77">
        <v>0.24474641319942611</v>
      </c>
      <c r="L77">
        <v>5</v>
      </c>
      <c r="M77" t="s">
        <v>1450</v>
      </c>
      <c r="N77" t="b">
        <v>0</v>
      </c>
    </row>
    <row r="78" spans="1:14" x14ac:dyDescent="0.45">
      <c r="A78" t="s">
        <v>246</v>
      </c>
      <c r="B78" t="s">
        <v>1451</v>
      </c>
      <c r="C78" t="s">
        <v>557</v>
      </c>
      <c r="D78">
        <v>4</v>
      </c>
      <c r="E78">
        <v>5</v>
      </c>
      <c r="F78">
        <v>3</v>
      </c>
      <c r="G78">
        <v>4</v>
      </c>
      <c r="H78">
        <v>2</v>
      </c>
      <c r="I78">
        <v>3.08</v>
      </c>
      <c r="J78">
        <v>18</v>
      </c>
      <c r="K78">
        <v>0.28020661696629717</v>
      </c>
      <c r="L78">
        <v>11</v>
      </c>
      <c r="M78" t="s">
        <v>1452</v>
      </c>
      <c r="N78" t="b">
        <v>0</v>
      </c>
    </row>
    <row r="79" spans="1:14" x14ac:dyDescent="0.45">
      <c r="A79" t="s">
        <v>249</v>
      </c>
      <c r="B79" t="s">
        <v>1453</v>
      </c>
      <c r="C79" t="s">
        <v>557</v>
      </c>
      <c r="D79">
        <v>4</v>
      </c>
      <c r="E79">
        <v>5</v>
      </c>
      <c r="F79">
        <v>4</v>
      </c>
      <c r="G79">
        <v>5</v>
      </c>
      <c r="H79">
        <v>1</v>
      </c>
      <c r="I79">
        <v>3.28</v>
      </c>
      <c r="J79">
        <v>19</v>
      </c>
      <c r="K79">
        <v>0.22736269617448329</v>
      </c>
      <c r="L79">
        <v>11</v>
      </c>
      <c r="M79" t="s">
        <v>1454</v>
      </c>
      <c r="N79" t="b">
        <v>0</v>
      </c>
    </row>
    <row r="80" spans="1:14" x14ac:dyDescent="0.45">
      <c r="A80" t="s">
        <v>252</v>
      </c>
      <c r="B80" t="s">
        <v>1455</v>
      </c>
      <c r="C80" t="s">
        <v>557</v>
      </c>
      <c r="D80">
        <v>5</v>
      </c>
      <c r="E80">
        <v>5</v>
      </c>
      <c r="F80">
        <v>4</v>
      </c>
      <c r="G80">
        <v>5</v>
      </c>
      <c r="H80">
        <v>1</v>
      </c>
      <c r="I80">
        <v>3.5</v>
      </c>
      <c r="J80">
        <v>20</v>
      </c>
      <c r="K80">
        <v>0.2261529413551934</v>
      </c>
      <c r="L80">
        <v>10</v>
      </c>
      <c r="M80" t="s">
        <v>1456</v>
      </c>
      <c r="N80" t="b">
        <v>0</v>
      </c>
    </row>
    <row r="81" spans="1:14" x14ac:dyDescent="0.45">
      <c r="A81" t="s">
        <v>255</v>
      </c>
      <c r="B81" t="s">
        <v>1457</v>
      </c>
      <c r="C81" t="s">
        <v>557</v>
      </c>
      <c r="D81">
        <v>4</v>
      </c>
      <c r="E81">
        <v>5</v>
      </c>
      <c r="F81">
        <v>4</v>
      </c>
      <c r="G81">
        <v>5</v>
      </c>
      <c r="H81">
        <v>1</v>
      </c>
      <c r="I81">
        <v>4.12</v>
      </c>
      <c r="J81">
        <v>19</v>
      </c>
      <c r="K81">
        <v>0.38583425423601342</v>
      </c>
      <c r="L81">
        <v>10</v>
      </c>
      <c r="M81" t="s">
        <v>1458</v>
      </c>
      <c r="N81" t="b">
        <v>0</v>
      </c>
    </row>
    <row r="82" spans="1:14" x14ac:dyDescent="0.45">
      <c r="A82" t="s">
        <v>258</v>
      </c>
      <c r="B82" t="s">
        <v>1459</v>
      </c>
      <c r="C82" t="s">
        <v>557</v>
      </c>
      <c r="D82">
        <v>5</v>
      </c>
      <c r="E82">
        <v>5</v>
      </c>
      <c r="F82">
        <v>5</v>
      </c>
      <c r="G82">
        <v>5</v>
      </c>
      <c r="H82">
        <v>1</v>
      </c>
      <c r="I82">
        <v>4.76</v>
      </c>
      <c r="J82">
        <v>21</v>
      </c>
      <c r="K82">
        <v>8.0402444018390667E-2</v>
      </c>
      <c r="L82">
        <v>10</v>
      </c>
      <c r="M82" t="s">
        <v>1460</v>
      </c>
      <c r="N82" t="b">
        <v>0</v>
      </c>
    </row>
    <row r="83" spans="1:14" x14ac:dyDescent="0.45">
      <c r="A83" t="s">
        <v>261</v>
      </c>
      <c r="B83" t="s">
        <v>1461</v>
      </c>
      <c r="C83" t="s">
        <v>557</v>
      </c>
      <c r="D83">
        <v>5</v>
      </c>
      <c r="E83">
        <v>5</v>
      </c>
      <c r="F83">
        <v>5</v>
      </c>
      <c r="G83">
        <v>5</v>
      </c>
      <c r="H83">
        <v>1</v>
      </c>
      <c r="I83">
        <v>4.4800000000000004</v>
      </c>
      <c r="J83">
        <v>21</v>
      </c>
      <c r="K83">
        <v>0.215657368546088</v>
      </c>
      <c r="L83">
        <v>6</v>
      </c>
      <c r="M83" t="s">
        <v>1462</v>
      </c>
      <c r="N83" t="b">
        <v>0</v>
      </c>
    </row>
    <row r="84" spans="1:14" x14ac:dyDescent="0.45">
      <c r="A84" t="s">
        <v>264</v>
      </c>
      <c r="B84" t="s">
        <v>1463</v>
      </c>
      <c r="C84" t="s">
        <v>557</v>
      </c>
      <c r="D84">
        <v>5</v>
      </c>
      <c r="E84">
        <v>5</v>
      </c>
      <c r="F84">
        <v>5</v>
      </c>
      <c r="G84">
        <v>5</v>
      </c>
      <c r="H84">
        <v>1</v>
      </c>
      <c r="I84">
        <v>4.4800000000000004</v>
      </c>
      <c r="J84">
        <v>21</v>
      </c>
      <c r="K84">
        <v>0.13831581191291181</v>
      </c>
      <c r="L84">
        <v>10</v>
      </c>
      <c r="M84" t="s">
        <v>1464</v>
      </c>
      <c r="N84" t="b">
        <v>0</v>
      </c>
    </row>
    <row r="85" spans="1:14" x14ac:dyDescent="0.45">
      <c r="A85" t="s">
        <v>267</v>
      </c>
      <c r="B85" t="s">
        <v>1465</v>
      </c>
      <c r="C85" t="s">
        <v>557</v>
      </c>
      <c r="D85">
        <v>1</v>
      </c>
      <c r="E85">
        <v>1</v>
      </c>
      <c r="F85">
        <v>1</v>
      </c>
      <c r="G85">
        <v>3</v>
      </c>
      <c r="H85">
        <v>1</v>
      </c>
      <c r="I85">
        <v>1.24</v>
      </c>
      <c r="J85">
        <v>7</v>
      </c>
      <c r="K85">
        <v>0.134269213355004</v>
      </c>
      <c r="L85">
        <v>7</v>
      </c>
      <c r="M85" t="s">
        <v>1466</v>
      </c>
      <c r="N85" t="b">
        <v>0</v>
      </c>
    </row>
    <row r="86" spans="1:14" x14ac:dyDescent="0.45">
      <c r="A86" t="s">
        <v>270</v>
      </c>
      <c r="B86" t="s">
        <v>1467</v>
      </c>
      <c r="C86" t="s">
        <v>557</v>
      </c>
      <c r="D86">
        <v>5</v>
      </c>
      <c r="E86">
        <v>2</v>
      </c>
      <c r="F86">
        <v>1</v>
      </c>
      <c r="G86">
        <v>5</v>
      </c>
      <c r="H86">
        <v>1</v>
      </c>
      <c r="I86">
        <v>3.38</v>
      </c>
      <c r="J86">
        <v>14</v>
      </c>
      <c r="K86">
        <v>8.4283799111416938E-2</v>
      </c>
      <c r="L86">
        <v>11</v>
      </c>
      <c r="M86" t="s">
        <v>1468</v>
      </c>
      <c r="N86" t="b">
        <v>0</v>
      </c>
    </row>
    <row r="87" spans="1:14" x14ac:dyDescent="0.45">
      <c r="A87" t="s">
        <v>273</v>
      </c>
      <c r="B87" t="s">
        <v>698</v>
      </c>
      <c r="C87" t="s">
        <v>557</v>
      </c>
      <c r="D87">
        <v>1</v>
      </c>
      <c r="E87">
        <v>1</v>
      </c>
      <c r="F87">
        <v>1</v>
      </c>
      <c r="G87">
        <v>1</v>
      </c>
      <c r="H87">
        <v>1</v>
      </c>
      <c r="I87">
        <v>1.84</v>
      </c>
      <c r="J87">
        <v>5</v>
      </c>
      <c r="K87">
        <v>4.2304041700704079E-2</v>
      </c>
      <c r="L87">
        <v>9</v>
      </c>
      <c r="M87" t="s">
        <v>1469</v>
      </c>
      <c r="N87" t="b">
        <v>0</v>
      </c>
    </row>
    <row r="88" spans="1:14" x14ac:dyDescent="0.45">
      <c r="A88" t="s">
        <v>276</v>
      </c>
      <c r="B88" t="s">
        <v>698</v>
      </c>
      <c r="C88" t="s">
        <v>557</v>
      </c>
      <c r="D88">
        <v>1</v>
      </c>
      <c r="E88">
        <v>1</v>
      </c>
      <c r="F88">
        <v>1</v>
      </c>
      <c r="G88">
        <v>1</v>
      </c>
      <c r="H88">
        <v>1</v>
      </c>
      <c r="I88">
        <v>1</v>
      </c>
      <c r="J88">
        <v>5</v>
      </c>
      <c r="K88">
        <v>2.657821560033485E-2</v>
      </c>
      <c r="L88">
        <v>10</v>
      </c>
      <c r="M88" t="s">
        <v>1470</v>
      </c>
      <c r="N88" t="b">
        <v>0</v>
      </c>
    </row>
    <row r="89" spans="1:14" x14ac:dyDescent="0.45">
      <c r="A89" t="s">
        <v>279</v>
      </c>
      <c r="B89" t="s">
        <v>1471</v>
      </c>
      <c r="C89" t="s">
        <v>557</v>
      </c>
      <c r="D89">
        <v>5</v>
      </c>
      <c r="E89">
        <v>5</v>
      </c>
      <c r="F89">
        <v>4</v>
      </c>
      <c r="G89">
        <v>5</v>
      </c>
      <c r="H89">
        <v>1</v>
      </c>
      <c r="I89">
        <v>4.3400000000000007</v>
      </c>
      <c r="J89">
        <v>20</v>
      </c>
      <c r="K89">
        <v>0.1136218594961253</v>
      </c>
      <c r="L89">
        <v>9</v>
      </c>
      <c r="M89" t="s">
        <v>1472</v>
      </c>
      <c r="N89" t="b">
        <v>0</v>
      </c>
    </row>
    <row r="90" spans="1:14" x14ac:dyDescent="0.45">
      <c r="A90" t="s">
        <v>282</v>
      </c>
      <c r="B90" t="s">
        <v>1473</v>
      </c>
      <c r="C90" t="s">
        <v>557</v>
      </c>
      <c r="D90">
        <v>4</v>
      </c>
      <c r="E90">
        <v>4</v>
      </c>
      <c r="F90">
        <v>2</v>
      </c>
      <c r="G90">
        <v>5</v>
      </c>
      <c r="H90">
        <v>1</v>
      </c>
      <c r="I90">
        <v>3.66</v>
      </c>
      <c r="J90">
        <v>16</v>
      </c>
      <c r="K90">
        <v>0.11441088828137019</v>
      </c>
      <c r="L90">
        <v>7</v>
      </c>
      <c r="M90" t="s">
        <v>1474</v>
      </c>
      <c r="N90" t="b">
        <v>0</v>
      </c>
    </row>
    <row r="91" spans="1:14" x14ac:dyDescent="0.45">
      <c r="A91" t="s">
        <v>285</v>
      </c>
      <c r="B91" t="s">
        <v>1475</v>
      </c>
      <c r="C91" t="s">
        <v>557</v>
      </c>
      <c r="D91">
        <v>5</v>
      </c>
      <c r="E91">
        <v>5</v>
      </c>
      <c r="F91">
        <v>5</v>
      </c>
      <c r="G91">
        <v>5</v>
      </c>
      <c r="H91">
        <v>1</v>
      </c>
      <c r="I91">
        <v>4.4800000000000004</v>
      </c>
      <c r="J91">
        <v>21</v>
      </c>
      <c r="K91">
        <v>0.40357480701353637</v>
      </c>
      <c r="L91">
        <v>4</v>
      </c>
      <c r="M91" t="s">
        <v>1476</v>
      </c>
      <c r="N91" t="b">
        <v>0</v>
      </c>
    </row>
    <row r="92" spans="1:14" x14ac:dyDescent="0.45">
      <c r="A92" t="s">
        <v>288</v>
      </c>
      <c r="B92" t="s">
        <v>1477</v>
      </c>
      <c r="C92" t="s">
        <v>557</v>
      </c>
      <c r="D92">
        <v>5</v>
      </c>
      <c r="E92">
        <v>1</v>
      </c>
      <c r="F92">
        <v>1</v>
      </c>
      <c r="G92">
        <v>5</v>
      </c>
      <c r="H92">
        <v>1</v>
      </c>
      <c r="I92">
        <v>3.48</v>
      </c>
      <c r="J92">
        <v>13</v>
      </c>
      <c r="K92">
        <v>0.14296076452322021</v>
      </c>
      <c r="L92">
        <v>12</v>
      </c>
      <c r="M92" t="s">
        <v>1478</v>
      </c>
      <c r="N92" t="b">
        <v>0</v>
      </c>
    </row>
    <row r="93" spans="1:14" x14ac:dyDescent="0.45">
      <c r="A93" t="s">
        <v>291</v>
      </c>
      <c r="B93" t="s">
        <v>1479</v>
      </c>
      <c r="C93" t="s">
        <v>557</v>
      </c>
      <c r="D93">
        <v>4</v>
      </c>
      <c r="E93">
        <v>5</v>
      </c>
      <c r="F93">
        <v>3</v>
      </c>
      <c r="G93">
        <v>5</v>
      </c>
      <c r="H93">
        <v>1</v>
      </c>
      <c r="I93">
        <v>3.98</v>
      </c>
      <c r="J93">
        <v>18</v>
      </c>
      <c r="K93">
        <v>0.1291496445849466</v>
      </c>
      <c r="L93">
        <v>11</v>
      </c>
      <c r="M93" t="s">
        <v>1480</v>
      </c>
      <c r="N93" t="b">
        <v>0</v>
      </c>
    </row>
    <row r="94" spans="1:14" x14ac:dyDescent="0.45">
      <c r="A94" t="s">
        <v>294</v>
      </c>
      <c r="B94" t="s">
        <v>1481</v>
      </c>
      <c r="C94" t="s">
        <v>557</v>
      </c>
      <c r="D94">
        <v>5</v>
      </c>
      <c r="E94">
        <v>5</v>
      </c>
      <c r="F94">
        <v>4</v>
      </c>
      <c r="G94">
        <v>5</v>
      </c>
      <c r="H94">
        <v>1</v>
      </c>
      <c r="I94">
        <v>4.3400000000000007</v>
      </c>
      <c r="J94">
        <v>20</v>
      </c>
      <c r="K94">
        <v>0.30208910804313571</v>
      </c>
      <c r="L94">
        <v>11</v>
      </c>
      <c r="M94" t="s">
        <v>1482</v>
      </c>
      <c r="N94" t="b">
        <v>0</v>
      </c>
    </row>
    <row r="95" spans="1:14" x14ac:dyDescent="0.45">
      <c r="A95" t="s">
        <v>297</v>
      </c>
      <c r="B95" t="s">
        <v>1483</v>
      </c>
      <c r="C95" t="s">
        <v>557</v>
      </c>
      <c r="D95">
        <v>4</v>
      </c>
      <c r="E95">
        <v>5</v>
      </c>
      <c r="F95">
        <v>3</v>
      </c>
      <c r="G95">
        <v>5</v>
      </c>
      <c r="H95">
        <v>1</v>
      </c>
      <c r="I95">
        <v>3.98</v>
      </c>
      <c r="J95">
        <v>18</v>
      </c>
      <c r="K95">
        <v>7.8720211679225688E-2</v>
      </c>
      <c r="L95">
        <v>10</v>
      </c>
      <c r="M95" t="s">
        <v>1484</v>
      </c>
      <c r="N95" t="b">
        <v>0</v>
      </c>
    </row>
    <row r="96" spans="1:14" x14ac:dyDescent="0.45">
      <c r="A96" t="s">
        <v>300</v>
      </c>
      <c r="B96" t="s">
        <v>1485</v>
      </c>
      <c r="C96" t="s">
        <v>557</v>
      </c>
      <c r="D96">
        <v>5</v>
      </c>
      <c r="E96">
        <v>5</v>
      </c>
      <c r="F96">
        <v>5</v>
      </c>
      <c r="G96">
        <v>5</v>
      </c>
      <c r="H96">
        <v>1</v>
      </c>
      <c r="I96">
        <v>4.4800000000000004</v>
      </c>
      <c r="J96">
        <v>21</v>
      </c>
      <c r="K96">
        <v>0.17041535334594579</v>
      </c>
      <c r="L96">
        <v>10</v>
      </c>
      <c r="M96" t="s">
        <v>1486</v>
      </c>
      <c r="N96" t="b">
        <v>0</v>
      </c>
    </row>
    <row r="97" spans="1:14" x14ac:dyDescent="0.45">
      <c r="A97" t="s">
        <v>303</v>
      </c>
      <c r="B97" t="s">
        <v>1487</v>
      </c>
      <c r="C97" t="s">
        <v>557</v>
      </c>
      <c r="D97">
        <v>5</v>
      </c>
      <c r="E97">
        <v>5</v>
      </c>
      <c r="F97">
        <v>5</v>
      </c>
      <c r="G97">
        <v>5</v>
      </c>
      <c r="H97">
        <v>1</v>
      </c>
      <c r="I97">
        <v>4.4800000000000004</v>
      </c>
      <c r="J97">
        <v>21</v>
      </c>
      <c r="K97">
        <v>0.23423903327680859</v>
      </c>
      <c r="L97">
        <v>11</v>
      </c>
      <c r="M97" t="s">
        <v>1488</v>
      </c>
      <c r="N97" t="b">
        <v>0</v>
      </c>
    </row>
    <row r="98" spans="1:14" x14ac:dyDescent="0.45">
      <c r="A98" t="s">
        <v>306</v>
      </c>
      <c r="B98" t="s">
        <v>997</v>
      </c>
      <c r="C98" t="s">
        <v>557</v>
      </c>
      <c r="D98">
        <v>5</v>
      </c>
      <c r="E98">
        <v>5</v>
      </c>
      <c r="F98">
        <v>5</v>
      </c>
      <c r="G98">
        <v>5</v>
      </c>
      <c r="H98">
        <v>4</v>
      </c>
      <c r="I98">
        <v>4.9400000000000004</v>
      </c>
      <c r="J98">
        <v>24</v>
      </c>
      <c r="K98">
        <v>0.37092215193967099</v>
      </c>
      <c r="L98">
        <v>13</v>
      </c>
      <c r="M98" t="s">
        <v>1489</v>
      </c>
      <c r="N98" t="b">
        <v>0</v>
      </c>
    </row>
    <row r="99" spans="1:14" x14ac:dyDescent="0.45">
      <c r="A99" t="s">
        <v>309</v>
      </c>
      <c r="B99" t="s">
        <v>1490</v>
      </c>
      <c r="C99" t="s">
        <v>557</v>
      </c>
      <c r="D99">
        <v>5</v>
      </c>
      <c r="E99">
        <v>5</v>
      </c>
      <c r="F99">
        <v>5</v>
      </c>
      <c r="G99">
        <v>5</v>
      </c>
      <c r="H99">
        <v>1</v>
      </c>
      <c r="I99">
        <v>3.64</v>
      </c>
      <c r="J99">
        <v>21</v>
      </c>
      <c r="K99">
        <v>0.29922053800099191</v>
      </c>
      <c r="L99">
        <v>11</v>
      </c>
      <c r="M99" t="s">
        <v>1491</v>
      </c>
      <c r="N99" t="b">
        <v>0</v>
      </c>
    </row>
    <row r="100" spans="1:14" x14ac:dyDescent="0.45">
      <c r="A100" t="s">
        <v>312</v>
      </c>
      <c r="B100" t="s">
        <v>1492</v>
      </c>
      <c r="C100" t="s">
        <v>557</v>
      </c>
      <c r="D100">
        <v>5</v>
      </c>
      <c r="E100">
        <v>5</v>
      </c>
      <c r="F100">
        <v>4</v>
      </c>
      <c r="G100">
        <v>5</v>
      </c>
      <c r="H100">
        <v>1</v>
      </c>
      <c r="I100">
        <v>4.3400000000000007</v>
      </c>
      <c r="J100">
        <v>20</v>
      </c>
      <c r="K100">
        <v>0.19800701884573499</v>
      </c>
      <c r="L100">
        <v>6</v>
      </c>
      <c r="M100" t="s">
        <v>1493</v>
      </c>
      <c r="N100" t="b">
        <v>0</v>
      </c>
    </row>
    <row r="101" spans="1:14" x14ac:dyDescent="0.45">
      <c r="A101" t="s">
        <v>315</v>
      </c>
      <c r="B101" t="s">
        <v>1494</v>
      </c>
      <c r="C101" t="s">
        <v>557</v>
      </c>
      <c r="D101">
        <v>4</v>
      </c>
      <c r="E101">
        <v>5</v>
      </c>
      <c r="F101">
        <v>4</v>
      </c>
      <c r="G101">
        <v>5</v>
      </c>
      <c r="H101">
        <v>1</v>
      </c>
      <c r="I101">
        <v>4.12</v>
      </c>
      <c r="J101">
        <v>19</v>
      </c>
      <c r="K101">
        <v>0.13454618178572489</v>
      </c>
      <c r="L101">
        <v>9</v>
      </c>
      <c r="M101" t="s">
        <v>1495</v>
      </c>
      <c r="N101" t="b">
        <v>0</v>
      </c>
    </row>
    <row r="102" spans="1:14" x14ac:dyDescent="0.45">
      <c r="A102" t="s">
        <v>318</v>
      </c>
      <c r="B102" t="s">
        <v>1496</v>
      </c>
      <c r="C102" t="s">
        <v>557</v>
      </c>
      <c r="D102">
        <v>5</v>
      </c>
      <c r="E102">
        <v>5</v>
      </c>
      <c r="F102">
        <v>5</v>
      </c>
      <c r="G102">
        <v>5</v>
      </c>
      <c r="H102">
        <v>3</v>
      </c>
      <c r="I102">
        <v>4.88</v>
      </c>
      <c r="J102">
        <v>23</v>
      </c>
      <c r="K102">
        <v>0.19321796590935411</v>
      </c>
      <c r="L102">
        <v>10</v>
      </c>
      <c r="M102" t="s">
        <v>1497</v>
      </c>
      <c r="N102" t="b">
        <v>0</v>
      </c>
    </row>
    <row r="103" spans="1:14" x14ac:dyDescent="0.45">
      <c r="A103" t="s">
        <v>321</v>
      </c>
      <c r="B103" t="s">
        <v>1498</v>
      </c>
      <c r="C103" t="s">
        <v>557</v>
      </c>
      <c r="D103">
        <v>5</v>
      </c>
      <c r="E103">
        <v>5</v>
      </c>
      <c r="F103">
        <v>5</v>
      </c>
      <c r="G103">
        <v>5</v>
      </c>
      <c r="H103">
        <v>1</v>
      </c>
      <c r="I103">
        <v>4.4800000000000004</v>
      </c>
      <c r="J103">
        <v>21</v>
      </c>
      <c r="K103">
        <v>0.27070131627162902</v>
      </c>
      <c r="L103">
        <v>11</v>
      </c>
      <c r="M103" t="s">
        <v>1499</v>
      </c>
      <c r="N103" t="b">
        <v>0</v>
      </c>
    </row>
    <row r="104" spans="1:14" x14ac:dyDescent="0.45">
      <c r="A104" t="s">
        <v>324</v>
      </c>
      <c r="B104" t="s">
        <v>1008</v>
      </c>
      <c r="C104" t="s">
        <v>557</v>
      </c>
      <c r="D104">
        <v>5</v>
      </c>
      <c r="E104">
        <v>5</v>
      </c>
      <c r="F104">
        <v>5</v>
      </c>
      <c r="G104">
        <v>5</v>
      </c>
      <c r="H104">
        <v>1</v>
      </c>
      <c r="I104">
        <v>4.4800000000000004</v>
      </c>
      <c r="J104">
        <v>21</v>
      </c>
      <c r="K104">
        <v>3.7204033654939857E-2</v>
      </c>
      <c r="L104">
        <v>10</v>
      </c>
      <c r="M104" t="s">
        <v>1500</v>
      </c>
      <c r="N104" t="b">
        <v>0</v>
      </c>
    </row>
    <row r="105" spans="1:14" x14ac:dyDescent="0.45">
      <c r="A105" t="s">
        <v>327</v>
      </c>
      <c r="B105" t="s">
        <v>1501</v>
      </c>
      <c r="C105" t="s">
        <v>557</v>
      </c>
      <c r="D105">
        <v>5</v>
      </c>
      <c r="E105">
        <v>5</v>
      </c>
      <c r="F105">
        <v>4</v>
      </c>
      <c r="G105">
        <v>5</v>
      </c>
      <c r="H105">
        <v>1</v>
      </c>
      <c r="I105">
        <v>4.3400000000000007</v>
      </c>
      <c r="J105">
        <v>20</v>
      </c>
      <c r="K105">
        <v>0.25139534680906139</v>
      </c>
      <c r="L105">
        <v>13</v>
      </c>
      <c r="M105" t="s">
        <v>1502</v>
      </c>
      <c r="N105" t="b">
        <v>0</v>
      </c>
    </row>
    <row r="106" spans="1:14" x14ac:dyDescent="0.45">
      <c r="A106" t="s">
        <v>330</v>
      </c>
      <c r="B106" t="s">
        <v>1503</v>
      </c>
      <c r="C106" t="s">
        <v>557</v>
      </c>
      <c r="D106">
        <v>5</v>
      </c>
      <c r="E106">
        <v>5</v>
      </c>
      <c r="F106">
        <v>5</v>
      </c>
      <c r="G106">
        <v>5</v>
      </c>
      <c r="H106">
        <v>1</v>
      </c>
      <c r="I106">
        <v>4.4800000000000004</v>
      </c>
      <c r="J106">
        <v>21</v>
      </c>
      <c r="K106">
        <v>0.15250149494126691</v>
      </c>
      <c r="L106">
        <v>5</v>
      </c>
      <c r="M106" t="s">
        <v>1504</v>
      </c>
      <c r="N106" t="b">
        <v>0</v>
      </c>
    </row>
    <row r="107" spans="1:14" x14ac:dyDescent="0.45">
      <c r="A107" t="s">
        <v>333</v>
      </c>
      <c r="B107" t="s">
        <v>1505</v>
      </c>
      <c r="C107" t="s">
        <v>557</v>
      </c>
      <c r="D107">
        <v>5</v>
      </c>
      <c r="E107">
        <v>5</v>
      </c>
      <c r="F107">
        <v>4</v>
      </c>
      <c r="G107">
        <v>5</v>
      </c>
      <c r="H107">
        <v>1</v>
      </c>
      <c r="I107">
        <v>4.3400000000000007</v>
      </c>
      <c r="J107">
        <v>20</v>
      </c>
      <c r="K107">
        <v>0.19957794341214</v>
      </c>
      <c r="L107">
        <v>8</v>
      </c>
      <c r="M107" t="s">
        <v>1506</v>
      </c>
      <c r="N107" t="b">
        <v>0</v>
      </c>
    </row>
    <row r="108" spans="1:14" x14ac:dyDescent="0.45">
      <c r="A108" t="s">
        <v>336</v>
      </c>
      <c r="B108" t="s">
        <v>1507</v>
      </c>
      <c r="C108" t="s">
        <v>557</v>
      </c>
      <c r="D108">
        <v>5</v>
      </c>
      <c r="E108">
        <v>5</v>
      </c>
      <c r="F108">
        <v>4</v>
      </c>
      <c r="G108">
        <v>5</v>
      </c>
      <c r="H108">
        <v>1</v>
      </c>
      <c r="I108">
        <v>4.3400000000000007</v>
      </c>
      <c r="J108">
        <v>20</v>
      </c>
      <c r="K108">
        <v>0.19081325028655799</v>
      </c>
      <c r="L108">
        <v>10</v>
      </c>
      <c r="M108" t="s">
        <v>1508</v>
      </c>
      <c r="N108" t="b">
        <v>0</v>
      </c>
    </row>
    <row r="109" spans="1:14" x14ac:dyDescent="0.45">
      <c r="A109" t="s">
        <v>339</v>
      </c>
      <c r="B109" t="s">
        <v>1509</v>
      </c>
      <c r="C109" t="s">
        <v>557</v>
      </c>
      <c r="D109">
        <v>4</v>
      </c>
      <c r="E109">
        <v>4</v>
      </c>
      <c r="F109">
        <v>3</v>
      </c>
      <c r="G109">
        <v>5</v>
      </c>
      <c r="H109">
        <v>1</v>
      </c>
      <c r="I109">
        <v>3.8</v>
      </c>
      <c r="J109">
        <v>17</v>
      </c>
      <c r="K109">
        <v>0.14550319025893321</v>
      </c>
      <c r="L109">
        <v>10</v>
      </c>
      <c r="M109" t="s">
        <v>1510</v>
      </c>
      <c r="N109" t="b">
        <v>0</v>
      </c>
    </row>
    <row r="110" spans="1:14" x14ac:dyDescent="0.45">
      <c r="A110" t="s">
        <v>342</v>
      </c>
      <c r="B110" t="s">
        <v>1511</v>
      </c>
      <c r="C110" t="s">
        <v>557</v>
      </c>
      <c r="D110">
        <v>5</v>
      </c>
      <c r="E110">
        <v>1</v>
      </c>
      <c r="F110">
        <v>1</v>
      </c>
      <c r="G110">
        <v>5</v>
      </c>
      <c r="H110">
        <v>1</v>
      </c>
      <c r="I110">
        <v>3.48</v>
      </c>
      <c r="J110">
        <v>13</v>
      </c>
      <c r="K110">
        <v>9.1770235145844661E-2</v>
      </c>
      <c r="L110">
        <v>12</v>
      </c>
      <c r="M110" t="s">
        <v>1512</v>
      </c>
      <c r="N110" t="b">
        <v>0</v>
      </c>
    </row>
    <row r="111" spans="1:14" x14ac:dyDescent="0.45">
      <c r="A111" t="s">
        <v>345</v>
      </c>
      <c r="B111" t="s">
        <v>1513</v>
      </c>
      <c r="C111" t="s">
        <v>557</v>
      </c>
      <c r="D111">
        <v>5</v>
      </c>
      <c r="E111">
        <v>5</v>
      </c>
      <c r="F111">
        <v>4</v>
      </c>
      <c r="G111">
        <v>5</v>
      </c>
      <c r="H111">
        <v>1</v>
      </c>
      <c r="I111">
        <v>4.3400000000000007</v>
      </c>
      <c r="J111">
        <v>20</v>
      </c>
      <c r="K111">
        <v>0.20985197148960219</v>
      </c>
      <c r="L111">
        <v>14</v>
      </c>
      <c r="M111" t="s">
        <v>1514</v>
      </c>
      <c r="N111" t="b">
        <v>0</v>
      </c>
    </row>
    <row r="112" spans="1:14" x14ac:dyDescent="0.45">
      <c r="A112" t="s">
        <v>348</v>
      </c>
      <c r="B112" t="s">
        <v>1024</v>
      </c>
      <c r="C112" t="s">
        <v>557</v>
      </c>
      <c r="D112">
        <v>4</v>
      </c>
      <c r="E112">
        <v>4</v>
      </c>
      <c r="F112">
        <v>3</v>
      </c>
      <c r="G112">
        <v>5</v>
      </c>
      <c r="H112">
        <v>1</v>
      </c>
      <c r="I112">
        <v>3.8</v>
      </c>
      <c r="J112">
        <v>17</v>
      </c>
      <c r="K112">
        <v>0.13930778156864779</v>
      </c>
      <c r="L112">
        <v>11</v>
      </c>
      <c r="M112" t="s">
        <v>1515</v>
      </c>
      <c r="N112" t="b">
        <v>0</v>
      </c>
    </row>
    <row r="113" spans="1:14" x14ac:dyDescent="0.45">
      <c r="A113" t="s">
        <v>351</v>
      </c>
      <c r="B113" t="s">
        <v>1516</v>
      </c>
      <c r="C113" t="s">
        <v>557</v>
      </c>
      <c r="D113">
        <v>4</v>
      </c>
      <c r="E113">
        <v>5</v>
      </c>
      <c r="F113">
        <v>4</v>
      </c>
      <c r="G113">
        <v>5</v>
      </c>
      <c r="H113">
        <v>1</v>
      </c>
      <c r="I113">
        <v>3.28</v>
      </c>
      <c r="J113">
        <v>19</v>
      </c>
      <c r="K113">
        <v>0.26495548744676273</v>
      </c>
      <c r="L113">
        <v>13</v>
      </c>
      <c r="M113" t="s">
        <v>1517</v>
      </c>
      <c r="N113" t="b">
        <v>0</v>
      </c>
    </row>
    <row r="114" spans="1:14" x14ac:dyDescent="0.45">
      <c r="A114" t="s">
        <v>354</v>
      </c>
      <c r="B114" t="s">
        <v>1518</v>
      </c>
      <c r="C114" t="s">
        <v>557</v>
      </c>
      <c r="D114">
        <v>5</v>
      </c>
      <c r="E114">
        <v>5</v>
      </c>
      <c r="F114">
        <v>5</v>
      </c>
      <c r="G114">
        <v>5</v>
      </c>
      <c r="H114">
        <v>1</v>
      </c>
      <c r="I114">
        <v>4.4800000000000004</v>
      </c>
      <c r="J114">
        <v>21</v>
      </c>
      <c r="K114">
        <v>0.2130441292269519</v>
      </c>
      <c r="L114">
        <v>9</v>
      </c>
      <c r="M114" t="s">
        <v>1519</v>
      </c>
      <c r="N114" t="b">
        <v>0</v>
      </c>
    </row>
    <row r="115" spans="1:14" x14ac:dyDescent="0.45">
      <c r="A115" t="s">
        <v>357</v>
      </c>
      <c r="B115" t="s">
        <v>1520</v>
      </c>
      <c r="C115" t="s">
        <v>557</v>
      </c>
      <c r="D115">
        <v>5</v>
      </c>
      <c r="E115">
        <v>5</v>
      </c>
      <c r="F115">
        <v>5</v>
      </c>
      <c r="G115">
        <v>5</v>
      </c>
      <c r="H115">
        <v>1</v>
      </c>
      <c r="I115">
        <v>4.76</v>
      </c>
      <c r="J115">
        <v>21</v>
      </c>
      <c r="K115">
        <v>0.31857321863365018</v>
      </c>
      <c r="L115">
        <v>10</v>
      </c>
      <c r="M115" t="s">
        <v>1521</v>
      </c>
      <c r="N115" t="b">
        <v>0</v>
      </c>
    </row>
    <row r="116" spans="1:14" x14ac:dyDescent="0.45">
      <c r="A116" t="s">
        <v>360</v>
      </c>
      <c r="B116" t="s">
        <v>1522</v>
      </c>
      <c r="C116" t="s">
        <v>557</v>
      </c>
      <c r="D116">
        <v>5</v>
      </c>
      <c r="E116">
        <v>5</v>
      </c>
      <c r="F116">
        <v>5</v>
      </c>
      <c r="G116">
        <v>5</v>
      </c>
      <c r="H116">
        <v>1</v>
      </c>
      <c r="I116">
        <v>4.4800000000000004</v>
      </c>
      <c r="J116">
        <v>21</v>
      </c>
      <c r="K116">
        <v>8.9831968160650005E-2</v>
      </c>
      <c r="L116">
        <v>3</v>
      </c>
      <c r="M116" t="s">
        <v>1523</v>
      </c>
      <c r="N116" t="b">
        <v>0</v>
      </c>
    </row>
    <row r="117" spans="1:14" x14ac:dyDescent="0.45">
      <c r="A117" t="s">
        <v>363</v>
      </c>
      <c r="B117" t="s">
        <v>1524</v>
      </c>
      <c r="C117" t="s">
        <v>557</v>
      </c>
      <c r="D117">
        <v>5</v>
      </c>
      <c r="E117">
        <v>5</v>
      </c>
      <c r="F117">
        <v>4</v>
      </c>
      <c r="G117">
        <v>5</v>
      </c>
      <c r="H117">
        <v>1</v>
      </c>
      <c r="I117">
        <v>4.3400000000000007</v>
      </c>
      <c r="J117">
        <v>20</v>
      </c>
      <c r="K117">
        <v>0.46563949238093127</v>
      </c>
      <c r="L117">
        <v>12</v>
      </c>
      <c r="M117" t="s">
        <v>1525</v>
      </c>
      <c r="N117" t="b">
        <v>0</v>
      </c>
    </row>
    <row r="118" spans="1:14" x14ac:dyDescent="0.45">
      <c r="A118" t="s">
        <v>366</v>
      </c>
      <c r="B118" t="s">
        <v>1526</v>
      </c>
      <c r="C118" t="s">
        <v>557</v>
      </c>
      <c r="D118">
        <v>4</v>
      </c>
      <c r="E118">
        <v>5</v>
      </c>
      <c r="F118">
        <v>3</v>
      </c>
      <c r="G118">
        <v>5</v>
      </c>
      <c r="H118">
        <v>1</v>
      </c>
      <c r="I118">
        <v>3.98</v>
      </c>
      <c r="J118">
        <v>18</v>
      </c>
      <c r="K118">
        <v>6.7398694335944212E-2</v>
      </c>
      <c r="L118">
        <v>5</v>
      </c>
      <c r="M118" t="s">
        <v>1527</v>
      </c>
      <c r="N118" t="b">
        <v>0</v>
      </c>
    </row>
    <row r="119" spans="1:14" x14ac:dyDescent="0.45">
      <c r="A119" t="s">
        <v>369</v>
      </c>
      <c r="B119" t="s">
        <v>1528</v>
      </c>
      <c r="C119" t="s">
        <v>557</v>
      </c>
      <c r="D119">
        <v>4</v>
      </c>
      <c r="E119">
        <v>4</v>
      </c>
      <c r="F119">
        <v>3</v>
      </c>
      <c r="G119">
        <v>5</v>
      </c>
      <c r="H119">
        <v>1</v>
      </c>
      <c r="I119">
        <v>3.8</v>
      </c>
      <c r="J119">
        <v>17</v>
      </c>
      <c r="K119">
        <v>0.15102227534711041</v>
      </c>
      <c r="L119">
        <v>10</v>
      </c>
      <c r="M119" t="s">
        <v>1529</v>
      </c>
      <c r="N119" t="b">
        <v>0</v>
      </c>
    </row>
    <row r="120" spans="1:14" x14ac:dyDescent="0.45">
      <c r="A120" t="s">
        <v>372</v>
      </c>
      <c r="B120" t="s">
        <v>1530</v>
      </c>
      <c r="C120" t="s">
        <v>557</v>
      </c>
      <c r="D120">
        <v>4</v>
      </c>
      <c r="E120">
        <v>4</v>
      </c>
      <c r="F120">
        <v>3</v>
      </c>
      <c r="G120">
        <v>5</v>
      </c>
      <c r="H120">
        <v>1</v>
      </c>
      <c r="I120">
        <v>3.8</v>
      </c>
      <c r="J120">
        <v>17</v>
      </c>
      <c r="K120">
        <v>0.22846128499643881</v>
      </c>
      <c r="L120">
        <v>15</v>
      </c>
      <c r="M120" t="s">
        <v>1531</v>
      </c>
      <c r="N120" t="b">
        <v>0</v>
      </c>
    </row>
    <row r="121" spans="1:14" x14ac:dyDescent="0.45">
      <c r="A121" t="s">
        <v>375</v>
      </c>
      <c r="B121" t="s">
        <v>1532</v>
      </c>
      <c r="C121" t="s">
        <v>557</v>
      </c>
      <c r="D121">
        <v>5</v>
      </c>
      <c r="E121">
        <v>5</v>
      </c>
      <c r="F121">
        <v>4</v>
      </c>
      <c r="G121">
        <v>5</v>
      </c>
      <c r="H121">
        <v>1</v>
      </c>
      <c r="I121">
        <v>3.5</v>
      </c>
      <c r="J121">
        <v>20</v>
      </c>
      <c r="K121">
        <v>0.29325603697377889</v>
      </c>
      <c r="L121">
        <v>5</v>
      </c>
      <c r="M121" t="s">
        <v>1533</v>
      </c>
      <c r="N121" t="b">
        <v>0</v>
      </c>
    </row>
    <row r="122" spans="1:14" x14ac:dyDescent="0.45">
      <c r="A122" t="s">
        <v>378</v>
      </c>
      <c r="B122" t="s">
        <v>1534</v>
      </c>
      <c r="C122" t="s">
        <v>557</v>
      </c>
      <c r="D122">
        <v>4</v>
      </c>
      <c r="E122">
        <v>5</v>
      </c>
      <c r="F122">
        <v>4</v>
      </c>
      <c r="G122">
        <v>5</v>
      </c>
      <c r="H122">
        <v>1</v>
      </c>
      <c r="I122">
        <v>3.7</v>
      </c>
      <c r="J122">
        <v>19</v>
      </c>
      <c r="K122">
        <v>0.33750000000000002</v>
      </c>
      <c r="L122">
        <v>1</v>
      </c>
      <c r="M122" t="s">
        <v>1535</v>
      </c>
      <c r="N122" t="b">
        <v>0</v>
      </c>
    </row>
    <row r="123" spans="1:14" x14ac:dyDescent="0.45">
      <c r="A123" t="s">
        <v>381</v>
      </c>
      <c r="B123" t="s">
        <v>1536</v>
      </c>
      <c r="C123" t="s">
        <v>557</v>
      </c>
      <c r="D123">
        <v>5</v>
      </c>
      <c r="E123">
        <v>5</v>
      </c>
      <c r="F123">
        <v>5</v>
      </c>
      <c r="G123">
        <v>5</v>
      </c>
      <c r="H123">
        <v>1</v>
      </c>
      <c r="I123">
        <v>3.64</v>
      </c>
      <c r="J123">
        <v>21</v>
      </c>
      <c r="K123">
        <v>0.37335125856237111</v>
      </c>
      <c r="L123">
        <v>10</v>
      </c>
      <c r="M123" t="s">
        <v>1537</v>
      </c>
      <c r="N123" t="b">
        <v>0</v>
      </c>
    </row>
    <row r="124" spans="1:14" x14ac:dyDescent="0.45">
      <c r="A124" t="s">
        <v>384</v>
      </c>
      <c r="B124" t="s">
        <v>1538</v>
      </c>
      <c r="C124" t="s">
        <v>557</v>
      </c>
      <c r="D124">
        <v>4</v>
      </c>
      <c r="E124">
        <v>5</v>
      </c>
      <c r="F124">
        <v>4</v>
      </c>
      <c r="G124">
        <v>5</v>
      </c>
      <c r="H124">
        <v>1</v>
      </c>
      <c r="I124">
        <v>4.12</v>
      </c>
      <c r="J124">
        <v>19</v>
      </c>
      <c r="K124">
        <v>0.18618415515412029</v>
      </c>
      <c r="L124">
        <v>12</v>
      </c>
      <c r="M124" t="s">
        <v>1539</v>
      </c>
      <c r="N124" t="b">
        <v>0</v>
      </c>
    </row>
    <row r="125" spans="1:14" x14ac:dyDescent="0.45">
      <c r="A125" t="s">
        <v>387</v>
      </c>
      <c r="B125" t="s">
        <v>1540</v>
      </c>
      <c r="C125" t="s">
        <v>557</v>
      </c>
      <c r="D125">
        <v>5</v>
      </c>
      <c r="E125">
        <v>5</v>
      </c>
      <c r="F125">
        <v>5</v>
      </c>
      <c r="G125">
        <v>5</v>
      </c>
      <c r="H125">
        <v>1</v>
      </c>
      <c r="I125">
        <v>4.4800000000000004</v>
      </c>
      <c r="J125">
        <v>21</v>
      </c>
      <c r="K125">
        <v>0.30144656958574728</v>
      </c>
      <c r="L125">
        <v>11</v>
      </c>
      <c r="M125" t="s">
        <v>1541</v>
      </c>
      <c r="N125" t="b">
        <v>0</v>
      </c>
    </row>
    <row r="126" spans="1:14" x14ac:dyDescent="0.45">
      <c r="A126" t="s">
        <v>390</v>
      </c>
      <c r="B126" t="s">
        <v>1542</v>
      </c>
      <c r="C126" t="s">
        <v>557</v>
      </c>
      <c r="D126">
        <v>5</v>
      </c>
      <c r="E126">
        <v>5</v>
      </c>
      <c r="F126">
        <v>4</v>
      </c>
      <c r="G126">
        <v>5</v>
      </c>
      <c r="H126">
        <v>1</v>
      </c>
      <c r="I126">
        <v>3.92</v>
      </c>
      <c r="J126">
        <v>20</v>
      </c>
      <c r="K126">
        <v>0.38423232720376937</v>
      </c>
      <c r="L126">
        <v>12</v>
      </c>
      <c r="M126" t="s">
        <v>1543</v>
      </c>
      <c r="N126" t="b">
        <v>0</v>
      </c>
    </row>
    <row r="127" spans="1:14" x14ac:dyDescent="0.45">
      <c r="A127" t="s">
        <v>393</v>
      </c>
      <c r="B127" t="s">
        <v>698</v>
      </c>
      <c r="C127" t="s">
        <v>557</v>
      </c>
      <c r="D127">
        <v>5</v>
      </c>
      <c r="E127">
        <v>1</v>
      </c>
      <c r="F127">
        <v>1</v>
      </c>
      <c r="G127">
        <v>1</v>
      </c>
      <c r="H127">
        <v>1</v>
      </c>
      <c r="I127">
        <v>1.88</v>
      </c>
      <c r="J127">
        <v>9</v>
      </c>
      <c r="K127">
        <v>1.342930742141646E-2</v>
      </c>
      <c r="L127">
        <v>4</v>
      </c>
      <c r="M127" t="s">
        <v>1544</v>
      </c>
      <c r="N127" t="b">
        <v>0</v>
      </c>
    </row>
    <row r="128" spans="1:14" x14ac:dyDescent="0.45">
      <c r="A128" t="s">
        <v>396</v>
      </c>
      <c r="B128" t="s">
        <v>698</v>
      </c>
      <c r="C128" t="s">
        <v>557</v>
      </c>
      <c r="D128">
        <v>1</v>
      </c>
      <c r="E128">
        <v>1</v>
      </c>
      <c r="F128">
        <v>1</v>
      </c>
      <c r="G128">
        <v>1</v>
      </c>
      <c r="H128">
        <v>1</v>
      </c>
      <c r="I128">
        <v>1</v>
      </c>
      <c r="J128">
        <v>5</v>
      </c>
      <c r="K128">
        <v>2.4247406033120322E-2</v>
      </c>
      <c r="L128">
        <v>7</v>
      </c>
      <c r="M128" t="s">
        <v>1545</v>
      </c>
      <c r="N128" t="b">
        <v>0</v>
      </c>
    </row>
    <row r="129" spans="1:14" x14ac:dyDescent="0.45">
      <c r="A129" t="s">
        <v>399</v>
      </c>
      <c r="B129" t="s">
        <v>1546</v>
      </c>
      <c r="C129" t="s">
        <v>557</v>
      </c>
      <c r="D129">
        <v>5</v>
      </c>
      <c r="E129">
        <v>5</v>
      </c>
      <c r="F129">
        <v>4</v>
      </c>
      <c r="G129">
        <v>5</v>
      </c>
      <c r="H129">
        <v>1</v>
      </c>
      <c r="I129">
        <v>3.5</v>
      </c>
      <c r="J129">
        <v>20</v>
      </c>
      <c r="K129">
        <v>0.27276730608627159</v>
      </c>
      <c r="L129">
        <v>12</v>
      </c>
      <c r="M129" t="s">
        <v>1547</v>
      </c>
      <c r="N129" t="b">
        <v>0</v>
      </c>
    </row>
    <row r="130" spans="1:14" x14ac:dyDescent="0.45">
      <c r="A130" t="s">
        <v>402</v>
      </c>
      <c r="B130" t="s">
        <v>698</v>
      </c>
      <c r="C130" t="s">
        <v>557</v>
      </c>
      <c r="D130">
        <v>1</v>
      </c>
      <c r="E130">
        <v>1</v>
      </c>
      <c r="F130">
        <v>1</v>
      </c>
      <c r="G130">
        <v>1</v>
      </c>
      <c r="H130">
        <v>1</v>
      </c>
      <c r="I130">
        <v>1.84</v>
      </c>
      <c r="J130">
        <v>5</v>
      </c>
      <c r="K130">
        <v>1.7058697156376951E-2</v>
      </c>
      <c r="L130">
        <v>12</v>
      </c>
      <c r="M130" t="s">
        <v>1548</v>
      </c>
      <c r="N130" t="b">
        <v>0</v>
      </c>
    </row>
    <row r="131" spans="1:14" x14ac:dyDescent="0.45">
      <c r="A131" t="s">
        <v>405</v>
      </c>
      <c r="B131" t="s">
        <v>1549</v>
      </c>
      <c r="C131" t="s">
        <v>557</v>
      </c>
      <c r="D131">
        <v>5</v>
      </c>
      <c r="E131">
        <v>5</v>
      </c>
      <c r="F131">
        <v>4</v>
      </c>
      <c r="G131">
        <v>5</v>
      </c>
      <c r="H131">
        <v>1</v>
      </c>
      <c r="I131">
        <v>4.3400000000000007</v>
      </c>
      <c r="J131">
        <v>20</v>
      </c>
      <c r="K131">
        <v>0.34647393976641039</v>
      </c>
      <c r="L131">
        <v>12</v>
      </c>
      <c r="M131" t="s">
        <v>1550</v>
      </c>
      <c r="N131" t="b">
        <v>0</v>
      </c>
    </row>
    <row r="132" spans="1:14" x14ac:dyDescent="0.45">
      <c r="A132" t="s">
        <v>408</v>
      </c>
      <c r="B132" t="s">
        <v>1551</v>
      </c>
      <c r="C132" t="s">
        <v>557</v>
      </c>
      <c r="D132">
        <v>5</v>
      </c>
      <c r="E132">
        <v>5</v>
      </c>
      <c r="F132">
        <v>4</v>
      </c>
      <c r="G132">
        <v>5</v>
      </c>
      <c r="H132">
        <v>1</v>
      </c>
      <c r="I132">
        <v>4.3400000000000007</v>
      </c>
      <c r="J132">
        <v>20</v>
      </c>
      <c r="K132">
        <v>0.21534118104838501</v>
      </c>
      <c r="L132">
        <v>14</v>
      </c>
      <c r="M132" t="s">
        <v>1552</v>
      </c>
      <c r="N132" t="b">
        <v>0</v>
      </c>
    </row>
    <row r="133" spans="1:14" x14ac:dyDescent="0.45">
      <c r="A133" t="s">
        <v>411</v>
      </c>
      <c r="B133" t="s">
        <v>1553</v>
      </c>
      <c r="C133" t="s">
        <v>557</v>
      </c>
      <c r="D133">
        <v>5</v>
      </c>
      <c r="E133">
        <v>5</v>
      </c>
      <c r="F133">
        <v>5</v>
      </c>
      <c r="G133">
        <v>5</v>
      </c>
      <c r="H133">
        <v>1</v>
      </c>
      <c r="I133">
        <v>4.4800000000000004</v>
      </c>
      <c r="J133">
        <v>21</v>
      </c>
      <c r="K133">
        <v>0.28126574303093838</v>
      </c>
      <c r="L133">
        <v>11</v>
      </c>
      <c r="M133" t="s">
        <v>1554</v>
      </c>
      <c r="N133" t="b">
        <v>0</v>
      </c>
    </row>
    <row r="134" spans="1:14" x14ac:dyDescent="0.45">
      <c r="A134" t="s">
        <v>414</v>
      </c>
      <c r="B134" t="s">
        <v>1555</v>
      </c>
      <c r="C134" t="s">
        <v>557</v>
      </c>
      <c r="D134">
        <v>5</v>
      </c>
      <c r="E134">
        <v>5</v>
      </c>
      <c r="F134">
        <v>5</v>
      </c>
      <c r="G134">
        <v>5</v>
      </c>
      <c r="H134">
        <v>1</v>
      </c>
      <c r="I134">
        <v>3.64</v>
      </c>
      <c r="J134">
        <v>21</v>
      </c>
      <c r="K134">
        <v>0.196760151289223</v>
      </c>
      <c r="L134">
        <v>11</v>
      </c>
      <c r="M134" t="s">
        <v>1556</v>
      </c>
      <c r="N134" t="b">
        <v>0</v>
      </c>
    </row>
    <row r="135" spans="1:14" x14ac:dyDescent="0.45">
      <c r="A135" t="s">
        <v>417</v>
      </c>
      <c r="B135" t="s">
        <v>698</v>
      </c>
      <c r="C135" t="s">
        <v>557</v>
      </c>
      <c r="D135">
        <v>1</v>
      </c>
      <c r="E135">
        <v>1</v>
      </c>
      <c r="F135">
        <v>1</v>
      </c>
      <c r="G135">
        <v>1</v>
      </c>
      <c r="H135">
        <v>1</v>
      </c>
      <c r="I135">
        <v>1</v>
      </c>
      <c r="J135">
        <v>5</v>
      </c>
      <c r="K135">
        <v>4.6962204462204463E-2</v>
      </c>
      <c r="L135">
        <v>11</v>
      </c>
      <c r="M135" t="s">
        <v>1557</v>
      </c>
      <c r="N135" t="b">
        <v>0</v>
      </c>
    </row>
    <row r="136" spans="1:14" x14ac:dyDescent="0.45">
      <c r="A136" t="s">
        <v>420</v>
      </c>
      <c r="B136" t="s">
        <v>698</v>
      </c>
      <c r="C136" t="s">
        <v>557</v>
      </c>
      <c r="D136">
        <v>1</v>
      </c>
      <c r="E136">
        <v>1</v>
      </c>
      <c r="F136">
        <v>1</v>
      </c>
      <c r="G136">
        <v>1</v>
      </c>
      <c r="H136">
        <v>1</v>
      </c>
      <c r="I136">
        <v>1</v>
      </c>
      <c r="J136">
        <v>5</v>
      </c>
      <c r="K136">
        <v>2.1228070175438589E-2</v>
      </c>
      <c r="L136">
        <v>3</v>
      </c>
      <c r="M136" t="s">
        <v>1558</v>
      </c>
      <c r="N136" t="b">
        <v>0</v>
      </c>
    </row>
    <row r="137" spans="1:14" x14ac:dyDescent="0.45">
      <c r="A137" t="s">
        <v>423</v>
      </c>
      <c r="B137" t="s">
        <v>1072</v>
      </c>
      <c r="C137" t="s">
        <v>557</v>
      </c>
      <c r="D137">
        <v>5</v>
      </c>
      <c r="E137">
        <v>5</v>
      </c>
      <c r="F137">
        <v>5</v>
      </c>
      <c r="G137">
        <v>5</v>
      </c>
      <c r="H137">
        <v>1</v>
      </c>
      <c r="I137">
        <v>3.64</v>
      </c>
      <c r="J137">
        <v>21</v>
      </c>
      <c r="K137">
        <v>6.5485007617114677E-2</v>
      </c>
      <c r="L137">
        <v>14</v>
      </c>
      <c r="M137" t="s">
        <v>1559</v>
      </c>
      <c r="N137" t="b">
        <v>0</v>
      </c>
    </row>
    <row r="138" spans="1:14" x14ac:dyDescent="0.45">
      <c r="A138" t="s">
        <v>426</v>
      </c>
      <c r="B138" t="s">
        <v>1560</v>
      </c>
      <c r="C138" t="s">
        <v>557</v>
      </c>
      <c r="D138">
        <v>5</v>
      </c>
      <c r="E138">
        <v>5</v>
      </c>
      <c r="F138">
        <v>4</v>
      </c>
      <c r="G138">
        <v>5</v>
      </c>
      <c r="H138">
        <v>1</v>
      </c>
      <c r="I138">
        <v>4.3400000000000007</v>
      </c>
      <c r="J138">
        <v>20</v>
      </c>
      <c r="K138">
        <v>0.25524851517187741</v>
      </c>
      <c r="L138">
        <v>9</v>
      </c>
      <c r="M138" t="s">
        <v>1561</v>
      </c>
      <c r="N138" t="b">
        <v>0</v>
      </c>
    </row>
    <row r="139" spans="1:14" x14ac:dyDescent="0.45">
      <c r="A139" t="s">
        <v>429</v>
      </c>
      <c r="B139" t="s">
        <v>1076</v>
      </c>
      <c r="C139" t="s">
        <v>557</v>
      </c>
      <c r="D139">
        <v>5</v>
      </c>
      <c r="E139">
        <v>5</v>
      </c>
      <c r="F139">
        <v>5</v>
      </c>
      <c r="G139">
        <v>5</v>
      </c>
      <c r="H139">
        <v>1</v>
      </c>
      <c r="I139">
        <v>4.4800000000000004</v>
      </c>
      <c r="J139">
        <v>21</v>
      </c>
      <c r="K139">
        <v>0.44154746350564011</v>
      </c>
      <c r="L139">
        <v>12</v>
      </c>
      <c r="M139" t="s">
        <v>1562</v>
      </c>
      <c r="N139" t="b">
        <v>0</v>
      </c>
    </row>
    <row r="140" spans="1:14" x14ac:dyDescent="0.45">
      <c r="A140" t="s">
        <v>432</v>
      </c>
      <c r="B140" t="s">
        <v>1563</v>
      </c>
      <c r="C140" t="s">
        <v>557</v>
      </c>
      <c r="D140">
        <v>5</v>
      </c>
      <c r="E140">
        <v>5</v>
      </c>
      <c r="F140">
        <v>5</v>
      </c>
      <c r="G140">
        <v>5</v>
      </c>
      <c r="H140">
        <v>1</v>
      </c>
      <c r="I140">
        <v>4.4800000000000004</v>
      </c>
      <c r="J140">
        <v>21</v>
      </c>
      <c r="K140">
        <v>0.42252089822389821</v>
      </c>
      <c r="L140">
        <v>13</v>
      </c>
      <c r="M140" t="s">
        <v>1564</v>
      </c>
      <c r="N140" t="b">
        <v>0</v>
      </c>
    </row>
    <row r="141" spans="1:14" x14ac:dyDescent="0.45">
      <c r="A141" t="s">
        <v>435</v>
      </c>
      <c r="B141" t="s">
        <v>1080</v>
      </c>
      <c r="C141" t="s">
        <v>557</v>
      </c>
      <c r="D141">
        <v>4</v>
      </c>
      <c r="E141">
        <v>4</v>
      </c>
      <c r="F141">
        <v>2</v>
      </c>
      <c r="G141">
        <v>5</v>
      </c>
      <c r="H141">
        <v>1</v>
      </c>
      <c r="I141">
        <v>3.66</v>
      </c>
      <c r="J141">
        <v>16</v>
      </c>
      <c r="K141">
        <v>0</v>
      </c>
      <c r="L141">
        <v>3</v>
      </c>
      <c r="M141" t="s">
        <v>1565</v>
      </c>
      <c r="N141" t="b">
        <v>0</v>
      </c>
    </row>
    <row r="142" spans="1:14" x14ac:dyDescent="0.45">
      <c r="A142" t="s">
        <v>438</v>
      </c>
      <c r="B142" t="s">
        <v>698</v>
      </c>
      <c r="C142" t="s">
        <v>557</v>
      </c>
      <c r="D142">
        <v>1</v>
      </c>
      <c r="E142">
        <v>1</v>
      </c>
      <c r="F142">
        <v>1</v>
      </c>
      <c r="G142">
        <v>1</v>
      </c>
      <c r="H142">
        <v>1</v>
      </c>
      <c r="I142">
        <v>1</v>
      </c>
      <c r="J142">
        <v>5</v>
      </c>
      <c r="K142">
        <v>3.8622284238381217E-2</v>
      </c>
      <c r="L142">
        <v>11</v>
      </c>
      <c r="M142" t="s">
        <v>1566</v>
      </c>
      <c r="N142" t="b">
        <v>0</v>
      </c>
    </row>
    <row r="143" spans="1:14" x14ac:dyDescent="0.45">
      <c r="A143" t="s">
        <v>441</v>
      </c>
      <c r="B143" t="s">
        <v>1567</v>
      </c>
      <c r="C143" t="s">
        <v>557</v>
      </c>
      <c r="D143">
        <v>5</v>
      </c>
      <c r="E143">
        <v>5</v>
      </c>
      <c r="F143">
        <v>5</v>
      </c>
      <c r="G143">
        <v>5</v>
      </c>
      <c r="H143">
        <v>1</v>
      </c>
      <c r="I143">
        <v>4.76</v>
      </c>
      <c r="J143">
        <v>21</v>
      </c>
      <c r="K143">
        <v>0.14466495910104929</v>
      </c>
      <c r="L143">
        <v>7</v>
      </c>
      <c r="M143" t="s">
        <v>1568</v>
      </c>
      <c r="N143" t="b">
        <v>0</v>
      </c>
    </row>
    <row r="144" spans="1:14" x14ac:dyDescent="0.45">
      <c r="A144" t="s">
        <v>444</v>
      </c>
      <c r="B144" t="s">
        <v>1569</v>
      </c>
      <c r="C144" t="s">
        <v>557</v>
      </c>
      <c r="D144">
        <v>4</v>
      </c>
      <c r="E144">
        <v>5</v>
      </c>
      <c r="F144">
        <v>4</v>
      </c>
      <c r="G144">
        <v>5</v>
      </c>
      <c r="H144">
        <v>1</v>
      </c>
      <c r="I144">
        <v>3.28</v>
      </c>
      <c r="J144">
        <v>19</v>
      </c>
      <c r="K144">
        <v>0.15731098835375151</v>
      </c>
      <c r="L144">
        <v>10</v>
      </c>
      <c r="M144" t="s">
        <v>1570</v>
      </c>
      <c r="N144" t="b">
        <v>0</v>
      </c>
    </row>
    <row r="145" spans="1:14" x14ac:dyDescent="0.45">
      <c r="A145" t="s">
        <v>435</v>
      </c>
      <c r="B145" t="s">
        <v>1080</v>
      </c>
      <c r="C145" t="s">
        <v>557</v>
      </c>
      <c r="D145">
        <v>4</v>
      </c>
      <c r="E145">
        <v>4</v>
      </c>
      <c r="F145">
        <v>2</v>
      </c>
      <c r="G145">
        <v>5</v>
      </c>
      <c r="H145">
        <v>1</v>
      </c>
      <c r="I145">
        <v>3.66</v>
      </c>
      <c r="J145">
        <v>16</v>
      </c>
      <c r="K145">
        <v>0</v>
      </c>
      <c r="L145">
        <v>3</v>
      </c>
      <c r="M145" t="s">
        <v>1571</v>
      </c>
      <c r="N145" t="b">
        <v>0</v>
      </c>
    </row>
    <row r="146" spans="1:14" x14ac:dyDescent="0.45">
      <c r="A146" t="s">
        <v>449</v>
      </c>
      <c r="B146" t="s">
        <v>1572</v>
      </c>
      <c r="C146" t="s">
        <v>557</v>
      </c>
      <c r="D146">
        <v>5</v>
      </c>
      <c r="E146">
        <v>5</v>
      </c>
      <c r="F146">
        <v>4</v>
      </c>
      <c r="G146">
        <v>5</v>
      </c>
      <c r="H146">
        <v>1</v>
      </c>
      <c r="I146">
        <v>4.3400000000000007</v>
      </c>
      <c r="J146">
        <v>20</v>
      </c>
      <c r="K146">
        <v>0.1840646782325788</v>
      </c>
      <c r="L146">
        <v>10</v>
      </c>
      <c r="M146" t="s">
        <v>1573</v>
      </c>
      <c r="N146" t="b">
        <v>0</v>
      </c>
    </row>
    <row r="147" spans="1:14" x14ac:dyDescent="0.45">
      <c r="A147" t="s">
        <v>452</v>
      </c>
      <c r="B147" t="s">
        <v>1574</v>
      </c>
      <c r="C147" t="s">
        <v>557</v>
      </c>
      <c r="D147">
        <v>3</v>
      </c>
      <c r="E147">
        <v>4</v>
      </c>
      <c r="F147">
        <v>2</v>
      </c>
      <c r="G147">
        <v>4</v>
      </c>
      <c r="H147">
        <v>1</v>
      </c>
      <c r="I147">
        <v>3.6</v>
      </c>
      <c r="J147">
        <v>14</v>
      </c>
      <c r="K147">
        <v>9.9695340212981806E-2</v>
      </c>
      <c r="L147">
        <v>15</v>
      </c>
      <c r="M147" t="s">
        <v>1575</v>
      </c>
      <c r="N147" t="b">
        <v>0</v>
      </c>
    </row>
    <row r="148" spans="1:14" x14ac:dyDescent="0.45">
      <c r="A148" t="s">
        <v>455</v>
      </c>
      <c r="B148" t="s">
        <v>1576</v>
      </c>
      <c r="C148" t="s">
        <v>557</v>
      </c>
      <c r="D148">
        <v>3</v>
      </c>
      <c r="E148">
        <v>3</v>
      </c>
      <c r="F148">
        <v>2</v>
      </c>
      <c r="G148">
        <v>4</v>
      </c>
      <c r="H148">
        <v>1</v>
      </c>
      <c r="I148">
        <v>2.2999999999999998</v>
      </c>
      <c r="J148">
        <v>13</v>
      </c>
      <c r="K148">
        <v>0.19565742108850381</v>
      </c>
      <c r="L148">
        <v>13</v>
      </c>
      <c r="M148" t="s">
        <v>1577</v>
      </c>
      <c r="N148" t="b">
        <v>0</v>
      </c>
    </row>
    <row r="149" spans="1:14" x14ac:dyDescent="0.45">
      <c r="A149" t="s">
        <v>458</v>
      </c>
      <c r="B149" t="s">
        <v>1578</v>
      </c>
      <c r="C149" t="s">
        <v>557</v>
      </c>
      <c r="D149">
        <v>5</v>
      </c>
      <c r="E149">
        <v>5</v>
      </c>
      <c r="F149">
        <v>5</v>
      </c>
      <c r="G149">
        <v>5</v>
      </c>
      <c r="H149">
        <v>5</v>
      </c>
      <c r="I149">
        <v>5</v>
      </c>
      <c r="J149">
        <v>25</v>
      </c>
      <c r="K149">
        <v>0.17171344851021569</v>
      </c>
      <c r="L149">
        <v>11</v>
      </c>
      <c r="M149" t="s">
        <v>778</v>
      </c>
      <c r="N149" t="b">
        <v>0</v>
      </c>
    </row>
    <row r="150" spans="1:14" x14ac:dyDescent="0.45">
      <c r="A150" t="s">
        <v>461</v>
      </c>
      <c r="B150" t="s">
        <v>1579</v>
      </c>
      <c r="C150" t="s">
        <v>557</v>
      </c>
      <c r="D150">
        <v>4</v>
      </c>
      <c r="E150">
        <v>4</v>
      </c>
      <c r="F150">
        <v>3</v>
      </c>
      <c r="G150">
        <v>5</v>
      </c>
      <c r="H150">
        <v>1</v>
      </c>
      <c r="I150">
        <v>3.8</v>
      </c>
      <c r="J150">
        <v>17</v>
      </c>
      <c r="K150">
        <v>0.21840708830840411</v>
      </c>
      <c r="L150">
        <v>12</v>
      </c>
      <c r="M150" t="s">
        <v>1580</v>
      </c>
      <c r="N150" t="b">
        <v>0</v>
      </c>
    </row>
    <row r="151" spans="1:14" x14ac:dyDescent="0.45">
      <c r="A151" t="s">
        <v>464</v>
      </c>
      <c r="B151" t="s">
        <v>1581</v>
      </c>
      <c r="C151" t="s">
        <v>557</v>
      </c>
      <c r="D151">
        <v>5</v>
      </c>
      <c r="E151">
        <v>5</v>
      </c>
      <c r="F151">
        <v>5</v>
      </c>
      <c r="G151">
        <v>5</v>
      </c>
      <c r="H151">
        <v>1</v>
      </c>
      <c r="I151">
        <v>4.4800000000000004</v>
      </c>
      <c r="J151">
        <v>21</v>
      </c>
      <c r="K151">
        <v>0.12578553590921951</v>
      </c>
      <c r="L151">
        <v>13</v>
      </c>
      <c r="M151" t="s">
        <v>1582</v>
      </c>
      <c r="N151" t="b">
        <v>0</v>
      </c>
    </row>
    <row r="152" spans="1:14" x14ac:dyDescent="0.45">
      <c r="A152" t="s">
        <v>467</v>
      </c>
      <c r="B152" t="s">
        <v>698</v>
      </c>
      <c r="C152" t="s">
        <v>557</v>
      </c>
      <c r="D152">
        <v>1</v>
      </c>
      <c r="E152">
        <v>1</v>
      </c>
      <c r="F152">
        <v>1</v>
      </c>
      <c r="G152">
        <v>1</v>
      </c>
      <c r="H152">
        <v>1</v>
      </c>
      <c r="I152">
        <v>2.12</v>
      </c>
      <c r="J152">
        <v>5</v>
      </c>
      <c r="K152">
        <v>5.7171893147502907E-2</v>
      </c>
      <c r="L152">
        <v>3</v>
      </c>
      <c r="M152" t="s">
        <v>1583</v>
      </c>
      <c r="N152" t="b">
        <v>0</v>
      </c>
    </row>
    <row r="153" spans="1:14" x14ac:dyDescent="0.45">
      <c r="A153" t="s">
        <v>470</v>
      </c>
      <c r="B153" t="s">
        <v>698</v>
      </c>
      <c r="C153" t="s">
        <v>557</v>
      </c>
      <c r="D153">
        <v>5</v>
      </c>
      <c r="E153">
        <v>1</v>
      </c>
      <c r="F153">
        <v>1</v>
      </c>
      <c r="G153">
        <v>1</v>
      </c>
      <c r="H153">
        <v>1</v>
      </c>
      <c r="I153">
        <v>1.88</v>
      </c>
      <c r="J153">
        <v>9</v>
      </c>
      <c r="K153">
        <v>6.5557947677763351E-2</v>
      </c>
      <c r="L153">
        <v>7</v>
      </c>
      <c r="M153" t="s">
        <v>1584</v>
      </c>
      <c r="N153" t="b">
        <v>0</v>
      </c>
    </row>
    <row r="154" spans="1:14" x14ac:dyDescent="0.45">
      <c r="A154" t="s">
        <v>473</v>
      </c>
      <c r="B154" t="s">
        <v>698</v>
      </c>
      <c r="C154" t="s">
        <v>557</v>
      </c>
      <c r="D154">
        <v>3</v>
      </c>
      <c r="E154">
        <v>1</v>
      </c>
      <c r="F154">
        <v>1</v>
      </c>
      <c r="G154">
        <v>1</v>
      </c>
      <c r="H154">
        <v>1</v>
      </c>
      <c r="I154">
        <v>1.44</v>
      </c>
      <c r="J154">
        <v>7</v>
      </c>
      <c r="K154">
        <v>7.2222167876758975E-2</v>
      </c>
      <c r="L154">
        <v>4</v>
      </c>
      <c r="M154" t="s">
        <v>1585</v>
      </c>
      <c r="N154" t="b">
        <v>0</v>
      </c>
    </row>
    <row r="155" spans="1:14" x14ac:dyDescent="0.45">
      <c r="A155" t="s">
        <v>476</v>
      </c>
      <c r="B155" t="s">
        <v>1586</v>
      </c>
      <c r="C155" t="s">
        <v>557</v>
      </c>
      <c r="D155">
        <v>4</v>
      </c>
      <c r="E155">
        <v>5</v>
      </c>
      <c r="F155">
        <v>4</v>
      </c>
      <c r="G155">
        <v>5</v>
      </c>
      <c r="H155">
        <v>1</v>
      </c>
      <c r="I155">
        <v>4.12</v>
      </c>
      <c r="J155">
        <v>19</v>
      </c>
      <c r="K155">
        <v>5.7340660933962367E-2</v>
      </c>
      <c r="L155">
        <v>11</v>
      </c>
      <c r="M155" t="s">
        <v>1587</v>
      </c>
      <c r="N155" t="b">
        <v>0</v>
      </c>
    </row>
    <row r="156" spans="1:14" x14ac:dyDescent="0.45">
      <c r="A156" t="s">
        <v>479</v>
      </c>
      <c r="B156" t="s">
        <v>1107</v>
      </c>
      <c r="C156" t="s">
        <v>557</v>
      </c>
      <c r="D156">
        <v>5</v>
      </c>
      <c r="E156">
        <v>5</v>
      </c>
      <c r="F156">
        <v>5</v>
      </c>
      <c r="G156">
        <v>5</v>
      </c>
      <c r="H156">
        <v>1</v>
      </c>
      <c r="I156">
        <v>4.4800000000000004</v>
      </c>
      <c r="J156">
        <v>21</v>
      </c>
      <c r="K156">
        <v>0.28923379495318691</v>
      </c>
      <c r="L156">
        <v>10</v>
      </c>
      <c r="M156" t="s">
        <v>1588</v>
      </c>
      <c r="N156" t="b">
        <v>0</v>
      </c>
    </row>
    <row r="157" spans="1:14" x14ac:dyDescent="0.45">
      <c r="A157" t="s">
        <v>93</v>
      </c>
      <c r="B157" t="s">
        <v>1109</v>
      </c>
      <c r="C157" t="s">
        <v>557</v>
      </c>
      <c r="D157">
        <v>5</v>
      </c>
      <c r="E157">
        <v>5</v>
      </c>
      <c r="F157">
        <v>4</v>
      </c>
      <c r="G157">
        <v>5</v>
      </c>
      <c r="H157">
        <v>1</v>
      </c>
      <c r="I157">
        <v>3.5</v>
      </c>
      <c r="J157">
        <v>20</v>
      </c>
      <c r="K157">
        <v>0.16327621608581361</v>
      </c>
      <c r="L157">
        <v>7</v>
      </c>
      <c r="M157" t="s">
        <v>1110</v>
      </c>
      <c r="N157" t="b">
        <v>0</v>
      </c>
    </row>
    <row r="158" spans="1:14" x14ac:dyDescent="0.45">
      <c r="A158" t="s">
        <v>96</v>
      </c>
      <c r="B158" t="s">
        <v>1111</v>
      </c>
      <c r="C158" t="s">
        <v>557</v>
      </c>
      <c r="D158">
        <v>5</v>
      </c>
      <c r="E158">
        <v>5</v>
      </c>
      <c r="F158">
        <v>4</v>
      </c>
      <c r="G158">
        <v>5</v>
      </c>
      <c r="H158">
        <v>1</v>
      </c>
      <c r="I158">
        <v>4.3400000000000007</v>
      </c>
      <c r="J158">
        <v>20</v>
      </c>
      <c r="K158">
        <v>0.27388115840053873</v>
      </c>
      <c r="L158">
        <v>10</v>
      </c>
      <c r="M158" t="s">
        <v>1112</v>
      </c>
      <c r="N158" t="b">
        <v>0</v>
      </c>
    </row>
    <row r="159" spans="1:14" x14ac:dyDescent="0.45">
      <c r="A159" t="s">
        <v>99</v>
      </c>
      <c r="B159" t="s">
        <v>1113</v>
      </c>
      <c r="C159" t="s">
        <v>557</v>
      </c>
      <c r="D159">
        <v>5</v>
      </c>
      <c r="E159">
        <v>5</v>
      </c>
      <c r="F159">
        <v>4</v>
      </c>
      <c r="G159">
        <v>5</v>
      </c>
      <c r="H159">
        <v>3</v>
      </c>
      <c r="I159">
        <v>4.74</v>
      </c>
      <c r="J159">
        <v>22</v>
      </c>
      <c r="K159">
        <v>0.29469140070388439</v>
      </c>
      <c r="L159">
        <v>10</v>
      </c>
      <c r="M159" t="s">
        <v>1114</v>
      </c>
      <c r="N159" t="b">
        <v>0</v>
      </c>
    </row>
    <row r="160" spans="1:14" x14ac:dyDescent="0.45">
      <c r="A160" t="s">
        <v>102</v>
      </c>
      <c r="B160" t="s">
        <v>1115</v>
      </c>
      <c r="C160" t="s">
        <v>557</v>
      </c>
      <c r="D160">
        <v>4</v>
      </c>
      <c r="E160">
        <v>4</v>
      </c>
      <c r="F160">
        <v>2</v>
      </c>
      <c r="G160">
        <v>5</v>
      </c>
      <c r="H160">
        <v>1</v>
      </c>
      <c r="I160">
        <v>3.94</v>
      </c>
      <c r="J160">
        <v>16</v>
      </c>
      <c r="K160">
        <v>8.5344399212355149E-2</v>
      </c>
      <c r="L160">
        <v>12</v>
      </c>
      <c r="M160" t="s">
        <v>1116</v>
      </c>
      <c r="N160" t="b">
        <v>0</v>
      </c>
    </row>
    <row r="161" spans="1:14" x14ac:dyDescent="0.45">
      <c r="A161" t="s">
        <v>105</v>
      </c>
      <c r="B161" t="s">
        <v>1117</v>
      </c>
      <c r="C161" t="s">
        <v>557</v>
      </c>
      <c r="D161">
        <v>3</v>
      </c>
      <c r="E161">
        <v>5</v>
      </c>
      <c r="F161">
        <v>3</v>
      </c>
      <c r="G161">
        <v>4</v>
      </c>
      <c r="H161">
        <v>1</v>
      </c>
      <c r="I161">
        <v>2.8</v>
      </c>
      <c r="J161">
        <v>16</v>
      </c>
      <c r="K161">
        <v>0.21164457431790759</v>
      </c>
      <c r="L161">
        <v>13</v>
      </c>
      <c r="M161" t="s">
        <v>1118</v>
      </c>
      <c r="N161" t="b">
        <v>0</v>
      </c>
    </row>
    <row r="162" spans="1:14" x14ac:dyDescent="0.45">
      <c r="A162" t="s">
        <v>108</v>
      </c>
      <c r="B162" t="s">
        <v>1119</v>
      </c>
      <c r="C162" t="s">
        <v>557</v>
      </c>
      <c r="D162">
        <v>5</v>
      </c>
      <c r="E162">
        <v>5</v>
      </c>
      <c r="F162">
        <v>4</v>
      </c>
      <c r="G162">
        <v>5</v>
      </c>
      <c r="H162">
        <v>1</v>
      </c>
      <c r="I162">
        <v>4.3400000000000007</v>
      </c>
      <c r="J162">
        <v>20</v>
      </c>
      <c r="K162">
        <v>0.28127742699029878</v>
      </c>
      <c r="L162">
        <v>8</v>
      </c>
      <c r="M162" t="s">
        <v>1120</v>
      </c>
      <c r="N162" t="b">
        <v>0</v>
      </c>
    </row>
    <row r="163" spans="1:14" x14ac:dyDescent="0.45">
      <c r="A163" t="s">
        <v>111</v>
      </c>
      <c r="B163" t="s">
        <v>1121</v>
      </c>
      <c r="C163" t="s">
        <v>557</v>
      </c>
      <c r="D163">
        <v>4</v>
      </c>
      <c r="E163">
        <v>5</v>
      </c>
      <c r="F163">
        <v>4</v>
      </c>
      <c r="G163">
        <v>5</v>
      </c>
      <c r="H163">
        <v>1</v>
      </c>
      <c r="I163">
        <v>3.28</v>
      </c>
      <c r="J163">
        <v>19</v>
      </c>
      <c r="K163">
        <v>0.35264038309845491</v>
      </c>
      <c r="L163">
        <v>9</v>
      </c>
      <c r="M163" t="s">
        <v>1122</v>
      </c>
      <c r="N163" t="b">
        <v>0</v>
      </c>
    </row>
    <row r="164" spans="1:14" x14ac:dyDescent="0.45">
      <c r="A164" t="s">
        <v>114</v>
      </c>
      <c r="B164" t="s">
        <v>1123</v>
      </c>
      <c r="C164" t="s">
        <v>557</v>
      </c>
      <c r="D164">
        <v>4</v>
      </c>
      <c r="E164">
        <v>5</v>
      </c>
      <c r="F164">
        <v>4</v>
      </c>
      <c r="G164">
        <v>5</v>
      </c>
      <c r="H164">
        <v>1</v>
      </c>
      <c r="I164">
        <v>4.12</v>
      </c>
      <c r="J164">
        <v>19</v>
      </c>
      <c r="K164">
        <v>0.2045897961281444</v>
      </c>
      <c r="L164">
        <v>11</v>
      </c>
      <c r="M164" t="s">
        <v>1124</v>
      </c>
      <c r="N164" t="b">
        <v>0</v>
      </c>
    </row>
    <row r="165" spans="1:14" x14ac:dyDescent="0.45">
      <c r="A165" t="s">
        <v>117</v>
      </c>
      <c r="B165" t="s">
        <v>1125</v>
      </c>
      <c r="C165" t="s">
        <v>557</v>
      </c>
      <c r="D165">
        <v>4</v>
      </c>
      <c r="E165">
        <v>4</v>
      </c>
      <c r="F165">
        <v>3</v>
      </c>
      <c r="G165">
        <v>5</v>
      </c>
      <c r="H165">
        <v>1</v>
      </c>
      <c r="I165">
        <v>2.96</v>
      </c>
      <c r="J165">
        <v>17</v>
      </c>
      <c r="K165">
        <v>0.12558714386605629</v>
      </c>
      <c r="L165">
        <v>10</v>
      </c>
      <c r="M165" t="s">
        <v>1126</v>
      </c>
      <c r="N165" t="b">
        <v>0</v>
      </c>
    </row>
    <row r="166" spans="1:14" x14ac:dyDescent="0.45">
      <c r="A166" t="s">
        <v>120</v>
      </c>
      <c r="B166" t="s">
        <v>1127</v>
      </c>
      <c r="C166" t="s">
        <v>557</v>
      </c>
      <c r="D166">
        <v>2</v>
      </c>
      <c r="E166">
        <v>4</v>
      </c>
      <c r="F166">
        <v>2</v>
      </c>
      <c r="G166">
        <v>5</v>
      </c>
      <c r="H166">
        <v>1</v>
      </c>
      <c r="I166">
        <v>3.22</v>
      </c>
      <c r="J166">
        <v>14</v>
      </c>
      <c r="K166">
        <v>0.1672567277032091</v>
      </c>
      <c r="L166">
        <v>9</v>
      </c>
      <c r="M166" t="s">
        <v>1128</v>
      </c>
      <c r="N166" t="b">
        <v>0</v>
      </c>
    </row>
    <row r="167" spans="1:14" x14ac:dyDescent="0.45">
      <c r="A167" t="s">
        <v>123</v>
      </c>
      <c r="B167" t="s">
        <v>1129</v>
      </c>
      <c r="C167" t="s">
        <v>557</v>
      </c>
      <c r="D167">
        <v>5</v>
      </c>
      <c r="E167">
        <v>5</v>
      </c>
      <c r="F167">
        <v>5</v>
      </c>
      <c r="G167">
        <v>5</v>
      </c>
      <c r="H167">
        <v>1</v>
      </c>
      <c r="I167">
        <v>3.64</v>
      </c>
      <c r="J167">
        <v>21</v>
      </c>
      <c r="K167">
        <v>0.31898390070756688</v>
      </c>
      <c r="L167">
        <v>11</v>
      </c>
      <c r="M167" t="s">
        <v>1130</v>
      </c>
      <c r="N167" t="b">
        <v>0</v>
      </c>
    </row>
    <row r="168" spans="1:14" x14ac:dyDescent="0.45">
      <c r="A168" t="s">
        <v>126</v>
      </c>
      <c r="B168" t="s">
        <v>1131</v>
      </c>
      <c r="C168" t="s">
        <v>557</v>
      </c>
      <c r="D168">
        <v>5</v>
      </c>
      <c r="E168">
        <v>5</v>
      </c>
      <c r="F168">
        <v>4</v>
      </c>
      <c r="G168">
        <v>5</v>
      </c>
      <c r="H168">
        <v>1</v>
      </c>
      <c r="I168">
        <v>4.3400000000000007</v>
      </c>
      <c r="J168">
        <v>20</v>
      </c>
      <c r="K168">
        <v>0.42633306157155582</v>
      </c>
      <c r="L168">
        <v>12</v>
      </c>
      <c r="M168" t="s">
        <v>1132</v>
      </c>
      <c r="N168" t="b">
        <v>0</v>
      </c>
    </row>
    <row r="169" spans="1:14" x14ac:dyDescent="0.45">
      <c r="A169" t="s">
        <v>129</v>
      </c>
      <c r="B169" t="s">
        <v>886</v>
      </c>
      <c r="C169" t="s">
        <v>557</v>
      </c>
      <c r="D169">
        <v>5</v>
      </c>
      <c r="E169">
        <v>5</v>
      </c>
      <c r="F169">
        <v>5</v>
      </c>
      <c r="G169">
        <v>5</v>
      </c>
      <c r="H169">
        <v>1</v>
      </c>
      <c r="I169">
        <v>3.64</v>
      </c>
      <c r="J169">
        <v>21</v>
      </c>
      <c r="K169">
        <v>0.14649663387910741</v>
      </c>
      <c r="L169">
        <v>10</v>
      </c>
      <c r="M169" t="s">
        <v>1133</v>
      </c>
      <c r="N169" t="b">
        <v>0</v>
      </c>
    </row>
    <row r="170" spans="1:14" x14ac:dyDescent="0.45">
      <c r="A170" t="s">
        <v>132</v>
      </c>
      <c r="B170" t="s">
        <v>1134</v>
      </c>
      <c r="C170" t="s">
        <v>557</v>
      </c>
      <c r="D170">
        <v>5</v>
      </c>
      <c r="E170">
        <v>5</v>
      </c>
      <c r="F170">
        <v>4</v>
      </c>
      <c r="G170">
        <v>5</v>
      </c>
      <c r="H170">
        <v>1</v>
      </c>
      <c r="I170">
        <v>3.5</v>
      </c>
      <c r="J170">
        <v>20</v>
      </c>
      <c r="K170">
        <v>0.38363096649364808</v>
      </c>
      <c r="L170">
        <v>11</v>
      </c>
      <c r="M170" t="s">
        <v>1135</v>
      </c>
      <c r="N170" t="b">
        <v>0</v>
      </c>
    </row>
    <row r="171" spans="1:14" x14ac:dyDescent="0.45">
      <c r="A171" t="s">
        <v>135</v>
      </c>
      <c r="B171" t="s">
        <v>698</v>
      </c>
      <c r="C171" t="s">
        <v>557</v>
      </c>
      <c r="D171">
        <v>1</v>
      </c>
      <c r="E171">
        <v>1</v>
      </c>
      <c r="F171">
        <v>1</v>
      </c>
      <c r="G171">
        <v>1</v>
      </c>
      <c r="H171">
        <v>1</v>
      </c>
      <c r="I171">
        <v>1</v>
      </c>
      <c r="J171">
        <v>5</v>
      </c>
      <c r="K171">
        <v>4.0150389927235741E-2</v>
      </c>
      <c r="L171">
        <v>12</v>
      </c>
      <c r="M171" t="s">
        <v>1136</v>
      </c>
      <c r="N171" t="b">
        <v>0</v>
      </c>
    </row>
    <row r="172" spans="1:14" x14ac:dyDescent="0.45">
      <c r="A172" t="s">
        <v>138</v>
      </c>
      <c r="B172" t="s">
        <v>1137</v>
      </c>
      <c r="C172" t="s">
        <v>557</v>
      </c>
      <c r="D172">
        <v>4</v>
      </c>
      <c r="E172">
        <v>5</v>
      </c>
      <c r="F172">
        <v>4</v>
      </c>
      <c r="G172">
        <v>5</v>
      </c>
      <c r="H172">
        <v>1</v>
      </c>
      <c r="I172">
        <v>4.12</v>
      </c>
      <c r="J172">
        <v>19</v>
      </c>
      <c r="K172">
        <v>0.21031047430731151</v>
      </c>
      <c r="L172">
        <v>10</v>
      </c>
      <c r="M172" t="s">
        <v>1138</v>
      </c>
      <c r="N172" t="b">
        <v>0</v>
      </c>
    </row>
    <row r="173" spans="1:14" x14ac:dyDescent="0.45">
      <c r="A173" t="s">
        <v>141</v>
      </c>
      <c r="B173" t="s">
        <v>1139</v>
      </c>
      <c r="C173" t="s">
        <v>557</v>
      </c>
      <c r="D173">
        <v>4</v>
      </c>
      <c r="E173">
        <v>5</v>
      </c>
      <c r="F173">
        <v>3</v>
      </c>
      <c r="G173">
        <v>5</v>
      </c>
      <c r="H173">
        <v>1</v>
      </c>
      <c r="I173">
        <v>3.98</v>
      </c>
      <c r="J173">
        <v>18</v>
      </c>
      <c r="K173">
        <v>7.9076878904449283E-2</v>
      </c>
      <c r="L173">
        <v>10</v>
      </c>
      <c r="M173" t="s">
        <v>1140</v>
      </c>
      <c r="N173" t="b">
        <v>0</v>
      </c>
    </row>
    <row r="174" spans="1:14" x14ac:dyDescent="0.45">
      <c r="A174" t="s">
        <v>144</v>
      </c>
      <c r="B174" t="s">
        <v>1141</v>
      </c>
      <c r="C174" t="s">
        <v>557</v>
      </c>
      <c r="D174">
        <v>5</v>
      </c>
      <c r="E174">
        <v>5</v>
      </c>
      <c r="F174">
        <v>5</v>
      </c>
      <c r="G174">
        <v>5</v>
      </c>
      <c r="H174">
        <v>1</v>
      </c>
      <c r="I174">
        <v>4.4800000000000004</v>
      </c>
      <c r="J174">
        <v>21</v>
      </c>
      <c r="K174">
        <v>9.7902122209813036E-2</v>
      </c>
      <c r="L174">
        <v>10</v>
      </c>
      <c r="M174" t="s">
        <v>1142</v>
      </c>
      <c r="N174" t="b">
        <v>0</v>
      </c>
    </row>
    <row r="175" spans="1:14" x14ac:dyDescent="0.45">
      <c r="A175" t="s">
        <v>147</v>
      </c>
      <c r="B175" t="s">
        <v>1143</v>
      </c>
      <c r="C175" t="s">
        <v>557</v>
      </c>
      <c r="D175">
        <v>3</v>
      </c>
      <c r="E175">
        <v>3</v>
      </c>
      <c r="F175">
        <v>2</v>
      </c>
      <c r="G175">
        <v>4</v>
      </c>
      <c r="H175">
        <v>1</v>
      </c>
      <c r="I175">
        <v>3.14</v>
      </c>
      <c r="J175">
        <v>13</v>
      </c>
      <c r="K175">
        <v>0.13126782251531369</v>
      </c>
      <c r="L175">
        <v>10</v>
      </c>
      <c r="M175" t="s">
        <v>1144</v>
      </c>
      <c r="N175" t="b">
        <v>0</v>
      </c>
    </row>
    <row r="176" spans="1:14" x14ac:dyDescent="0.45">
      <c r="A176" t="s">
        <v>150</v>
      </c>
      <c r="B176" t="s">
        <v>1145</v>
      </c>
      <c r="C176" t="s">
        <v>557</v>
      </c>
      <c r="D176">
        <v>4</v>
      </c>
      <c r="E176">
        <v>5</v>
      </c>
      <c r="F176">
        <v>3</v>
      </c>
      <c r="G176">
        <v>5</v>
      </c>
      <c r="H176">
        <v>1</v>
      </c>
      <c r="I176">
        <v>3.98</v>
      </c>
      <c r="J176">
        <v>18</v>
      </c>
      <c r="K176">
        <v>6.7100983865205993E-2</v>
      </c>
      <c r="L176">
        <v>10</v>
      </c>
      <c r="M176" t="s">
        <v>1146</v>
      </c>
      <c r="N176" t="b">
        <v>0</v>
      </c>
    </row>
    <row r="177" spans="1:14" x14ac:dyDescent="0.45">
      <c r="A177" t="s">
        <v>153</v>
      </c>
      <c r="B177" t="s">
        <v>1147</v>
      </c>
      <c r="C177" t="s">
        <v>557</v>
      </c>
      <c r="D177">
        <v>4</v>
      </c>
      <c r="E177">
        <v>5</v>
      </c>
      <c r="F177">
        <v>4</v>
      </c>
      <c r="G177">
        <v>5</v>
      </c>
      <c r="H177">
        <v>1</v>
      </c>
      <c r="I177">
        <v>4.12</v>
      </c>
      <c r="J177">
        <v>19</v>
      </c>
      <c r="K177">
        <v>0.24482544795560721</v>
      </c>
      <c r="L177">
        <v>5</v>
      </c>
      <c r="M177" t="s">
        <v>1148</v>
      </c>
      <c r="N177" t="b">
        <v>0</v>
      </c>
    </row>
    <row r="178" spans="1:14" x14ac:dyDescent="0.45">
      <c r="A178" t="s">
        <v>156</v>
      </c>
      <c r="B178" t="s">
        <v>1149</v>
      </c>
      <c r="C178" t="s">
        <v>557</v>
      </c>
      <c r="D178">
        <v>5</v>
      </c>
      <c r="E178">
        <v>5</v>
      </c>
      <c r="F178">
        <v>4</v>
      </c>
      <c r="G178">
        <v>5</v>
      </c>
      <c r="H178">
        <v>1</v>
      </c>
      <c r="I178">
        <v>4.3400000000000007</v>
      </c>
      <c r="J178">
        <v>20</v>
      </c>
      <c r="K178">
        <v>0.31290464467139112</v>
      </c>
      <c r="L178">
        <v>11</v>
      </c>
      <c r="M178" t="s">
        <v>1150</v>
      </c>
      <c r="N178" t="b">
        <v>0</v>
      </c>
    </row>
    <row r="179" spans="1:14" x14ac:dyDescent="0.45">
      <c r="A179" t="s">
        <v>159</v>
      </c>
      <c r="B179" t="s">
        <v>1151</v>
      </c>
      <c r="C179" t="s">
        <v>557</v>
      </c>
      <c r="D179">
        <v>3</v>
      </c>
      <c r="E179">
        <v>3</v>
      </c>
      <c r="F179">
        <v>2</v>
      </c>
      <c r="G179">
        <v>4</v>
      </c>
      <c r="H179">
        <v>1</v>
      </c>
      <c r="I179">
        <v>3.42</v>
      </c>
      <c r="J179">
        <v>13</v>
      </c>
      <c r="K179">
        <v>0.19206423510735851</v>
      </c>
      <c r="L179">
        <v>9</v>
      </c>
      <c r="M179" t="s">
        <v>1152</v>
      </c>
      <c r="N179" t="b">
        <v>0</v>
      </c>
    </row>
    <row r="180" spans="1:14" x14ac:dyDescent="0.45">
      <c r="A180" t="s">
        <v>162</v>
      </c>
      <c r="B180" t="s">
        <v>1153</v>
      </c>
      <c r="C180" t="s">
        <v>557</v>
      </c>
      <c r="D180">
        <v>4</v>
      </c>
      <c r="E180">
        <v>4</v>
      </c>
      <c r="F180">
        <v>3</v>
      </c>
      <c r="G180">
        <v>4</v>
      </c>
      <c r="H180">
        <v>1</v>
      </c>
      <c r="I180">
        <v>2.84</v>
      </c>
      <c r="J180">
        <v>16</v>
      </c>
      <c r="K180">
        <v>0.34026979086576142</v>
      </c>
      <c r="L180">
        <v>11</v>
      </c>
      <c r="M180" t="s">
        <v>1154</v>
      </c>
      <c r="N180" t="b">
        <v>0</v>
      </c>
    </row>
    <row r="181" spans="1:14" x14ac:dyDescent="0.45">
      <c r="A181" t="s">
        <v>165</v>
      </c>
      <c r="B181" t="s">
        <v>1155</v>
      </c>
      <c r="C181" t="s">
        <v>557</v>
      </c>
      <c r="D181">
        <v>2</v>
      </c>
      <c r="E181">
        <v>2</v>
      </c>
      <c r="F181">
        <v>1</v>
      </c>
      <c r="G181">
        <v>4</v>
      </c>
      <c r="H181">
        <v>1</v>
      </c>
      <c r="I181">
        <v>2.88</v>
      </c>
      <c r="J181">
        <v>10</v>
      </c>
      <c r="K181">
        <v>0.1915376553776601</v>
      </c>
      <c r="L181">
        <v>12</v>
      </c>
      <c r="M181" t="s">
        <v>1156</v>
      </c>
      <c r="N181" t="b">
        <v>0</v>
      </c>
    </row>
    <row r="182" spans="1:14" x14ac:dyDescent="0.45">
      <c r="A182" t="s">
        <v>168</v>
      </c>
      <c r="B182" t="s">
        <v>1157</v>
      </c>
      <c r="C182" t="s">
        <v>557</v>
      </c>
      <c r="D182">
        <v>5</v>
      </c>
      <c r="E182">
        <v>5</v>
      </c>
      <c r="F182">
        <v>4</v>
      </c>
      <c r="G182">
        <v>5</v>
      </c>
      <c r="H182">
        <v>1</v>
      </c>
      <c r="I182">
        <v>4.3400000000000007</v>
      </c>
      <c r="J182">
        <v>20</v>
      </c>
      <c r="K182">
        <v>0.20220681310385111</v>
      </c>
      <c r="L182">
        <v>13</v>
      </c>
      <c r="M182" t="s">
        <v>1158</v>
      </c>
      <c r="N182" t="b">
        <v>0</v>
      </c>
    </row>
    <row r="183" spans="1:14" x14ac:dyDescent="0.45">
      <c r="A183" t="s">
        <v>171</v>
      </c>
      <c r="B183" t="s">
        <v>1159</v>
      </c>
      <c r="C183" t="s">
        <v>557</v>
      </c>
      <c r="D183">
        <v>4</v>
      </c>
      <c r="E183">
        <v>5</v>
      </c>
      <c r="F183">
        <v>4</v>
      </c>
      <c r="G183">
        <v>5</v>
      </c>
      <c r="H183">
        <v>1</v>
      </c>
      <c r="I183">
        <v>3.28</v>
      </c>
      <c r="J183">
        <v>19</v>
      </c>
      <c r="K183">
        <v>0.29884333776155769</v>
      </c>
      <c r="L183">
        <v>13</v>
      </c>
      <c r="M183" t="s">
        <v>1160</v>
      </c>
      <c r="N183" t="b">
        <v>0</v>
      </c>
    </row>
    <row r="184" spans="1:14" x14ac:dyDescent="0.45">
      <c r="A184" t="s">
        <v>174</v>
      </c>
      <c r="B184" t="s">
        <v>1161</v>
      </c>
      <c r="C184" t="s">
        <v>557</v>
      </c>
      <c r="D184">
        <v>4</v>
      </c>
      <c r="E184">
        <v>5</v>
      </c>
      <c r="F184">
        <v>4</v>
      </c>
      <c r="G184">
        <v>5</v>
      </c>
      <c r="H184">
        <v>1</v>
      </c>
      <c r="I184">
        <v>4.12</v>
      </c>
      <c r="J184">
        <v>19</v>
      </c>
      <c r="K184">
        <v>0.1538637898323186</v>
      </c>
      <c r="L184">
        <v>12</v>
      </c>
      <c r="M184" t="s">
        <v>1162</v>
      </c>
      <c r="N184" t="b">
        <v>0</v>
      </c>
    </row>
    <row r="185" spans="1:14" x14ac:dyDescent="0.45">
      <c r="A185" t="s">
        <v>177</v>
      </c>
      <c r="B185" t="s">
        <v>1163</v>
      </c>
      <c r="C185" t="s">
        <v>557</v>
      </c>
      <c r="D185">
        <v>4</v>
      </c>
      <c r="E185">
        <v>4</v>
      </c>
      <c r="F185">
        <v>3</v>
      </c>
      <c r="G185">
        <v>4</v>
      </c>
      <c r="H185">
        <v>3</v>
      </c>
      <c r="I185">
        <v>4.08</v>
      </c>
      <c r="J185">
        <v>18</v>
      </c>
      <c r="K185">
        <v>0.32980189587323849</v>
      </c>
      <c r="L185">
        <v>9</v>
      </c>
      <c r="M185" t="s">
        <v>1164</v>
      </c>
      <c r="N185" t="b">
        <v>0</v>
      </c>
    </row>
    <row r="186" spans="1:14" x14ac:dyDescent="0.45">
      <c r="A186" t="s">
        <v>180</v>
      </c>
      <c r="B186" t="s">
        <v>1165</v>
      </c>
      <c r="C186" t="s">
        <v>557</v>
      </c>
      <c r="D186">
        <v>5</v>
      </c>
      <c r="E186">
        <v>5</v>
      </c>
      <c r="F186">
        <v>5</v>
      </c>
      <c r="G186">
        <v>5</v>
      </c>
      <c r="H186">
        <v>1</v>
      </c>
      <c r="I186">
        <v>4.4800000000000004</v>
      </c>
      <c r="J186">
        <v>21</v>
      </c>
      <c r="K186">
        <v>0.15434258627359981</v>
      </c>
      <c r="L186">
        <v>13</v>
      </c>
      <c r="M186" t="s">
        <v>1166</v>
      </c>
      <c r="N186" t="b">
        <v>0</v>
      </c>
    </row>
    <row r="187" spans="1:14" x14ac:dyDescent="0.45">
      <c r="A187" t="s">
        <v>183</v>
      </c>
      <c r="B187" t="s">
        <v>1167</v>
      </c>
      <c r="C187" t="s">
        <v>557</v>
      </c>
      <c r="D187">
        <v>4</v>
      </c>
      <c r="E187">
        <v>5</v>
      </c>
      <c r="F187">
        <v>4</v>
      </c>
      <c r="G187">
        <v>5</v>
      </c>
      <c r="H187">
        <v>1</v>
      </c>
      <c r="I187">
        <v>4.12</v>
      </c>
      <c r="J187">
        <v>19</v>
      </c>
      <c r="K187">
        <v>0.1600827296202231</v>
      </c>
      <c r="L187">
        <v>11</v>
      </c>
      <c r="M187" t="s">
        <v>1168</v>
      </c>
      <c r="N187" t="b">
        <v>0</v>
      </c>
    </row>
    <row r="188" spans="1:14" x14ac:dyDescent="0.45">
      <c r="A188" t="s">
        <v>186</v>
      </c>
      <c r="B188" t="s">
        <v>1169</v>
      </c>
      <c r="C188" t="s">
        <v>557</v>
      </c>
      <c r="D188">
        <v>4</v>
      </c>
      <c r="E188">
        <v>4</v>
      </c>
      <c r="F188">
        <v>3</v>
      </c>
      <c r="G188">
        <v>5</v>
      </c>
      <c r="H188">
        <v>1</v>
      </c>
      <c r="I188">
        <v>3.8</v>
      </c>
      <c r="J188">
        <v>17</v>
      </c>
      <c r="K188">
        <v>0.1532030389491458</v>
      </c>
      <c r="L188">
        <v>10</v>
      </c>
      <c r="M188" t="s">
        <v>1170</v>
      </c>
      <c r="N188" t="b">
        <v>0</v>
      </c>
    </row>
    <row r="189" spans="1:14" x14ac:dyDescent="0.45">
      <c r="A189" t="s">
        <v>189</v>
      </c>
      <c r="B189" t="s">
        <v>1171</v>
      </c>
      <c r="C189" t="s">
        <v>557</v>
      </c>
      <c r="D189">
        <v>5</v>
      </c>
      <c r="E189">
        <v>5</v>
      </c>
      <c r="F189">
        <v>5</v>
      </c>
      <c r="G189">
        <v>5</v>
      </c>
      <c r="H189">
        <v>1</v>
      </c>
      <c r="I189">
        <v>4.76</v>
      </c>
      <c r="J189">
        <v>21</v>
      </c>
      <c r="K189">
        <v>0.30845203705115848</v>
      </c>
      <c r="L189">
        <v>11</v>
      </c>
      <c r="M189" t="s">
        <v>1172</v>
      </c>
      <c r="N189" t="b">
        <v>0</v>
      </c>
    </row>
    <row r="190" spans="1:14" x14ac:dyDescent="0.45">
      <c r="A190" t="s">
        <v>192</v>
      </c>
      <c r="B190" t="s">
        <v>1173</v>
      </c>
      <c r="C190" t="s">
        <v>557</v>
      </c>
      <c r="D190">
        <v>4</v>
      </c>
      <c r="E190">
        <v>5</v>
      </c>
      <c r="F190">
        <v>4</v>
      </c>
      <c r="G190">
        <v>5</v>
      </c>
      <c r="H190">
        <v>2</v>
      </c>
      <c r="I190">
        <v>4.46</v>
      </c>
      <c r="J190">
        <v>20</v>
      </c>
      <c r="K190">
        <v>0.38958457766088</v>
      </c>
      <c r="L190">
        <v>12</v>
      </c>
      <c r="M190" t="s">
        <v>1174</v>
      </c>
      <c r="N190" t="b">
        <v>0</v>
      </c>
    </row>
    <row r="191" spans="1:14" x14ac:dyDescent="0.45">
      <c r="A191" t="s">
        <v>195</v>
      </c>
      <c r="B191" t="s">
        <v>1175</v>
      </c>
      <c r="C191" t="s">
        <v>557</v>
      </c>
      <c r="D191">
        <v>5</v>
      </c>
      <c r="E191">
        <v>5</v>
      </c>
      <c r="F191">
        <v>5</v>
      </c>
      <c r="G191">
        <v>5</v>
      </c>
      <c r="H191">
        <v>1</v>
      </c>
      <c r="I191">
        <v>4.4800000000000004</v>
      </c>
      <c r="J191">
        <v>21</v>
      </c>
      <c r="K191">
        <v>0.19705770952107851</v>
      </c>
      <c r="L191">
        <v>8</v>
      </c>
      <c r="M191" t="s">
        <v>1176</v>
      </c>
      <c r="N191" t="b">
        <v>0</v>
      </c>
    </row>
    <row r="192" spans="1:14" x14ac:dyDescent="0.45">
      <c r="A192" t="s">
        <v>198</v>
      </c>
      <c r="B192" t="s">
        <v>1177</v>
      </c>
      <c r="C192" t="s">
        <v>557</v>
      </c>
      <c r="D192">
        <v>4</v>
      </c>
      <c r="E192">
        <v>5</v>
      </c>
      <c r="F192">
        <v>4</v>
      </c>
      <c r="G192">
        <v>5</v>
      </c>
      <c r="H192">
        <v>1</v>
      </c>
      <c r="I192">
        <v>4.12</v>
      </c>
      <c r="J192">
        <v>19</v>
      </c>
      <c r="K192">
        <v>0.1997893411818672</v>
      </c>
      <c r="L192">
        <v>11</v>
      </c>
      <c r="M192" t="s">
        <v>1178</v>
      </c>
      <c r="N192" t="b">
        <v>0</v>
      </c>
    </row>
    <row r="193" spans="1:14" x14ac:dyDescent="0.45">
      <c r="A193" t="s">
        <v>201</v>
      </c>
      <c r="B193" t="s">
        <v>1179</v>
      </c>
      <c r="C193" t="s">
        <v>557</v>
      </c>
      <c r="D193">
        <v>5</v>
      </c>
      <c r="E193">
        <v>5</v>
      </c>
      <c r="F193">
        <v>4</v>
      </c>
      <c r="G193">
        <v>5</v>
      </c>
      <c r="H193">
        <v>1</v>
      </c>
      <c r="I193">
        <v>4.3400000000000007</v>
      </c>
      <c r="J193">
        <v>20</v>
      </c>
      <c r="K193">
        <v>0.26822437266967192</v>
      </c>
      <c r="L193">
        <v>11</v>
      </c>
      <c r="M193" t="s">
        <v>1180</v>
      </c>
      <c r="N193" t="b">
        <v>0</v>
      </c>
    </row>
    <row r="194" spans="1:14" x14ac:dyDescent="0.45">
      <c r="A194" t="s">
        <v>204</v>
      </c>
      <c r="B194" t="s">
        <v>1181</v>
      </c>
      <c r="C194" t="s">
        <v>557</v>
      </c>
      <c r="D194">
        <v>4</v>
      </c>
      <c r="E194">
        <v>4</v>
      </c>
      <c r="F194">
        <v>3</v>
      </c>
      <c r="G194">
        <v>4</v>
      </c>
      <c r="H194">
        <v>1</v>
      </c>
      <c r="I194">
        <v>3.68</v>
      </c>
      <c r="J194">
        <v>16</v>
      </c>
      <c r="K194">
        <v>0.40006415424844971</v>
      </c>
      <c r="L194">
        <v>13</v>
      </c>
      <c r="M194" t="s">
        <v>1182</v>
      </c>
      <c r="N194" t="b">
        <v>0</v>
      </c>
    </row>
    <row r="195" spans="1:14" x14ac:dyDescent="0.45">
      <c r="A195" t="s">
        <v>207</v>
      </c>
      <c r="B195" t="s">
        <v>1183</v>
      </c>
      <c r="C195" t="s">
        <v>557</v>
      </c>
      <c r="D195">
        <v>4</v>
      </c>
      <c r="E195">
        <v>4</v>
      </c>
      <c r="F195">
        <v>3</v>
      </c>
      <c r="G195">
        <v>5</v>
      </c>
      <c r="H195">
        <v>1</v>
      </c>
      <c r="I195">
        <v>3.6</v>
      </c>
      <c r="J195">
        <v>17</v>
      </c>
      <c r="K195">
        <v>0.1223167939488812</v>
      </c>
      <c r="L195">
        <v>9</v>
      </c>
      <c r="M195" t="s">
        <v>1184</v>
      </c>
      <c r="N195" t="b">
        <v>0</v>
      </c>
    </row>
    <row r="196" spans="1:14" x14ac:dyDescent="0.45">
      <c r="A196" t="s">
        <v>210</v>
      </c>
      <c r="B196" t="s">
        <v>939</v>
      </c>
      <c r="C196" t="s">
        <v>557</v>
      </c>
      <c r="D196">
        <v>3</v>
      </c>
      <c r="E196">
        <v>4</v>
      </c>
      <c r="F196">
        <v>2</v>
      </c>
      <c r="G196">
        <v>5</v>
      </c>
      <c r="H196">
        <v>1</v>
      </c>
      <c r="I196">
        <v>2.6</v>
      </c>
      <c r="J196">
        <v>15</v>
      </c>
      <c r="K196">
        <v>0.1419575918323662</v>
      </c>
      <c r="L196">
        <v>11</v>
      </c>
      <c r="M196" t="s">
        <v>1185</v>
      </c>
      <c r="N196" t="b">
        <v>0</v>
      </c>
    </row>
    <row r="197" spans="1:14" x14ac:dyDescent="0.45">
      <c r="A197" t="s">
        <v>213</v>
      </c>
      <c r="B197" t="s">
        <v>941</v>
      </c>
      <c r="C197" t="s">
        <v>557</v>
      </c>
      <c r="D197">
        <v>5</v>
      </c>
      <c r="E197">
        <v>5</v>
      </c>
      <c r="F197">
        <v>4</v>
      </c>
      <c r="G197">
        <v>5</v>
      </c>
      <c r="H197">
        <v>1</v>
      </c>
      <c r="I197">
        <v>3.5</v>
      </c>
      <c r="J197">
        <v>20</v>
      </c>
      <c r="K197">
        <v>0.17893089036153231</v>
      </c>
      <c r="L197">
        <v>11</v>
      </c>
      <c r="M197" t="s">
        <v>1186</v>
      </c>
      <c r="N197" t="b">
        <v>0</v>
      </c>
    </row>
    <row r="198" spans="1:14" x14ac:dyDescent="0.45">
      <c r="A198" t="s">
        <v>216</v>
      </c>
      <c r="B198" t="s">
        <v>1187</v>
      </c>
      <c r="C198" t="s">
        <v>557</v>
      </c>
      <c r="D198">
        <v>5</v>
      </c>
      <c r="E198">
        <v>5</v>
      </c>
      <c r="F198">
        <v>5</v>
      </c>
      <c r="G198">
        <v>5</v>
      </c>
      <c r="H198">
        <v>1</v>
      </c>
      <c r="I198">
        <v>4.76</v>
      </c>
      <c r="J198">
        <v>21</v>
      </c>
      <c r="K198">
        <v>8.6831221162940619E-2</v>
      </c>
      <c r="L198">
        <v>10</v>
      </c>
      <c r="M198" t="s">
        <v>1188</v>
      </c>
      <c r="N198" t="b">
        <v>0</v>
      </c>
    </row>
    <row r="199" spans="1:14" x14ac:dyDescent="0.45">
      <c r="A199" t="s">
        <v>219</v>
      </c>
      <c r="B199" t="s">
        <v>1189</v>
      </c>
      <c r="C199" t="s">
        <v>557</v>
      </c>
      <c r="D199">
        <v>5</v>
      </c>
      <c r="E199">
        <v>5</v>
      </c>
      <c r="F199">
        <v>4</v>
      </c>
      <c r="G199">
        <v>5</v>
      </c>
      <c r="H199">
        <v>2</v>
      </c>
      <c r="I199">
        <v>3.56</v>
      </c>
      <c r="J199">
        <v>21</v>
      </c>
      <c r="K199">
        <v>0.3055343996302341</v>
      </c>
      <c r="L199">
        <v>11</v>
      </c>
      <c r="M199" t="s">
        <v>1190</v>
      </c>
      <c r="N199" t="b">
        <v>0</v>
      </c>
    </row>
    <row r="200" spans="1:14" x14ac:dyDescent="0.45">
      <c r="A200" t="s">
        <v>222</v>
      </c>
      <c r="B200" t="s">
        <v>1191</v>
      </c>
      <c r="C200" t="s">
        <v>557</v>
      </c>
      <c r="D200">
        <v>5</v>
      </c>
      <c r="E200">
        <v>5</v>
      </c>
      <c r="F200">
        <v>4</v>
      </c>
      <c r="G200">
        <v>5</v>
      </c>
      <c r="H200">
        <v>1</v>
      </c>
      <c r="I200">
        <v>4.3400000000000007</v>
      </c>
      <c r="J200">
        <v>20</v>
      </c>
      <c r="K200">
        <v>0.33598123994228818</v>
      </c>
      <c r="L200">
        <v>10</v>
      </c>
      <c r="M200" t="s">
        <v>1192</v>
      </c>
      <c r="N200" t="b">
        <v>0</v>
      </c>
    </row>
    <row r="201" spans="1:14" x14ac:dyDescent="0.45">
      <c r="A201" t="s">
        <v>225</v>
      </c>
      <c r="B201" t="s">
        <v>1193</v>
      </c>
      <c r="C201" t="s">
        <v>557</v>
      </c>
      <c r="D201">
        <v>5</v>
      </c>
      <c r="E201">
        <v>5</v>
      </c>
      <c r="F201">
        <v>4</v>
      </c>
      <c r="G201">
        <v>5</v>
      </c>
      <c r="H201">
        <v>1</v>
      </c>
      <c r="I201">
        <v>3.5</v>
      </c>
      <c r="J201">
        <v>20</v>
      </c>
      <c r="K201">
        <v>0.25042105398507869</v>
      </c>
      <c r="L201">
        <v>10</v>
      </c>
      <c r="M201" t="s">
        <v>1194</v>
      </c>
      <c r="N201" t="b">
        <v>0</v>
      </c>
    </row>
    <row r="202" spans="1:14" x14ac:dyDescent="0.45">
      <c r="A202" t="s">
        <v>228</v>
      </c>
      <c r="B202" t="s">
        <v>1195</v>
      </c>
      <c r="C202" t="s">
        <v>557</v>
      </c>
      <c r="D202">
        <v>4</v>
      </c>
      <c r="E202">
        <v>5</v>
      </c>
      <c r="F202">
        <v>4</v>
      </c>
      <c r="G202">
        <v>5</v>
      </c>
      <c r="H202">
        <v>1</v>
      </c>
      <c r="I202">
        <v>3.28</v>
      </c>
      <c r="J202">
        <v>19</v>
      </c>
      <c r="K202">
        <v>0.2346081264163456</v>
      </c>
      <c r="L202">
        <v>12</v>
      </c>
      <c r="M202" t="s">
        <v>1196</v>
      </c>
      <c r="N202" t="b">
        <v>0</v>
      </c>
    </row>
    <row r="203" spans="1:14" x14ac:dyDescent="0.45">
      <c r="A203" t="s">
        <v>231</v>
      </c>
      <c r="B203" t="s">
        <v>1197</v>
      </c>
      <c r="C203" t="s">
        <v>557</v>
      </c>
      <c r="D203">
        <v>5</v>
      </c>
      <c r="E203">
        <v>5</v>
      </c>
      <c r="F203">
        <v>4</v>
      </c>
      <c r="G203">
        <v>5</v>
      </c>
      <c r="H203">
        <v>1</v>
      </c>
      <c r="I203">
        <v>4.3400000000000007</v>
      </c>
      <c r="J203">
        <v>20</v>
      </c>
      <c r="K203">
        <v>0.24748027597038141</v>
      </c>
      <c r="L203">
        <v>11</v>
      </c>
      <c r="M203" t="s">
        <v>1198</v>
      </c>
      <c r="N203" t="b">
        <v>0</v>
      </c>
    </row>
    <row r="204" spans="1:14" x14ac:dyDescent="0.45">
      <c r="A204" t="s">
        <v>234</v>
      </c>
      <c r="B204" t="s">
        <v>1199</v>
      </c>
      <c r="C204" t="s">
        <v>557</v>
      </c>
      <c r="D204">
        <v>5</v>
      </c>
      <c r="E204">
        <v>5</v>
      </c>
      <c r="F204">
        <v>4</v>
      </c>
      <c r="G204">
        <v>5</v>
      </c>
      <c r="H204">
        <v>1</v>
      </c>
      <c r="I204">
        <v>4.3400000000000007</v>
      </c>
      <c r="J204">
        <v>20</v>
      </c>
      <c r="K204">
        <v>0.26258981842686779</v>
      </c>
      <c r="L204">
        <v>10</v>
      </c>
      <c r="M204" t="s">
        <v>1200</v>
      </c>
      <c r="N204" t="b">
        <v>0</v>
      </c>
    </row>
    <row r="205" spans="1:14" x14ac:dyDescent="0.45">
      <c r="A205" t="s">
        <v>237</v>
      </c>
      <c r="B205" t="s">
        <v>1201</v>
      </c>
      <c r="C205" t="s">
        <v>557</v>
      </c>
      <c r="D205">
        <v>4</v>
      </c>
      <c r="E205">
        <v>5</v>
      </c>
      <c r="F205">
        <v>4</v>
      </c>
      <c r="G205">
        <v>5</v>
      </c>
      <c r="H205">
        <v>1</v>
      </c>
      <c r="I205">
        <v>4.3999999999999986</v>
      </c>
      <c r="J205">
        <v>19</v>
      </c>
      <c r="K205">
        <v>0.32960975357260319</v>
      </c>
      <c r="L205">
        <v>11</v>
      </c>
      <c r="M205" t="s">
        <v>1202</v>
      </c>
      <c r="N205" t="b">
        <v>0</v>
      </c>
    </row>
    <row r="206" spans="1:14" x14ac:dyDescent="0.45">
      <c r="A206" t="s">
        <v>240</v>
      </c>
      <c r="B206" t="s">
        <v>1203</v>
      </c>
      <c r="C206" t="s">
        <v>557</v>
      </c>
      <c r="D206">
        <v>5</v>
      </c>
      <c r="E206">
        <v>5</v>
      </c>
      <c r="F206">
        <v>4</v>
      </c>
      <c r="G206">
        <v>5</v>
      </c>
      <c r="H206">
        <v>2</v>
      </c>
      <c r="I206">
        <v>4.4000000000000004</v>
      </c>
      <c r="J206">
        <v>21</v>
      </c>
      <c r="K206">
        <v>0.21202638352638351</v>
      </c>
      <c r="L206">
        <v>5</v>
      </c>
      <c r="M206" t="s">
        <v>1204</v>
      </c>
      <c r="N206" t="b">
        <v>0</v>
      </c>
    </row>
    <row r="207" spans="1:14" x14ac:dyDescent="0.45">
      <c r="A207" t="s">
        <v>243</v>
      </c>
      <c r="B207" t="s">
        <v>1205</v>
      </c>
      <c r="C207" t="s">
        <v>557</v>
      </c>
      <c r="D207">
        <v>5</v>
      </c>
      <c r="E207">
        <v>5</v>
      </c>
      <c r="F207">
        <v>4</v>
      </c>
      <c r="G207">
        <v>5</v>
      </c>
      <c r="H207">
        <v>1</v>
      </c>
      <c r="I207">
        <v>4.3400000000000007</v>
      </c>
      <c r="J207">
        <v>20</v>
      </c>
      <c r="K207">
        <v>0.2394569357642363</v>
      </c>
      <c r="L207">
        <v>9</v>
      </c>
      <c r="M207" t="s">
        <v>1206</v>
      </c>
      <c r="N207" t="b">
        <v>0</v>
      </c>
    </row>
    <row r="208" spans="1:14" x14ac:dyDescent="0.45">
      <c r="A208" t="s">
        <v>246</v>
      </c>
      <c r="B208" t="s">
        <v>1207</v>
      </c>
      <c r="C208" t="s">
        <v>557</v>
      </c>
      <c r="D208">
        <v>4</v>
      </c>
      <c r="E208">
        <v>5</v>
      </c>
      <c r="F208">
        <v>4</v>
      </c>
      <c r="G208">
        <v>5</v>
      </c>
      <c r="H208">
        <v>1</v>
      </c>
      <c r="I208">
        <v>3.28</v>
      </c>
      <c r="J208">
        <v>19</v>
      </c>
      <c r="K208">
        <v>0.26895410296204197</v>
      </c>
      <c r="L208">
        <v>11</v>
      </c>
      <c r="M208" t="s">
        <v>1208</v>
      </c>
      <c r="N208" t="b">
        <v>0</v>
      </c>
    </row>
    <row r="209" spans="1:14" x14ac:dyDescent="0.45">
      <c r="A209" t="s">
        <v>249</v>
      </c>
      <c r="B209" t="s">
        <v>1209</v>
      </c>
      <c r="C209" t="s">
        <v>557</v>
      </c>
      <c r="D209">
        <v>4</v>
      </c>
      <c r="E209">
        <v>4</v>
      </c>
      <c r="F209">
        <v>3</v>
      </c>
      <c r="G209">
        <v>4</v>
      </c>
      <c r="H209">
        <v>1</v>
      </c>
      <c r="I209">
        <v>3.26</v>
      </c>
      <c r="J209">
        <v>16</v>
      </c>
      <c r="K209">
        <v>0.22087787167110479</v>
      </c>
      <c r="L209">
        <v>12</v>
      </c>
      <c r="M209" t="s">
        <v>1210</v>
      </c>
      <c r="N209" t="b">
        <v>0</v>
      </c>
    </row>
    <row r="210" spans="1:14" x14ac:dyDescent="0.45">
      <c r="A210" t="s">
        <v>252</v>
      </c>
      <c r="B210" t="s">
        <v>1211</v>
      </c>
      <c r="C210" t="s">
        <v>557</v>
      </c>
      <c r="D210">
        <v>4</v>
      </c>
      <c r="E210">
        <v>5</v>
      </c>
      <c r="F210">
        <v>4</v>
      </c>
      <c r="G210">
        <v>5</v>
      </c>
      <c r="H210">
        <v>1</v>
      </c>
      <c r="I210">
        <v>4.12</v>
      </c>
      <c r="J210">
        <v>19</v>
      </c>
      <c r="K210">
        <v>0.46080798918581428</v>
      </c>
      <c r="L210">
        <v>10</v>
      </c>
      <c r="M210" t="s">
        <v>1212</v>
      </c>
      <c r="N210" t="b">
        <v>0</v>
      </c>
    </row>
    <row r="211" spans="1:14" x14ac:dyDescent="0.45">
      <c r="A211" t="s">
        <v>255</v>
      </c>
      <c r="B211" t="s">
        <v>1213</v>
      </c>
      <c r="C211" t="s">
        <v>557</v>
      </c>
      <c r="D211">
        <v>5</v>
      </c>
      <c r="E211">
        <v>5</v>
      </c>
      <c r="F211">
        <v>5</v>
      </c>
      <c r="G211">
        <v>5</v>
      </c>
      <c r="H211">
        <v>1</v>
      </c>
      <c r="I211">
        <v>4.4800000000000004</v>
      </c>
      <c r="J211">
        <v>21</v>
      </c>
      <c r="K211">
        <v>0.13029337042100869</v>
      </c>
      <c r="L211">
        <v>9</v>
      </c>
      <c r="M211" t="s">
        <v>1214</v>
      </c>
      <c r="N211" t="b">
        <v>0</v>
      </c>
    </row>
    <row r="212" spans="1:14" x14ac:dyDescent="0.45">
      <c r="A212" t="s">
        <v>258</v>
      </c>
      <c r="B212" t="s">
        <v>1215</v>
      </c>
      <c r="C212" t="s">
        <v>557</v>
      </c>
      <c r="D212">
        <v>4</v>
      </c>
      <c r="E212">
        <v>5</v>
      </c>
      <c r="F212">
        <v>4</v>
      </c>
      <c r="G212">
        <v>5</v>
      </c>
      <c r="H212">
        <v>1</v>
      </c>
      <c r="I212">
        <v>3.28</v>
      </c>
      <c r="J212">
        <v>19</v>
      </c>
      <c r="K212">
        <v>0.44280075754858772</v>
      </c>
      <c r="L212">
        <v>10</v>
      </c>
      <c r="M212" t="s">
        <v>1216</v>
      </c>
      <c r="N212" t="b">
        <v>0</v>
      </c>
    </row>
    <row r="213" spans="1:14" x14ac:dyDescent="0.45">
      <c r="A213" t="s">
        <v>261</v>
      </c>
      <c r="B213" t="s">
        <v>1217</v>
      </c>
      <c r="C213" t="s">
        <v>557</v>
      </c>
      <c r="D213">
        <v>5</v>
      </c>
      <c r="E213">
        <v>5</v>
      </c>
      <c r="F213">
        <v>4</v>
      </c>
      <c r="G213">
        <v>5</v>
      </c>
      <c r="H213">
        <v>1</v>
      </c>
      <c r="I213">
        <v>4.3400000000000007</v>
      </c>
      <c r="J213">
        <v>20</v>
      </c>
      <c r="K213">
        <v>0.47013695469595962</v>
      </c>
      <c r="L213">
        <v>11</v>
      </c>
      <c r="M213" t="s">
        <v>1218</v>
      </c>
      <c r="N213" t="b">
        <v>0</v>
      </c>
    </row>
    <row r="214" spans="1:14" x14ac:dyDescent="0.45">
      <c r="A214" t="s">
        <v>264</v>
      </c>
      <c r="B214" t="s">
        <v>1219</v>
      </c>
      <c r="C214" t="s">
        <v>557</v>
      </c>
      <c r="D214">
        <v>2</v>
      </c>
      <c r="E214">
        <v>1</v>
      </c>
      <c r="F214">
        <v>1</v>
      </c>
      <c r="G214">
        <v>4</v>
      </c>
      <c r="H214">
        <v>1</v>
      </c>
      <c r="I214">
        <v>1.58</v>
      </c>
      <c r="J214">
        <v>9</v>
      </c>
      <c r="K214">
        <v>0.28654969640710748</v>
      </c>
      <c r="L214">
        <v>10</v>
      </c>
      <c r="M214" t="s">
        <v>1220</v>
      </c>
      <c r="N214" t="b">
        <v>0</v>
      </c>
    </row>
    <row r="215" spans="1:14" x14ac:dyDescent="0.45">
      <c r="A215" t="s">
        <v>267</v>
      </c>
      <c r="B215" t="s">
        <v>1221</v>
      </c>
      <c r="C215" t="s">
        <v>557</v>
      </c>
      <c r="D215">
        <v>3</v>
      </c>
      <c r="E215">
        <v>3</v>
      </c>
      <c r="F215">
        <v>2</v>
      </c>
      <c r="G215">
        <v>4</v>
      </c>
      <c r="H215">
        <v>1</v>
      </c>
      <c r="I215">
        <v>3.14</v>
      </c>
      <c r="J215">
        <v>13</v>
      </c>
      <c r="K215">
        <v>0.13581215887261661</v>
      </c>
      <c r="L215">
        <v>11</v>
      </c>
      <c r="M215" t="s">
        <v>1222</v>
      </c>
      <c r="N215" t="b">
        <v>0</v>
      </c>
    </row>
    <row r="216" spans="1:14" x14ac:dyDescent="0.45">
      <c r="A216" t="s">
        <v>270</v>
      </c>
      <c r="B216" t="s">
        <v>698</v>
      </c>
      <c r="C216" t="s">
        <v>557</v>
      </c>
      <c r="D216">
        <v>1</v>
      </c>
      <c r="E216">
        <v>1</v>
      </c>
      <c r="F216">
        <v>1</v>
      </c>
      <c r="G216">
        <v>1</v>
      </c>
      <c r="H216">
        <v>1</v>
      </c>
      <c r="I216">
        <v>2.12</v>
      </c>
      <c r="J216">
        <v>5</v>
      </c>
      <c r="K216">
        <v>4.2929532705432552E-2</v>
      </c>
      <c r="L216">
        <v>11</v>
      </c>
      <c r="M216" t="s">
        <v>1223</v>
      </c>
      <c r="N216" t="b">
        <v>0</v>
      </c>
    </row>
    <row r="217" spans="1:14" x14ac:dyDescent="0.45">
      <c r="A217" t="s">
        <v>273</v>
      </c>
      <c r="B217" t="s">
        <v>698</v>
      </c>
      <c r="C217" t="s">
        <v>557</v>
      </c>
      <c r="D217">
        <v>3</v>
      </c>
      <c r="E217">
        <v>1</v>
      </c>
      <c r="F217">
        <v>1</v>
      </c>
      <c r="G217">
        <v>1</v>
      </c>
      <c r="H217">
        <v>1</v>
      </c>
      <c r="I217">
        <v>2.2799999999999998</v>
      </c>
      <c r="J217">
        <v>7</v>
      </c>
      <c r="K217">
        <v>6.6687824164071069E-2</v>
      </c>
      <c r="L217">
        <v>10</v>
      </c>
      <c r="M217" t="s">
        <v>1224</v>
      </c>
      <c r="N217" t="b">
        <v>0</v>
      </c>
    </row>
    <row r="218" spans="1:14" x14ac:dyDescent="0.45">
      <c r="A218" t="s">
        <v>276</v>
      </c>
      <c r="B218" t="s">
        <v>1225</v>
      </c>
      <c r="C218" t="s">
        <v>557</v>
      </c>
      <c r="D218">
        <v>4</v>
      </c>
      <c r="E218">
        <v>5</v>
      </c>
      <c r="F218">
        <v>4</v>
      </c>
      <c r="G218">
        <v>5</v>
      </c>
      <c r="H218">
        <v>1</v>
      </c>
      <c r="I218">
        <v>3.28</v>
      </c>
      <c r="J218">
        <v>19</v>
      </c>
      <c r="K218">
        <v>0.33132102676940778</v>
      </c>
      <c r="L218">
        <v>7</v>
      </c>
      <c r="M218" t="s">
        <v>1226</v>
      </c>
      <c r="N218" t="b">
        <v>0</v>
      </c>
    </row>
    <row r="219" spans="1:14" x14ac:dyDescent="0.45">
      <c r="A219" t="s">
        <v>279</v>
      </c>
      <c r="B219" t="s">
        <v>1227</v>
      </c>
      <c r="C219" t="s">
        <v>557</v>
      </c>
      <c r="D219">
        <v>3</v>
      </c>
      <c r="E219">
        <v>3</v>
      </c>
      <c r="F219">
        <v>2</v>
      </c>
      <c r="G219">
        <v>4</v>
      </c>
      <c r="H219">
        <v>1</v>
      </c>
      <c r="I219">
        <v>3.14</v>
      </c>
      <c r="J219">
        <v>13</v>
      </c>
      <c r="K219">
        <v>8.1895251262504687E-2</v>
      </c>
      <c r="L219">
        <v>13</v>
      </c>
      <c r="M219" t="s">
        <v>1228</v>
      </c>
      <c r="N219" t="b">
        <v>0</v>
      </c>
    </row>
    <row r="220" spans="1:14" x14ac:dyDescent="0.45">
      <c r="A220" t="s">
        <v>282</v>
      </c>
      <c r="B220" t="s">
        <v>1229</v>
      </c>
      <c r="C220" t="s">
        <v>557</v>
      </c>
      <c r="D220">
        <v>5</v>
      </c>
      <c r="E220">
        <v>5</v>
      </c>
      <c r="F220">
        <v>4</v>
      </c>
      <c r="G220">
        <v>5</v>
      </c>
      <c r="H220">
        <v>2</v>
      </c>
      <c r="I220">
        <v>4.68</v>
      </c>
      <c r="J220">
        <v>21</v>
      </c>
      <c r="K220">
        <v>0.37791296484633757</v>
      </c>
      <c r="L220">
        <v>9</v>
      </c>
      <c r="M220" t="s">
        <v>1230</v>
      </c>
      <c r="N220" t="b">
        <v>0</v>
      </c>
    </row>
    <row r="221" spans="1:14" x14ac:dyDescent="0.45">
      <c r="A221" t="s">
        <v>285</v>
      </c>
      <c r="B221" t="s">
        <v>1231</v>
      </c>
      <c r="C221" t="s">
        <v>557</v>
      </c>
      <c r="D221">
        <v>4</v>
      </c>
      <c r="E221">
        <v>5</v>
      </c>
      <c r="F221">
        <v>4</v>
      </c>
      <c r="G221">
        <v>5</v>
      </c>
      <c r="H221">
        <v>1</v>
      </c>
      <c r="I221">
        <v>3.28</v>
      </c>
      <c r="J221">
        <v>19</v>
      </c>
      <c r="K221">
        <v>0.14456025129051439</v>
      </c>
      <c r="L221">
        <v>10</v>
      </c>
      <c r="M221" t="s">
        <v>1232</v>
      </c>
      <c r="N221" t="b">
        <v>0</v>
      </c>
    </row>
    <row r="222" spans="1:14" x14ac:dyDescent="0.45">
      <c r="A222" t="s">
        <v>288</v>
      </c>
      <c r="B222" t="s">
        <v>1233</v>
      </c>
      <c r="C222" t="s">
        <v>557</v>
      </c>
      <c r="D222">
        <v>5</v>
      </c>
      <c r="E222">
        <v>5</v>
      </c>
      <c r="F222">
        <v>5</v>
      </c>
      <c r="G222">
        <v>5</v>
      </c>
      <c r="H222">
        <v>1</v>
      </c>
      <c r="I222">
        <v>4.4800000000000004</v>
      </c>
      <c r="J222">
        <v>21</v>
      </c>
      <c r="K222">
        <v>0.146302152353398</v>
      </c>
      <c r="L222">
        <v>10</v>
      </c>
      <c r="M222" t="s">
        <v>1234</v>
      </c>
      <c r="N222" t="b">
        <v>0</v>
      </c>
    </row>
    <row r="223" spans="1:14" x14ac:dyDescent="0.45">
      <c r="A223" t="s">
        <v>291</v>
      </c>
      <c r="B223" t="s">
        <v>1235</v>
      </c>
      <c r="C223" t="s">
        <v>557</v>
      </c>
      <c r="D223">
        <v>5</v>
      </c>
      <c r="E223">
        <v>5</v>
      </c>
      <c r="F223">
        <v>4</v>
      </c>
      <c r="G223">
        <v>5</v>
      </c>
      <c r="H223">
        <v>1</v>
      </c>
      <c r="I223">
        <v>4.3400000000000007</v>
      </c>
      <c r="J223">
        <v>20</v>
      </c>
      <c r="K223">
        <v>0.24045328991626119</v>
      </c>
      <c r="L223">
        <v>11</v>
      </c>
      <c r="M223" t="s">
        <v>1236</v>
      </c>
      <c r="N223" t="b">
        <v>0</v>
      </c>
    </row>
    <row r="224" spans="1:14" x14ac:dyDescent="0.45">
      <c r="A224" t="s">
        <v>294</v>
      </c>
      <c r="B224" t="s">
        <v>1237</v>
      </c>
      <c r="C224" t="s">
        <v>557</v>
      </c>
      <c r="D224">
        <v>4</v>
      </c>
      <c r="E224">
        <v>5</v>
      </c>
      <c r="F224">
        <v>3</v>
      </c>
      <c r="G224">
        <v>4</v>
      </c>
      <c r="H224">
        <v>1</v>
      </c>
      <c r="I224">
        <v>3.86</v>
      </c>
      <c r="J224">
        <v>17</v>
      </c>
      <c r="K224">
        <v>0.1792061396424508</v>
      </c>
      <c r="L224">
        <v>10</v>
      </c>
      <c r="M224" t="s">
        <v>1238</v>
      </c>
      <c r="N224" t="b">
        <v>0</v>
      </c>
    </row>
    <row r="225" spans="1:14" x14ac:dyDescent="0.45">
      <c r="A225" t="s">
        <v>297</v>
      </c>
      <c r="B225" t="s">
        <v>1239</v>
      </c>
      <c r="C225" t="s">
        <v>557</v>
      </c>
      <c r="D225">
        <v>5</v>
      </c>
      <c r="E225">
        <v>5</v>
      </c>
      <c r="F225">
        <v>5</v>
      </c>
      <c r="G225">
        <v>5</v>
      </c>
      <c r="H225">
        <v>1</v>
      </c>
      <c r="I225">
        <v>4.4800000000000004</v>
      </c>
      <c r="J225">
        <v>21</v>
      </c>
      <c r="K225">
        <v>0.22832460684449549</v>
      </c>
      <c r="L225">
        <v>12</v>
      </c>
      <c r="M225" t="s">
        <v>1240</v>
      </c>
      <c r="N225" t="b">
        <v>0</v>
      </c>
    </row>
    <row r="226" spans="1:14" x14ac:dyDescent="0.45">
      <c r="A226" t="s">
        <v>300</v>
      </c>
      <c r="B226" t="s">
        <v>1241</v>
      </c>
      <c r="C226" t="s">
        <v>557</v>
      </c>
      <c r="D226">
        <v>4</v>
      </c>
      <c r="E226">
        <v>5</v>
      </c>
      <c r="F226">
        <v>4</v>
      </c>
      <c r="G226">
        <v>5</v>
      </c>
      <c r="H226">
        <v>1</v>
      </c>
      <c r="I226">
        <v>4.12</v>
      </c>
      <c r="J226">
        <v>19</v>
      </c>
      <c r="K226">
        <v>0.29078375030460002</v>
      </c>
      <c r="L226">
        <v>10</v>
      </c>
      <c r="M226" t="s">
        <v>1242</v>
      </c>
      <c r="N226" t="b">
        <v>0</v>
      </c>
    </row>
    <row r="227" spans="1:14" x14ac:dyDescent="0.45">
      <c r="A227" t="s">
        <v>303</v>
      </c>
      <c r="B227" t="s">
        <v>1243</v>
      </c>
      <c r="C227" t="s">
        <v>557</v>
      </c>
      <c r="D227">
        <v>5</v>
      </c>
      <c r="E227">
        <v>5</v>
      </c>
      <c r="F227">
        <v>5</v>
      </c>
      <c r="G227">
        <v>5</v>
      </c>
      <c r="H227">
        <v>1</v>
      </c>
      <c r="I227">
        <v>4.4800000000000004</v>
      </c>
      <c r="J227">
        <v>21</v>
      </c>
      <c r="K227">
        <v>0.28784717986995861</v>
      </c>
      <c r="L227">
        <v>10</v>
      </c>
      <c r="M227" t="s">
        <v>1244</v>
      </c>
      <c r="N227" t="b">
        <v>0</v>
      </c>
    </row>
    <row r="228" spans="1:14" x14ac:dyDescent="0.45">
      <c r="A228" t="s">
        <v>306</v>
      </c>
      <c r="B228" t="s">
        <v>1245</v>
      </c>
      <c r="C228" t="s">
        <v>557</v>
      </c>
      <c r="D228">
        <v>5</v>
      </c>
      <c r="E228">
        <v>5</v>
      </c>
      <c r="F228">
        <v>5</v>
      </c>
      <c r="G228">
        <v>5</v>
      </c>
      <c r="H228">
        <v>1</v>
      </c>
      <c r="I228">
        <v>4.4800000000000004</v>
      </c>
      <c r="J228">
        <v>21</v>
      </c>
      <c r="K228">
        <v>0.32392005552639042</v>
      </c>
      <c r="L228">
        <v>13</v>
      </c>
      <c r="M228" t="s">
        <v>1246</v>
      </c>
      <c r="N228" t="b">
        <v>0</v>
      </c>
    </row>
    <row r="229" spans="1:14" x14ac:dyDescent="0.45">
      <c r="A229" t="s">
        <v>309</v>
      </c>
      <c r="B229" t="s">
        <v>1247</v>
      </c>
      <c r="C229" t="s">
        <v>557</v>
      </c>
      <c r="D229">
        <v>5</v>
      </c>
      <c r="E229">
        <v>5</v>
      </c>
      <c r="F229">
        <v>4</v>
      </c>
      <c r="G229">
        <v>5</v>
      </c>
      <c r="H229">
        <v>1</v>
      </c>
      <c r="I229">
        <v>4.3400000000000007</v>
      </c>
      <c r="J229">
        <v>20</v>
      </c>
      <c r="K229">
        <v>0.24641267008432369</v>
      </c>
      <c r="L229">
        <v>15</v>
      </c>
      <c r="M229" t="s">
        <v>1248</v>
      </c>
      <c r="N229" t="b">
        <v>0</v>
      </c>
    </row>
    <row r="230" spans="1:14" x14ac:dyDescent="0.45">
      <c r="A230" t="s">
        <v>312</v>
      </c>
      <c r="B230" t="s">
        <v>1249</v>
      </c>
      <c r="C230" t="s">
        <v>557</v>
      </c>
      <c r="D230">
        <v>4</v>
      </c>
      <c r="E230">
        <v>5</v>
      </c>
      <c r="F230">
        <v>4</v>
      </c>
      <c r="G230">
        <v>5</v>
      </c>
      <c r="H230">
        <v>1</v>
      </c>
      <c r="I230">
        <v>4.12</v>
      </c>
      <c r="J230">
        <v>19</v>
      </c>
      <c r="K230">
        <v>0.39207594304352328</v>
      </c>
      <c r="L230">
        <v>14</v>
      </c>
      <c r="M230" t="s">
        <v>1250</v>
      </c>
      <c r="N230" t="b">
        <v>0</v>
      </c>
    </row>
    <row r="231" spans="1:14" x14ac:dyDescent="0.45">
      <c r="A231" t="s">
        <v>315</v>
      </c>
      <c r="B231" t="s">
        <v>1251</v>
      </c>
      <c r="C231" t="s">
        <v>557</v>
      </c>
      <c r="D231">
        <v>5</v>
      </c>
      <c r="E231">
        <v>5</v>
      </c>
      <c r="F231">
        <v>4</v>
      </c>
      <c r="G231">
        <v>5</v>
      </c>
      <c r="H231">
        <v>1</v>
      </c>
      <c r="I231">
        <v>4.3400000000000007</v>
      </c>
      <c r="J231">
        <v>20</v>
      </c>
      <c r="K231">
        <v>0.3894433462736766</v>
      </c>
      <c r="L231">
        <v>12</v>
      </c>
      <c r="M231" t="s">
        <v>1252</v>
      </c>
      <c r="N231" t="b">
        <v>0</v>
      </c>
    </row>
    <row r="232" spans="1:14" x14ac:dyDescent="0.45">
      <c r="A232" t="s">
        <v>318</v>
      </c>
      <c r="B232" t="s">
        <v>1253</v>
      </c>
      <c r="C232" t="s">
        <v>557</v>
      </c>
      <c r="D232">
        <v>5</v>
      </c>
      <c r="E232">
        <v>5</v>
      </c>
      <c r="F232">
        <v>5</v>
      </c>
      <c r="G232">
        <v>5</v>
      </c>
      <c r="H232">
        <v>1</v>
      </c>
      <c r="I232">
        <v>4.4800000000000004</v>
      </c>
      <c r="J232">
        <v>21</v>
      </c>
      <c r="K232">
        <v>0.2284949672768665</v>
      </c>
      <c r="L232">
        <v>11</v>
      </c>
      <c r="M232" t="s">
        <v>1254</v>
      </c>
      <c r="N232" t="b">
        <v>0</v>
      </c>
    </row>
    <row r="233" spans="1:14" x14ac:dyDescent="0.45">
      <c r="A233" t="s">
        <v>321</v>
      </c>
      <c r="B233" t="s">
        <v>1255</v>
      </c>
      <c r="C233" t="s">
        <v>557</v>
      </c>
      <c r="D233">
        <v>5</v>
      </c>
      <c r="E233">
        <v>5</v>
      </c>
      <c r="F233">
        <v>5</v>
      </c>
      <c r="G233">
        <v>5</v>
      </c>
      <c r="H233">
        <v>1</v>
      </c>
      <c r="I233">
        <v>4.4800000000000004</v>
      </c>
      <c r="J233">
        <v>21</v>
      </c>
      <c r="K233">
        <v>0.1071351714565318</v>
      </c>
      <c r="L233">
        <v>10</v>
      </c>
      <c r="M233" t="s">
        <v>1256</v>
      </c>
      <c r="N233" t="b">
        <v>0</v>
      </c>
    </row>
    <row r="234" spans="1:14" x14ac:dyDescent="0.45">
      <c r="A234" t="s">
        <v>324</v>
      </c>
      <c r="B234" t="s">
        <v>1257</v>
      </c>
      <c r="C234" t="s">
        <v>557</v>
      </c>
      <c r="D234">
        <v>5</v>
      </c>
      <c r="E234">
        <v>5</v>
      </c>
      <c r="F234">
        <v>4</v>
      </c>
      <c r="G234">
        <v>5</v>
      </c>
      <c r="H234">
        <v>1</v>
      </c>
      <c r="I234">
        <v>3.5</v>
      </c>
      <c r="J234">
        <v>20</v>
      </c>
      <c r="K234">
        <v>0.19601433795068621</v>
      </c>
      <c r="L234">
        <v>11</v>
      </c>
      <c r="M234" t="s">
        <v>1258</v>
      </c>
      <c r="N234" t="b">
        <v>0</v>
      </c>
    </row>
    <row r="235" spans="1:14" x14ac:dyDescent="0.45">
      <c r="A235" t="s">
        <v>327</v>
      </c>
      <c r="B235" t="s">
        <v>1259</v>
      </c>
      <c r="C235" t="s">
        <v>557</v>
      </c>
      <c r="D235">
        <v>4</v>
      </c>
      <c r="E235">
        <v>4</v>
      </c>
      <c r="F235">
        <v>3</v>
      </c>
      <c r="G235">
        <v>5</v>
      </c>
      <c r="H235">
        <v>1</v>
      </c>
      <c r="I235">
        <v>3.8</v>
      </c>
      <c r="J235">
        <v>17</v>
      </c>
      <c r="K235">
        <v>0.10200474898236089</v>
      </c>
      <c r="L235">
        <v>2</v>
      </c>
      <c r="M235" t="s">
        <v>1260</v>
      </c>
      <c r="N235" t="b">
        <v>0</v>
      </c>
    </row>
    <row r="236" spans="1:14" x14ac:dyDescent="0.45">
      <c r="A236" t="s">
        <v>330</v>
      </c>
      <c r="B236" t="s">
        <v>1261</v>
      </c>
      <c r="C236" t="s">
        <v>557</v>
      </c>
      <c r="D236">
        <v>5</v>
      </c>
      <c r="E236">
        <v>5</v>
      </c>
      <c r="F236">
        <v>4</v>
      </c>
      <c r="G236">
        <v>5</v>
      </c>
      <c r="H236">
        <v>1</v>
      </c>
      <c r="I236">
        <v>4.3400000000000007</v>
      </c>
      <c r="J236">
        <v>20</v>
      </c>
      <c r="K236">
        <v>0.15783556548926331</v>
      </c>
      <c r="L236">
        <v>12</v>
      </c>
      <c r="M236" t="s">
        <v>1262</v>
      </c>
      <c r="N236" t="b">
        <v>0</v>
      </c>
    </row>
    <row r="237" spans="1:14" x14ac:dyDescent="0.45">
      <c r="A237" t="s">
        <v>333</v>
      </c>
      <c r="B237" t="s">
        <v>1263</v>
      </c>
      <c r="C237" t="s">
        <v>557</v>
      </c>
      <c r="D237">
        <v>5</v>
      </c>
      <c r="E237">
        <v>5</v>
      </c>
      <c r="F237">
        <v>4</v>
      </c>
      <c r="G237">
        <v>5</v>
      </c>
      <c r="H237">
        <v>1</v>
      </c>
      <c r="I237">
        <v>4.3400000000000007</v>
      </c>
      <c r="J237">
        <v>20</v>
      </c>
      <c r="K237">
        <v>0.46905080975617353</v>
      </c>
      <c r="L237">
        <v>10</v>
      </c>
      <c r="M237" t="s">
        <v>1264</v>
      </c>
      <c r="N237" t="b">
        <v>0</v>
      </c>
    </row>
    <row r="238" spans="1:14" x14ac:dyDescent="0.45">
      <c r="A238" t="s">
        <v>336</v>
      </c>
      <c r="B238" t="s">
        <v>1265</v>
      </c>
      <c r="C238" t="s">
        <v>557</v>
      </c>
      <c r="D238">
        <v>5</v>
      </c>
      <c r="E238">
        <v>5</v>
      </c>
      <c r="F238">
        <v>5</v>
      </c>
      <c r="G238">
        <v>5</v>
      </c>
      <c r="H238">
        <v>1</v>
      </c>
      <c r="I238">
        <v>4.4800000000000004</v>
      </c>
      <c r="J238">
        <v>21</v>
      </c>
      <c r="K238">
        <v>0.3216580718015904</v>
      </c>
      <c r="L238">
        <v>11</v>
      </c>
      <c r="M238" t="s">
        <v>1266</v>
      </c>
      <c r="N238" t="b">
        <v>0</v>
      </c>
    </row>
    <row r="239" spans="1:14" x14ac:dyDescent="0.45">
      <c r="A239" t="s">
        <v>339</v>
      </c>
      <c r="B239" t="s">
        <v>1267</v>
      </c>
      <c r="C239" t="s">
        <v>557</v>
      </c>
      <c r="D239">
        <v>3</v>
      </c>
      <c r="E239">
        <v>3</v>
      </c>
      <c r="F239">
        <v>2</v>
      </c>
      <c r="G239">
        <v>4</v>
      </c>
      <c r="H239">
        <v>1</v>
      </c>
      <c r="I239">
        <v>3.14</v>
      </c>
      <c r="J239">
        <v>13</v>
      </c>
      <c r="K239">
        <v>0.15230301975846661</v>
      </c>
      <c r="L239">
        <v>13</v>
      </c>
      <c r="M239" t="s">
        <v>1268</v>
      </c>
      <c r="N239" t="b">
        <v>0</v>
      </c>
    </row>
    <row r="240" spans="1:14" x14ac:dyDescent="0.45">
      <c r="A240" t="s">
        <v>342</v>
      </c>
      <c r="B240" t="s">
        <v>1269</v>
      </c>
      <c r="C240" t="s">
        <v>557</v>
      </c>
      <c r="D240">
        <v>5</v>
      </c>
      <c r="E240">
        <v>5</v>
      </c>
      <c r="F240">
        <v>4</v>
      </c>
      <c r="G240">
        <v>5</v>
      </c>
      <c r="H240">
        <v>1</v>
      </c>
      <c r="I240">
        <v>3.5</v>
      </c>
      <c r="J240">
        <v>20</v>
      </c>
      <c r="K240">
        <v>0.39787795285363858</v>
      </c>
      <c r="L240">
        <v>11</v>
      </c>
      <c r="M240" t="s">
        <v>1270</v>
      </c>
      <c r="N240" t="b">
        <v>0</v>
      </c>
    </row>
    <row r="241" spans="1:14" x14ac:dyDescent="0.45">
      <c r="A241" t="s">
        <v>345</v>
      </c>
      <c r="B241" t="s">
        <v>1271</v>
      </c>
      <c r="C241" t="s">
        <v>557</v>
      </c>
      <c r="D241">
        <v>5</v>
      </c>
      <c r="E241">
        <v>5</v>
      </c>
      <c r="F241">
        <v>4</v>
      </c>
      <c r="G241">
        <v>5</v>
      </c>
      <c r="H241">
        <v>1</v>
      </c>
      <c r="I241">
        <v>4.3400000000000007</v>
      </c>
      <c r="J241">
        <v>20</v>
      </c>
      <c r="K241">
        <v>0.20426898754551559</v>
      </c>
      <c r="L241">
        <v>12</v>
      </c>
      <c r="M241" t="s">
        <v>1272</v>
      </c>
      <c r="N241" t="b">
        <v>0</v>
      </c>
    </row>
    <row r="242" spans="1:14" x14ac:dyDescent="0.45">
      <c r="A242" t="s">
        <v>348</v>
      </c>
      <c r="B242" t="s">
        <v>1273</v>
      </c>
      <c r="C242" t="s">
        <v>557</v>
      </c>
      <c r="D242">
        <v>4</v>
      </c>
      <c r="E242">
        <v>5</v>
      </c>
      <c r="F242">
        <v>4</v>
      </c>
      <c r="G242">
        <v>5</v>
      </c>
      <c r="H242">
        <v>1</v>
      </c>
      <c r="I242">
        <v>3.28</v>
      </c>
      <c r="J242">
        <v>19</v>
      </c>
      <c r="K242">
        <v>0.2253900993889314</v>
      </c>
      <c r="L242">
        <v>15</v>
      </c>
      <c r="M242" t="s">
        <v>1274</v>
      </c>
      <c r="N242" t="b">
        <v>0</v>
      </c>
    </row>
    <row r="243" spans="1:14" x14ac:dyDescent="0.45">
      <c r="A243" t="s">
        <v>351</v>
      </c>
      <c r="B243" t="s">
        <v>1275</v>
      </c>
      <c r="C243" t="s">
        <v>557</v>
      </c>
      <c r="D243">
        <v>5</v>
      </c>
      <c r="E243">
        <v>5</v>
      </c>
      <c r="F243">
        <v>5</v>
      </c>
      <c r="G243">
        <v>5</v>
      </c>
      <c r="H243">
        <v>1</v>
      </c>
      <c r="I243">
        <v>4.4800000000000004</v>
      </c>
      <c r="J243">
        <v>21</v>
      </c>
      <c r="K243">
        <v>0.15758624802283311</v>
      </c>
      <c r="L243">
        <v>10</v>
      </c>
      <c r="M243" t="s">
        <v>885</v>
      </c>
      <c r="N243" t="b">
        <v>0</v>
      </c>
    </row>
    <row r="244" spans="1:14" x14ac:dyDescent="0.45">
      <c r="A244" t="s">
        <v>354</v>
      </c>
      <c r="B244" t="s">
        <v>1276</v>
      </c>
      <c r="C244" t="s">
        <v>557</v>
      </c>
      <c r="D244">
        <v>5</v>
      </c>
      <c r="E244">
        <v>5</v>
      </c>
      <c r="F244">
        <v>4</v>
      </c>
      <c r="G244">
        <v>5</v>
      </c>
      <c r="H244">
        <v>1</v>
      </c>
      <c r="I244">
        <v>4.3400000000000007</v>
      </c>
      <c r="J244">
        <v>20</v>
      </c>
      <c r="K244">
        <v>0.2220575981943555</v>
      </c>
      <c r="L244">
        <v>12</v>
      </c>
      <c r="M244" t="s">
        <v>1277</v>
      </c>
      <c r="N244" t="b">
        <v>0</v>
      </c>
    </row>
    <row r="245" spans="1:14" x14ac:dyDescent="0.45">
      <c r="A245" t="s">
        <v>357</v>
      </c>
      <c r="B245" t="s">
        <v>1278</v>
      </c>
      <c r="C245" t="s">
        <v>557</v>
      </c>
      <c r="D245">
        <v>5</v>
      </c>
      <c r="E245">
        <v>5</v>
      </c>
      <c r="F245">
        <v>5</v>
      </c>
      <c r="G245">
        <v>5</v>
      </c>
      <c r="H245">
        <v>1</v>
      </c>
      <c r="I245">
        <v>4.4800000000000004</v>
      </c>
      <c r="J245">
        <v>21</v>
      </c>
      <c r="K245">
        <v>0</v>
      </c>
      <c r="L245">
        <v>1</v>
      </c>
      <c r="M245" t="s">
        <v>1279</v>
      </c>
      <c r="N245" t="b">
        <v>0</v>
      </c>
    </row>
    <row r="246" spans="1:14" x14ac:dyDescent="0.45">
      <c r="A246" t="s">
        <v>360</v>
      </c>
      <c r="B246" t="s">
        <v>1280</v>
      </c>
      <c r="C246" t="s">
        <v>557</v>
      </c>
      <c r="D246">
        <v>5</v>
      </c>
      <c r="E246">
        <v>5</v>
      </c>
      <c r="F246">
        <v>4</v>
      </c>
      <c r="G246">
        <v>5</v>
      </c>
      <c r="H246">
        <v>1</v>
      </c>
      <c r="I246">
        <v>4.3400000000000007</v>
      </c>
      <c r="J246">
        <v>20</v>
      </c>
      <c r="K246">
        <v>0.35458591449248561</v>
      </c>
      <c r="L246">
        <v>14</v>
      </c>
      <c r="M246" t="s">
        <v>1281</v>
      </c>
      <c r="N246" t="b">
        <v>0</v>
      </c>
    </row>
    <row r="247" spans="1:14" x14ac:dyDescent="0.45">
      <c r="A247" t="s">
        <v>363</v>
      </c>
      <c r="B247" t="s">
        <v>1282</v>
      </c>
      <c r="C247" t="s">
        <v>557</v>
      </c>
      <c r="D247">
        <v>5</v>
      </c>
      <c r="E247">
        <v>5</v>
      </c>
      <c r="F247">
        <v>4</v>
      </c>
      <c r="G247">
        <v>5</v>
      </c>
      <c r="H247">
        <v>1</v>
      </c>
      <c r="I247">
        <v>4.3400000000000007</v>
      </c>
      <c r="J247">
        <v>20</v>
      </c>
      <c r="K247">
        <v>0.15469906388095481</v>
      </c>
      <c r="L247">
        <v>9</v>
      </c>
      <c r="M247" t="s">
        <v>1283</v>
      </c>
      <c r="N247" t="b">
        <v>0</v>
      </c>
    </row>
    <row r="248" spans="1:14" x14ac:dyDescent="0.45">
      <c r="A248" t="s">
        <v>366</v>
      </c>
      <c r="B248" t="s">
        <v>1284</v>
      </c>
      <c r="C248" t="s">
        <v>557</v>
      </c>
      <c r="D248">
        <v>4</v>
      </c>
      <c r="E248">
        <v>4</v>
      </c>
      <c r="F248">
        <v>3</v>
      </c>
      <c r="G248">
        <v>4</v>
      </c>
      <c r="H248">
        <v>1</v>
      </c>
      <c r="I248">
        <v>2.84</v>
      </c>
      <c r="J248">
        <v>16</v>
      </c>
      <c r="K248">
        <v>0.39021501408929671</v>
      </c>
      <c r="L248">
        <v>12</v>
      </c>
      <c r="M248" t="s">
        <v>1285</v>
      </c>
      <c r="N248" t="b">
        <v>0</v>
      </c>
    </row>
    <row r="249" spans="1:14" x14ac:dyDescent="0.45">
      <c r="A249" t="s">
        <v>369</v>
      </c>
      <c r="B249" t="s">
        <v>1286</v>
      </c>
      <c r="C249" t="s">
        <v>557</v>
      </c>
      <c r="D249">
        <v>5</v>
      </c>
      <c r="E249">
        <v>5</v>
      </c>
      <c r="F249">
        <v>4</v>
      </c>
      <c r="G249">
        <v>5</v>
      </c>
      <c r="H249">
        <v>1</v>
      </c>
      <c r="I249">
        <v>4.3400000000000007</v>
      </c>
      <c r="J249">
        <v>20</v>
      </c>
      <c r="K249">
        <v>0.39835055440829609</v>
      </c>
      <c r="L249">
        <v>12</v>
      </c>
      <c r="M249" t="s">
        <v>1287</v>
      </c>
      <c r="N249" t="b">
        <v>0</v>
      </c>
    </row>
    <row r="250" spans="1:14" x14ac:dyDescent="0.45">
      <c r="A250" t="s">
        <v>372</v>
      </c>
      <c r="B250" t="s">
        <v>1288</v>
      </c>
      <c r="C250" t="s">
        <v>557</v>
      </c>
      <c r="D250">
        <v>5</v>
      </c>
      <c r="E250">
        <v>5</v>
      </c>
      <c r="F250">
        <v>4</v>
      </c>
      <c r="G250">
        <v>5</v>
      </c>
      <c r="H250">
        <v>1</v>
      </c>
      <c r="I250">
        <v>3.92</v>
      </c>
      <c r="J250">
        <v>20</v>
      </c>
      <c r="K250">
        <v>0.2261252356913058</v>
      </c>
      <c r="L250">
        <v>8</v>
      </c>
      <c r="M250" t="s">
        <v>1289</v>
      </c>
      <c r="N250" t="b">
        <v>0</v>
      </c>
    </row>
    <row r="251" spans="1:14" x14ac:dyDescent="0.45">
      <c r="A251" t="s">
        <v>375</v>
      </c>
      <c r="B251" t="s">
        <v>1290</v>
      </c>
      <c r="C251" t="s">
        <v>557</v>
      </c>
      <c r="D251">
        <v>4</v>
      </c>
      <c r="E251">
        <v>4</v>
      </c>
      <c r="F251">
        <v>3</v>
      </c>
      <c r="G251">
        <v>4</v>
      </c>
      <c r="H251">
        <v>1</v>
      </c>
      <c r="I251">
        <v>3.68</v>
      </c>
      <c r="J251">
        <v>16</v>
      </c>
      <c r="K251">
        <v>0.34915280728786519</v>
      </c>
      <c r="L251">
        <v>5</v>
      </c>
      <c r="M251" t="s">
        <v>1291</v>
      </c>
      <c r="N251" t="b">
        <v>0</v>
      </c>
    </row>
    <row r="252" spans="1:14" x14ac:dyDescent="0.45">
      <c r="A252" t="s">
        <v>378</v>
      </c>
      <c r="B252" t="s">
        <v>1292</v>
      </c>
      <c r="C252" t="s">
        <v>557</v>
      </c>
      <c r="D252">
        <v>5</v>
      </c>
      <c r="E252">
        <v>5</v>
      </c>
      <c r="F252">
        <v>4</v>
      </c>
      <c r="G252">
        <v>5</v>
      </c>
      <c r="H252">
        <v>1</v>
      </c>
      <c r="I252">
        <v>3.5</v>
      </c>
      <c r="J252">
        <v>20</v>
      </c>
      <c r="K252">
        <v>0.29428306343797939</v>
      </c>
      <c r="L252">
        <v>12</v>
      </c>
      <c r="M252" t="s">
        <v>1293</v>
      </c>
      <c r="N252" t="b">
        <v>0</v>
      </c>
    </row>
    <row r="253" spans="1:14" x14ac:dyDescent="0.45">
      <c r="A253" t="s">
        <v>381</v>
      </c>
      <c r="B253" t="s">
        <v>1294</v>
      </c>
      <c r="C253" t="s">
        <v>557</v>
      </c>
      <c r="D253">
        <v>4</v>
      </c>
      <c r="E253">
        <v>5</v>
      </c>
      <c r="F253">
        <v>4</v>
      </c>
      <c r="G253">
        <v>5</v>
      </c>
      <c r="H253">
        <v>1</v>
      </c>
      <c r="I253">
        <v>3.28</v>
      </c>
      <c r="J253">
        <v>19</v>
      </c>
      <c r="K253">
        <v>0.15701489086720899</v>
      </c>
      <c r="L253">
        <v>12</v>
      </c>
      <c r="M253" t="s">
        <v>1295</v>
      </c>
      <c r="N253" t="b">
        <v>0</v>
      </c>
    </row>
    <row r="254" spans="1:14" x14ac:dyDescent="0.45">
      <c r="A254" t="s">
        <v>384</v>
      </c>
      <c r="B254" t="s">
        <v>1296</v>
      </c>
      <c r="C254" t="s">
        <v>557</v>
      </c>
      <c r="D254">
        <v>5</v>
      </c>
      <c r="E254">
        <v>5</v>
      </c>
      <c r="F254">
        <v>4</v>
      </c>
      <c r="G254">
        <v>5</v>
      </c>
      <c r="H254">
        <v>1</v>
      </c>
      <c r="I254">
        <v>4.3400000000000007</v>
      </c>
      <c r="J254">
        <v>20</v>
      </c>
      <c r="K254">
        <v>0.39639379036298722</v>
      </c>
      <c r="L254">
        <v>8</v>
      </c>
      <c r="M254" t="s">
        <v>1297</v>
      </c>
      <c r="N254" t="b">
        <v>0</v>
      </c>
    </row>
    <row r="255" spans="1:14" x14ac:dyDescent="0.45">
      <c r="A255" t="s">
        <v>387</v>
      </c>
      <c r="B255" t="s">
        <v>1298</v>
      </c>
      <c r="C255" t="s">
        <v>557</v>
      </c>
      <c r="D255">
        <v>5</v>
      </c>
      <c r="E255">
        <v>5</v>
      </c>
      <c r="F255">
        <v>4</v>
      </c>
      <c r="G255">
        <v>5</v>
      </c>
      <c r="H255">
        <v>1</v>
      </c>
      <c r="I255">
        <v>3.92</v>
      </c>
      <c r="J255">
        <v>20</v>
      </c>
      <c r="K255">
        <v>0.37542970739115589</v>
      </c>
      <c r="L255">
        <v>11</v>
      </c>
      <c r="M255" t="s">
        <v>1299</v>
      </c>
      <c r="N255" t="b">
        <v>0</v>
      </c>
    </row>
    <row r="256" spans="1:14" x14ac:dyDescent="0.45">
      <c r="A256" t="s">
        <v>390</v>
      </c>
      <c r="B256" t="s">
        <v>1300</v>
      </c>
      <c r="C256" t="s">
        <v>557</v>
      </c>
      <c r="D256">
        <v>5</v>
      </c>
      <c r="E256">
        <v>5</v>
      </c>
      <c r="F256">
        <v>3</v>
      </c>
      <c r="G256">
        <v>5</v>
      </c>
      <c r="H256">
        <v>1</v>
      </c>
      <c r="I256">
        <v>3.36</v>
      </c>
      <c r="J256">
        <v>19</v>
      </c>
      <c r="K256">
        <v>0.19289649419805441</v>
      </c>
      <c r="L256">
        <v>8</v>
      </c>
      <c r="M256" t="s">
        <v>1301</v>
      </c>
      <c r="N256" t="b">
        <v>0</v>
      </c>
    </row>
    <row r="257" spans="1:14" x14ac:dyDescent="0.45">
      <c r="A257" t="s">
        <v>393</v>
      </c>
      <c r="B257" t="s">
        <v>1302</v>
      </c>
      <c r="C257" t="s">
        <v>557</v>
      </c>
      <c r="D257">
        <v>5</v>
      </c>
      <c r="E257">
        <v>5</v>
      </c>
      <c r="F257">
        <v>5</v>
      </c>
      <c r="G257">
        <v>5</v>
      </c>
      <c r="H257">
        <v>1</v>
      </c>
      <c r="I257">
        <v>3.64</v>
      </c>
      <c r="J257">
        <v>21</v>
      </c>
      <c r="K257">
        <v>0.22476244593513919</v>
      </c>
      <c r="L257">
        <v>11</v>
      </c>
      <c r="M257" t="s">
        <v>1303</v>
      </c>
      <c r="N257" t="b">
        <v>0</v>
      </c>
    </row>
    <row r="258" spans="1:14" x14ac:dyDescent="0.45">
      <c r="A258" t="s">
        <v>396</v>
      </c>
      <c r="B258" t="s">
        <v>1304</v>
      </c>
      <c r="C258" t="s">
        <v>557</v>
      </c>
      <c r="D258">
        <v>5</v>
      </c>
      <c r="E258">
        <v>5</v>
      </c>
      <c r="F258">
        <v>4</v>
      </c>
      <c r="G258">
        <v>5</v>
      </c>
      <c r="H258">
        <v>1</v>
      </c>
      <c r="I258">
        <v>3.5</v>
      </c>
      <c r="J258">
        <v>20</v>
      </c>
      <c r="K258">
        <v>0.34857558022566038</v>
      </c>
      <c r="L258">
        <v>10</v>
      </c>
      <c r="M258" t="s">
        <v>1305</v>
      </c>
      <c r="N258" t="b">
        <v>0</v>
      </c>
    </row>
    <row r="259" spans="1:14" x14ac:dyDescent="0.45">
      <c r="A259" t="s">
        <v>399</v>
      </c>
      <c r="B259" t="s">
        <v>1306</v>
      </c>
      <c r="C259" t="s">
        <v>557</v>
      </c>
      <c r="D259">
        <v>4</v>
      </c>
      <c r="E259">
        <v>4</v>
      </c>
      <c r="F259">
        <v>3</v>
      </c>
      <c r="G259">
        <v>4</v>
      </c>
      <c r="H259">
        <v>1</v>
      </c>
      <c r="I259">
        <v>2.84</v>
      </c>
      <c r="J259">
        <v>16</v>
      </c>
      <c r="K259">
        <v>0.17245508733882581</v>
      </c>
      <c r="L259">
        <v>12</v>
      </c>
      <c r="M259" t="s">
        <v>1307</v>
      </c>
      <c r="N259" t="b">
        <v>0</v>
      </c>
    </row>
    <row r="260" spans="1:14" x14ac:dyDescent="0.45">
      <c r="A260" t="s">
        <v>402</v>
      </c>
      <c r="B260" t="s">
        <v>1308</v>
      </c>
      <c r="C260" t="s">
        <v>557</v>
      </c>
      <c r="D260">
        <v>5</v>
      </c>
      <c r="E260">
        <v>5</v>
      </c>
      <c r="F260">
        <v>5</v>
      </c>
      <c r="G260">
        <v>5</v>
      </c>
      <c r="H260">
        <v>3</v>
      </c>
      <c r="I260">
        <v>4.88</v>
      </c>
      <c r="J260">
        <v>23</v>
      </c>
      <c r="K260">
        <v>0.26078424952270712</v>
      </c>
      <c r="L260">
        <v>12</v>
      </c>
      <c r="M260" t="s">
        <v>1309</v>
      </c>
      <c r="N260" t="b">
        <v>0</v>
      </c>
    </row>
    <row r="261" spans="1:14" x14ac:dyDescent="0.45">
      <c r="A261" t="s">
        <v>405</v>
      </c>
      <c r="B261" t="s">
        <v>1310</v>
      </c>
      <c r="C261" t="s">
        <v>557</v>
      </c>
      <c r="D261">
        <v>4</v>
      </c>
      <c r="E261">
        <v>4</v>
      </c>
      <c r="F261">
        <v>3</v>
      </c>
      <c r="G261">
        <v>5</v>
      </c>
      <c r="H261">
        <v>1</v>
      </c>
      <c r="I261">
        <v>3.8</v>
      </c>
      <c r="J261">
        <v>17</v>
      </c>
      <c r="K261">
        <v>0.11569903062427531</v>
      </c>
      <c r="L261">
        <v>10</v>
      </c>
      <c r="M261" t="s">
        <v>1311</v>
      </c>
      <c r="N261" t="b">
        <v>0</v>
      </c>
    </row>
    <row r="262" spans="1:14" x14ac:dyDescent="0.45">
      <c r="A262" t="s">
        <v>408</v>
      </c>
      <c r="B262" t="s">
        <v>1312</v>
      </c>
      <c r="C262" t="s">
        <v>557</v>
      </c>
      <c r="D262">
        <v>5</v>
      </c>
      <c r="E262">
        <v>5</v>
      </c>
      <c r="F262">
        <v>5</v>
      </c>
      <c r="G262">
        <v>5</v>
      </c>
      <c r="H262">
        <v>1</v>
      </c>
      <c r="I262">
        <v>4.4800000000000004</v>
      </c>
      <c r="J262">
        <v>21</v>
      </c>
      <c r="K262">
        <v>0.30219911834318269</v>
      </c>
      <c r="L262">
        <v>10</v>
      </c>
      <c r="M262" t="s">
        <v>1313</v>
      </c>
      <c r="N262" t="b">
        <v>0</v>
      </c>
    </row>
    <row r="263" spans="1:14" x14ac:dyDescent="0.45">
      <c r="A263" t="s">
        <v>411</v>
      </c>
      <c r="B263" t="s">
        <v>1314</v>
      </c>
      <c r="C263" t="s">
        <v>557</v>
      </c>
      <c r="D263">
        <v>5</v>
      </c>
      <c r="E263">
        <v>5</v>
      </c>
      <c r="F263">
        <v>4</v>
      </c>
      <c r="G263">
        <v>5</v>
      </c>
      <c r="H263">
        <v>1</v>
      </c>
      <c r="I263">
        <v>4.3400000000000007</v>
      </c>
      <c r="J263">
        <v>20</v>
      </c>
      <c r="K263">
        <v>0.2368669255001247</v>
      </c>
      <c r="L263">
        <v>12</v>
      </c>
      <c r="M263" t="s">
        <v>1315</v>
      </c>
      <c r="N263" t="b">
        <v>0</v>
      </c>
    </row>
    <row r="264" spans="1:14" x14ac:dyDescent="0.45">
      <c r="A264" t="s">
        <v>414</v>
      </c>
      <c r="B264" t="s">
        <v>1316</v>
      </c>
      <c r="C264" t="s">
        <v>557</v>
      </c>
      <c r="D264">
        <v>4</v>
      </c>
      <c r="E264">
        <v>4</v>
      </c>
      <c r="F264">
        <v>3</v>
      </c>
      <c r="G264">
        <v>4</v>
      </c>
      <c r="H264">
        <v>1</v>
      </c>
      <c r="I264">
        <v>3.26</v>
      </c>
      <c r="J264">
        <v>16</v>
      </c>
      <c r="K264">
        <v>0.1113923903345425</v>
      </c>
      <c r="L264">
        <v>16</v>
      </c>
      <c r="M264" t="s">
        <v>1317</v>
      </c>
      <c r="N264" t="b">
        <v>0</v>
      </c>
    </row>
    <row r="265" spans="1:14" x14ac:dyDescent="0.45">
      <c r="A265" t="s">
        <v>417</v>
      </c>
      <c r="B265" t="s">
        <v>1318</v>
      </c>
      <c r="C265" t="s">
        <v>557</v>
      </c>
      <c r="D265">
        <v>4</v>
      </c>
      <c r="E265">
        <v>5</v>
      </c>
      <c r="F265">
        <v>3</v>
      </c>
      <c r="G265">
        <v>4</v>
      </c>
      <c r="H265">
        <v>1</v>
      </c>
      <c r="I265">
        <v>3.02</v>
      </c>
      <c r="J265">
        <v>17</v>
      </c>
      <c r="K265">
        <v>0.37028000760078789</v>
      </c>
      <c r="L265">
        <v>9</v>
      </c>
      <c r="M265" t="s">
        <v>1319</v>
      </c>
      <c r="N265" t="b">
        <v>0</v>
      </c>
    </row>
    <row r="266" spans="1:14" x14ac:dyDescent="0.45">
      <c r="A266" t="s">
        <v>420</v>
      </c>
      <c r="B266" t="s">
        <v>1072</v>
      </c>
      <c r="C266" t="s">
        <v>557</v>
      </c>
      <c r="D266">
        <v>5</v>
      </c>
      <c r="E266">
        <v>5</v>
      </c>
      <c r="F266">
        <v>5</v>
      </c>
      <c r="G266">
        <v>5</v>
      </c>
      <c r="H266">
        <v>1</v>
      </c>
      <c r="I266">
        <v>4.4800000000000004</v>
      </c>
      <c r="J266">
        <v>21</v>
      </c>
      <c r="K266">
        <v>0.13822105713162261</v>
      </c>
      <c r="L266">
        <v>13</v>
      </c>
      <c r="M266" t="s">
        <v>676</v>
      </c>
      <c r="N266" t="b">
        <v>0</v>
      </c>
    </row>
    <row r="267" spans="1:14" x14ac:dyDescent="0.45">
      <c r="A267" t="s">
        <v>423</v>
      </c>
      <c r="B267" t="s">
        <v>1320</v>
      </c>
      <c r="C267" t="s">
        <v>557</v>
      </c>
      <c r="D267">
        <v>5</v>
      </c>
      <c r="E267">
        <v>5</v>
      </c>
      <c r="F267">
        <v>4</v>
      </c>
      <c r="G267">
        <v>5</v>
      </c>
      <c r="H267">
        <v>1</v>
      </c>
      <c r="I267">
        <v>3.5</v>
      </c>
      <c r="J267">
        <v>20</v>
      </c>
      <c r="K267">
        <v>0.2234859152980839</v>
      </c>
      <c r="L267">
        <v>11</v>
      </c>
      <c r="M267" t="s">
        <v>1321</v>
      </c>
      <c r="N267" t="b">
        <v>0</v>
      </c>
    </row>
    <row r="268" spans="1:14" x14ac:dyDescent="0.45">
      <c r="A268" t="s">
        <v>426</v>
      </c>
      <c r="B268" t="s">
        <v>1076</v>
      </c>
      <c r="C268" t="s">
        <v>557</v>
      </c>
      <c r="D268">
        <v>4</v>
      </c>
      <c r="E268">
        <v>5</v>
      </c>
      <c r="F268">
        <v>4</v>
      </c>
      <c r="G268">
        <v>5</v>
      </c>
      <c r="H268">
        <v>1</v>
      </c>
      <c r="I268">
        <v>3.28</v>
      </c>
      <c r="J268">
        <v>19</v>
      </c>
      <c r="K268">
        <v>0.1815819995657805</v>
      </c>
      <c r="L268">
        <v>10</v>
      </c>
      <c r="M268" t="s">
        <v>1322</v>
      </c>
      <c r="N268" t="b">
        <v>0</v>
      </c>
    </row>
    <row r="269" spans="1:14" x14ac:dyDescent="0.45">
      <c r="A269" t="s">
        <v>429</v>
      </c>
      <c r="B269" t="s">
        <v>1323</v>
      </c>
      <c r="C269" t="s">
        <v>557</v>
      </c>
      <c r="D269">
        <v>5</v>
      </c>
      <c r="E269">
        <v>5</v>
      </c>
      <c r="F269">
        <v>4</v>
      </c>
      <c r="G269">
        <v>5</v>
      </c>
      <c r="H269">
        <v>1</v>
      </c>
      <c r="I269">
        <v>3.5</v>
      </c>
      <c r="J269">
        <v>20</v>
      </c>
      <c r="K269">
        <v>0.27790730677750303</v>
      </c>
      <c r="L269">
        <v>12</v>
      </c>
      <c r="M269" t="s">
        <v>1324</v>
      </c>
      <c r="N269" t="b">
        <v>0</v>
      </c>
    </row>
    <row r="270" spans="1:14" x14ac:dyDescent="0.45">
      <c r="A270" t="s">
        <v>432</v>
      </c>
      <c r="B270" t="s">
        <v>1325</v>
      </c>
      <c r="C270" t="s">
        <v>557</v>
      </c>
      <c r="D270">
        <v>4</v>
      </c>
      <c r="E270">
        <v>4</v>
      </c>
      <c r="F270">
        <v>3</v>
      </c>
      <c r="G270">
        <v>5</v>
      </c>
      <c r="H270">
        <v>1</v>
      </c>
      <c r="I270">
        <v>3.8</v>
      </c>
      <c r="J270">
        <v>17</v>
      </c>
      <c r="K270">
        <v>7.6208640244893433E-2</v>
      </c>
      <c r="L270">
        <v>5</v>
      </c>
      <c r="M270" t="s">
        <v>1326</v>
      </c>
      <c r="N270" t="b">
        <v>0</v>
      </c>
    </row>
    <row r="271" spans="1:14" x14ac:dyDescent="0.45">
      <c r="A271" t="s">
        <v>435</v>
      </c>
      <c r="B271" t="s">
        <v>1327</v>
      </c>
      <c r="C271" t="s">
        <v>557</v>
      </c>
      <c r="D271">
        <v>5</v>
      </c>
      <c r="E271">
        <v>5</v>
      </c>
      <c r="F271">
        <v>5</v>
      </c>
      <c r="G271">
        <v>5</v>
      </c>
      <c r="H271">
        <v>1</v>
      </c>
      <c r="I271">
        <v>4.76</v>
      </c>
      <c r="J271">
        <v>21</v>
      </c>
      <c r="K271">
        <v>0.20344181497040531</v>
      </c>
      <c r="L271">
        <v>10</v>
      </c>
      <c r="M271" t="s">
        <v>1328</v>
      </c>
      <c r="N271" t="b">
        <v>0</v>
      </c>
    </row>
    <row r="272" spans="1:14" x14ac:dyDescent="0.45">
      <c r="A272" t="s">
        <v>438</v>
      </c>
      <c r="B272" t="s">
        <v>1329</v>
      </c>
      <c r="C272" t="s">
        <v>557</v>
      </c>
      <c r="D272">
        <v>5</v>
      </c>
      <c r="E272">
        <v>5</v>
      </c>
      <c r="F272">
        <v>5</v>
      </c>
      <c r="G272">
        <v>5</v>
      </c>
      <c r="H272">
        <v>1</v>
      </c>
      <c r="I272">
        <v>4.4800000000000004</v>
      </c>
      <c r="J272">
        <v>21</v>
      </c>
      <c r="K272">
        <v>0.13967991127654991</v>
      </c>
      <c r="L272">
        <v>7</v>
      </c>
      <c r="M272" t="s">
        <v>1330</v>
      </c>
      <c r="N272" t="b">
        <v>0</v>
      </c>
    </row>
    <row r="273" spans="1:14" x14ac:dyDescent="0.45">
      <c r="A273" t="s">
        <v>441</v>
      </c>
      <c r="B273" t="s">
        <v>1331</v>
      </c>
      <c r="C273" t="s">
        <v>557</v>
      </c>
      <c r="D273">
        <v>4</v>
      </c>
      <c r="E273">
        <v>5</v>
      </c>
      <c r="F273">
        <v>4</v>
      </c>
      <c r="G273">
        <v>5</v>
      </c>
      <c r="H273">
        <v>1</v>
      </c>
      <c r="I273">
        <v>3.28</v>
      </c>
      <c r="J273">
        <v>19</v>
      </c>
      <c r="K273">
        <v>0.2202858791809357</v>
      </c>
      <c r="L273">
        <v>12</v>
      </c>
      <c r="M273" t="s">
        <v>1332</v>
      </c>
      <c r="N273" t="b">
        <v>0</v>
      </c>
    </row>
    <row r="274" spans="1:14" x14ac:dyDescent="0.45">
      <c r="A274" t="s">
        <v>444</v>
      </c>
      <c r="B274" t="s">
        <v>1333</v>
      </c>
      <c r="C274" t="s">
        <v>557</v>
      </c>
      <c r="D274">
        <v>4</v>
      </c>
      <c r="E274">
        <v>4</v>
      </c>
      <c r="F274">
        <v>3</v>
      </c>
      <c r="G274">
        <v>5</v>
      </c>
      <c r="H274">
        <v>1</v>
      </c>
      <c r="I274">
        <v>3.8</v>
      </c>
      <c r="J274">
        <v>17</v>
      </c>
      <c r="K274">
        <v>9.3948788727752142E-2</v>
      </c>
      <c r="L274">
        <v>5</v>
      </c>
      <c r="M274" t="s">
        <v>1334</v>
      </c>
      <c r="N274" t="b">
        <v>0</v>
      </c>
    </row>
    <row r="275" spans="1:14" x14ac:dyDescent="0.45">
      <c r="A275" t="s">
        <v>435</v>
      </c>
      <c r="B275" t="s">
        <v>1335</v>
      </c>
      <c r="C275" t="s">
        <v>557</v>
      </c>
      <c r="D275">
        <v>5</v>
      </c>
      <c r="E275">
        <v>5</v>
      </c>
      <c r="F275">
        <v>4</v>
      </c>
      <c r="G275">
        <v>5</v>
      </c>
      <c r="H275">
        <v>1</v>
      </c>
      <c r="I275">
        <v>4.3400000000000007</v>
      </c>
      <c r="J275">
        <v>20</v>
      </c>
      <c r="K275">
        <v>0.2061587800743033</v>
      </c>
      <c r="L275">
        <v>10</v>
      </c>
      <c r="M275" t="s">
        <v>1336</v>
      </c>
      <c r="N275" t="b">
        <v>0</v>
      </c>
    </row>
    <row r="276" spans="1:14" x14ac:dyDescent="0.45">
      <c r="A276" t="s">
        <v>449</v>
      </c>
      <c r="B276" t="s">
        <v>1337</v>
      </c>
      <c r="C276" t="s">
        <v>557</v>
      </c>
      <c r="D276">
        <v>5</v>
      </c>
      <c r="E276">
        <v>5</v>
      </c>
      <c r="F276">
        <v>4</v>
      </c>
      <c r="G276">
        <v>5</v>
      </c>
      <c r="H276">
        <v>1</v>
      </c>
      <c r="I276">
        <v>3.5</v>
      </c>
      <c r="J276">
        <v>20</v>
      </c>
      <c r="K276">
        <v>0.14839272236331061</v>
      </c>
      <c r="L276">
        <v>10</v>
      </c>
      <c r="M276" t="s">
        <v>1338</v>
      </c>
      <c r="N276" t="b">
        <v>0</v>
      </c>
    </row>
    <row r="277" spans="1:14" x14ac:dyDescent="0.45">
      <c r="A277" t="s">
        <v>452</v>
      </c>
      <c r="B277" t="s">
        <v>1339</v>
      </c>
      <c r="C277" t="s">
        <v>557</v>
      </c>
      <c r="D277">
        <v>4</v>
      </c>
      <c r="E277">
        <v>5</v>
      </c>
      <c r="F277">
        <v>3</v>
      </c>
      <c r="G277">
        <v>4</v>
      </c>
      <c r="H277">
        <v>1</v>
      </c>
      <c r="I277">
        <v>3.02</v>
      </c>
      <c r="J277">
        <v>17</v>
      </c>
      <c r="K277">
        <v>0.256761557778724</v>
      </c>
      <c r="L277">
        <v>12</v>
      </c>
      <c r="M277" t="s">
        <v>1340</v>
      </c>
      <c r="N277" t="b">
        <v>0</v>
      </c>
    </row>
    <row r="278" spans="1:14" x14ac:dyDescent="0.45">
      <c r="A278" t="s">
        <v>455</v>
      </c>
      <c r="B278" t="s">
        <v>1094</v>
      </c>
      <c r="C278" t="s">
        <v>557</v>
      </c>
      <c r="D278">
        <v>5</v>
      </c>
      <c r="E278">
        <v>5</v>
      </c>
      <c r="F278">
        <v>5</v>
      </c>
      <c r="G278">
        <v>5</v>
      </c>
      <c r="H278">
        <v>1</v>
      </c>
      <c r="I278">
        <v>4.4800000000000004</v>
      </c>
      <c r="J278">
        <v>21</v>
      </c>
      <c r="K278">
        <v>0.1882278276559701</v>
      </c>
      <c r="L278">
        <v>10</v>
      </c>
      <c r="M278" t="s">
        <v>1341</v>
      </c>
      <c r="N278" t="b">
        <v>0</v>
      </c>
    </row>
    <row r="279" spans="1:14" x14ac:dyDescent="0.45">
      <c r="A279" t="s">
        <v>458</v>
      </c>
      <c r="B279" t="s">
        <v>1342</v>
      </c>
      <c r="C279" t="s">
        <v>557</v>
      </c>
      <c r="D279">
        <v>5</v>
      </c>
      <c r="E279">
        <v>5</v>
      </c>
      <c r="F279">
        <v>4</v>
      </c>
      <c r="G279">
        <v>5</v>
      </c>
      <c r="H279">
        <v>1</v>
      </c>
      <c r="I279">
        <v>4.3400000000000007</v>
      </c>
      <c r="J279">
        <v>20</v>
      </c>
      <c r="K279">
        <v>0.17396680851837651</v>
      </c>
      <c r="L279">
        <v>10</v>
      </c>
      <c r="M279" t="s">
        <v>1343</v>
      </c>
      <c r="N279" t="b">
        <v>0</v>
      </c>
    </row>
    <row r="280" spans="1:14" x14ac:dyDescent="0.45">
      <c r="A280" t="s">
        <v>461</v>
      </c>
      <c r="B280" t="s">
        <v>1344</v>
      </c>
      <c r="C280" t="s">
        <v>557</v>
      </c>
      <c r="D280">
        <v>5</v>
      </c>
      <c r="E280">
        <v>5</v>
      </c>
      <c r="F280">
        <v>4</v>
      </c>
      <c r="G280">
        <v>5</v>
      </c>
      <c r="H280">
        <v>1</v>
      </c>
      <c r="I280">
        <v>4.3400000000000007</v>
      </c>
      <c r="J280">
        <v>20</v>
      </c>
      <c r="K280">
        <v>0.40674245796713909</v>
      </c>
      <c r="L280">
        <v>9</v>
      </c>
      <c r="M280" t="s">
        <v>1345</v>
      </c>
      <c r="N280" t="b">
        <v>0</v>
      </c>
    </row>
    <row r="281" spans="1:14" x14ac:dyDescent="0.45">
      <c r="A281" t="s">
        <v>464</v>
      </c>
      <c r="B281" t="s">
        <v>1346</v>
      </c>
      <c r="C281" t="s">
        <v>557</v>
      </c>
      <c r="D281">
        <v>5</v>
      </c>
      <c r="E281">
        <v>5</v>
      </c>
      <c r="F281">
        <v>5</v>
      </c>
      <c r="G281">
        <v>5</v>
      </c>
      <c r="H281">
        <v>1</v>
      </c>
      <c r="I281">
        <v>4.4800000000000004</v>
      </c>
      <c r="J281">
        <v>21</v>
      </c>
      <c r="K281">
        <v>0.14925578922908819</v>
      </c>
      <c r="L281">
        <v>7</v>
      </c>
      <c r="M281" t="s">
        <v>1347</v>
      </c>
      <c r="N281" t="b">
        <v>0</v>
      </c>
    </row>
    <row r="282" spans="1:14" x14ac:dyDescent="0.45">
      <c r="A282" t="s">
        <v>467</v>
      </c>
      <c r="B282" t="s">
        <v>1348</v>
      </c>
      <c r="C282" t="s">
        <v>557</v>
      </c>
      <c r="D282">
        <v>5</v>
      </c>
      <c r="E282">
        <v>5</v>
      </c>
      <c r="F282">
        <v>5</v>
      </c>
      <c r="G282">
        <v>5</v>
      </c>
      <c r="H282">
        <v>1</v>
      </c>
      <c r="I282">
        <v>4.4800000000000004</v>
      </c>
      <c r="J282">
        <v>21</v>
      </c>
      <c r="K282">
        <v>0.30817434431412027</v>
      </c>
      <c r="L282">
        <v>8</v>
      </c>
      <c r="M282" t="s">
        <v>1349</v>
      </c>
      <c r="N282" t="b">
        <v>0</v>
      </c>
    </row>
    <row r="283" spans="1:14" x14ac:dyDescent="0.45">
      <c r="A283" t="s">
        <v>470</v>
      </c>
      <c r="B283" t="s">
        <v>1350</v>
      </c>
      <c r="C283" t="s">
        <v>557</v>
      </c>
      <c r="D283">
        <v>5</v>
      </c>
      <c r="E283">
        <v>5</v>
      </c>
      <c r="F283">
        <v>4</v>
      </c>
      <c r="G283">
        <v>5</v>
      </c>
      <c r="H283">
        <v>1</v>
      </c>
      <c r="I283">
        <v>4.3400000000000007</v>
      </c>
      <c r="J283">
        <v>20</v>
      </c>
      <c r="K283">
        <v>9.1212724547531598E-2</v>
      </c>
      <c r="L283">
        <v>11</v>
      </c>
      <c r="M283" t="s">
        <v>1351</v>
      </c>
      <c r="N283" t="b">
        <v>0</v>
      </c>
    </row>
    <row r="284" spans="1:14" x14ac:dyDescent="0.45">
      <c r="A284" t="s">
        <v>473</v>
      </c>
      <c r="B284" t="s">
        <v>1352</v>
      </c>
      <c r="C284" t="s">
        <v>557</v>
      </c>
      <c r="D284">
        <v>5</v>
      </c>
      <c r="E284">
        <v>5</v>
      </c>
      <c r="F284">
        <v>4</v>
      </c>
      <c r="G284">
        <v>5</v>
      </c>
      <c r="H284">
        <v>1</v>
      </c>
      <c r="I284">
        <v>4.3400000000000007</v>
      </c>
      <c r="J284">
        <v>20</v>
      </c>
      <c r="K284">
        <v>0.1456352337588655</v>
      </c>
      <c r="L284">
        <v>8</v>
      </c>
      <c r="M284" t="s">
        <v>1353</v>
      </c>
      <c r="N284" t="b">
        <v>0</v>
      </c>
    </row>
    <row r="285" spans="1:14" x14ac:dyDescent="0.45">
      <c r="A285" t="s">
        <v>476</v>
      </c>
      <c r="B285" t="s">
        <v>1107</v>
      </c>
      <c r="C285" t="s">
        <v>557</v>
      </c>
      <c r="D285">
        <v>5</v>
      </c>
      <c r="E285">
        <v>5</v>
      </c>
      <c r="F285">
        <v>5</v>
      </c>
      <c r="G285">
        <v>5</v>
      </c>
      <c r="H285">
        <v>1</v>
      </c>
      <c r="I285">
        <v>4.4800000000000004</v>
      </c>
      <c r="J285">
        <v>21</v>
      </c>
      <c r="K285">
        <v>0.25122302405982633</v>
      </c>
      <c r="L285">
        <v>11</v>
      </c>
      <c r="M285" t="s">
        <v>1354</v>
      </c>
      <c r="N285" t="b">
        <v>0</v>
      </c>
    </row>
    <row r="286" spans="1:14" x14ac:dyDescent="0.45">
      <c r="A286" t="s">
        <v>93</v>
      </c>
      <c r="B286" t="s">
        <v>860</v>
      </c>
      <c r="C286" t="s">
        <v>557</v>
      </c>
      <c r="D286">
        <v>5</v>
      </c>
      <c r="E286">
        <v>5</v>
      </c>
      <c r="F286">
        <v>4</v>
      </c>
      <c r="G286">
        <v>5</v>
      </c>
      <c r="H286">
        <v>1</v>
      </c>
      <c r="I286">
        <v>4.3400000000000007</v>
      </c>
      <c r="J286">
        <v>20</v>
      </c>
      <c r="K286">
        <v>0.24821616287354581</v>
      </c>
      <c r="L286">
        <v>8</v>
      </c>
      <c r="M286" t="s">
        <v>861</v>
      </c>
      <c r="N286" t="b">
        <v>0</v>
      </c>
    </row>
    <row r="287" spans="1:14" x14ac:dyDescent="0.45">
      <c r="A287" t="s">
        <v>96</v>
      </c>
      <c r="B287" t="s">
        <v>862</v>
      </c>
      <c r="C287" t="s">
        <v>557</v>
      </c>
      <c r="D287">
        <v>5</v>
      </c>
      <c r="E287">
        <v>5</v>
      </c>
      <c r="F287">
        <v>5</v>
      </c>
      <c r="G287">
        <v>5</v>
      </c>
      <c r="H287">
        <v>1</v>
      </c>
      <c r="I287">
        <v>3.64</v>
      </c>
      <c r="J287">
        <v>21</v>
      </c>
      <c r="K287">
        <v>0.22433297285461409</v>
      </c>
      <c r="L287">
        <v>11</v>
      </c>
      <c r="M287" t="s">
        <v>863</v>
      </c>
      <c r="N287" t="b">
        <v>0</v>
      </c>
    </row>
    <row r="288" spans="1:14" x14ac:dyDescent="0.45">
      <c r="A288" t="s">
        <v>99</v>
      </c>
      <c r="B288" t="s">
        <v>864</v>
      </c>
      <c r="C288" t="s">
        <v>557</v>
      </c>
      <c r="D288">
        <v>5</v>
      </c>
      <c r="E288">
        <v>5</v>
      </c>
      <c r="F288">
        <v>5</v>
      </c>
      <c r="G288">
        <v>5</v>
      </c>
      <c r="H288">
        <v>1</v>
      </c>
      <c r="I288">
        <v>4.4800000000000004</v>
      </c>
      <c r="J288">
        <v>21</v>
      </c>
      <c r="K288">
        <v>0.46095319916553112</v>
      </c>
      <c r="L288">
        <v>10</v>
      </c>
      <c r="M288" t="s">
        <v>865</v>
      </c>
      <c r="N288" t="b">
        <v>0</v>
      </c>
    </row>
    <row r="289" spans="1:14" x14ac:dyDescent="0.45">
      <c r="A289" t="s">
        <v>102</v>
      </c>
      <c r="B289" t="s">
        <v>866</v>
      </c>
      <c r="C289" t="s">
        <v>557</v>
      </c>
      <c r="D289">
        <v>4</v>
      </c>
      <c r="E289">
        <v>4</v>
      </c>
      <c r="F289">
        <v>2</v>
      </c>
      <c r="G289">
        <v>5</v>
      </c>
      <c r="H289">
        <v>1</v>
      </c>
      <c r="I289">
        <v>3.66</v>
      </c>
      <c r="J289">
        <v>16</v>
      </c>
      <c r="K289">
        <v>0.24041393626272189</v>
      </c>
      <c r="L289">
        <v>12</v>
      </c>
      <c r="M289" t="s">
        <v>867</v>
      </c>
      <c r="N289" t="b">
        <v>0</v>
      </c>
    </row>
    <row r="290" spans="1:14" x14ac:dyDescent="0.45">
      <c r="A290" t="s">
        <v>105</v>
      </c>
      <c r="B290" t="s">
        <v>868</v>
      </c>
      <c r="C290" t="s">
        <v>557</v>
      </c>
      <c r="D290">
        <v>5</v>
      </c>
      <c r="E290">
        <v>5</v>
      </c>
      <c r="F290">
        <v>4</v>
      </c>
      <c r="G290">
        <v>5</v>
      </c>
      <c r="H290">
        <v>1</v>
      </c>
      <c r="I290">
        <v>3.5</v>
      </c>
      <c r="J290">
        <v>20</v>
      </c>
      <c r="K290">
        <v>0.27096904789754928</v>
      </c>
      <c r="L290">
        <v>11</v>
      </c>
      <c r="M290" t="s">
        <v>869</v>
      </c>
      <c r="N290" t="b">
        <v>0</v>
      </c>
    </row>
    <row r="291" spans="1:14" x14ac:dyDescent="0.45">
      <c r="A291" t="s">
        <v>108</v>
      </c>
      <c r="B291" t="s">
        <v>870</v>
      </c>
      <c r="C291" t="s">
        <v>557</v>
      </c>
      <c r="D291">
        <v>5</v>
      </c>
      <c r="E291">
        <v>5</v>
      </c>
      <c r="F291">
        <v>4</v>
      </c>
      <c r="G291">
        <v>5</v>
      </c>
      <c r="H291">
        <v>1</v>
      </c>
      <c r="I291">
        <v>4.3400000000000007</v>
      </c>
      <c r="J291">
        <v>20</v>
      </c>
      <c r="K291">
        <v>0.41901880624323667</v>
      </c>
      <c r="L291">
        <v>11</v>
      </c>
      <c r="M291" t="s">
        <v>871</v>
      </c>
      <c r="N291" t="b">
        <v>0</v>
      </c>
    </row>
    <row r="292" spans="1:14" x14ac:dyDescent="0.45">
      <c r="A292" t="s">
        <v>111</v>
      </c>
      <c r="B292" t="s">
        <v>872</v>
      </c>
      <c r="C292" t="s">
        <v>557</v>
      </c>
      <c r="D292">
        <v>5</v>
      </c>
      <c r="E292">
        <v>5</v>
      </c>
      <c r="F292">
        <v>5</v>
      </c>
      <c r="G292">
        <v>5</v>
      </c>
      <c r="H292">
        <v>1</v>
      </c>
      <c r="I292">
        <v>4.76</v>
      </c>
      <c r="J292">
        <v>21</v>
      </c>
      <c r="K292">
        <v>0.39462343448340442</v>
      </c>
      <c r="L292">
        <v>10</v>
      </c>
      <c r="M292" t="s">
        <v>873</v>
      </c>
      <c r="N292" t="b">
        <v>0</v>
      </c>
    </row>
    <row r="293" spans="1:14" x14ac:dyDescent="0.45">
      <c r="A293" t="s">
        <v>114</v>
      </c>
      <c r="B293" t="s">
        <v>874</v>
      </c>
      <c r="C293" t="s">
        <v>557</v>
      </c>
      <c r="D293">
        <v>5</v>
      </c>
      <c r="E293">
        <v>5</v>
      </c>
      <c r="F293">
        <v>5</v>
      </c>
      <c r="G293">
        <v>5</v>
      </c>
      <c r="H293">
        <v>1</v>
      </c>
      <c r="I293">
        <v>4.4800000000000004</v>
      </c>
      <c r="J293">
        <v>21</v>
      </c>
      <c r="K293">
        <v>0.19432961213312391</v>
      </c>
      <c r="L293">
        <v>13</v>
      </c>
      <c r="M293" t="s">
        <v>875</v>
      </c>
      <c r="N293" t="b">
        <v>0</v>
      </c>
    </row>
    <row r="294" spans="1:14" x14ac:dyDescent="0.45">
      <c r="A294" t="s">
        <v>117</v>
      </c>
      <c r="B294" t="s">
        <v>876</v>
      </c>
      <c r="C294" t="s">
        <v>557</v>
      </c>
      <c r="D294">
        <v>4</v>
      </c>
      <c r="E294">
        <v>4</v>
      </c>
      <c r="F294">
        <v>3</v>
      </c>
      <c r="G294">
        <v>5</v>
      </c>
      <c r="H294">
        <v>1</v>
      </c>
      <c r="I294">
        <v>2.96</v>
      </c>
      <c r="J294">
        <v>17</v>
      </c>
      <c r="K294">
        <v>0.2428971171239695</v>
      </c>
      <c r="L294">
        <v>11</v>
      </c>
      <c r="M294" t="s">
        <v>877</v>
      </c>
      <c r="N294" t="b">
        <v>0</v>
      </c>
    </row>
    <row r="295" spans="1:14" x14ac:dyDescent="0.45">
      <c r="A295" t="s">
        <v>120</v>
      </c>
      <c r="B295" t="s">
        <v>878</v>
      </c>
      <c r="C295" t="s">
        <v>557</v>
      </c>
      <c r="D295">
        <v>4</v>
      </c>
      <c r="E295">
        <v>5</v>
      </c>
      <c r="F295">
        <v>3</v>
      </c>
      <c r="G295">
        <v>4</v>
      </c>
      <c r="H295">
        <v>1</v>
      </c>
      <c r="I295">
        <v>3.86</v>
      </c>
      <c r="J295">
        <v>17</v>
      </c>
      <c r="K295">
        <v>0.26581052103420522</v>
      </c>
      <c r="L295">
        <v>10</v>
      </c>
      <c r="M295" t="s">
        <v>879</v>
      </c>
      <c r="N295" t="b">
        <v>0</v>
      </c>
    </row>
    <row r="296" spans="1:14" x14ac:dyDescent="0.45">
      <c r="A296" t="s">
        <v>123</v>
      </c>
      <c r="B296" t="s">
        <v>880</v>
      </c>
      <c r="C296" t="s">
        <v>557</v>
      </c>
      <c r="D296">
        <v>5</v>
      </c>
      <c r="E296">
        <v>5</v>
      </c>
      <c r="F296">
        <v>5</v>
      </c>
      <c r="G296">
        <v>5</v>
      </c>
      <c r="H296">
        <v>1</v>
      </c>
      <c r="I296">
        <v>4.4800000000000004</v>
      </c>
      <c r="J296">
        <v>21</v>
      </c>
      <c r="K296">
        <v>0.33264327511560482</v>
      </c>
      <c r="L296">
        <v>10</v>
      </c>
      <c r="M296" t="s">
        <v>881</v>
      </c>
      <c r="N296" t="b">
        <v>0</v>
      </c>
    </row>
    <row r="297" spans="1:14" x14ac:dyDescent="0.45">
      <c r="A297" t="s">
        <v>126</v>
      </c>
      <c r="B297" t="s">
        <v>882</v>
      </c>
      <c r="C297" t="s">
        <v>557</v>
      </c>
      <c r="D297">
        <v>5</v>
      </c>
      <c r="E297">
        <v>5</v>
      </c>
      <c r="F297">
        <v>5</v>
      </c>
      <c r="G297">
        <v>5</v>
      </c>
      <c r="H297">
        <v>1</v>
      </c>
      <c r="I297">
        <v>4.4800000000000004</v>
      </c>
      <c r="J297">
        <v>21</v>
      </c>
      <c r="K297">
        <v>0.30153351729804428</v>
      </c>
      <c r="L297">
        <v>14</v>
      </c>
      <c r="M297" t="s">
        <v>883</v>
      </c>
      <c r="N297" t="b">
        <v>0</v>
      </c>
    </row>
    <row r="298" spans="1:14" x14ac:dyDescent="0.45">
      <c r="A298" t="s">
        <v>129</v>
      </c>
      <c r="B298" t="s">
        <v>884</v>
      </c>
      <c r="C298" t="s">
        <v>557</v>
      </c>
      <c r="D298">
        <v>5</v>
      </c>
      <c r="E298">
        <v>5</v>
      </c>
      <c r="F298">
        <v>5</v>
      </c>
      <c r="G298">
        <v>5</v>
      </c>
      <c r="H298">
        <v>1</v>
      </c>
      <c r="I298">
        <v>4.4800000000000004</v>
      </c>
      <c r="J298">
        <v>21</v>
      </c>
      <c r="K298">
        <v>6.7013011176841622E-2</v>
      </c>
      <c r="L298">
        <v>8</v>
      </c>
      <c r="M298" t="s">
        <v>885</v>
      </c>
      <c r="N298" t="b">
        <v>0</v>
      </c>
    </row>
    <row r="299" spans="1:14" x14ac:dyDescent="0.45">
      <c r="A299" t="s">
        <v>132</v>
      </c>
      <c r="B299" t="s">
        <v>886</v>
      </c>
      <c r="C299" t="s">
        <v>557</v>
      </c>
      <c r="D299">
        <v>5</v>
      </c>
      <c r="E299">
        <v>5</v>
      </c>
      <c r="F299">
        <v>5</v>
      </c>
      <c r="G299">
        <v>5</v>
      </c>
      <c r="H299">
        <v>1</v>
      </c>
      <c r="I299">
        <v>4.4800000000000004</v>
      </c>
      <c r="J299">
        <v>21</v>
      </c>
      <c r="K299">
        <v>0.1400556110556111</v>
      </c>
      <c r="L299">
        <v>10</v>
      </c>
      <c r="M299" t="s">
        <v>887</v>
      </c>
      <c r="N299" t="b">
        <v>0</v>
      </c>
    </row>
    <row r="300" spans="1:14" x14ac:dyDescent="0.45">
      <c r="A300" t="s">
        <v>135</v>
      </c>
      <c r="B300" t="s">
        <v>888</v>
      </c>
      <c r="C300" t="s">
        <v>557</v>
      </c>
      <c r="D300">
        <v>5</v>
      </c>
      <c r="E300">
        <v>5</v>
      </c>
      <c r="F300">
        <v>4</v>
      </c>
      <c r="G300">
        <v>5</v>
      </c>
      <c r="H300">
        <v>1</v>
      </c>
      <c r="I300">
        <v>3.5</v>
      </c>
      <c r="J300">
        <v>20</v>
      </c>
      <c r="K300">
        <v>0.22811809233202829</v>
      </c>
      <c r="L300">
        <v>11</v>
      </c>
      <c r="M300" t="s">
        <v>889</v>
      </c>
      <c r="N300" t="b">
        <v>0</v>
      </c>
    </row>
    <row r="301" spans="1:14" x14ac:dyDescent="0.45">
      <c r="A301" t="s">
        <v>138</v>
      </c>
      <c r="B301" t="s">
        <v>698</v>
      </c>
      <c r="C301" t="s">
        <v>557</v>
      </c>
      <c r="D301">
        <v>1</v>
      </c>
      <c r="E301">
        <v>1</v>
      </c>
      <c r="F301">
        <v>1</v>
      </c>
      <c r="G301">
        <v>1</v>
      </c>
      <c r="H301">
        <v>1</v>
      </c>
      <c r="I301">
        <v>1</v>
      </c>
      <c r="J301">
        <v>5</v>
      </c>
      <c r="K301">
        <v>9.3001199026142886E-2</v>
      </c>
      <c r="L301">
        <v>12</v>
      </c>
      <c r="M301" t="s">
        <v>890</v>
      </c>
      <c r="N301" t="b">
        <v>0</v>
      </c>
    </row>
    <row r="302" spans="1:14" x14ac:dyDescent="0.45">
      <c r="A302" t="s">
        <v>141</v>
      </c>
      <c r="B302" t="s">
        <v>891</v>
      </c>
      <c r="C302" t="s">
        <v>557</v>
      </c>
      <c r="D302">
        <v>3</v>
      </c>
      <c r="E302">
        <v>3</v>
      </c>
      <c r="F302">
        <v>2</v>
      </c>
      <c r="G302">
        <v>4</v>
      </c>
      <c r="H302">
        <v>1</v>
      </c>
      <c r="I302">
        <v>2.2999999999999998</v>
      </c>
      <c r="J302">
        <v>13</v>
      </c>
      <c r="K302">
        <v>0.141707719702166</v>
      </c>
      <c r="L302">
        <v>11</v>
      </c>
      <c r="M302" t="s">
        <v>892</v>
      </c>
      <c r="N302" t="b">
        <v>0</v>
      </c>
    </row>
    <row r="303" spans="1:14" x14ac:dyDescent="0.45">
      <c r="A303" t="s">
        <v>144</v>
      </c>
      <c r="B303" t="s">
        <v>893</v>
      </c>
      <c r="C303" t="s">
        <v>557</v>
      </c>
      <c r="D303">
        <v>4</v>
      </c>
      <c r="E303">
        <v>5</v>
      </c>
      <c r="F303">
        <v>4</v>
      </c>
      <c r="G303">
        <v>5</v>
      </c>
      <c r="H303">
        <v>1</v>
      </c>
      <c r="I303">
        <v>4.12</v>
      </c>
      <c r="J303">
        <v>19</v>
      </c>
      <c r="K303">
        <v>0.14860110424644729</v>
      </c>
      <c r="L303">
        <v>10</v>
      </c>
      <c r="M303" t="s">
        <v>894</v>
      </c>
      <c r="N303" t="b">
        <v>0</v>
      </c>
    </row>
    <row r="304" spans="1:14" x14ac:dyDescent="0.45">
      <c r="A304" t="s">
        <v>147</v>
      </c>
      <c r="B304" t="s">
        <v>895</v>
      </c>
      <c r="C304" t="s">
        <v>557</v>
      </c>
      <c r="D304">
        <v>5</v>
      </c>
      <c r="E304">
        <v>5</v>
      </c>
      <c r="F304">
        <v>5</v>
      </c>
      <c r="G304">
        <v>5</v>
      </c>
      <c r="H304">
        <v>1</v>
      </c>
      <c r="I304">
        <v>4.4800000000000004</v>
      </c>
      <c r="J304">
        <v>21</v>
      </c>
      <c r="K304">
        <v>0.27164313229286069</v>
      </c>
      <c r="L304">
        <v>11</v>
      </c>
      <c r="M304" t="s">
        <v>896</v>
      </c>
      <c r="N304" t="b">
        <v>0</v>
      </c>
    </row>
    <row r="305" spans="1:14" x14ac:dyDescent="0.45">
      <c r="A305" t="s">
        <v>150</v>
      </c>
      <c r="B305" t="s">
        <v>897</v>
      </c>
      <c r="C305" t="s">
        <v>557</v>
      </c>
      <c r="D305">
        <v>3</v>
      </c>
      <c r="E305">
        <v>3</v>
      </c>
      <c r="F305">
        <v>2</v>
      </c>
      <c r="G305">
        <v>4</v>
      </c>
      <c r="H305">
        <v>1</v>
      </c>
      <c r="I305">
        <v>3.14</v>
      </c>
      <c r="J305">
        <v>13</v>
      </c>
      <c r="K305">
        <v>0.11532188559167431</v>
      </c>
      <c r="L305">
        <v>12</v>
      </c>
      <c r="M305" t="s">
        <v>898</v>
      </c>
      <c r="N305" t="b">
        <v>0</v>
      </c>
    </row>
    <row r="306" spans="1:14" x14ac:dyDescent="0.45">
      <c r="A306" t="s">
        <v>153</v>
      </c>
      <c r="B306" t="s">
        <v>899</v>
      </c>
      <c r="C306" t="s">
        <v>557</v>
      </c>
      <c r="D306">
        <v>4</v>
      </c>
      <c r="E306">
        <v>4</v>
      </c>
      <c r="F306">
        <v>3</v>
      </c>
      <c r="G306">
        <v>5</v>
      </c>
      <c r="H306">
        <v>1</v>
      </c>
      <c r="I306">
        <v>3.8</v>
      </c>
      <c r="J306">
        <v>17</v>
      </c>
      <c r="K306">
        <v>4.6527088113029212E-2</v>
      </c>
      <c r="L306">
        <v>9</v>
      </c>
      <c r="M306" t="s">
        <v>900</v>
      </c>
      <c r="N306" t="b">
        <v>0</v>
      </c>
    </row>
    <row r="307" spans="1:14" x14ac:dyDescent="0.45">
      <c r="A307" t="s">
        <v>156</v>
      </c>
      <c r="B307" t="s">
        <v>901</v>
      </c>
      <c r="C307" t="s">
        <v>557</v>
      </c>
      <c r="D307">
        <v>5</v>
      </c>
      <c r="E307">
        <v>5</v>
      </c>
      <c r="F307">
        <v>5</v>
      </c>
      <c r="G307">
        <v>5</v>
      </c>
      <c r="H307">
        <v>1</v>
      </c>
      <c r="I307">
        <v>4.4800000000000004</v>
      </c>
      <c r="J307">
        <v>21</v>
      </c>
      <c r="K307">
        <v>0.40080139809887688</v>
      </c>
      <c r="L307">
        <v>7</v>
      </c>
      <c r="M307" t="s">
        <v>902</v>
      </c>
      <c r="N307" t="b">
        <v>0</v>
      </c>
    </row>
    <row r="308" spans="1:14" x14ac:dyDescent="0.45">
      <c r="A308" t="s">
        <v>159</v>
      </c>
      <c r="B308" t="s">
        <v>903</v>
      </c>
      <c r="C308" t="s">
        <v>557</v>
      </c>
      <c r="D308">
        <v>5</v>
      </c>
      <c r="E308">
        <v>5</v>
      </c>
      <c r="F308">
        <v>5</v>
      </c>
      <c r="G308">
        <v>5</v>
      </c>
      <c r="H308">
        <v>1</v>
      </c>
      <c r="I308">
        <v>4.4800000000000004</v>
      </c>
      <c r="J308">
        <v>21</v>
      </c>
      <c r="K308">
        <v>0.41580118009224443</v>
      </c>
      <c r="L308">
        <v>10</v>
      </c>
      <c r="M308" t="s">
        <v>904</v>
      </c>
      <c r="N308" t="b">
        <v>0</v>
      </c>
    </row>
    <row r="309" spans="1:14" x14ac:dyDescent="0.45">
      <c r="A309" t="s">
        <v>162</v>
      </c>
      <c r="B309" t="s">
        <v>905</v>
      </c>
      <c r="C309" t="s">
        <v>557</v>
      </c>
      <c r="D309">
        <v>4</v>
      </c>
      <c r="E309">
        <v>3</v>
      </c>
      <c r="F309">
        <v>2</v>
      </c>
      <c r="G309">
        <v>4</v>
      </c>
      <c r="H309">
        <v>1</v>
      </c>
      <c r="I309">
        <v>2.52</v>
      </c>
      <c r="J309">
        <v>14</v>
      </c>
      <c r="K309">
        <v>0.17501950495989291</v>
      </c>
      <c r="L309">
        <v>10</v>
      </c>
      <c r="M309" t="s">
        <v>906</v>
      </c>
      <c r="N309" t="b">
        <v>0</v>
      </c>
    </row>
    <row r="310" spans="1:14" x14ac:dyDescent="0.45">
      <c r="A310" t="s">
        <v>165</v>
      </c>
      <c r="B310" t="s">
        <v>907</v>
      </c>
      <c r="C310" t="s">
        <v>557</v>
      </c>
      <c r="D310">
        <v>5</v>
      </c>
      <c r="E310">
        <v>5</v>
      </c>
      <c r="F310">
        <v>4</v>
      </c>
      <c r="G310">
        <v>5</v>
      </c>
      <c r="H310">
        <v>1</v>
      </c>
      <c r="I310">
        <v>4.3400000000000007</v>
      </c>
      <c r="J310">
        <v>20</v>
      </c>
      <c r="K310">
        <v>0.36888864975288649</v>
      </c>
      <c r="L310">
        <v>11</v>
      </c>
      <c r="M310" t="s">
        <v>908</v>
      </c>
      <c r="N310" t="b">
        <v>0</v>
      </c>
    </row>
    <row r="311" spans="1:14" x14ac:dyDescent="0.45">
      <c r="A311" t="s">
        <v>168</v>
      </c>
      <c r="B311" t="s">
        <v>909</v>
      </c>
      <c r="C311" t="s">
        <v>557</v>
      </c>
      <c r="D311">
        <v>2</v>
      </c>
      <c r="E311">
        <v>2</v>
      </c>
      <c r="F311">
        <v>1</v>
      </c>
      <c r="G311">
        <v>4</v>
      </c>
      <c r="H311">
        <v>1</v>
      </c>
      <c r="I311">
        <v>1.76</v>
      </c>
      <c r="J311">
        <v>10</v>
      </c>
      <c r="K311">
        <v>0.36230812754496972</v>
      </c>
      <c r="L311">
        <v>12</v>
      </c>
      <c r="M311" t="s">
        <v>910</v>
      </c>
      <c r="N311" t="b">
        <v>0</v>
      </c>
    </row>
    <row r="312" spans="1:14" x14ac:dyDescent="0.45">
      <c r="A312" t="s">
        <v>171</v>
      </c>
      <c r="B312" t="s">
        <v>911</v>
      </c>
      <c r="C312" t="s">
        <v>557</v>
      </c>
      <c r="D312">
        <v>4</v>
      </c>
      <c r="E312">
        <v>5</v>
      </c>
      <c r="F312">
        <v>4</v>
      </c>
      <c r="G312">
        <v>5</v>
      </c>
      <c r="H312">
        <v>1</v>
      </c>
      <c r="I312">
        <v>4.12</v>
      </c>
      <c r="J312">
        <v>19</v>
      </c>
      <c r="K312">
        <v>0.21913789834918429</v>
      </c>
      <c r="L312">
        <v>15</v>
      </c>
      <c r="M312" t="s">
        <v>912</v>
      </c>
      <c r="N312" t="b">
        <v>0</v>
      </c>
    </row>
    <row r="313" spans="1:14" x14ac:dyDescent="0.45">
      <c r="A313" t="s">
        <v>174</v>
      </c>
      <c r="B313" t="s">
        <v>913</v>
      </c>
      <c r="C313" t="s">
        <v>557</v>
      </c>
      <c r="D313">
        <v>4</v>
      </c>
      <c r="E313">
        <v>5</v>
      </c>
      <c r="F313">
        <v>4</v>
      </c>
      <c r="G313">
        <v>5</v>
      </c>
      <c r="H313">
        <v>1</v>
      </c>
      <c r="I313">
        <v>3.28</v>
      </c>
      <c r="J313">
        <v>19</v>
      </c>
      <c r="K313">
        <v>0.46198278250595692</v>
      </c>
      <c r="L313">
        <v>13</v>
      </c>
      <c r="M313" t="s">
        <v>914</v>
      </c>
      <c r="N313" t="b">
        <v>0</v>
      </c>
    </row>
    <row r="314" spans="1:14" x14ac:dyDescent="0.45">
      <c r="A314" t="s">
        <v>177</v>
      </c>
      <c r="B314" t="s">
        <v>915</v>
      </c>
      <c r="C314" t="s">
        <v>557</v>
      </c>
      <c r="D314">
        <v>5</v>
      </c>
      <c r="E314">
        <v>5</v>
      </c>
      <c r="F314">
        <v>5</v>
      </c>
      <c r="G314">
        <v>5</v>
      </c>
      <c r="H314">
        <v>1</v>
      </c>
      <c r="I314">
        <v>4.4800000000000004</v>
      </c>
      <c r="J314">
        <v>21</v>
      </c>
      <c r="K314">
        <v>0.51099137031946995</v>
      </c>
      <c r="L314">
        <v>14</v>
      </c>
      <c r="M314" t="s">
        <v>916</v>
      </c>
      <c r="N314" t="b">
        <v>0</v>
      </c>
    </row>
    <row r="315" spans="1:14" x14ac:dyDescent="0.45">
      <c r="A315" t="s">
        <v>180</v>
      </c>
      <c r="B315" t="s">
        <v>917</v>
      </c>
      <c r="C315" t="s">
        <v>557</v>
      </c>
      <c r="D315">
        <v>4</v>
      </c>
      <c r="E315">
        <v>4</v>
      </c>
      <c r="F315">
        <v>3</v>
      </c>
      <c r="G315">
        <v>4</v>
      </c>
      <c r="H315">
        <v>1</v>
      </c>
      <c r="I315">
        <v>3.68</v>
      </c>
      <c r="J315">
        <v>16</v>
      </c>
      <c r="K315">
        <v>0.41122486636424221</v>
      </c>
      <c r="L315">
        <v>10</v>
      </c>
      <c r="M315" t="s">
        <v>918</v>
      </c>
      <c r="N315" t="b">
        <v>0</v>
      </c>
    </row>
    <row r="316" spans="1:14" x14ac:dyDescent="0.45">
      <c r="A316" t="s">
        <v>183</v>
      </c>
      <c r="B316" t="s">
        <v>919</v>
      </c>
      <c r="C316" t="s">
        <v>557</v>
      </c>
      <c r="D316">
        <v>4</v>
      </c>
      <c r="E316">
        <v>4</v>
      </c>
      <c r="F316">
        <v>3</v>
      </c>
      <c r="G316">
        <v>5</v>
      </c>
      <c r="H316">
        <v>1</v>
      </c>
      <c r="I316">
        <v>3.8</v>
      </c>
      <c r="J316">
        <v>17</v>
      </c>
      <c r="K316">
        <v>0.15147673002276679</v>
      </c>
      <c r="L316">
        <v>12</v>
      </c>
      <c r="M316" t="s">
        <v>920</v>
      </c>
      <c r="N316" t="b">
        <v>0</v>
      </c>
    </row>
    <row r="317" spans="1:14" x14ac:dyDescent="0.45">
      <c r="A317" t="s">
        <v>186</v>
      </c>
      <c r="B317" t="s">
        <v>921</v>
      </c>
      <c r="C317" t="s">
        <v>557</v>
      </c>
      <c r="D317">
        <v>4</v>
      </c>
      <c r="E317">
        <v>5</v>
      </c>
      <c r="F317">
        <v>3</v>
      </c>
      <c r="G317">
        <v>5</v>
      </c>
      <c r="H317">
        <v>1</v>
      </c>
      <c r="I317">
        <v>3.14</v>
      </c>
      <c r="J317">
        <v>18</v>
      </c>
      <c r="K317">
        <v>0.29208820403914021</v>
      </c>
      <c r="L317">
        <v>11</v>
      </c>
      <c r="M317" t="s">
        <v>922</v>
      </c>
      <c r="N317" t="b">
        <v>0</v>
      </c>
    </row>
    <row r="318" spans="1:14" x14ac:dyDescent="0.45">
      <c r="A318" t="s">
        <v>189</v>
      </c>
      <c r="B318" t="s">
        <v>923</v>
      </c>
      <c r="C318" t="s">
        <v>557</v>
      </c>
      <c r="D318">
        <v>4</v>
      </c>
      <c r="E318">
        <v>5</v>
      </c>
      <c r="F318">
        <v>4</v>
      </c>
      <c r="G318">
        <v>5</v>
      </c>
      <c r="H318">
        <v>1</v>
      </c>
      <c r="I318">
        <v>4.12</v>
      </c>
      <c r="J318">
        <v>19</v>
      </c>
      <c r="K318">
        <v>0.10310738436567039</v>
      </c>
      <c r="L318">
        <v>10</v>
      </c>
      <c r="M318" t="s">
        <v>924</v>
      </c>
      <c r="N318" t="b">
        <v>0</v>
      </c>
    </row>
    <row r="319" spans="1:14" x14ac:dyDescent="0.45">
      <c r="A319" t="s">
        <v>192</v>
      </c>
      <c r="B319" t="s">
        <v>925</v>
      </c>
      <c r="C319" t="s">
        <v>557</v>
      </c>
      <c r="D319">
        <v>4</v>
      </c>
      <c r="E319">
        <v>5</v>
      </c>
      <c r="F319">
        <v>4</v>
      </c>
      <c r="G319">
        <v>5</v>
      </c>
      <c r="H319">
        <v>1</v>
      </c>
      <c r="I319">
        <v>4.3999999999999986</v>
      </c>
      <c r="J319">
        <v>19</v>
      </c>
      <c r="K319">
        <v>0.2261661859843678</v>
      </c>
      <c r="L319">
        <v>11</v>
      </c>
      <c r="M319" t="s">
        <v>926</v>
      </c>
      <c r="N319" t="b">
        <v>0</v>
      </c>
    </row>
    <row r="320" spans="1:14" x14ac:dyDescent="0.45">
      <c r="A320" t="s">
        <v>195</v>
      </c>
      <c r="B320" t="s">
        <v>927</v>
      </c>
      <c r="C320" t="s">
        <v>557</v>
      </c>
      <c r="D320">
        <v>5</v>
      </c>
      <c r="E320">
        <v>5</v>
      </c>
      <c r="F320">
        <v>5</v>
      </c>
      <c r="G320">
        <v>5</v>
      </c>
      <c r="H320">
        <v>1</v>
      </c>
      <c r="I320">
        <v>4.4800000000000004</v>
      </c>
      <c r="J320">
        <v>21</v>
      </c>
      <c r="K320">
        <v>0.29774671159110022</v>
      </c>
      <c r="L320">
        <v>11</v>
      </c>
      <c r="M320" t="s">
        <v>928</v>
      </c>
      <c r="N320" t="b">
        <v>0</v>
      </c>
    </row>
    <row r="321" spans="1:14" x14ac:dyDescent="0.45">
      <c r="A321" t="s">
        <v>198</v>
      </c>
      <c r="B321" t="s">
        <v>929</v>
      </c>
      <c r="C321" t="s">
        <v>557</v>
      </c>
      <c r="D321">
        <v>3</v>
      </c>
      <c r="E321">
        <v>3</v>
      </c>
      <c r="F321">
        <v>2</v>
      </c>
      <c r="G321">
        <v>4</v>
      </c>
      <c r="H321">
        <v>1</v>
      </c>
      <c r="I321">
        <v>2.74</v>
      </c>
      <c r="J321">
        <v>13</v>
      </c>
      <c r="K321">
        <v>0.31504555787675881</v>
      </c>
      <c r="L321">
        <v>10</v>
      </c>
      <c r="M321" t="s">
        <v>930</v>
      </c>
      <c r="N321" t="b">
        <v>0</v>
      </c>
    </row>
    <row r="322" spans="1:14" x14ac:dyDescent="0.45">
      <c r="A322" t="s">
        <v>201</v>
      </c>
      <c r="B322" t="s">
        <v>931</v>
      </c>
      <c r="C322" t="s">
        <v>557</v>
      </c>
      <c r="D322">
        <v>5</v>
      </c>
      <c r="E322">
        <v>5</v>
      </c>
      <c r="F322">
        <v>4</v>
      </c>
      <c r="G322">
        <v>5</v>
      </c>
      <c r="H322">
        <v>1</v>
      </c>
      <c r="I322">
        <v>4.3400000000000007</v>
      </c>
      <c r="J322">
        <v>20</v>
      </c>
      <c r="K322">
        <v>0.25965797923180262</v>
      </c>
      <c r="L322">
        <v>10</v>
      </c>
      <c r="M322" t="s">
        <v>932</v>
      </c>
      <c r="N322" t="b">
        <v>0</v>
      </c>
    </row>
    <row r="323" spans="1:14" x14ac:dyDescent="0.45">
      <c r="A323" t="s">
        <v>204</v>
      </c>
      <c r="B323" t="s">
        <v>933</v>
      </c>
      <c r="C323" t="s">
        <v>557</v>
      </c>
      <c r="D323">
        <v>5</v>
      </c>
      <c r="E323">
        <v>5</v>
      </c>
      <c r="F323">
        <v>4</v>
      </c>
      <c r="G323">
        <v>5</v>
      </c>
      <c r="H323">
        <v>3</v>
      </c>
      <c r="I323">
        <v>4.74</v>
      </c>
      <c r="J323">
        <v>22</v>
      </c>
      <c r="K323">
        <v>0.14481351223375599</v>
      </c>
      <c r="L323">
        <v>13</v>
      </c>
      <c r="M323" t="s">
        <v>934</v>
      </c>
      <c r="N323" t="b">
        <v>0</v>
      </c>
    </row>
    <row r="324" spans="1:14" x14ac:dyDescent="0.45">
      <c r="A324" t="s">
        <v>207</v>
      </c>
      <c r="B324" t="s">
        <v>935</v>
      </c>
      <c r="C324" t="s">
        <v>557</v>
      </c>
      <c r="D324">
        <v>5</v>
      </c>
      <c r="E324">
        <v>5</v>
      </c>
      <c r="F324">
        <v>4</v>
      </c>
      <c r="G324">
        <v>5</v>
      </c>
      <c r="H324">
        <v>2</v>
      </c>
      <c r="I324">
        <v>4.2</v>
      </c>
      <c r="J324">
        <v>21</v>
      </c>
      <c r="K324">
        <v>0.16365576835149201</v>
      </c>
      <c r="L324">
        <v>10</v>
      </c>
      <c r="M324" t="s">
        <v>936</v>
      </c>
      <c r="N324" t="b">
        <v>0</v>
      </c>
    </row>
    <row r="325" spans="1:14" x14ac:dyDescent="0.45">
      <c r="A325" t="s">
        <v>210</v>
      </c>
      <c r="B325" t="s">
        <v>937</v>
      </c>
      <c r="C325" t="s">
        <v>557</v>
      </c>
      <c r="D325">
        <v>4</v>
      </c>
      <c r="E325">
        <v>5</v>
      </c>
      <c r="F325">
        <v>4</v>
      </c>
      <c r="G325">
        <v>5</v>
      </c>
      <c r="H325">
        <v>1</v>
      </c>
      <c r="I325">
        <v>4.12</v>
      </c>
      <c r="J325">
        <v>19</v>
      </c>
      <c r="K325">
        <v>0.15997020198235221</v>
      </c>
      <c r="L325">
        <v>9</v>
      </c>
      <c r="M325" t="s">
        <v>938</v>
      </c>
      <c r="N325" t="b">
        <v>0</v>
      </c>
    </row>
    <row r="326" spans="1:14" x14ac:dyDescent="0.45">
      <c r="A326" t="s">
        <v>213</v>
      </c>
      <c r="B326" t="s">
        <v>939</v>
      </c>
      <c r="C326" t="s">
        <v>557</v>
      </c>
      <c r="D326">
        <v>3</v>
      </c>
      <c r="E326">
        <v>3</v>
      </c>
      <c r="F326">
        <v>2</v>
      </c>
      <c r="G326">
        <v>4</v>
      </c>
      <c r="H326">
        <v>1</v>
      </c>
      <c r="I326">
        <v>3.14</v>
      </c>
      <c r="J326">
        <v>13</v>
      </c>
      <c r="K326">
        <v>0.17006043509361421</v>
      </c>
      <c r="L326">
        <v>10</v>
      </c>
      <c r="M326" t="s">
        <v>940</v>
      </c>
      <c r="N326" t="b">
        <v>0</v>
      </c>
    </row>
    <row r="327" spans="1:14" x14ac:dyDescent="0.45">
      <c r="A327" t="s">
        <v>216</v>
      </c>
      <c r="B327" t="s">
        <v>941</v>
      </c>
      <c r="C327" t="s">
        <v>557</v>
      </c>
      <c r="D327">
        <v>5</v>
      </c>
      <c r="E327">
        <v>5</v>
      </c>
      <c r="F327">
        <v>4</v>
      </c>
      <c r="G327">
        <v>5</v>
      </c>
      <c r="H327">
        <v>1</v>
      </c>
      <c r="I327">
        <v>4.3400000000000007</v>
      </c>
      <c r="J327">
        <v>20</v>
      </c>
      <c r="K327">
        <v>0.14964680051659601</v>
      </c>
      <c r="L327">
        <v>10</v>
      </c>
      <c r="M327" t="s">
        <v>942</v>
      </c>
      <c r="N327" t="b">
        <v>0</v>
      </c>
    </row>
    <row r="328" spans="1:14" x14ac:dyDescent="0.45">
      <c r="A328" t="s">
        <v>219</v>
      </c>
      <c r="B328" t="s">
        <v>943</v>
      </c>
      <c r="C328" t="s">
        <v>557</v>
      </c>
      <c r="D328">
        <v>5</v>
      </c>
      <c r="E328">
        <v>5</v>
      </c>
      <c r="F328">
        <v>5</v>
      </c>
      <c r="G328">
        <v>5</v>
      </c>
      <c r="H328">
        <v>1</v>
      </c>
      <c r="I328">
        <v>4.4800000000000004</v>
      </c>
      <c r="J328">
        <v>21</v>
      </c>
      <c r="K328">
        <v>0.13892410439818231</v>
      </c>
      <c r="L328">
        <v>10</v>
      </c>
      <c r="M328" t="s">
        <v>944</v>
      </c>
      <c r="N328" t="b">
        <v>0</v>
      </c>
    </row>
    <row r="329" spans="1:14" x14ac:dyDescent="0.45">
      <c r="A329" t="s">
        <v>222</v>
      </c>
      <c r="B329" t="s">
        <v>945</v>
      </c>
      <c r="C329" t="s">
        <v>557</v>
      </c>
      <c r="D329">
        <v>5</v>
      </c>
      <c r="E329">
        <v>5</v>
      </c>
      <c r="F329">
        <v>4</v>
      </c>
      <c r="G329">
        <v>5</v>
      </c>
      <c r="H329">
        <v>1</v>
      </c>
      <c r="I329">
        <v>4.3400000000000007</v>
      </c>
      <c r="J329">
        <v>20</v>
      </c>
      <c r="K329">
        <v>0.3247862102766409</v>
      </c>
      <c r="L329">
        <v>11</v>
      </c>
      <c r="M329" t="s">
        <v>946</v>
      </c>
      <c r="N329" t="b">
        <v>0</v>
      </c>
    </row>
    <row r="330" spans="1:14" x14ac:dyDescent="0.45">
      <c r="A330" t="s">
        <v>225</v>
      </c>
      <c r="B330" t="s">
        <v>947</v>
      </c>
      <c r="C330" t="s">
        <v>557</v>
      </c>
      <c r="D330">
        <v>4</v>
      </c>
      <c r="E330">
        <v>5</v>
      </c>
      <c r="F330">
        <v>4</v>
      </c>
      <c r="G330">
        <v>5</v>
      </c>
      <c r="H330">
        <v>1</v>
      </c>
      <c r="I330">
        <v>4.12</v>
      </c>
      <c r="J330">
        <v>19</v>
      </c>
      <c r="K330">
        <v>0.29185141645971979</v>
      </c>
      <c r="L330">
        <v>10</v>
      </c>
      <c r="M330" t="s">
        <v>948</v>
      </c>
      <c r="N330" t="b">
        <v>0</v>
      </c>
    </row>
    <row r="331" spans="1:14" x14ac:dyDescent="0.45">
      <c r="A331" t="s">
        <v>228</v>
      </c>
      <c r="B331" t="s">
        <v>949</v>
      </c>
      <c r="C331" t="s">
        <v>557</v>
      </c>
      <c r="D331">
        <v>5</v>
      </c>
      <c r="E331">
        <v>5</v>
      </c>
      <c r="F331">
        <v>4</v>
      </c>
      <c r="G331">
        <v>5</v>
      </c>
      <c r="H331">
        <v>1</v>
      </c>
      <c r="I331">
        <v>4.3400000000000007</v>
      </c>
      <c r="J331">
        <v>20</v>
      </c>
      <c r="K331">
        <v>0.37622558571336773</v>
      </c>
      <c r="L331">
        <v>12</v>
      </c>
      <c r="M331" t="s">
        <v>950</v>
      </c>
      <c r="N331" t="b">
        <v>0</v>
      </c>
    </row>
    <row r="332" spans="1:14" x14ac:dyDescent="0.45">
      <c r="A332" t="s">
        <v>231</v>
      </c>
      <c r="B332" t="s">
        <v>951</v>
      </c>
      <c r="C332" t="s">
        <v>557</v>
      </c>
      <c r="D332">
        <v>4</v>
      </c>
      <c r="E332">
        <v>5</v>
      </c>
      <c r="F332">
        <v>4</v>
      </c>
      <c r="G332">
        <v>5</v>
      </c>
      <c r="H332">
        <v>1</v>
      </c>
      <c r="I332">
        <v>3.28</v>
      </c>
      <c r="J332">
        <v>19</v>
      </c>
      <c r="K332">
        <v>0.22538729451620371</v>
      </c>
      <c r="L332">
        <v>10</v>
      </c>
      <c r="M332" t="s">
        <v>952</v>
      </c>
      <c r="N332" t="b">
        <v>0</v>
      </c>
    </row>
    <row r="333" spans="1:14" x14ac:dyDescent="0.45">
      <c r="A333" t="s">
        <v>234</v>
      </c>
      <c r="B333" t="s">
        <v>953</v>
      </c>
      <c r="C333" t="s">
        <v>557</v>
      </c>
      <c r="D333">
        <v>5</v>
      </c>
      <c r="E333">
        <v>5</v>
      </c>
      <c r="F333">
        <v>4</v>
      </c>
      <c r="G333">
        <v>5</v>
      </c>
      <c r="H333">
        <v>1</v>
      </c>
      <c r="I333">
        <v>4.3400000000000007</v>
      </c>
      <c r="J333">
        <v>20</v>
      </c>
      <c r="K333">
        <v>0.37967651113132872</v>
      </c>
      <c r="L333">
        <v>10</v>
      </c>
      <c r="M333" t="s">
        <v>954</v>
      </c>
      <c r="N333" t="b">
        <v>0</v>
      </c>
    </row>
    <row r="334" spans="1:14" x14ac:dyDescent="0.45">
      <c r="A334" t="s">
        <v>237</v>
      </c>
      <c r="B334" t="s">
        <v>955</v>
      </c>
      <c r="C334" t="s">
        <v>557</v>
      </c>
      <c r="D334">
        <v>5</v>
      </c>
      <c r="E334">
        <v>5</v>
      </c>
      <c r="F334">
        <v>4</v>
      </c>
      <c r="G334">
        <v>5</v>
      </c>
      <c r="H334">
        <v>1</v>
      </c>
      <c r="I334">
        <v>4.3400000000000007</v>
      </c>
      <c r="J334">
        <v>20</v>
      </c>
      <c r="K334">
        <v>0.21729306286167699</v>
      </c>
      <c r="L334">
        <v>11</v>
      </c>
      <c r="M334" t="s">
        <v>956</v>
      </c>
      <c r="N334" t="b">
        <v>0</v>
      </c>
    </row>
    <row r="335" spans="1:14" x14ac:dyDescent="0.45">
      <c r="A335" t="s">
        <v>240</v>
      </c>
      <c r="B335" t="s">
        <v>957</v>
      </c>
      <c r="C335" t="s">
        <v>557</v>
      </c>
      <c r="D335">
        <v>4</v>
      </c>
      <c r="E335">
        <v>5</v>
      </c>
      <c r="F335">
        <v>4</v>
      </c>
      <c r="G335">
        <v>5</v>
      </c>
      <c r="H335">
        <v>1</v>
      </c>
      <c r="I335">
        <v>3.28</v>
      </c>
      <c r="J335">
        <v>19</v>
      </c>
      <c r="K335">
        <v>0.41646831127947309</v>
      </c>
      <c r="L335">
        <v>16</v>
      </c>
      <c r="M335" t="s">
        <v>958</v>
      </c>
      <c r="N335" t="b">
        <v>0</v>
      </c>
    </row>
    <row r="336" spans="1:14" x14ac:dyDescent="0.45">
      <c r="A336" t="s">
        <v>243</v>
      </c>
      <c r="B336" t="s">
        <v>959</v>
      </c>
      <c r="C336" t="s">
        <v>557</v>
      </c>
      <c r="D336">
        <v>5</v>
      </c>
      <c r="E336">
        <v>5</v>
      </c>
      <c r="F336">
        <v>5</v>
      </c>
      <c r="G336">
        <v>5</v>
      </c>
      <c r="H336">
        <v>1</v>
      </c>
      <c r="I336">
        <v>4.4800000000000004</v>
      </c>
      <c r="J336">
        <v>21</v>
      </c>
      <c r="K336">
        <v>0.22357829038196039</v>
      </c>
      <c r="L336">
        <v>4</v>
      </c>
      <c r="M336" t="s">
        <v>704</v>
      </c>
      <c r="N336" t="b">
        <v>0</v>
      </c>
    </row>
    <row r="337" spans="1:14" x14ac:dyDescent="0.45">
      <c r="A337" t="s">
        <v>246</v>
      </c>
      <c r="B337" t="s">
        <v>960</v>
      </c>
      <c r="C337" t="s">
        <v>557</v>
      </c>
      <c r="D337">
        <v>3</v>
      </c>
      <c r="E337">
        <v>4</v>
      </c>
      <c r="F337">
        <v>2</v>
      </c>
      <c r="G337">
        <v>5</v>
      </c>
      <c r="H337">
        <v>1</v>
      </c>
      <c r="I337">
        <v>2.6</v>
      </c>
      <c r="J337">
        <v>15</v>
      </c>
      <c r="K337">
        <v>0.34648702196542619</v>
      </c>
      <c r="L337">
        <v>11</v>
      </c>
      <c r="M337" t="s">
        <v>961</v>
      </c>
      <c r="N337" t="b">
        <v>0</v>
      </c>
    </row>
    <row r="338" spans="1:14" x14ac:dyDescent="0.45">
      <c r="A338" t="s">
        <v>249</v>
      </c>
      <c r="B338" t="s">
        <v>962</v>
      </c>
      <c r="C338" t="s">
        <v>557</v>
      </c>
      <c r="D338">
        <v>4</v>
      </c>
      <c r="E338">
        <v>4</v>
      </c>
      <c r="F338">
        <v>3</v>
      </c>
      <c r="G338">
        <v>4</v>
      </c>
      <c r="H338">
        <v>1</v>
      </c>
      <c r="I338">
        <v>3.96</v>
      </c>
      <c r="J338">
        <v>16</v>
      </c>
      <c r="K338">
        <v>0.30595847327770059</v>
      </c>
      <c r="L338">
        <v>10</v>
      </c>
      <c r="M338" t="s">
        <v>963</v>
      </c>
      <c r="N338" t="b">
        <v>0</v>
      </c>
    </row>
    <row r="339" spans="1:14" x14ac:dyDescent="0.45">
      <c r="A339" t="s">
        <v>252</v>
      </c>
      <c r="B339" t="s">
        <v>964</v>
      </c>
      <c r="C339" t="s">
        <v>557</v>
      </c>
      <c r="D339">
        <v>5</v>
      </c>
      <c r="E339">
        <v>5</v>
      </c>
      <c r="F339">
        <v>4</v>
      </c>
      <c r="G339">
        <v>5</v>
      </c>
      <c r="H339">
        <v>1</v>
      </c>
      <c r="I339">
        <v>4.3400000000000007</v>
      </c>
      <c r="J339">
        <v>20</v>
      </c>
      <c r="K339">
        <v>0.28551784143510428</v>
      </c>
      <c r="L339">
        <v>11</v>
      </c>
      <c r="M339" t="s">
        <v>965</v>
      </c>
      <c r="N339" t="b">
        <v>0</v>
      </c>
    </row>
    <row r="340" spans="1:14" x14ac:dyDescent="0.45">
      <c r="A340" t="s">
        <v>255</v>
      </c>
      <c r="B340" t="s">
        <v>966</v>
      </c>
      <c r="C340" t="s">
        <v>557</v>
      </c>
      <c r="D340">
        <v>4</v>
      </c>
      <c r="E340">
        <v>5</v>
      </c>
      <c r="F340">
        <v>4</v>
      </c>
      <c r="G340">
        <v>5</v>
      </c>
      <c r="H340">
        <v>1</v>
      </c>
      <c r="I340">
        <v>4.12</v>
      </c>
      <c r="J340">
        <v>19</v>
      </c>
      <c r="K340">
        <v>0.45719959099193819</v>
      </c>
      <c r="L340">
        <v>11</v>
      </c>
      <c r="M340" t="s">
        <v>967</v>
      </c>
      <c r="N340" t="b">
        <v>0</v>
      </c>
    </row>
    <row r="341" spans="1:14" x14ac:dyDescent="0.45">
      <c r="A341" t="s">
        <v>258</v>
      </c>
      <c r="B341" t="s">
        <v>968</v>
      </c>
      <c r="C341" t="s">
        <v>557</v>
      </c>
      <c r="D341">
        <v>5</v>
      </c>
      <c r="E341">
        <v>5</v>
      </c>
      <c r="F341">
        <v>4</v>
      </c>
      <c r="G341">
        <v>5</v>
      </c>
      <c r="H341">
        <v>1</v>
      </c>
      <c r="I341">
        <v>4.3400000000000007</v>
      </c>
      <c r="J341">
        <v>20</v>
      </c>
      <c r="K341">
        <v>0.31610456951698601</v>
      </c>
      <c r="L341">
        <v>10</v>
      </c>
      <c r="M341" t="s">
        <v>969</v>
      </c>
      <c r="N341" t="b">
        <v>0</v>
      </c>
    </row>
    <row r="342" spans="1:14" x14ac:dyDescent="0.45">
      <c r="A342" t="s">
        <v>261</v>
      </c>
      <c r="B342" t="s">
        <v>970</v>
      </c>
      <c r="C342" t="s">
        <v>557</v>
      </c>
      <c r="D342">
        <v>5</v>
      </c>
      <c r="E342">
        <v>5</v>
      </c>
      <c r="F342">
        <v>4</v>
      </c>
      <c r="G342">
        <v>5</v>
      </c>
      <c r="H342">
        <v>1</v>
      </c>
      <c r="I342">
        <v>3.5</v>
      </c>
      <c r="J342">
        <v>20</v>
      </c>
      <c r="K342">
        <v>0.37515138307924589</v>
      </c>
      <c r="L342">
        <v>10</v>
      </c>
      <c r="M342" t="s">
        <v>971</v>
      </c>
      <c r="N342" t="b">
        <v>0</v>
      </c>
    </row>
    <row r="343" spans="1:14" x14ac:dyDescent="0.45">
      <c r="A343" t="s">
        <v>264</v>
      </c>
      <c r="B343" t="s">
        <v>972</v>
      </c>
      <c r="C343" t="s">
        <v>557</v>
      </c>
      <c r="D343">
        <v>5</v>
      </c>
      <c r="E343">
        <v>5</v>
      </c>
      <c r="F343">
        <v>4</v>
      </c>
      <c r="G343">
        <v>5</v>
      </c>
      <c r="H343">
        <v>1</v>
      </c>
      <c r="I343">
        <v>4.3400000000000007</v>
      </c>
      <c r="J343">
        <v>20</v>
      </c>
      <c r="K343">
        <v>0.36923025686443689</v>
      </c>
      <c r="L343">
        <v>11</v>
      </c>
      <c r="M343" t="s">
        <v>973</v>
      </c>
      <c r="N343" t="b">
        <v>0</v>
      </c>
    </row>
    <row r="344" spans="1:14" x14ac:dyDescent="0.45">
      <c r="A344" t="s">
        <v>267</v>
      </c>
      <c r="B344" t="s">
        <v>974</v>
      </c>
      <c r="C344" t="s">
        <v>557</v>
      </c>
      <c r="D344">
        <v>4</v>
      </c>
      <c r="E344">
        <v>3</v>
      </c>
      <c r="F344">
        <v>2</v>
      </c>
      <c r="G344">
        <v>4</v>
      </c>
      <c r="H344">
        <v>1</v>
      </c>
      <c r="I344">
        <v>2.52</v>
      </c>
      <c r="J344">
        <v>14</v>
      </c>
      <c r="K344">
        <v>0.33731404020966538</v>
      </c>
      <c r="L344">
        <v>10</v>
      </c>
      <c r="M344" t="s">
        <v>975</v>
      </c>
      <c r="N344" t="b">
        <v>0</v>
      </c>
    </row>
    <row r="345" spans="1:14" x14ac:dyDescent="0.45">
      <c r="A345" t="s">
        <v>270</v>
      </c>
      <c r="B345" t="s">
        <v>976</v>
      </c>
      <c r="C345" t="s">
        <v>557</v>
      </c>
      <c r="D345">
        <v>5</v>
      </c>
      <c r="E345">
        <v>5</v>
      </c>
      <c r="F345">
        <v>5</v>
      </c>
      <c r="G345">
        <v>5</v>
      </c>
      <c r="H345">
        <v>1</v>
      </c>
      <c r="I345">
        <v>4.4800000000000004</v>
      </c>
      <c r="J345">
        <v>21</v>
      </c>
      <c r="K345">
        <v>8.4884248128680145E-2</v>
      </c>
      <c r="L345">
        <v>11</v>
      </c>
      <c r="M345" t="s">
        <v>977</v>
      </c>
      <c r="N345" t="b">
        <v>0</v>
      </c>
    </row>
    <row r="346" spans="1:14" x14ac:dyDescent="0.45">
      <c r="A346" t="s">
        <v>273</v>
      </c>
      <c r="B346" t="s">
        <v>698</v>
      </c>
      <c r="C346" t="s">
        <v>557</v>
      </c>
      <c r="D346">
        <v>1</v>
      </c>
      <c r="E346">
        <v>1</v>
      </c>
      <c r="F346">
        <v>1</v>
      </c>
      <c r="G346">
        <v>1</v>
      </c>
      <c r="H346">
        <v>1</v>
      </c>
      <c r="I346">
        <v>2.12</v>
      </c>
      <c r="J346">
        <v>5</v>
      </c>
      <c r="K346">
        <v>5.0209109640927833E-2</v>
      </c>
      <c r="L346">
        <v>11</v>
      </c>
      <c r="M346" t="s">
        <v>978</v>
      </c>
      <c r="N346" t="b">
        <v>0</v>
      </c>
    </row>
    <row r="347" spans="1:14" x14ac:dyDescent="0.45">
      <c r="A347" t="s">
        <v>276</v>
      </c>
      <c r="B347" t="s">
        <v>698</v>
      </c>
      <c r="C347" t="s">
        <v>557</v>
      </c>
      <c r="D347">
        <v>3</v>
      </c>
      <c r="E347">
        <v>1</v>
      </c>
      <c r="F347">
        <v>1</v>
      </c>
      <c r="G347">
        <v>1</v>
      </c>
      <c r="H347">
        <v>1</v>
      </c>
      <c r="I347">
        <v>1.44</v>
      </c>
      <c r="J347">
        <v>7</v>
      </c>
      <c r="K347">
        <v>6.7521312117924476E-2</v>
      </c>
      <c r="L347">
        <v>10</v>
      </c>
      <c r="M347" t="s">
        <v>979</v>
      </c>
      <c r="N347" t="b">
        <v>0</v>
      </c>
    </row>
    <row r="348" spans="1:14" x14ac:dyDescent="0.45">
      <c r="A348" t="s">
        <v>279</v>
      </c>
      <c r="B348" t="s">
        <v>698</v>
      </c>
      <c r="C348" t="s">
        <v>557</v>
      </c>
      <c r="D348">
        <v>1</v>
      </c>
      <c r="E348">
        <v>1</v>
      </c>
      <c r="F348">
        <v>1</v>
      </c>
      <c r="G348">
        <v>1</v>
      </c>
      <c r="H348">
        <v>1</v>
      </c>
      <c r="I348">
        <v>1</v>
      </c>
      <c r="J348">
        <v>5</v>
      </c>
      <c r="K348">
        <v>5.4752018429402777E-2</v>
      </c>
      <c r="L348">
        <v>8</v>
      </c>
      <c r="M348" t="s">
        <v>980</v>
      </c>
      <c r="N348" t="b">
        <v>0</v>
      </c>
    </row>
    <row r="349" spans="1:14" x14ac:dyDescent="0.45">
      <c r="A349" t="s">
        <v>282</v>
      </c>
      <c r="B349" t="s">
        <v>981</v>
      </c>
      <c r="C349" t="s">
        <v>557</v>
      </c>
      <c r="D349">
        <v>4</v>
      </c>
      <c r="E349">
        <v>4</v>
      </c>
      <c r="F349">
        <v>2</v>
      </c>
      <c r="G349">
        <v>4</v>
      </c>
      <c r="H349">
        <v>1</v>
      </c>
      <c r="I349">
        <v>3.54</v>
      </c>
      <c r="J349">
        <v>15</v>
      </c>
      <c r="K349">
        <v>0.1792001566438442</v>
      </c>
      <c r="L349">
        <v>11</v>
      </c>
      <c r="M349" t="s">
        <v>982</v>
      </c>
      <c r="N349" t="b">
        <v>0</v>
      </c>
    </row>
    <row r="350" spans="1:14" x14ac:dyDescent="0.45">
      <c r="A350" t="s">
        <v>285</v>
      </c>
      <c r="B350" t="s">
        <v>983</v>
      </c>
      <c r="C350" t="s">
        <v>557</v>
      </c>
      <c r="D350">
        <v>4</v>
      </c>
      <c r="E350">
        <v>4</v>
      </c>
      <c r="F350">
        <v>2</v>
      </c>
      <c r="G350">
        <v>4</v>
      </c>
      <c r="H350">
        <v>1</v>
      </c>
      <c r="I350">
        <v>3.54</v>
      </c>
      <c r="J350">
        <v>15</v>
      </c>
      <c r="K350">
        <v>0.17951977711927181</v>
      </c>
      <c r="L350">
        <v>11</v>
      </c>
      <c r="M350" t="s">
        <v>984</v>
      </c>
      <c r="N350" t="b">
        <v>0</v>
      </c>
    </row>
    <row r="351" spans="1:14" x14ac:dyDescent="0.45">
      <c r="A351" t="s">
        <v>288</v>
      </c>
      <c r="B351" t="s">
        <v>985</v>
      </c>
      <c r="C351" t="s">
        <v>557</v>
      </c>
      <c r="D351">
        <v>4</v>
      </c>
      <c r="E351">
        <v>5</v>
      </c>
      <c r="F351">
        <v>4</v>
      </c>
      <c r="G351">
        <v>5</v>
      </c>
      <c r="H351">
        <v>1</v>
      </c>
      <c r="I351">
        <v>3.28</v>
      </c>
      <c r="J351">
        <v>19</v>
      </c>
      <c r="K351">
        <v>0.1348635379274897</v>
      </c>
      <c r="L351">
        <v>10</v>
      </c>
      <c r="M351" t="s">
        <v>986</v>
      </c>
      <c r="N351" t="b">
        <v>0</v>
      </c>
    </row>
    <row r="352" spans="1:14" x14ac:dyDescent="0.45">
      <c r="A352" t="s">
        <v>291</v>
      </c>
      <c r="B352" t="s">
        <v>987</v>
      </c>
      <c r="C352" t="s">
        <v>557</v>
      </c>
      <c r="D352">
        <v>5</v>
      </c>
      <c r="E352">
        <v>5</v>
      </c>
      <c r="F352">
        <v>5</v>
      </c>
      <c r="G352">
        <v>5</v>
      </c>
      <c r="H352">
        <v>1</v>
      </c>
      <c r="I352">
        <v>4.4800000000000004</v>
      </c>
      <c r="J352">
        <v>21</v>
      </c>
      <c r="K352">
        <v>0.14603447362193281</v>
      </c>
      <c r="L352">
        <v>9</v>
      </c>
      <c r="M352" t="s">
        <v>988</v>
      </c>
      <c r="N352" t="b">
        <v>0</v>
      </c>
    </row>
    <row r="353" spans="1:14" x14ac:dyDescent="0.45">
      <c r="A353" t="s">
        <v>294</v>
      </c>
      <c r="B353" t="s">
        <v>989</v>
      </c>
      <c r="C353" t="s">
        <v>557</v>
      </c>
      <c r="D353">
        <v>5</v>
      </c>
      <c r="E353">
        <v>5</v>
      </c>
      <c r="F353">
        <v>4</v>
      </c>
      <c r="G353">
        <v>5</v>
      </c>
      <c r="H353">
        <v>1</v>
      </c>
      <c r="I353">
        <v>4.3400000000000007</v>
      </c>
      <c r="J353">
        <v>20</v>
      </c>
      <c r="K353">
        <v>0.41401454365411589</v>
      </c>
      <c r="L353">
        <v>11</v>
      </c>
      <c r="M353" t="s">
        <v>990</v>
      </c>
      <c r="N353" t="b">
        <v>0</v>
      </c>
    </row>
    <row r="354" spans="1:14" x14ac:dyDescent="0.45">
      <c r="A354" t="s">
        <v>297</v>
      </c>
      <c r="B354" t="s">
        <v>991</v>
      </c>
      <c r="C354" t="s">
        <v>557</v>
      </c>
      <c r="D354">
        <v>5</v>
      </c>
      <c r="E354">
        <v>5</v>
      </c>
      <c r="F354">
        <v>4</v>
      </c>
      <c r="G354">
        <v>5</v>
      </c>
      <c r="H354">
        <v>1</v>
      </c>
      <c r="I354">
        <v>4.3400000000000007</v>
      </c>
      <c r="J354">
        <v>20</v>
      </c>
      <c r="K354">
        <v>0.1854544792755165</v>
      </c>
      <c r="L354">
        <v>10</v>
      </c>
      <c r="M354" t="s">
        <v>992</v>
      </c>
      <c r="N354" t="b">
        <v>0</v>
      </c>
    </row>
    <row r="355" spans="1:14" x14ac:dyDescent="0.45">
      <c r="A355" t="s">
        <v>300</v>
      </c>
      <c r="B355" t="s">
        <v>993</v>
      </c>
      <c r="C355" t="s">
        <v>557</v>
      </c>
      <c r="D355">
        <v>5</v>
      </c>
      <c r="E355">
        <v>5</v>
      </c>
      <c r="F355">
        <v>4</v>
      </c>
      <c r="G355">
        <v>5</v>
      </c>
      <c r="H355">
        <v>1</v>
      </c>
      <c r="I355">
        <v>4.3400000000000007</v>
      </c>
      <c r="J355">
        <v>20</v>
      </c>
      <c r="K355">
        <v>0.17336332515602251</v>
      </c>
      <c r="L355">
        <v>11</v>
      </c>
      <c r="M355" t="s">
        <v>994</v>
      </c>
      <c r="N355" t="b">
        <v>0</v>
      </c>
    </row>
    <row r="356" spans="1:14" x14ac:dyDescent="0.45">
      <c r="A356" t="s">
        <v>303</v>
      </c>
      <c r="B356" t="s">
        <v>995</v>
      </c>
      <c r="C356" t="s">
        <v>557</v>
      </c>
      <c r="D356">
        <v>5</v>
      </c>
      <c r="E356">
        <v>5</v>
      </c>
      <c r="F356">
        <v>4</v>
      </c>
      <c r="G356">
        <v>5</v>
      </c>
      <c r="H356">
        <v>1</v>
      </c>
      <c r="I356">
        <v>3.5</v>
      </c>
      <c r="J356">
        <v>20</v>
      </c>
      <c r="K356">
        <v>0.23950537495718219</v>
      </c>
      <c r="L356">
        <v>12</v>
      </c>
      <c r="M356" t="s">
        <v>996</v>
      </c>
      <c r="N356" t="b">
        <v>0</v>
      </c>
    </row>
    <row r="357" spans="1:14" x14ac:dyDescent="0.45">
      <c r="A357" t="s">
        <v>306</v>
      </c>
      <c r="B357" t="s">
        <v>997</v>
      </c>
      <c r="C357" t="s">
        <v>557</v>
      </c>
      <c r="D357">
        <v>5</v>
      </c>
      <c r="E357">
        <v>5</v>
      </c>
      <c r="F357">
        <v>5</v>
      </c>
      <c r="G357">
        <v>5</v>
      </c>
      <c r="H357">
        <v>1</v>
      </c>
      <c r="I357">
        <v>3.64</v>
      </c>
      <c r="J357">
        <v>21</v>
      </c>
      <c r="K357">
        <v>0.27531005970052969</v>
      </c>
      <c r="L357">
        <v>10</v>
      </c>
      <c r="M357" t="s">
        <v>998</v>
      </c>
      <c r="N357" t="b">
        <v>0</v>
      </c>
    </row>
    <row r="358" spans="1:14" x14ac:dyDescent="0.45">
      <c r="A358" t="s">
        <v>309</v>
      </c>
      <c r="B358" t="s">
        <v>999</v>
      </c>
      <c r="C358" t="s">
        <v>557</v>
      </c>
      <c r="D358">
        <v>5</v>
      </c>
      <c r="E358">
        <v>5</v>
      </c>
      <c r="F358">
        <v>5</v>
      </c>
      <c r="G358">
        <v>5</v>
      </c>
      <c r="H358">
        <v>1</v>
      </c>
      <c r="I358">
        <v>4.76</v>
      </c>
      <c r="J358">
        <v>21</v>
      </c>
      <c r="K358">
        <v>0.43711041373199822</v>
      </c>
      <c r="L358">
        <v>14</v>
      </c>
      <c r="M358" t="s">
        <v>1000</v>
      </c>
      <c r="N358" t="b">
        <v>0</v>
      </c>
    </row>
    <row r="359" spans="1:14" x14ac:dyDescent="0.45">
      <c r="A359" t="s">
        <v>312</v>
      </c>
      <c r="B359" t="s">
        <v>1001</v>
      </c>
      <c r="C359" t="s">
        <v>557</v>
      </c>
      <c r="D359">
        <v>4</v>
      </c>
      <c r="E359">
        <v>5</v>
      </c>
      <c r="F359">
        <v>4</v>
      </c>
      <c r="G359">
        <v>5</v>
      </c>
      <c r="H359">
        <v>1</v>
      </c>
      <c r="I359">
        <v>3.28</v>
      </c>
      <c r="J359">
        <v>19</v>
      </c>
      <c r="K359">
        <v>0.1822652039394016</v>
      </c>
      <c r="L359">
        <v>17</v>
      </c>
      <c r="M359" t="s">
        <v>1002</v>
      </c>
      <c r="N359" t="b">
        <v>0</v>
      </c>
    </row>
    <row r="360" spans="1:14" x14ac:dyDescent="0.45">
      <c r="A360" t="s">
        <v>315</v>
      </c>
      <c r="B360" t="s">
        <v>1003</v>
      </c>
      <c r="C360" t="s">
        <v>557</v>
      </c>
      <c r="D360">
        <v>4</v>
      </c>
      <c r="E360">
        <v>5</v>
      </c>
      <c r="F360">
        <v>4</v>
      </c>
      <c r="G360">
        <v>5</v>
      </c>
      <c r="H360">
        <v>1</v>
      </c>
      <c r="I360">
        <v>4.12</v>
      </c>
      <c r="J360">
        <v>19</v>
      </c>
      <c r="K360">
        <v>0.28596382926666419</v>
      </c>
      <c r="L360">
        <v>14</v>
      </c>
      <c r="M360" t="s">
        <v>1004</v>
      </c>
      <c r="N360" t="b">
        <v>0</v>
      </c>
    </row>
    <row r="361" spans="1:14" x14ac:dyDescent="0.45">
      <c r="A361" t="s">
        <v>318</v>
      </c>
      <c r="B361" t="s">
        <v>698</v>
      </c>
      <c r="C361" t="s">
        <v>557</v>
      </c>
      <c r="D361">
        <v>1</v>
      </c>
      <c r="E361">
        <v>1</v>
      </c>
      <c r="F361">
        <v>1</v>
      </c>
      <c r="G361">
        <v>1</v>
      </c>
      <c r="H361">
        <v>1</v>
      </c>
      <c r="I361">
        <v>1</v>
      </c>
      <c r="J361">
        <v>5</v>
      </c>
      <c r="K361">
        <v>6.6548794467527358E-2</v>
      </c>
      <c r="L361">
        <v>11</v>
      </c>
      <c r="M361" t="s">
        <v>1005</v>
      </c>
      <c r="N361" t="b">
        <v>0</v>
      </c>
    </row>
    <row r="362" spans="1:14" x14ac:dyDescent="0.45">
      <c r="A362" t="s">
        <v>321</v>
      </c>
      <c r="B362" t="s">
        <v>1006</v>
      </c>
      <c r="C362" t="s">
        <v>557</v>
      </c>
      <c r="D362">
        <v>5</v>
      </c>
      <c r="E362">
        <v>5</v>
      </c>
      <c r="F362">
        <v>4</v>
      </c>
      <c r="G362">
        <v>5</v>
      </c>
      <c r="H362">
        <v>3</v>
      </c>
      <c r="I362">
        <v>4.74</v>
      </c>
      <c r="J362">
        <v>22</v>
      </c>
      <c r="K362">
        <v>0.27877467495120672</v>
      </c>
      <c r="L362">
        <v>11</v>
      </c>
      <c r="M362" t="s">
        <v>1007</v>
      </c>
      <c r="N362" t="b">
        <v>0</v>
      </c>
    </row>
    <row r="363" spans="1:14" x14ac:dyDescent="0.45">
      <c r="A363" t="s">
        <v>324</v>
      </c>
      <c r="B363" t="s">
        <v>1008</v>
      </c>
      <c r="C363" t="s">
        <v>557</v>
      </c>
      <c r="D363">
        <v>5</v>
      </c>
      <c r="E363">
        <v>5</v>
      </c>
      <c r="F363">
        <v>5</v>
      </c>
      <c r="G363">
        <v>5</v>
      </c>
      <c r="H363">
        <v>5</v>
      </c>
      <c r="I363">
        <v>5</v>
      </c>
      <c r="J363">
        <v>25</v>
      </c>
      <c r="K363">
        <v>8.2800754801101231E-2</v>
      </c>
      <c r="L363">
        <v>10</v>
      </c>
      <c r="M363" t="s">
        <v>1009</v>
      </c>
      <c r="N363" t="b">
        <v>0</v>
      </c>
    </row>
    <row r="364" spans="1:14" x14ac:dyDescent="0.45">
      <c r="A364" t="s">
        <v>327</v>
      </c>
      <c r="B364" t="s">
        <v>1010</v>
      </c>
      <c r="C364" t="s">
        <v>557</v>
      </c>
      <c r="D364">
        <v>5</v>
      </c>
      <c r="E364">
        <v>5</v>
      </c>
      <c r="F364">
        <v>4</v>
      </c>
      <c r="G364">
        <v>5</v>
      </c>
      <c r="H364">
        <v>1</v>
      </c>
      <c r="I364">
        <v>4.3400000000000007</v>
      </c>
      <c r="J364">
        <v>20</v>
      </c>
      <c r="K364">
        <v>0.35911904815293799</v>
      </c>
      <c r="L364">
        <v>14</v>
      </c>
      <c r="M364" t="s">
        <v>1011</v>
      </c>
      <c r="N364" t="b">
        <v>0</v>
      </c>
    </row>
    <row r="365" spans="1:14" x14ac:dyDescent="0.45">
      <c r="A365" t="s">
        <v>330</v>
      </c>
      <c r="B365" t="s">
        <v>1012</v>
      </c>
      <c r="C365" t="s">
        <v>557</v>
      </c>
      <c r="D365">
        <v>4</v>
      </c>
      <c r="E365">
        <v>5</v>
      </c>
      <c r="F365">
        <v>3</v>
      </c>
      <c r="G365">
        <v>5</v>
      </c>
      <c r="H365">
        <v>1</v>
      </c>
      <c r="I365">
        <v>3.14</v>
      </c>
      <c r="J365">
        <v>18</v>
      </c>
      <c r="K365">
        <v>4.3241542904290428E-2</v>
      </c>
      <c r="L365">
        <v>3</v>
      </c>
      <c r="M365" t="s">
        <v>1013</v>
      </c>
      <c r="N365" t="b">
        <v>0</v>
      </c>
    </row>
    <row r="366" spans="1:14" x14ac:dyDescent="0.45">
      <c r="A366" t="s">
        <v>333</v>
      </c>
      <c r="B366" t="s">
        <v>1014</v>
      </c>
      <c r="C366" t="s">
        <v>557</v>
      </c>
      <c r="D366">
        <v>5</v>
      </c>
      <c r="E366">
        <v>5</v>
      </c>
      <c r="F366">
        <v>3</v>
      </c>
      <c r="G366">
        <v>5</v>
      </c>
      <c r="H366">
        <v>1</v>
      </c>
      <c r="I366">
        <v>4.2</v>
      </c>
      <c r="J366">
        <v>19</v>
      </c>
      <c r="K366">
        <v>0.41053569778695181</v>
      </c>
      <c r="L366">
        <v>16</v>
      </c>
      <c r="M366" t="s">
        <v>1015</v>
      </c>
      <c r="N366" t="b">
        <v>0</v>
      </c>
    </row>
    <row r="367" spans="1:14" x14ac:dyDescent="0.45">
      <c r="A367" t="s">
        <v>336</v>
      </c>
      <c r="B367" t="s">
        <v>1016</v>
      </c>
      <c r="C367" t="s">
        <v>557</v>
      </c>
      <c r="D367">
        <v>4</v>
      </c>
      <c r="E367">
        <v>5</v>
      </c>
      <c r="F367">
        <v>4</v>
      </c>
      <c r="G367">
        <v>5</v>
      </c>
      <c r="H367">
        <v>1</v>
      </c>
      <c r="I367">
        <v>4.12</v>
      </c>
      <c r="J367">
        <v>19</v>
      </c>
      <c r="K367">
        <v>0.14301662670887039</v>
      </c>
      <c r="L367">
        <v>10</v>
      </c>
      <c r="M367" t="s">
        <v>1017</v>
      </c>
      <c r="N367" t="b">
        <v>0</v>
      </c>
    </row>
    <row r="368" spans="1:14" x14ac:dyDescent="0.45">
      <c r="A368" t="s">
        <v>339</v>
      </c>
      <c r="B368" t="s">
        <v>1018</v>
      </c>
      <c r="C368" t="s">
        <v>557</v>
      </c>
      <c r="D368">
        <v>5</v>
      </c>
      <c r="E368">
        <v>5</v>
      </c>
      <c r="F368">
        <v>4</v>
      </c>
      <c r="G368">
        <v>5</v>
      </c>
      <c r="H368">
        <v>1</v>
      </c>
      <c r="I368">
        <v>4.3400000000000007</v>
      </c>
      <c r="J368">
        <v>20</v>
      </c>
      <c r="K368">
        <v>0.2337686371582047</v>
      </c>
      <c r="L368">
        <v>10</v>
      </c>
      <c r="M368" t="s">
        <v>1019</v>
      </c>
      <c r="N368" t="b">
        <v>0</v>
      </c>
    </row>
    <row r="369" spans="1:14" x14ac:dyDescent="0.45">
      <c r="A369" t="s">
        <v>342</v>
      </c>
      <c r="B369" t="s">
        <v>1020</v>
      </c>
      <c r="C369" t="s">
        <v>557</v>
      </c>
      <c r="D369">
        <v>5</v>
      </c>
      <c r="E369">
        <v>5</v>
      </c>
      <c r="F369">
        <v>5</v>
      </c>
      <c r="G369">
        <v>5</v>
      </c>
      <c r="H369">
        <v>1</v>
      </c>
      <c r="I369">
        <v>4.4800000000000004</v>
      </c>
      <c r="J369">
        <v>21</v>
      </c>
      <c r="K369">
        <v>6.4670240782295108E-2</v>
      </c>
      <c r="L369">
        <v>15</v>
      </c>
      <c r="M369" t="s">
        <v>1021</v>
      </c>
      <c r="N369" t="b">
        <v>0</v>
      </c>
    </row>
    <row r="370" spans="1:14" x14ac:dyDescent="0.45">
      <c r="A370" t="s">
        <v>345</v>
      </c>
      <c r="B370" t="s">
        <v>1022</v>
      </c>
      <c r="C370" t="s">
        <v>557</v>
      </c>
      <c r="D370">
        <v>5</v>
      </c>
      <c r="E370">
        <v>5</v>
      </c>
      <c r="F370">
        <v>5</v>
      </c>
      <c r="G370">
        <v>5</v>
      </c>
      <c r="H370">
        <v>1</v>
      </c>
      <c r="I370">
        <v>4.4800000000000004</v>
      </c>
      <c r="J370">
        <v>21</v>
      </c>
      <c r="K370">
        <v>0.41832115016634269</v>
      </c>
      <c r="L370">
        <v>12</v>
      </c>
      <c r="M370" t="s">
        <v>1023</v>
      </c>
      <c r="N370" t="b">
        <v>0</v>
      </c>
    </row>
    <row r="371" spans="1:14" x14ac:dyDescent="0.45">
      <c r="A371" t="s">
        <v>348</v>
      </c>
      <c r="B371" t="s">
        <v>1024</v>
      </c>
      <c r="C371" t="s">
        <v>557</v>
      </c>
      <c r="D371">
        <v>5</v>
      </c>
      <c r="E371">
        <v>5</v>
      </c>
      <c r="F371">
        <v>5</v>
      </c>
      <c r="G371">
        <v>5</v>
      </c>
      <c r="H371">
        <v>1</v>
      </c>
      <c r="I371">
        <v>4.4800000000000004</v>
      </c>
      <c r="J371">
        <v>21</v>
      </c>
      <c r="K371">
        <v>0.24762341081808911</v>
      </c>
      <c r="L371">
        <v>14</v>
      </c>
      <c r="M371" t="s">
        <v>1025</v>
      </c>
      <c r="N371" t="b">
        <v>0</v>
      </c>
    </row>
    <row r="372" spans="1:14" x14ac:dyDescent="0.45">
      <c r="A372" t="s">
        <v>351</v>
      </c>
      <c r="B372" t="s">
        <v>1026</v>
      </c>
      <c r="C372" t="s">
        <v>557</v>
      </c>
      <c r="D372">
        <v>4</v>
      </c>
      <c r="E372">
        <v>5</v>
      </c>
      <c r="F372">
        <v>4</v>
      </c>
      <c r="G372">
        <v>5</v>
      </c>
      <c r="H372">
        <v>1</v>
      </c>
      <c r="I372">
        <v>4.12</v>
      </c>
      <c r="J372">
        <v>19</v>
      </c>
      <c r="K372">
        <v>0.18028722623287169</v>
      </c>
      <c r="L372">
        <v>17</v>
      </c>
      <c r="M372" t="s">
        <v>1027</v>
      </c>
      <c r="N372" t="b">
        <v>0</v>
      </c>
    </row>
    <row r="373" spans="1:14" x14ac:dyDescent="0.45">
      <c r="A373" t="s">
        <v>354</v>
      </c>
      <c r="B373" t="s">
        <v>777</v>
      </c>
      <c r="C373" t="s">
        <v>557</v>
      </c>
      <c r="D373">
        <v>5</v>
      </c>
      <c r="E373">
        <v>5</v>
      </c>
      <c r="F373">
        <v>5</v>
      </c>
      <c r="G373">
        <v>5</v>
      </c>
      <c r="H373">
        <v>5</v>
      </c>
      <c r="I373">
        <v>5</v>
      </c>
      <c r="J373">
        <v>25</v>
      </c>
      <c r="K373">
        <v>0.12441224806390749</v>
      </c>
      <c r="L373">
        <v>9</v>
      </c>
      <c r="M373" t="s">
        <v>1028</v>
      </c>
      <c r="N373" t="b">
        <v>0</v>
      </c>
    </row>
    <row r="374" spans="1:14" x14ac:dyDescent="0.45">
      <c r="A374" t="s">
        <v>357</v>
      </c>
      <c r="B374" t="s">
        <v>1029</v>
      </c>
      <c r="C374" t="s">
        <v>557</v>
      </c>
      <c r="D374">
        <v>5</v>
      </c>
      <c r="E374">
        <v>5</v>
      </c>
      <c r="F374">
        <v>5</v>
      </c>
      <c r="G374">
        <v>5</v>
      </c>
      <c r="H374">
        <v>1</v>
      </c>
      <c r="I374">
        <v>4.4800000000000004</v>
      </c>
      <c r="J374">
        <v>21</v>
      </c>
      <c r="K374">
        <v>0.31242603069266012</v>
      </c>
      <c r="L374">
        <v>13</v>
      </c>
      <c r="M374" t="s">
        <v>1030</v>
      </c>
      <c r="N374" t="b">
        <v>0</v>
      </c>
    </row>
    <row r="375" spans="1:14" x14ac:dyDescent="0.45">
      <c r="A375" t="s">
        <v>360</v>
      </c>
      <c r="B375" t="s">
        <v>1031</v>
      </c>
      <c r="C375" t="s">
        <v>557</v>
      </c>
      <c r="D375">
        <v>5</v>
      </c>
      <c r="E375">
        <v>5</v>
      </c>
      <c r="F375">
        <v>5</v>
      </c>
      <c r="G375">
        <v>5</v>
      </c>
      <c r="H375">
        <v>1</v>
      </c>
      <c r="I375">
        <v>4.4800000000000004</v>
      </c>
      <c r="J375">
        <v>21</v>
      </c>
      <c r="K375">
        <v>5.1599821746880568E-2</v>
      </c>
      <c r="L375">
        <v>2</v>
      </c>
      <c r="M375" t="s">
        <v>1032</v>
      </c>
      <c r="N375" t="b">
        <v>0</v>
      </c>
    </row>
    <row r="376" spans="1:14" x14ac:dyDescent="0.45">
      <c r="A376" t="s">
        <v>363</v>
      </c>
      <c r="B376" t="s">
        <v>1033</v>
      </c>
      <c r="C376" t="s">
        <v>557</v>
      </c>
      <c r="D376">
        <v>5</v>
      </c>
      <c r="E376">
        <v>5</v>
      </c>
      <c r="F376">
        <v>4</v>
      </c>
      <c r="G376">
        <v>5</v>
      </c>
      <c r="H376">
        <v>1</v>
      </c>
      <c r="I376">
        <v>4.3400000000000007</v>
      </c>
      <c r="J376">
        <v>20</v>
      </c>
      <c r="K376">
        <v>0.34262762699502669</v>
      </c>
      <c r="L376">
        <v>14</v>
      </c>
      <c r="M376" t="s">
        <v>1034</v>
      </c>
      <c r="N376" t="b">
        <v>0</v>
      </c>
    </row>
    <row r="377" spans="1:14" x14ac:dyDescent="0.45">
      <c r="A377" t="s">
        <v>366</v>
      </c>
      <c r="B377" t="s">
        <v>1035</v>
      </c>
      <c r="C377" t="s">
        <v>557</v>
      </c>
      <c r="D377">
        <v>5</v>
      </c>
      <c r="E377">
        <v>5</v>
      </c>
      <c r="F377">
        <v>4</v>
      </c>
      <c r="G377">
        <v>5</v>
      </c>
      <c r="H377">
        <v>1</v>
      </c>
      <c r="I377">
        <v>4.3400000000000007</v>
      </c>
      <c r="J377">
        <v>20</v>
      </c>
      <c r="K377">
        <v>0.1165080461116384</v>
      </c>
      <c r="L377">
        <v>9</v>
      </c>
      <c r="M377" t="s">
        <v>1036</v>
      </c>
      <c r="N377" t="b">
        <v>0</v>
      </c>
    </row>
    <row r="378" spans="1:14" x14ac:dyDescent="0.45">
      <c r="A378" t="s">
        <v>369</v>
      </c>
      <c r="B378" t="s">
        <v>1037</v>
      </c>
      <c r="C378" t="s">
        <v>557</v>
      </c>
      <c r="D378">
        <v>4</v>
      </c>
      <c r="E378">
        <v>5</v>
      </c>
      <c r="F378">
        <v>4</v>
      </c>
      <c r="G378">
        <v>5</v>
      </c>
      <c r="H378">
        <v>1</v>
      </c>
      <c r="I378">
        <v>3.28</v>
      </c>
      <c r="J378">
        <v>19</v>
      </c>
      <c r="K378">
        <v>0.46094547196758262</v>
      </c>
      <c r="L378">
        <v>14</v>
      </c>
      <c r="M378" t="s">
        <v>1038</v>
      </c>
      <c r="N378" t="b">
        <v>0</v>
      </c>
    </row>
    <row r="379" spans="1:14" x14ac:dyDescent="0.45">
      <c r="A379" t="s">
        <v>372</v>
      </c>
      <c r="B379" t="s">
        <v>1039</v>
      </c>
      <c r="C379" t="s">
        <v>557</v>
      </c>
      <c r="D379">
        <v>4</v>
      </c>
      <c r="E379">
        <v>5</v>
      </c>
      <c r="F379">
        <v>4</v>
      </c>
      <c r="G379">
        <v>5</v>
      </c>
      <c r="H379">
        <v>1</v>
      </c>
      <c r="I379">
        <v>4.12</v>
      </c>
      <c r="J379">
        <v>19</v>
      </c>
      <c r="K379">
        <v>0.12990741384092161</v>
      </c>
      <c r="L379">
        <v>14</v>
      </c>
      <c r="M379" t="s">
        <v>1040</v>
      </c>
      <c r="N379" t="b">
        <v>0</v>
      </c>
    </row>
    <row r="380" spans="1:14" x14ac:dyDescent="0.45">
      <c r="A380" t="s">
        <v>375</v>
      </c>
      <c r="B380" t="s">
        <v>1041</v>
      </c>
      <c r="C380" t="s">
        <v>557</v>
      </c>
      <c r="D380">
        <v>5</v>
      </c>
      <c r="E380">
        <v>5</v>
      </c>
      <c r="F380">
        <v>4</v>
      </c>
      <c r="G380">
        <v>5</v>
      </c>
      <c r="H380">
        <v>1</v>
      </c>
      <c r="I380">
        <v>3.5</v>
      </c>
      <c r="J380">
        <v>20</v>
      </c>
      <c r="K380">
        <v>0.14343330887782679</v>
      </c>
      <c r="L380">
        <v>11</v>
      </c>
      <c r="M380" t="s">
        <v>1042</v>
      </c>
      <c r="N380" t="b">
        <v>0</v>
      </c>
    </row>
    <row r="381" spans="1:14" x14ac:dyDescent="0.45">
      <c r="A381" t="s">
        <v>378</v>
      </c>
      <c r="B381" t="s">
        <v>1043</v>
      </c>
      <c r="C381" t="s">
        <v>557</v>
      </c>
      <c r="D381">
        <v>3</v>
      </c>
      <c r="E381">
        <v>3</v>
      </c>
      <c r="F381">
        <v>2</v>
      </c>
      <c r="G381">
        <v>4</v>
      </c>
      <c r="H381">
        <v>1</v>
      </c>
      <c r="I381">
        <v>2.2999999999999998</v>
      </c>
      <c r="J381">
        <v>13</v>
      </c>
      <c r="K381">
        <v>0.1495356037151703</v>
      </c>
      <c r="L381">
        <v>3</v>
      </c>
      <c r="M381" t="s">
        <v>1044</v>
      </c>
      <c r="N381" t="b">
        <v>0</v>
      </c>
    </row>
    <row r="382" spans="1:14" x14ac:dyDescent="0.45">
      <c r="A382" t="s">
        <v>381</v>
      </c>
      <c r="B382" t="s">
        <v>1045</v>
      </c>
      <c r="C382" t="s">
        <v>557</v>
      </c>
      <c r="D382">
        <v>5</v>
      </c>
      <c r="E382">
        <v>5</v>
      </c>
      <c r="F382">
        <v>5</v>
      </c>
      <c r="G382">
        <v>5</v>
      </c>
      <c r="H382">
        <v>1</v>
      </c>
      <c r="I382">
        <v>3.64</v>
      </c>
      <c r="J382">
        <v>21</v>
      </c>
      <c r="K382">
        <v>0.38518554565969709</v>
      </c>
      <c r="L382">
        <v>20</v>
      </c>
      <c r="M382" t="s">
        <v>1046</v>
      </c>
      <c r="N382" t="b">
        <v>0</v>
      </c>
    </row>
    <row r="383" spans="1:14" x14ac:dyDescent="0.45">
      <c r="A383" t="s">
        <v>384</v>
      </c>
      <c r="B383" t="s">
        <v>1047</v>
      </c>
      <c r="C383" t="s">
        <v>557</v>
      </c>
      <c r="D383">
        <v>5</v>
      </c>
      <c r="E383">
        <v>5</v>
      </c>
      <c r="F383">
        <v>4</v>
      </c>
      <c r="G383">
        <v>5</v>
      </c>
      <c r="H383">
        <v>1</v>
      </c>
      <c r="I383">
        <v>3.5</v>
      </c>
      <c r="J383">
        <v>20</v>
      </c>
      <c r="K383">
        <v>0.31332925820590701</v>
      </c>
      <c r="L383">
        <v>10</v>
      </c>
      <c r="M383" t="s">
        <v>1048</v>
      </c>
      <c r="N383" t="b">
        <v>0</v>
      </c>
    </row>
    <row r="384" spans="1:14" x14ac:dyDescent="0.45">
      <c r="A384" t="s">
        <v>387</v>
      </c>
      <c r="B384" t="s">
        <v>1049</v>
      </c>
      <c r="C384" t="s">
        <v>557</v>
      </c>
      <c r="D384">
        <v>5</v>
      </c>
      <c r="E384">
        <v>5</v>
      </c>
      <c r="F384">
        <v>5</v>
      </c>
      <c r="G384">
        <v>5</v>
      </c>
      <c r="H384">
        <v>1</v>
      </c>
      <c r="I384">
        <v>4.4800000000000004</v>
      </c>
      <c r="J384">
        <v>21</v>
      </c>
      <c r="K384">
        <v>0.28335415879848752</v>
      </c>
      <c r="L384">
        <v>8</v>
      </c>
      <c r="M384" t="s">
        <v>1050</v>
      </c>
      <c r="N384" t="b">
        <v>0</v>
      </c>
    </row>
    <row r="385" spans="1:14" x14ac:dyDescent="0.45">
      <c r="A385" t="s">
        <v>390</v>
      </c>
      <c r="B385" t="s">
        <v>1051</v>
      </c>
      <c r="C385" t="s">
        <v>557</v>
      </c>
      <c r="D385">
        <v>5</v>
      </c>
      <c r="E385">
        <v>5</v>
      </c>
      <c r="F385">
        <v>5</v>
      </c>
      <c r="G385">
        <v>5</v>
      </c>
      <c r="H385">
        <v>1</v>
      </c>
      <c r="I385">
        <v>4.0599999999999996</v>
      </c>
      <c r="J385">
        <v>21</v>
      </c>
      <c r="K385">
        <v>0.37504852309604292</v>
      </c>
      <c r="L385">
        <v>12</v>
      </c>
      <c r="M385" t="s">
        <v>1052</v>
      </c>
      <c r="N385" t="b">
        <v>0</v>
      </c>
    </row>
    <row r="386" spans="1:14" x14ac:dyDescent="0.45">
      <c r="A386" t="s">
        <v>393</v>
      </c>
      <c r="B386" t="s">
        <v>1053</v>
      </c>
      <c r="C386" t="s">
        <v>557</v>
      </c>
      <c r="D386">
        <v>5</v>
      </c>
      <c r="E386">
        <v>5</v>
      </c>
      <c r="F386">
        <v>3</v>
      </c>
      <c r="G386">
        <v>5</v>
      </c>
      <c r="H386">
        <v>1</v>
      </c>
      <c r="I386">
        <v>3.36</v>
      </c>
      <c r="J386">
        <v>19</v>
      </c>
      <c r="K386">
        <v>0.2713234960492481</v>
      </c>
      <c r="L386">
        <v>16</v>
      </c>
      <c r="M386" t="s">
        <v>1054</v>
      </c>
      <c r="N386" t="b">
        <v>0</v>
      </c>
    </row>
    <row r="387" spans="1:14" x14ac:dyDescent="0.45">
      <c r="A387" t="s">
        <v>396</v>
      </c>
      <c r="B387" t="s">
        <v>1055</v>
      </c>
      <c r="C387" t="s">
        <v>557</v>
      </c>
      <c r="D387">
        <v>5</v>
      </c>
      <c r="E387">
        <v>5</v>
      </c>
      <c r="F387">
        <v>5</v>
      </c>
      <c r="G387">
        <v>5</v>
      </c>
      <c r="H387">
        <v>1</v>
      </c>
      <c r="I387">
        <v>3.64</v>
      </c>
      <c r="J387">
        <v>21</v>
      </c>
      <c r="K387">
        <v>0.2040137574350937</v>
      </c>
      <c r="L387">
        <v>12</v>
      </c>
      <c r="M387" t="s">
        <v>1056</v>
      </c>
      <c r="N387" t="b">
        <v>0</v>
      </c>
    </row>
    <row r="388" spans="1:14" x14ac:dyDescent="0.45">
      <c r="A388" t="s">
        <v>399</v>
      </c>
      <c r="B388" t="s">
        <v>1057</v>
      </c>
      <c r="C388" t="s">
        <v>557</v>
      </c>
      <c r="D388">
        <v>5</v>
      </c>
      <c r="E388">
        <v>5</v>
      </c>
      <c r="F388">
        <v>4</v>
      </c>
      <c r="G388">
        <v>5</v>
      </c>
      <c r="H388">
        <v>1</v>
      </c>
      <c r="I388">
        <v>3.5</v>
      </c>
      <c r="J388">
        <v>20</v>
      </c>
      <c r="K388">
        <v>0.54891879125512899</v>
      </c>
      <c r="L388">
        <v>12</v>
      </c>
      <c r="M388" t="s">
        <v>1058</v>
      </c>
      <c r="N388" t="b">
        <v>0</v>
      </c>
    </row>
    <row r="389" spans="1:14" x14ac:dyDescent="0.45">
      <c r="A389" t="s">
        <v>402</v>
      </c>
      <c r="B389" t="s">
        <v>1059</v>
      </c>
      <c r="C389" t="s">
        <v>557</v>
      </c>
      <c r="D389">
        <v>4</v>
      </c>
      <c r="E389">
        <v>5</v>
      </c>
      <c r="F389">
        <v>4</v>
      </c>
      <c r="G389">
        <v>5</v>
      </c>
      <c r="H389">
        <v>1</v>
      </c>
      <c r="I389">
        <v>3.72</v>
      </c>
      <c r="J389">
        <v>19</v>
      </c>
      <c r="K389">
        <v>0.33934837617736058</v>
      </c>
      <c r="L389">
        <v>12</v>
      </c>
      <c r="M389" t="s">
        <v>1060</v>
      </c>
      <c r="N389" t="b">
        <v>0</v>
      </c>
    </row>
    <row r="390" spans="1:14" x14ac:dyDescent="0.45">
      <c r="A390" t="s">
        <v>405</v>
      </c>
      <c r="B390" t="s">
        <v>1061</v>
      </c>
      <c r="C390" t="s">
        <v>557</v>
      </c>
      <c r="D390">
        <v>5</v>
      </c>
      <c r="E390">
        <v>5</v>
      </c>
      <c r="F390">
        <v>4</v>
      </c>
      <c r="G390">
        <v>5</v>
      </c>
      <c r="H390">
        <v>1</v>
      </c>
      <c r="I390">
        <v>4.3400000000000007</v>
      </c>
      <c r="J390">
        <v>20</v>
      </c>
      <c r="K390">
        <v>0.40304557916639722</v>
      </c>
      <c r="L390">
        <v>13</v>
      </c>
      <c r="M390" t="s">
        <v>1062</v>
      </c>
      <c r="N390" t="b">
        <v>0</v>
      </c>
    </row>
    <row r="391" spans="1:14" x14ac:dyDescent="0.45">
      <c r="A391" t="s">
        <v>408</v>
      </c>
      <c r="B391" t="s">
        <v>1063</v>
      </c>
      <c r="C391" t="s">
        <v>557</v>
      </c>
      <c r="D391">
        <v>4</v>
      </c>
      <c r="E391">
        <v>5</v>
      </c>
      <c r="F391">
        <v>4</v>
      </c>
      <c r="G391">
        <v>5</v>
      </c>
      <c r="H391">
        <v>1</v>
      </c>
      <c r="I391">
        <v>4.12</v>
      </c>
      <c r="J391">
        <v>19</v>
      </c>
      <c r="K391">
        <v>0.27608701087915383</v>
      </c>
      <c r="L391">
        <v>14</v>
      </c>
      <c r="M391" t="s">
        <v>1064</v>
      </c>
      <c r="N391" t="b">
        <v>0</v>
      </c>
    </row>
    <row r="392" spans="1:14" x14ac:dyDescent="0.45">
      <c r="A392" t="s">
        <v>411</v>
      </c>
      <c r="B392" t="s">
        <v>698</v>
      </c>
      <c r="C392" t="s">
        <v>557</v>
      </c>
      <c r="D392">
        <v>5</v>
      </c>
      <c r="E392">
        <v>5</v>
      </c>
      <c r="F392">
        <v>5</v>
      </c>
      <c r="G392">
        <v>5</v>
      </c>
      <c r="H392">
        <v>1</v>
      </c>
      <c r="I392">
        <v>4.4800000000000004</v>
      </c>
      <c r="J392">
        <v>21</v>
      </c>
      <c r="K392">
        <v>4.4435508451697733E-2</v>
      </c>
      <c r="L392">
        <v>11</v>
      </c>
      <c r="M392" t="s">
        <v>1065</v>
      </c>
      <c r="N392" t="b">
        <v>0</v>
      </c>
    </row>
    <row r="393" spans="1:14" x14ac:dyDescent="0.45">
      <c r="A393" t="s">
        <v>414</v>
      </c>
      <c r="B393" t="s">
        <v>1066</v>
      </c>
      <c r="C393" t="s">
        <v>557</v>
      </c>
      <c r="D393">
        <v>5</v>
      </c>
      <c r="E393">
        <v>5</v>
      </c>
      <c r="F393">
        <v>5</v>
      </c>
      <c r="G393">
        <v>5</v>
      </c>
      <c r="H393">
        <v>1</v>
      </c>
      <c r="I393">
        <v>4.4800000000000004</v>
      </c>
      <c r="J393">
        <v>21</v>
      </c>
      <c r="K393">
        <v>0.27354157480015612</v>
      </c>
      <c r="L393">
        <v>10</v>
      </c>
      <c r="M393" t="s">
        <v>1067</v>
      </c>
      <c r="N393" t="b">
        <v>0</v>
      </c>
    </row>
    <row r="394" spans="1:14" x14ac:dyDescent="0.45">
      <c r="A394" t="s">
        <v>417</v>
      </c>
      <c r="B394" t="s">
        <v>1068</v>
      </c>
      <c r="C394" t="s">
        <v>557</v>
      </c>
      <c r="D394">
        <v>4</v>
      </c>
      <c r="E394">
        <v>5</v>
      </c>
      <c r="F394">
        <v>4</v>
      </c>
      <c r="G394">
        <v>5</v>
      </c>
      <c r="H394">
        <v>1</v>
      </c>
      <c r="I394">
        <v>3.28</v>
      </c>
      <c r="J394">
        <v>19</v>
      </c>
      <c r="K394">
        <v>0.35764969425639209</v>
      </c>
      <c r="L394">
        <v>11</v>
      </c>
      <c r="M394" t="s">
        <v>1069</v>
      </c>
      <c r="N394" t="b">
        <v>0</v>
      </c>
    </row>
    <row r="395" spans="1:14" x14ac:dyDescent="0.45">
      <c r="A395" t="s">
        <v>420</v>
      </c>
      <c r="B395" t="s">
        <v>1070</v>
      </c>
      <c r="C395" t="s">
        <v>557</v>
      </c>
      <c r="D395">
        <v>5</v>
      </c>
      <c r="E395">
        <v>5</v>
      </c>
      <c r="F395">
        <v>5</v>
      </c>
      <c r="G395">
        <v>5</v>
      </c>
      <c r="H395">
        <v>1</v>
      </c>
      <c r="I395">
        <v>3.64</v>
      </c>
      <c r="J395">
        <v>21</v>
      </c>
      <c r="K395">
        <v>0.4829146938810091</v>
      </c>
      <c r="L395">
        <v>18</v>
      </c>
      <c r="M395" t="s">
        <v>1071</v>
      </c>
      <c r="N395" t="b">
        <v>0</v>
      </c>
    </row>
    <row r="396" spans="1:14" x14ac:dyDescent="0.45">
      <c r="A396" t="s">
        <v>423</v>
      </c>
      <c r="B396" t="s">
        <v>1072</v>
      </c>
      <c r="C396" t="s">
        <v>557</v>
      </c>
      <c r="D396">
        <v>5</v>
      </c>
      <c r="E396">
        <v>5</v>
      </c>
      <c r="F396">
        <v>5</v>
      </c>
      <c r="G396">
        <v>5</v>
      </c>
      <c r="H396">
        <v>1</v>
      </c>
      <c r="I396">
        <v>4.4800000000000004</v>
      </c>
      <c r="J396">
        <v>21</v>
      </c>
      <c r="K396">
        <v>7.2707028271867841E-2</v>
      </c>
      <c r="L396">
        <v>11</v>
      </c>
      <c r="M396" t="s">
        <v>1073</v>
      </c>
      <c r="N396" t="b">
        <v>0</v>
      </c>
    </row>
    <row r="397" spans="1:14" x14ac:dyDescent="0.45">
      <c r="A397" t="s">
        <v>426</v>
      </c>
      <c r="B397" t="s">
        <v>1074</v>
      </c>
      <c r="C397" t="s">
        <v>557</v>
      </c>
      <c r="D397">
        <v>5</v>
      </c>
      <c r="E397">
        <v>5</v>
      </c>
      <c r="F397">
        <v>4</v>
      </c>
      <c r="G397">
        <v>5</v>
      </c>
      <c r="H397">
        <v>1</v>
      </c>
      <c r="I397">
        <v>3.5</v>
      </c>
      <c r="J397">
        <v>20</v>
      </c>
      <c r="K397">
        <v>0.42096474140330398</v>
      </c>
      <c r="L397">
        <v>13</v>
      </c>
      <c r="M397" t="s">
        <v>1075</v>
      </c>
      <c r="N397" t="b">
        <v>0</v>
      </c>
    </row>
    <row r="398" spans="1:14" x14ac:dyDescent="0.45">
      <c r="A398" t="s">
        <v>429</v>
      </c>
      <c r="B398" t="s">
        <v>1076</v>
      </c>
      <c r="C398" t="s">
        <v>557</v>
      </c>
      <c r="D398">
        <v>4</v>
      </c>
      <c r="E398">
        <v>5</v>
      </c>
      <c r="F398">
        <v>4</v>
      </c>
      <c r="G398">
        <v>5</v>
      </c>
      <c r="H398">
        <v>1</v>
      </c>
      <c r="I398">
        <v>4.12</v>
      </c>
      <c r="J398">
        <v>19</v>
      </c>
      <c r="K398">
        <v>0.20858752896829769</v>
      </c>
      <c r="L398">
        <v>10</v>
      </c>
      <c r="M398" t="s">
        <v>1077</v>
      </c>
      <c r="N398" t="b">
        <v>0</v>
      </c>
    </row>
    <row r="399" spans="1:14" x14ac:dyDescent="0.45">
      <c r="A399" t="s">
        <v>432</v>
      </c>
      <c r="B399" t="s">
        <v>1078</v>
      </c>
      <c r="C399" t="s">
        <v>557</v>
      </c>
      <c r="D399">
        <v>5</v>
      </c>
      <c r="E399">
        <v>5</v>
      </c>
      <c r="F399">
        <v>4</v>
      </c>
      <c r="G399">
        <v>5</v>
      </c>
      <c r="H399">
        <v>1</v>
      </c>
      <c r="I399">
        <v>4.3400000000000007</v>
      </c>
      <c r="J399">
        <v>20</v>
      </c>
      <c r="K399">
        <v>0.25817609472793568</v>
      </c>
      <c r="L399">
        <v>12</v>
      </c>
      <c r="M399" t="s">
        <v>1079</v>
      </c>
      <c r="N399" t="b">
        <v>0</v>
      </c>
    </row>
    <row r="400" spans="1:14" x14ac:dyDescent="0.45">
      <c r="A400" t="s">
        <v>435</v>
      </c>
      <c r="B400" t="s">
        <v>1080</v>
      </c>
      <c r="C400" t="s">
        <v>557</v>
      </c>
      <c r="D400">
        <v>4</v>
      </c>
      <c r="E400">
        <v>4</v>
      </c>
      <c r="F400">
        <v>2</v>
      </c>
      <c r="G400">
        <v>4</v>
      </c>
      <c r="H400">
        <v>1</v>
      </c>
      <c r="I400">
        <v>3.54</v>
      </c>
      <c r="J400">
        <v>15</v>
      </c>
      <c r="K400">
        <v>3.5476502226372553E-2</v>
      </c>
      <c r="L400">
        <v>6</v>
      </c>
      <c r="M400" t="s">
        <v>1081</v>
      </c>
      <c r="N400" t="b">
        <v>0</v>
      </c>
    </row>
    <row r="401" spans="1:14" x14ac:dyDescent="0.45">
      <c r="A401" t="s">
        <v>438</v>
      </c>
      <c r="B401" t="s">
        <v>1082</v>
      </c>
      <c r="C401" t="s">
        <v>557</v>
      </c>
      <c r="D401">
        <v>5</v>
      </c>
      <c r="E401">
        <v>5</v>
      </c>
      <c r="F401">
        <v>5</v>
      </c>
      <c r="G401">
        <v>5</v>
      </c>
      <c r="H401">
        <v>1</v>
      </c>
      <c r="I401">
        <v>4.4800000000000004</v>
      </c>
      <c r="J401">
        <v>21</v>
      </c>
      <c r="K401">
        <v>0.18941384494755589</v>
      </c>
      <c r="L401">
        <v>11</v>
      </c>
      <c r="M401" t="s">
        <v>1083</v>
      </c>
      <c r="N401" t="b">
        <v>0</v>
      </c>
    </row>
    <row r="402" spans="1:14" x14ac:dyDescent="0.45">
      <c r="A402" t="s">
        <v>441</v>
      </c>
      <c r="B402" t="s">
        <v>1084</v>
      </c>
      <c r="C402" t="s">
        <v>557</v>
      </c>
      <c r="D402">
        <v>5</v>
      </c>
      <c r="E402">
        <v>5</v>
      </c>
      <c r="F402">
        <v>5</v>
      </c>
      <c r="G402">
        <v>5</v>
      </c>
      <c r="H402">
        <v>1</v>
      </c>
      <c r="I402">
        <v>4.4800000000000004</v>
      </c>
      <c r="J402">
        <v>21</v>
      </c>
      <c r="K402">
        <v>8.8633526188958575E-2</v>
      </c>
      <c r="L402">
        <v>9</v>
      </c>
      <c r="M402" t="s">
        <v>1085</v>
      </c>
      <c r="N402" t="b">
        <v>0</v>
      </c>
    </row>
    <row r="403" spans="1:14" x14ac:dyDescent="0.45">
      <c r="A403" t="s">
        <v>444</v>
      </c>
      <c r="B403" t="s">
        <v>1086</v>
      </c>
      <c r="C403" t="s">
        <v>557</v>
      </c>
      <c r="D403">
        <v>4</v>
      </c>
      <c r="E403">
        <v>5</v>
      </c>
      <c r="F403">
        <v>4</v>
      </c>
      <c r="G403">
        <v>5</v>
      </c>
      <c r="H403">
        <v>1</v>
      </c>
      <c r="I403">
        <v>3.28</v>
      </c>
      <c r="J403">
        <v>19</v>
      </c>
      <c r="K403">
        <v>0.23765374926618121</v>
      </c>
      <c r="L403">
        <v>12</v>
      </c>
      <c r="M403" t="s">
        <v>1087</v>
      </c>
      <c r="N403" t="b">
        <v>0</v>
      </c>
    </row>
    <row r="404" spans="1:14" x14ac:dyDescent="0.45">
      <c r="A404" t="s">
        <v>435</v>
      </c>
      <c r="B404" t="s">
        <v>1080</v>
      </c>
      <c r="C404" t="s">
        <v>557</v>
      </c>
      <c r="D404">
        <v>4</v>
      </c>
      <c r="E404">
        <v>4</v>
      </c>
      <c r="F404">
        <v>2</v>
      </c>
      <c r="G404">
        <v>4</v>
      </c>
      <c r="H404">
        <v>1</v>
      </c>
      <c r="I404">
        <v>3.54</v>
      </c>
      <c r="J404">
        <v>15</v>
      </c>
      <c r="K404">
        <v>3.5476502226372553E-2</v>
      </c>
      <c r="L404">
        <v>6</v>
      </c>
      <c r="M404" t="s">
        <v>1081</v>
      </c>
      <c r="N404" t="b">
        <v>0</v>
      </c>
    </row>
    <row r="405" spans="1:14" x14ac:dyDescent="0.45">
      <c r="A405" t="s">
        <v>449</v>
      </c>
      <c r="B405" t="s">
        <v>1088</v>
      </c>
      <c r="C405" t="s">
        <v>557</v>
      </c>
      <c r="D405">
        <v>5</v>
      </c>
      <c r="E405">
        <v>5</v>
      </c>
      <c r="F405">
        <v>4</v>
      </c>
      <c r="G405">
        <v>5</v>
      </c>
      <c r="H405">
        <v>1</v>
      </c>
      <c r="I405">
        <v>4.3400000000000007</v>
      </c>
      <c r="J405">
        <v>20</v>
      </c>
      <c r="K405">
        <v>0.22308022421008561</v>
      </c>
      <c r="L405">
        <v>10</v>
      </c>
      <c r="M405" t="s">
        <v>1089</v>
      </c>
      <c r="N405" t="b">
        <v>0</v>
      </c>
    </row>
    <row r="406" spans="1:14" x14ac:dyDescent="0.45">
      <c r="A406" t="s">
        <v>452</v>
      </c>
      <c r="B406" t="s">
        <v>1090</v>
      </c>
      <c r="C406" t="s">
        <v>557</v>
      </c>
      <c r="D406">
        <v>5</v>
      </c>
      <c r="E406">
        <v>5</v>
      </c>
      <c r="F406">
        <v>4</v>
      </c>
      <c r="G406">
        <v>5</v>
      </c>
      <c r="H406">
        <v>1</v>
      </c>
      <c r="I406">
        <v>4.3400000000000007</v>
      </c>
      <c r="J406">
        <v>20</v>
      </c>
      <c r="K406">
        <v>0.16197931697667531</v>
      </c>
      <c r="L406">
        <v>10</v>
      </c>
      <c r="M406" t="s">
        <v>1091</v>
      </c>
      <c r="N406" t="b">
        <v>0</v>
      </c>
    </row>
    <row r="407" spans="1:14" x14ac:dyDescent="0.45">
      <c r="A407" t="s">
        <v>455</v>
      </c>
      <c r="B407" t="s">
        <v>1092</v>
      </c>
      <c r="C407" t="s">
        <v>557</v>
      </c>
      <c r="D407">
        <v>5</v>
      </c>
      <c r="E407">
        <v>5</v>
      </c>
      <c r="F407">
        <v>3</v>
      </c>
      <c r="G407">
        <v>5</v>
      </c>
      <c r="H407">
        <v>1</v>
      </c>
      <c r="I407">
        <v>3.8</v>
      </c>
      <c r="J407">
        <v>19</v>
      </c>
      <c r="K407">
        <v>0.14474267956923459</v>
      </c>
      <c r="L407">
        <v>11</v>
      </c>
      <c r="M407" t="s">
        <v>1093</v>
      </c>
      <c r="N407" t="b">
        <v>0</v>
      </c>
    </row>
    <row r="408" spans="1:14" x14ac:dyDescent="0.45">
      <c r="A408" t="s">
        <v>458</v>
      </c>
      <c r="B408" t="s">
        <v>1094</v>
      </c>
      <c r="C408" t="s">
        <v>557</v>
      </c>
      <c r="D408">
        <v>5</v>
      </c>
      <c r="E408">
        <v>5</v>
      </c>
      <c r="F408">
        <v>5</v>
      </c>
      <c r="G408">
        <v>5</v>
      </c>
      <c r="H408">
        <v>1</v>
      </c>
      <c r="I408">
        <v>4.4800000000000004</v>
      </c>
      <c r="J408">
        <v>21</v>
      </c>
      <c r="K408">
        <v>0.1899324710681613</v>
      </c>
      <c r="L408">
        <v>10</v>
      </c>
      <c r="M408" t="s">
        <v>1095</v>
      </c>
      <c r="N408" t="b">
        <v>0</v>
      </c>
    </row>
    <row r="409" spans="1:14" x14ac:dyDescent="0.45">
      <c r="A409" t="s">
        <v>461</v>
      </c>
      <c r="B409" t="s">
        <v>1096</v>
      </c>
      <c r="C409" t="s">
        <v>557</v>
      </c>
      <c r="D409">
        <v>5</v>
      </c>
      <c r="E409">
        <v>5</v>
      </c>
      <c r="F409">
        <v>5</v>
      </c>
      <c r="G409">
        <v>5</v>
      </c>
      <c r="H409">
        <v>1</v>
      </c>
      <c r="I409">
        <v>3.64</v>
      </c>
      <c r="J409">
        <v>21</v>
      </c>
      <c r="K409">
        <v>0.24826787440178461</v>
      </c>
      <c r="L409">
        <v>12</v>
      </c>
      <c r="M409" t="s">
        <v>1097</v>
      </c>
      <c r="N409" t="b">
        <v>0</v>
      </c>
    </row>
    <row r="410" spans="1:14" x14ac:dyDescent="0.45">
      <c r="A410" t="s">
        <v>464</v>
      </c>
      <c r="B410" t="s">
        <v>1098</v>
      </c>
      <c r="C410" t="s">
        <v>557</v>
      </c>
      <c r="D410">
        <v>5</v>
      </c>
      <c r="E410">
        <v>5</v>
      </c>
      <c r="F410">
        <v>4</v>
      </c>
      <c r="G410">
        <v>5</v>
      </c>
      <c r="H410">
        <v>1</v>
      </c>
      <c r="I410">
        <v>3.5</v>
      </c>
      <c r="J410">
        <v>20</v>
      </c>
      <c r="K410">
        <v>0.43738084687057721</v>
      </c>
      <c r="L410">
        <v>10</v>
      </c>
      <c r="M410" t="s">
        <v>1099</v>
      </c>
      <c r="N410" t="b">
        <v>0</v>
      </c>
    </row>
    <row r="411" spans="1:14" x14ac:dyDescent="0.45">
      <c r="A411" t="s">
        <v>467</v>
      </c>
      <c r="B411" t="s">
        <v>1100</v>
      </c>
      <c r="C411" t="s">
        <v>557</v>
      </c>
      <c r="D411">
        <v>4</v>
      </c>
      <c r="E411">
        <v>5</v>
      </c>
      <c r="F411">
        <v>4</v>
      </c>
      <c r="G411">
        <v>5</v>
      </c>
      <c r="H411">
        <v>1</v>
      </c>
      <c r="I411">
        <v>4.12</v>
      </c>
      <c r="J411">
        <v>19</v>
      </c>
      <c r="K411">
        <v>0.1635608745096411</v>
      </c>
      <c r="L411">
        <v>6</v>
      </c>
      <c r="M411" t="s">
        <v>1101</v>
      </c>
      <c r="N411" t="b">
        <v>0</v>
      </c>
    </row>
    <row r="412" spans="1:14" x14ac:dyDescent="0.45">
      <c r="A412" t="s">
        <v>470</v>
      </c>
      <c r="B412" t="s">
        <v>1102</v>
      </c>
      <c r="C412" t="s">
        <v>557</v>
      </c>
      <c r="D412">
        <v>5</v>
      </c>
      <c r="E412">
        <v>5</v>
      </c>
      <c r="F412">
        <v>4</v>
      </c>
      <c r="G412">
        <v>5</v>
      </c>
      <c r="H412">
        <v>1</v>
      </c>
      <c r="I412">
        <v>3.5</v>
      </c>
      <c r="J412">
        <v>20</v>
      </c>
      <c r="K412">
        <v>0.24840181410173931</v>
      </c>
      <c r="L412">
        <v>12</v>
      </c>
      <c r="M412" t="s">
        <v>1103</v>
      </c>
      <c r="N412" t="b">
        <v>0</v>
      </c>
    </row>
    <row r="413" spans="1:14" x14ac:dyDescent="0.45">
      <c r="A413" t="s">
        <v>473</v>
      </c>
      <c r="B413" t="s">
        <v>698</v>
      </c>
      <c r="C413" t="s">
        <v>557</v>
      </c>
      <c r="D413">
        <v>3</v>
      </c>
      <c r="E413">
        <v>1</v>
      </c>
      <c r="F413">
        <v>1</v>
      </c>
      <c r="G413">
        <v>1</v>
      </c>
      <c r="H413">
        <v>1</v>
      </c>
      <c r="I413">
        <v>1.44</v>
      </c>
      <c r="J413">
        <v>7</v>
      </c>
      <c r="K413">
        <v>7.4690626092877438E-2</v>
      </c>
      <c r="L413">
        <v>12</v>
      </c>
      <c r="M413" t="s">
        <v>1104</v>
      </c>
      <c r="N413" t="b">
        <v>0</v>
      </c>
    </row>
    <row r="414" spans="1:14" x14ac:dyDescent="0.45">
      <c r="A414" t="s">
        <v>476</v>
      </c>
      <c r="B414" t="s">
        <v>1105</v>
      </c>
      <c r="C414" t="s">
        <v>557</v>
      </c>
      <c r="D414">
        <v>3</v>
      </c>
      <c r="E414">
        <v>5</v>
      </c>
      <c r="F414">
        <v>4</v>
      </c>
      <c r="G414">
        <v>5</v>
      </c>
      <c r="H414">
        <v>1</v>
      </c>
      <c r="I414">
        <v>4.18</v>
      </c>
      <c r="J414">
        <v>18</v>
      </c>
      <c r="K414">
        <v>0.17455343706825799</v>
      </c>
      <c r="L414">
        <v>7</v>
      </c>
      <c r="M414" t="s">
        <v>1106</v>
      </c>
      <c r="N414" t="b">
        <v>0</v>
      </c>
    </row>
    <row r="415" spans="1:14" x14ac:dyDescent="0.45">
      <c r="A415" t="s">
        <v>479</v>
      </c>
      <c r="B415" t="s">
        <v>1107</v>
      </c>
      <c r="C415" t="s">
        <v>557</v>
      </c>
      <c r="D415">
        <v>5</v>
      </c>
      <c r="E415">
        <v>5</v>
      </c>
      <c r="F415">
        <v>5</v>
      </c>
      <c r="G415">
        <v>5</v>
      </c>
      <c r="H415">
        <v>1</v>
      </c>
      <c r="I415">
        <v>4.4800000000000004</v>
      </c>
      <c r="J415">
        <v>21</v>
      </c>
      <c r="K415">
        <v>0.27401766039834269</v>
      </c>
      <c r="L415">
        <v>11</v>
      </c>
      <c r="M415" t="s">
        <v>1108</v>
      </c>
      <c r="N415" t="b">
        <v>0</v>
      </c>
    </row>
    <row r="416" spans="1:14" x14ac:dyDescent="0.45">
      <c r="A416" t="s">
        <v>93</v>
      </c>
      <c r="B416" t="s">
        <v>607</v>
      </c>
      <c r="C416" t="s">
        <v>557</v>
      </c>
      <c r="D416">
        <v>5</v>
      </c>
      <c r="E416">
        <v>5</v>
      </c>
      <c r="F416">
        <v>4</v>
      </c>
      <c r="G416">
        <v>5</v>
      </c>
      <c r="H416">
        <v>1</v>
      </c>
      <c r="I416">
        <v>4.3400000000000007</v>
      </c>
      <c r="J416">
        <v>20</v>
      </c>
      <c r="K416">
        <v>0.35605077016698933</v>
      </c>
      <c r="L416">
        <v>9</v>
      </c>
      <c r="M416" t="s">
        <v>608</v>
      </c>
      <c r="N416" t="b">
        <v>0</v>
      </c>
    </row>
    <row r="417" spans="1:14" x14ac:dyDescent="0.45">
      <c r="A417" t="s">
        <v>96</v>
      </c>
      <c r="B417" t="s">
        <v>609</v>
      </c>
      <c r="C417" t="s">
        <v>557</v>
      </c>
      <c r="D417">
        <v>5</v>
      </c>
      <c r="E417">
        <v>5</v>
      </c>
      <c r="F417">
        <v>5</v>
      </c>
      <c r="G417">
        <v>5</v>
      </c>
      <c r="H417">
        <v>4</v>
      </c>
      <c r="I417">
        <v>4.9400000000000004</v>
      </c>
      <c r="J417">
        <v>24</v>
      </c>
      <c r="K417">
        <v>0.35156852960781232</v>
      </c>
      <c r="L417">
        <v>11</v>
      </c>
      <c r="M417" t="s">
        <v>610</v>
      </c>
      <c r="N417" t="b">
        <v>0</v>
      </c>
    </row>
    <row r="418" spans="1:14" x14ac:dyDescent="0.45">
      <c r="A418" t="s">
        <v>99</v>
      </c>
      <c r="B418" t="s">
        <v>611</v>
      </c>
      <c r="C418" t="s">
        <v>557</v>
      </c>
      <c r="D418">
        <v>5</v>
      </c>
      <c r="E418">
        <v>5</v>
      </c>
      <c r="F418">
        <v>5</v>
      </c>
      <c r="G418">
        <v>5</v>
      </c>
      <c r="H418">
        <v>1</v>
      </c>
      <c r="I418">
        <v>3.64</v>
      </c>
      <c r="J418">
        <v>21</v>
      </c>
      <c r="K418">
        <v>0.16277483532359949</v>
      </c>
      <c r="L418">
        <v>10</v>
      </c>
      <c r="M418" t="s">
        <v>612</v>
      </c>
      <c r="N418" t="b">
        <v>0</v>
      </c>
    </row>
    <row r="419" spans="1:14" x14ac:dyDescent="0.45">
      <c r="A419" t="s">
        <v>102</v>
      </c>
      <c r="B419" t="s">
        <v>613</v>
      </c>
      <c r="C419" t="s">
        <v>557</v>
      </c>
      <c r="D419">
        <v>5</v>
      </c>
      <c r="E419">
        <v>5</v>
      </c>
      <c r="F419">
        <v>3</v>
      </c>
      <c r="G419">
        <v>5</v>
      </c>
      <c r="H419">
        <v>1</v>
      </c>
      <c r="I419">
        <v>3.36</v>
      </c>
      <c r="J419">
        <v>19</v>
      </c>
      <c r="K419">
        <v>0.26073906174528788</v>
      </c>
      <c r="L419">
        <v>12</v>
      </c>
      <c r="M419" t="s">
        <v>614</v>
      </c>
      <c r="N419" t="b">
        <v>0</v>
      </c>
    </row>
    <row r="420" spans="1:14" x14ac:dyDescent="0.45">
      <c r="A420" t="s">
        <v>105</v>
      </c>
      <c r="B420" t="s">
        <v>615</v>
      </c>
      <c r="C420" t="s">
        <v>557</v>
      </c>
      <c r="D420">
        <v>5</v>
      </c>
      <c r="E420">
        <v>5</v>
      </c>
      <c r="F420">
        <v>5</v>
      </c>
      <c r="G420">
        <v>5</v>
      </c>
      <c r="H420">
        <v>1</v>
      </c>
      <c r="I420">
        <v>4.4800000000000004</v>
      </c>
      <c r="J420">
        <v>21</v>
      </c>
      <c r="K420">
        <v>0.57730021770805084</v>
      </c>
      <c r="L420">
        <v>16</v>
      </c>
      <c r="M420" t="s">
        <v>616</v>
      </c>
      <c r="N420" t="b">
        <v>0</v>
      </c>
    </row>
    <row r="421" spans="1:14" x14ac:dyDescent="0.45">
      <c r="A421" t="s">
        <v>108</v>
      </c>
      <c r="B421" t="s">
        <v>617</v>
      </c>
      <c r="C421" t="s">
        <v>557</v>
      </c>
      <c r="D421">
        <v>5</v>
      </c>
      <c r="E421">
        <v>5</v>
      </c>
      <c r="F421">
        <v>4</v>
      </c>
      <c r="G421">
        <v>5</v>
      </c>
      <c r="H421">
        <v>1</v>
      </c>
      <c r="I421">
        <v>4.3400000000000007</v>
      </c>
      <c r="J421">
        <v>20</v>
      </c>
      <c r="K421">
        <v>0.35792340968645531</v>
      </c>
      <c r="L421">
        <v>12</v>
      </c>
      <c r="M421" t="s">
        <v>618</v>
      </c>
      <c r="N421" t="b">
        <v>0</v>
      </c>
    </row>
    <row r="422" spans="1:14" x14ac:dyDescent="0.45">
      <c r="A422" t="s">
        <v>111</v>
      </c>
      <c r="B422" t="s">
        <v>619</v>
      </c>
      <c r="C422" t="s">
        <v>557</v>
      </c>
      <c r="D422">
        <v>5</v>
      </c>
      <c r="E422">
        <v>5</v>
      </c>
      <c r="F422">
        <v>4</v>
      </c>
      <c r="G422">
        <v>5</v>
      </c>
      <c r="H422">
        <v>1</v>
      </c>
      <c r="I422">
        <v>4.3400000000000007</v>
      </c>
      <c r="J422">
        <v>20</v>
      </c>
      <c r="K422">
        <v>0.35539265771226392</v>
      </c>
      <c r="L422">
        <v>11</v>
      </c>
      <c r="M422" t="s">
        <v>620</v>
      </c>
      <c r="N422" t="b">
        <v>0</v>
      </c>
    </row>
    <row r="423" spans="1:14" x14ac:dyDescent="0.45">
      <c r="A423" t="s">
        <v>114</v>
      </c>
      <c r="B423" t="s">
        <v>621</v>
      </c>
      <c r="C423" t="s">
        <v>557</v>
      </c>
      <c r="D423">
        <v>5</v>
      </c>
      <c r="E423">
        <v>5</v>
      </c>
      <c r="F423">
        <v>4</v>
      </c>
      <c r="G423">
        <v>5</v>
      </c>
      <c r="H423">
        <v>1</v>
      </c>
      <c r="I423">
        <v>4.62</v>
      </c>
      <c r="J423">
        <v>20</v>
      </c>
      <c r="K423">
        <v>0.38485942014022417</v>
      </c>
      <c r="L423">
        <v>10</v>
      </c>
      <c r="M423" t="s">
        <v>622</v>
      </c>
      <c r="N423" t="b">
        <v>0</v>
      </c>
    </row>
    <row r="424" spans="1:14" x14ac:dyDescent="0.45">
      <c r="A424" t="s">
        <v>117</v>
      </c>
      <c r="B424" t="s">
        <v>623</v>
      </c>
      <c r="C424" t="s">
        <v>557</v>
      </c>
      <c r="D424">
        <v>5</v>
      </c>
      <c r="E424">
        <v>5</v>
      </c>
      <c r="F424">
        <v>4</v>
      </c>
      <c r="G424">
        <v>5</v>
      </c>
      <c r="H424">
        <v>1</v>
      </c>
      <c r="I424">
        <v>4.3400000000000007</v>
      </c>
      <c r="J424">
        <v>20</v>
      </c>
      <c r="K424">
        <v>0.56816973763360445</v>
      </c>
      <c r="L424">
        <v>10</v>
      </c>
      <c r="M424" t="s">
        <v>624</v>
      </c>
      <c r="N424" t="b">
        <v>0</v>
      </c>
    </row>
    <row r="425" spans="1:14" x14ac:dyDescent="0.45">
      <c r="A425" t="s">
        <v>120</v>
      </c>
      <c r="B425" t="s">
        <v>625</v>
      </c>
      <c r="C425" t="s">
        <v>557</v>
      </c>
      <c r="D425">
        <v>5</v>
      </c>
      <c r="E425">
        <v>5</v>
      </c>
      <c r="F425">
        <v>5</v>
      </c>
      <c r="G425">
        <v>5</v>
      </c>
      <c r="H425">
        <v>1</v>
      </c>
      <c r="I425">
        <v>3.64</v>
      </c>
      <c r="J425">
        <v>21</v>
      </c>
      <c r="K425">
        <v>0.26977863608536728</v>
      </c>
      <c r="L425">
        <v>11</v>
      </c>
      <c r="M425" t="s">
        <v>626</v>
      </c>
      <c r="N425" t="b">
        <v>0</v>
      </c>
    </row>
    <row r="426" spans="1:14" x14ac:dyDescent="0.45">
      <c r="A426" t="s">
        <v>123</v>
      </c>
      <c r="B426" t="s">
        <v>627</v>
      </c>
      <c r="C426" t="s">
        <v>557</v>
      </c>
      <c r="D426">
        <v>5</v>
      </c>
      <c r="E426">
        <v>5</v>
      </c>
      <c r="F426">
        <v>5</v>
      </c>
      <c r="G426">
        <v>5</v>
      </c>
      <c r="H426">
        <v>1</v>
      </c>
      <c r="I426">
        <v>3.64</v>
      </c>
      <c r="J426">
        <v>21</v>
      </c>
      <c r="K426">
        <v>0.23901726391364431</v>
      </c>
      <c r="L426">
        <v>12</v>
      </c>
      <c r="M426" t="s">
        <v>628</v>
      </c>
      <c r="N426" t="b">
        <v>0</v>
      </c>
    </row>
    <row r="427" spans="1:14" x14ac:dyDescent="0.45">
      <c r="A427" t="s">
        <v>126</v>
      </c>
      <c r="B427" t="s">
        <v>629</v>
      </c>
      <c r="C427" t="s">
        <v>557</v>
      </c>
      <c r="D427">
        <v>5</v>
      </c>
      <c r="E427">
        <v>5</v>
      </c>
      <c r="F427">
        <v>5</v>
      </c>
      <c r="G427">
        <v>5</v>
      </c>
      <c r="H427">
        <v>5</v>
      </c>
      <c r="I427">
        <v>5</v>
      </c>
      <c r="J427">
        <v>25</v>
      </c>
      <c r="K427">
        <v>0.1943784740120649</v>
      </c>
      <c r="L427">
        <v>9</v>
      </c>
      <c r="M427" t="s">
        <v>630</v>
      </c>
      <c r="N427" t="b">
        <v>0</v>
      </c>
    </row>
    <row r="428" spans="1:14" x14ac:dyDescent="0.45">
      <c r="A428" t="s">
        <v>129</v>
      </c>
      <c r="B428" t="s">
        <v>631</v>
      </c>
      <c r="C428" t="s">
        <v>557</v>
      </c>
      <c r="D428">
        <v>5</v>
      </c>
      <c r="E428">
        <v>5</v>
      </c>
      <c r="F428">
        <v>5</v>
      </c>
      <c r="G428">
        <v>5</v>
      </c>
      <c r="H428">
        <v>1</v>
      </c>
      <c r="I428">
        <v>3.64</v>
      </c>
      <c r="J428">
        <v>21</v>
      </c>
      <c r="K428">
        <v>0.1034138438494052</v>
      </c>
      <c r="L428">
        <v>10</v>
      </c>
      <c r="M428" t="s">
        <v>632</v>
      </c>
      <c r="N428" t="b">
        <v>0</v>
      </c>
    </row>
    <row r="429" spans="1:14" x14ac:dyDescent="0.45">
      <c r="A429" t="s">
        <v>132</v>
      </c>
      <c r="B429" t="s">
        <v>633</v>
      </c>
      <c r="C429" t="s">
        <v>557</v>
      </c>
      <c r="D429">
        <v>4</v>
      </c>
      <c r="E429">
        <v>4</v>
      </c>
      <c r="F429">
        <v>3</v>
      </c>
      <c r="G429">
        <v>4</v>
      </c>
      <c r="H429">
        <v>1</v>
      </c>
      <c r="I429">
        <v>2.84</v>
      </c>
      <c r="J429">
        <v>16</v>
      </c>
      <c r="K429">
        <v>0.5034885651259966</v>
      </c>
      <c r="L429">
        <v>11</v>
      </c>
      <c r="M429" t="s">
        <v>634</v>
      </c>
      <c r="N429" t="b">
        <v>0</v>
      </c>
    </row>
    <row r="430" spans="1:14" x14ac:dyDescent="0.45">
      <c r="A430" t="s">
        <v>135</v>
      </c>
      <c r="B430" t="s">
        <v>635</v>
      </c>
      <c r="C430" t="s">
        <v>557</v>
      </c>
      <c r="D430">
        <v>5</v>
      </c>
      <c r="E430">
        <v>5</v>
      </c>
      <c r="F430">
        <v>4</v>
      </c>
      <c r="G430">
        <v>5</v>
      </c>
      <c r="H430">
        <v>5</v>
      </c>
      <c r="I430">
        <v>4.8599999999999994</v>
      </c>
      <c r="J430">
        <v>24</v>
      </c>
      <c r="K430">
        <v>0.1609527990622347</v>
      </c>
      <c r="L430">
        <v>11</v>
      </c>
      <c r="M430" t="s">
        <v>636</v>
      </c>
      <c r="N430" t="b">
        <v>0</v>
      </c>
    </row>
    <row r="431" spans="1:14" x14ac:dyDescent="0.45">
      <c r="A431" t="s">
        <v>138</v>
      </c>
      <c r="B431" t="s">
        <v>637</v>
      </c>
      <c r="C431" t="s">
        <v>557</v>
      </c>
      <c r="D431">
        <v>4</v>
      </c>
      <c r="E431">
        <v>5</v>
      </c>
      <c r="F431">
        <v>3</v>
      </c>
      <c r="G431">
        <v>4</v>
      </c>
      <c r="H431">
        <v>1</v>
      </c>
      <c r="I431">
        <v>3.02</v>
      </c>
      <c r="J431">
        <v>17</v>
      </c>
      <c r="K431">
        <v>0.19701398401709649</v>
      </c>
      <c r="L431">
        <v>12</v>
      </c>
      <c r="M431" t="s">
        <v>638</v>
      </c>
      <c r="N431" t="b">
        <v>0</v>
      </c>
    </row>
    <row r="432" spans="1:14" x14ac:dyDescent="0.45">
      <c r="A432" t="s">
        <v>141</v>
      </c>
      <c r="B432" t="s">
        <v>639</v>
      </c>
      <c r="C432" t="s">
        <v>557</v>
      </c>
      <c r="D432">
        <v>5</v>
      </c>
      <c r="E432">
        <v>5</v>
      </c>
      <c r="F432">
        <v>4</v>
      </c>
      <c r="G432">
        <v>5</v>
      </c>
      <c r="H432">
        <v>4</v>
      </c>
      <c r="I432">
        <v>4.8</v>
      </c>
      <c r="J432">
        <v>23</v>
      </c>
      <c r="K432">
        <v>0.27069791184413972</v>
      </c>
      <c r="L432">
        <v>10</v>
      </c>
      <c r="M432" t="s">
        <v>640</v>
      </c>
      <c r="N432" t="b">
        <v>0</v>
      </c>
    </row>
    <row r="433" spans="1:14" x14ac:dyDescent="0.45">
      <c r="A433" t="s">
        <v>144</v>
      </c>
      <c r="B433" t="s">
        <v>641</v>
      </c>
      <c r="C433" t="s">
        <v>557</v>
      </c>
      <c r="D433">
        <v>5</v>
      </c>
      <c r="E433">
        <v>5</v>
      </c>
      <c r="F433">
        <v>5</v>
      </c>
      <c r="G433">
        <v>5</v>
      </c>
      <c r="H433">
        <v>5</v>
      </c>
      <c r="I433">
        <v>5</v>
      </c>
      <c r="J433">
        <v>25</v>
      </c>
      <c r="K433">
        <v>0.21161845095123899</v>
      </c>
      <c r="L433">
        <v>10</v>
      </c>
      <c r="M433" t="s">
        <v>642</v>
      </c>
      <c r="N433" t="b">
        <v>0</v>
      </c>
    </row>
    <row r="434" spans="1:14" x14ac:dyDescent="0.45">
      <c r="A434" t="s">
        <v>147</v>
      </c>
      <c r="B434" t="s">
        <v>643</v>
      </c>
      <c r="C434" t="s">
        <v>557</v>
      </c>
      <c r="D434">
        <v>5</v>
      </c>
      <c r="E434">
        <v>5</v>
      </c>
      <c r="F434">
        <v>4</v>
      </c>
      <c r="G434">
        <v>5</v>
      </c>
      <c r="H434">
        <v>1</v>
      </c>
      <c r="I434">
        <v>3.5</v>
      </c>
      <c r="J434">
        <v>20</v>
      </c>
      <c r="K434">
        <v>0.16315881458242729</v>
      </c>
      <c r="L434">
        <v>10</v>
      </c>
      <c r="M434" t="s">
        <v>644</v>
      </c>
      <c r="N434" t="b">
        <v>0</v>
      </c>
    </row>
    <row r="435" spans="1:14" x14ac:dyDescent="0.45">
      <c r="A435" t="s">
        <v>150</v>
      </c>
      <c r="B435" t="s">
        <v>645</v>
      </c>
      <c r="C435" t="s">
        <v>557</v>
      </c>
      <c r="D435">
        <v>5</v>
      </c>
      <c r="E435">
        <v>5</v>
      </c>
      <c r="F435">
        <v>4</v>
      </c>
      <c r="G435">
        <v>5</v>
      </c>
      <c r="H435">
        <v>1</v>
      </c>
      <c r="I435">
        <v>4.3400000000000007</v>
      </c>
      <c r="J435">
        <v>20</v>
      </c>
      <c r="K435">
        <v>0.24598962082885331</v>
      </c>
      <c r="L435">
        <v>10</v>
      </c>
      <c r="M435" t="s">
        <v>646</v>
      </c>
      <c r="N435" t="b">
        <v>0</v>
      </c>
    </row>
    <row r="436" spans="1:14" x14ac:dyDescent="0.45">
      <c r="A436" t="s">
        <v>153</v>
      </c>
      <c r="B436" t="s">
        <v>647</v>
      </c>
      <c r="C436" t="s">
        <v>557</v>
      </c>
      <c r="D436">
        <v>5</v>
      </c>
      <c r="E436">
        <v>5</v>
      </c>
      <c r="F436">
        <v>4</v>
      </c>
      <c r="G436">
        <v>5</v>
      </c>
      <c r="H436">
        <v>1</v>
      </c>
      <c r="I436">
        <v>4.3400000000000007</v>
      </c>
      <c r="J436">
        <v>20</v>
      </c>
      <c r="K436">
        <v>0.27998339575703401</v>
      </c>
      <c r="L436">
        <v>10</v>
      </c>
      <c r="M436" t="s">
        <v>648</v>
      </c>
      <c r="N436" t="b">
        <v>0</v>
      </c>
    </row>
    <row r="437" spans="1:14" x14ac:dyDescent="0.45">
      <c r="A437" t="s">
        <v>156</v>
      </c>
      <c r="B437" t="s">
        <v>649</v>
      </c>
      <c r="C437" t="s">
        <v>557</v>
      </c>
      <c r="D437">
        <v>5</v>
      </c>
      <c r="E437">
        <v>5</v>
      </c>
      <c r="F437">
        <v>5</v>
      </c>
      <c r="G437">
        <v>5</v>
      </c>
      <c r="H437">
        <v>1</v>
      </c>
      <c r="I437">
        <v>4.76</v>
      </c>
      <c r="J437">
        <v>21</v>
      </c>
      <c r="K437">
        <v>0.22020840714902201</v>
      </c>
      <c r="L437">
        <v>10</v>
      </c>
      <c r="M437" t="s">
        <v>650</v>
      </c>
      <c r="N437" t="b">
        <v>0</v>
      </c>
    </row>
    <row r="438" spans="1:14" x14ac:dyDescent="0.45">
      <c r="A438" t="s">
        <v>159</v>
      </c>
      <c r="B438" t="s">
        <v>651</v>
      </c>
      <c r="C438" t="s">
        <v>557</v>
      </c>
      <c r="D438">
        <v>5</v>
      </c>
      <c r="E438">
        <v>5</v>
      </c>
      <c r="F438">
        <v>5</v>
      </c>
      <c r="G438">
        <v>5</v>
      </c>
      <c r="H438">
        <v>5</v>
      </c>
      <c r="I438">
        <v>5</v>
      </c>
      <c r="J438">
        <v>25</v>
      </c>
      <c r="K438">
        <v>0.1564736292081518</v>
      </c>
      <c r="L438">
        <v>9</v>
      </c>
      <c r="M438" t="s">
        <v>652</v>
      </c>
      <c r="N438" t="b">
        <v>0</v>
      </c>
    </row>
    <row r="439" spans="1:14" x14ac:dyDescent="0.45">
      <c r="A439" t="s">
        <v>162</v>
      </c>
      <c r="B439" t="s">
        <v>653</v>
      </c>
      <c r="C439" t="s">
        <v>557</v>
      </c>
      <c r="D439">
        <v>5</v>
      </c>
      <c r="E439">
        <v>5</v>
      </c>
      <c r="F439">
        <v>4</v>
      </c>
      <c r="G439">
        <v>5</v>
      </c>
      <c r="H439">
        <v>1</v>
      </c>
      <c r="I439">
        <v>4.3400000000000007</v>
      </c>
      <c r="J439">
        <v>20</v>
      </c>
      <c r="K439">
        <v>0.28439533836291042</v>
      </c>
      <c r="L439">
        <v>10</v>
      </c>
      <c r="M439" t="s">
        <v>654</v>
      </c>
      <c r="N439" t="b">
        <v>0</v>
      </c>
    </row>
    <row r="440" spans="1:14" x14ac:dyDescent="0.45">
      <c r="A440" t="s">
        <v>165</v>
      </c>
      <c r="B440" t="s">
        <v>655</v>
      </c>
      <c r="C440" t="s">
        <v>557</v>
      </c>
      <c r="D440">
        <v>4</v>
      </c>
      <c r="E440">
        <v>4</v>
      </c>
      <c r="F440">
        <v>2</v>
      </c>
      <c r="G440">
        <v>4</v>
      </c>
      <c r="H440">
        <v>1</v>
      </c>
      <c r="I440">
        <v>3.120000000000001</v>
      </c>
      <c r="J440">
        <v>15</v>
      </c>
      <c r="K440">
        <v>0.326185401774156</v>
      </c>
      <c r="L440">
        <v>10</v>
      </c>
      <c r="M440" t="s">
        <v>656</v>
      </c>
      <c r="N440" t="b">
        <v>0</v>
      </c>
    </row>
    <row r="441" spans="1:14" x14ac:dyDescent="0.45">
      <c r="A441" t="s">
        <v>168</v>
      </c>
      <c r="B441" t="s">
        <v>657</v>
      </c>
      <c r="C441" t="s">
        <v>557</v>
      </c>
      <c r="D441">
        <v>5</v>
      </c>
      <c r="E441">
        <v>5</v>
      </c>
      <c r="F441">
        <v>4</v>
      </c>
      <c r="G441">
        <v>5</v>
      </c>
      <c r="H441">
        <v>1</v>
      </c>
      <c r="I441">
        <v>3.5</v>
      </c>
      <c r="J441">
        <v>20</v>
      </c>
      <c r="K441">
        <v>0.2088314514152316</v>
      </c>
      <c r="L441">
        <v>14</v>
      </c>
      <c r="M441" t="s">
        <v>658</v>
      </c>
      <c r="N441" t="b">
        <v>0</v>
      </c>
    </row>
    <row r="442" spans="1:14" x14ac:dyDescent="0.45">
      <c r="A442" t="s">
        <v>171</v>
      </c>
      <c r="B442" t="s">
        <v>659</v>
      </c>
      <c r="C442" t="s">
        <v>557</v>
      </c>
      <c r="D442">
        <v>5</v>
      </c>
      <c r="E442">
        <v>5</v>
      </c>
      <c r="F442">
        <v>4</v>
      </c>
      <c r="G442">
        <v>5</v>
      </c>
      <c r="H442">
        <v>1</v>
      </c>
      <c r="I442">
        <v>4.3400000000000007</v>
      </c>
      <c r="J442">
        <v>20</v>
      </c>
      <c r="K442">
        <v>0.1295658421738736</v>
      </c>
      <c r="L442">
        <v>12</v>
      </c>
      <c r="M442" t="s">
        <v>660</v>
      </c>
      <c r="N442" t="b">
        <v>0</v>
      </c>
    </row>
    <row r="443" spans="1:14" x14ac:dyDescent="0.45">
      <c r="A443" t="s">
        <v>174</v>
      </c>
      <c r="B443" t="s">
        <v>661</v>
      </c>
      <c r="C443" t="s">
        <v>557</v>
      </c>
      <c r="D443">
        <v>5</v>
      </c>
      <c r="E443">
        <v>5</v>
      </c>
      <c r="F443">
        <v>4</v>
      </c>
      <c r="G443">
        <v>5</v>
      </c>
      <c r="H443">
        <v>1</v>
      </c>
      <c r="I443">
        <v>4.3400000000000007</v>
      </c>
      <c r="J443">
        <v>20</v>
      </c>
      <c r="K443">
        <v>0.41855042620667621</v>
      </c>
      <c r="L443">
        <v>12</v>
      </c>
      <c r="M443" t="s">
        <v>662</v>
      </c>
      <c r="N443" t="b">
        <v>0</v>
      </c>
    </row>
    <row r="444" spans="1:14" x14ac:dyDescent="0.45">
      <c r="A444" t="s">
        <v>177</v>
      </c>
      <c r="B444" t="s">
        <v>663</v>
      </c>
      <c r="C444" t="s">
        <v>557</v>
      </c>
      <c r="D444">
        <v>5</v>
      </c>
      <c r="E444">
        <v>5</v>
      </c>
      <c r="F444">
        <v>5</v>
      </c>
      <c r="G444">
        <v>5</v>
      </c>
      <c r="H444">
        <v>1</v>
      </c>
      <c r="I444">
        <v>4.4800000000000004</v>
      </c>
      <c r="J444">
        <v>21</v>
      </c>
      <c r="K444">
        <v>0.2056482346401701</v>
      </c>
      <c r="L444">
        <v>9</v>
      </c>
      <c r="M444" t="s">
        <v>664</v>
      </c>
      <c r="N444" t="b">
        <v>0</v>
      </c>
    </row>
    <row r="445" spans="1:14" x14ac:dyDescent="0.45">
      <c r="A445" t="s">
        <v>180</v>
      </c>
      <c r="B445" t="s">
        <v>665</v>
      </c>
      <c r="C445" t="s">
        <v>557</v>
      </c>
      <c r="D445">
        <v>4</v>
      </c>
      <c r="E445">
        <v>5</v>
      </c>
      <c r="F445">
        <v>3</v>
      </c>
      <c r="G445">
        <v>4</v>
      </c>
      <c r="H445">
        <v>1</v>
      </c>
      <c r="I445">
        <v>3.02</v>
      </c>
      <c r="J445">
        <v>17</v>
      </c>
      <c r="K445">
        <v>0.17330858107436839</v>
      </c>
      <c r="L445">
        <v>10</v>
      </c>
      <c r="M445" t="s">
        <v>666</v>
      </c>
      <c r="N445" t="b">
        <v>0</v>
      </c>
    </row>
    <row r="446" spans="1:14" x14ac:dyDescent="0.45">
      <c r="A446" t="s">
        <v>183</v>
      </c>
      <c r="B446" t="s">
        <v>667</v>
      </c>
      <c r="C446" t="s">
        <v>557</v>
      </c>
      <c r="D446">
        <v>5</v>
      </c>
      <c r="E446">
        <v>5</v>
      </c>
      <c r="F446">
        <v>4</v>
      </c>
      <c r="G446">
        <v>5</v>
      </c>
      <c r="H446">
        <v>1</v>
      </c>
      <c r="I446">
        <v>4.3400000000000007</v>
      </c>
      <c r="J446">
        <v>20</v>
      </c>
      <c r="K446">
        <v>0.34739200752690041</v>
      </c>
      <c r="L446">
        <v>12</v>
      </c>
      <c r="M446" t="s">
        <v>668</v>
      </c>
      <c r="N446" t="b">
        <v>0</v>
      </c>
    </row>
    <row r="447" spans="1:14" x14ac:dyDescent="0.45">
      <c r="A447" t="s">
        <v>186</v>
      </c>
      <c r="B447" t="s">
        <v>669</v>
      </c>
      <c r="C447" t="s">
        <v>557</v>
      </c>
      <c r="D447">
        <v>5</v>
      </c>
      <c r="E447">
        <v>5</v>
      </c>
      <c r="F447">
        <v>4</v>
      </c>
      <c r="G447">
        <v>5</v>
      </c>
      <c r="H447">
        <v>1</v>
      </c>
      <c r="I447">
        <v>3.5</v>
      </c>
      <c r="J447">
        <v>20</v>
      </c>
      <c r="K447">
        <v>0.16086772446687059</v>
      </c>
      <c r="L447">
        <v>10</v>
      </c>
      <c r="M447" t="s">
        <v>670</v>
      </c>
      <c r="N447" t="b">
        <v>0</v>
      </c>
    </row>
    <row r="448" spans="1:14" x14ac:dyDescent="0.45">
      <c r="A448" t="s">
        <v>189</v>
      </c>
      <c r="B448" t="s">
        <v>671</v>
      </c>
      <c r="C448" t="s">
        <v>557</v>
      </c>
      <c r="D448">
        <v>4</v>
      </c>
      <c r="E448">
        <v>5</v>
      </c>
      <c r="F448">
        <v>4</v>
      </c>
      <c r="G448">
        <v>5</v>
      </c>
      <c r="H448">
        <v>1</v>
      </c>
      <c r="I448">
        <v>4.12</v>
      </c>
      <c r="J448">
        <v>19</v>
      </c>
      <c r="K448">
        <v>0.2109945070509486</v>
      </c>
      <c r="L448">
        <v>9</v>
      </c>
      <c r="M448" t="s">
        <v>672</v>
      </c>
      <c r="N448" t="b">
        <v>0</v>
      </c>
    </row>
    <row r="449" spans="1:14" x14ac:dyDescent="0.45">
      <c r="A449" t="s">
        <v>192</v>
      </c>
      <c r="B449" t="s">
        <v>673</v>
      </c>
      <c r="C449" t="s">
        <v>557</v>
      </c>
      <c r="D449">
        <v>5</v>
      </c>
      <c r="E449">
        <v>5</v>
      </c>
      <c r="F449">
        <v>5</v>
      </c>
      <c r="G449">
        <v>5</v>
      </c>
      <c r="H449">
        <v>1</v>
      </c>
      <c r="I449">
        <v>4.4800000000000004</v>
      </c>
      <c r="J449">
        <v>21</v>
      </c>
      <c r="K449">
        <v>0.28667429544041378</v>
      </c>
      <c r="L449">
        <v>11</v>
      </c>
      <c r="M449" t="s">
        <v>674</v>
      </c>
      <c r="N449" t="b">
        <v>0</v>
      </c>
    </row>
    <row r="450" spans="1:14" x14ac:dyDescent="0.45">
      <c r="A450" t="s">
        <v>195</v>
      </c>
      <c r="B450" t="s">
        <v>675</v>
      </c>
      <c r="C450" t="s">
        <v>557</v>
      </c>
      <c r="D450">
        <v>5</v>
      </c>
      <c r="E450">
        <v>5</v>
      </c>
      <c r="F450">
        <v>5</v>
      </c>
      <c r="G450">
        <v>5</v>
      </c>
      <c r="H450">
        <v>1</v>
      </c>
      <c r="I450">
        <v>4.4800000000000004</v>
      </c>
      <c r="J450">
        <v>21</v>
      </c>
      <c r="K450">
        <v>0.40012877680271008</v>
      </c>
      <c r="L450">
        <v>6</v>
      </c>
      <c r="M450" t="s">
        <v>676</v>
      </c>
      <c r="N450" t="b">
        <v>0</v>
      </c>
    </row>
    <row r="451" spans="1:14" x14ac:dyDescent="0.45">
      <c r="A451" t="s">
        <v>198</v>
      </c>
      <c r="B451" t="s">
        <v>677</v>
      </c>
      <c r="C451" t="s">
        <v>557</v>
      </c>
      <c r="D451">
        <v>5</v>
      </c>
      <c r="E451">
        <v>5</v>
      </c>
      <c r="F451">
        <v>4</v>
      </c>
      <c r="G451">
        <v>5</v>
      </c>
      <c r="H451">
        <v>1</v>
      </c>
      <c r="I451">
        <v>3.5</v>
      </c>
      <c r="J451">
        <v>20</v>
      </c>
      <c r="K451">
        <v>0.3018276265491906</v>
      </c>
      <c r="L451">
        <v>12</v>
      </c>
      <c r="M451" t="s">
        <v>678</v>
      </c>
      <c r="N451" t="b">
        <v>0</v>
      </c>
    </row>
    <row r="452" spans="1:14" x14ac:dyDescent="0.45">
      <c r="A452" t="s">
        <v>201</v>
      </c>
      <c r="B452" t="s">
        <v>679</v>
      </c>
      <c r="C452" t="s">
        <v>557</v>
      </c>
      <c r="D452">
        <v>5</v>
      </c>
      <c r="E452">
        <v>5</v>
      </c>
      <c r="F452">
        <v>5</v>
      </c>
      <c r="G452">
        <v>5</v>
      </c>
      <c r="H452">
        <v>1</v>
      </c>
      <c r="I452">
        <v>4.4800000000000004</v>
      </c>
      <c r="J452">
        <v>21</v>
      </c>
      <c r="K452">
        <v>0.25271385910456767</v>
      </c>
      <c r="L452">
        <v>10</v>
      </c>
      <c r="M452" t="s">
        <v>680</v>
      </c>
      <c r="N452" t="b">
        <v>0</v>
      </c>
    </row>
    <row r="453" spans="1:14" x14ac:dyDescent="0.45">
      <c r="A453" t="s">
        <v>204</v>
      </c>
      <c r="B453" t="s">
        <v>681</v>
      </c>
      <c r="C453" t="s">
        <v>557</v>
      </c>
      <c r="D453">
        <v>5</v>
      </c>
      <c r="E453">
        <v>5</v>
      </c>
      <c r="F453">
        <v>4</v>
      </c>
      <c r="G453">
        <v>5</v>
      </c>
      <c r="H453">
        <v>1</v>
      </c>
      <c r="I453">
        <v>3.5</v>
      </c>
      <c r="J453">
        <v>20</v>
      </c>
      <c r="K453">
        <v>0.27456612933656871</v>
      </c>
      <c r="L453">
        <v>10</v>
      </c>
      <c r="M453" t="s">
        <v>682</v>
      </c>
      <c r="N453" t="b">
        <v>0</v>
      </c>
    </row>
    <row r="454" spans="1:14" x14ac:dyDescent="0.45">
      <c r="A454" t="s">
        <v>207</v>
      </c>
      <c r="B454" t="s">
        <v>683</v>
      </c>
      <c r="C454" t="s">
        <v>557</v>
      </c>
      <c r="D454">
        <v>5</v>
      </c>
      <c r="E454">
        <v>5</v>
      </c>
      <c r="F454">
        <v>4</v>
      </c>
      <c r="G454">
        <v>5</v>
      </c>
      <c r="H454">
        <v>1</v>
      </c>
      <c r="I454">
        <v>3.94</v>
      </c>
      <c r="J454">
        <v>20</v>
      </c>
      <c r="K454">
        <v>0.27085340585945678</v>
      </c>
      <c r="L454">
        <v>10</v>
      </c>
      <c r="M454" t="s">
        <v>684</v>
      </c>
      <c r="N454" t="b">
        <v>0</v>
      </c>
    </row>
    <row r="455" spans="1:14" x14ac:dyDescent="0.45">
      <c r="A455" t="s">
        <v>210</v>
      </c>
      <c r="B455" t="s">
        <v>685</v>
      </c>
      <c r="C455" t="s">
        <v>557</v>
      </c>
      <c r="D455">
        <v>4</v>
      </c>
      <c r="E455">
        <v>5</v>
      </c>
      <c r="F455">
        <v>3</v>
      </c>
      <c r="G455">
        <v>4</v>
      </c>
      <c r="H455">
        <v>3</v>
      </c>
      <c r="I455">
        <v>4.26</v>
      </c>
      <c r="J455">
        <v>19</v>
      </c>
      <c r="K455">
        <v>0.33126249606667568</v>
      </c>
      <c r="L455">
        <v>10</v>
      </c>
      <c r="M455" t="s">
        <v>686</v>
      </c>
      <c r="N455" t="b">
        <v>0</v>
      </c>
    </row>
    <row r="456" spans="1:14" x14ac:dyDescent="0.45">
      <c r="A456" t="s">
        <v>213</v>
      </c>
      <c r="B456" t="s">
        <v>687</v>
      </c>
      <c r="C456" t="s">
        <v>557</v>
      </c>
      <c r="D456">
        <v>5</v>
      </c>
      <c r="E456">
        <v>5</v>
      </c>
      <c r="F456">
        <v>5</v>
      </c>
      <c r="G456">
        <v>5</v>
      </c>
      <c r="H456">
        <v>5</v>
      </c>
      <c r="I456">
        <v>5</v>
      </c>
      <c r="J456">
        <v>25</v>
      </c>
      <c r="K456">
        <v>0.30676769328001557</v>
      </c>
      <c r="L456">
        <v>10</v>
      </c>
      <c r="M456" t="s">
        <v>652</v>
      </c>
      <c r="N456" t="b">
        <v>0</v>
      </c>
    </row>
    <row r="457" spans="1:14" x14ac:dyDescent="0.45">
      <c r="A457" t="s">
        <v>216</v>
      </c>
      <c r="B457" t="s">
        <v>688</v>
      </c>
      <c r="C457" t="s">
        <v>557</v>
      </c>
      <c r="D457">
        <v>5</v>
      </c>
      <c r="E457">
        <v>5</v>
      </c>
      <c r="F457">
        <v>5</v>
      </c>
      <c r="G457">
        <v>5</v>
      </c>
      <c r="H457">
        <v>5</v>
      </c>
      <c r="I457">
        <v>5</v>
      </c>
      <c r="J457">
        <v>25</v>
      </c>
      <c r="K457">
        <v>0.1232652538902539</v>
      </c>
      <c r="L457">
        <v>10</v>
      </c>
      <c r="M457" t="s">
        <v>689</v>
      </c>
      <c r="N457" t="b">
        <v>0</v>
      </c>
    </row>
    <row r="458" spans="1:14" x14ac:dyDescent="0.45">
      <c r="A458" t="s">
        <v>219</v>
      </c>
      <c r="B458" t="s">
        <v>690</v>
      </c>
      <c r="C458" t="s">
        <v>557</v>
      </c>
      <c r="D458">
        <v>4</v>
      </c>
      <c r="E458">
        <v>4</v>
      </c>
      <c r="F458">
        <v>3</v>
      </c>
      <c r="G458">
        <v>4</v>
      </c>
      <c r="H458">
        <v>1</v>
      </c>
      <c r="I458">
        <v>3.96</v>
      </c>
      <c r="J458">
        <v>16</v>
      </c>
      <c r="K458">
        <v>0.43133670718380002</v>
      </c>
      <c r="L458">
        <v>10</v>
      </c>
      <c r="M458" t="s">
        <v>691</v>
      </c>
      <c r="N458" t="b">
        <v>0</v>
      </c>
    </row>
    <row r="459" spans="1:14" x14ac:dyDescent="0.45">
      <c r="A459" t="s">
        <v>222</v>
      </c>
      <c r="B459" t="s">
        <v>692</v>
      </c>
      <c r="C459" t="s">
        <v>557</v>
      </c>
      <c r="D459">
        <v>5</v>
      </c>
      <c r="E459">
        <v>5</v>
      </c>
      <c r="F459">
        <v>5</v>
      </c>
      <c r="G459">
        <v>5</v>
      </c>
      <c r="H459">
        <v>1</v>
      </c>
      <c r="I459">
        <v>4.4800000000000004</v>
      </c>
      <c r="J459">
        <v>21</v>
      </c>
      <c r="K459">
        <v>0.2882381110994931</v>
      </c>
      <c r="L459">
        <v>10</v>
      </c>
      <c r="M459" t="s">
        <v>693</v>
      </c>
      <c r="N459" t="b">
        <v>0</v>
      </c>
    </row>
    <row r="460" spans="1:14" x14ac:dyDescent="0.45">
      <c r="A460" t="s">
        <v>225</v>
      </c>
      <c r="B460" t="s">
        <v>694</v>
      </c>
      <c r="C460" t="s">
        <v>557</v>
      </c>
      <c r="D460">
        <v>4</v>
      </c>
      <c r="E460">
        <v>5</v>
      </c>
      <c r="F460">
        <v>4</v>
      </c>
      <c r="G460">
        <v>5</v>
      </c>
      <c r="H460">
        <v>1</v>
      </c>
      <c r="I460">
        <v>3.28</v>
      </c>
      <c r="J460">
        <v>19</v>
      </c>
      <c r="K460">
        <v>0.30748280660432359</v>
      </c>
      <c r="L460">
        <v>11</v>
      </c>
      <c r="M460" t="s">
        <v>695</v>
      </c>
      <c r="N460" t="b">
        <v>0</v>
      </c>
    </row>
    <row r="461" spans="1:14" x14ac:dyDescent="0.45">
      <c r="A461" t="s">
        <v>228</v>
      </c>
      <c r="B461" t="s">
        <v>696</v>
      </c>
      <c r="C461" t="s">
        <v>557</v>
      </c>
      <c r="D461">
        <v>5</v>
      </c>
      <c r="E461">
        <v>5</v>
      </c>
      <c r="F461">
        <v>4</v>
      </c>
      <c r="G461">
        <v>5</v>
      </c>
      <c r="H461">
        <v>1</v>
      </c>
      <c r="I461">
        <v>3.5</v>
      </c>
      <c r="J461">
        <v>20</v>
      </c>
      <c r="K461">
        <v>0.32951832506619949</v>
      </c>
      <c r="L461">
        <v>8</v>
      </c>
      <c r="M461" t="s">
        <v>697</v>
      </c>
      <c r="N461" t="b">
        <v>0</v>
      </c>
    </row>
    <row r="462" spans="1:14" x14ac:dyDescent="0.45">
      <c r="A462" t="s">
        <v>231</v>
      </c>
      <c r="B462" t="s">
        <v>698</v>
      </c>
      <c r="C462" t="s">
        <v>557</v>
      </c>
      <c r="D462">
        <v>3</v>
      </c>
      <c r="E462">
        <v>1</v>
      </c>
      <c r="F462">
        <v>1</v>
      </c>
      <c r="G462">
        <v>1</v>
      </c>
      <c r="H462">
        <v>1</v>
      </c>
      <c r="I462">
        <v>1.44</v>
      </c>
      <c r="J462">
        <v>7</v>
      </c>
      <c r="K462">
        <v>4.1375536499872419E-2</v>
      </c>
      <c r="L462">
        <v>10</v>
      </c>
      <c r="M462" t="s">
        <v>699</v>
      </c>
      <c r="N462" t="b">
        <v>0</v>
      </c>
    </row>
    <row r="463" spans="1:14" x14ac:dyDescent="0.45">
      <c r="A463" t="s">
        <v>234</v>
      </c>
      <c r="B463" t="s">
        <v>700</v>
      </c>
      <c r="C463" t="s">
        <v>557</v>
      </c>
      <c r="D463">
        <v>5</v>
      </c>
      <c r="E463">
        <v>5</v>
      </c>
      <c r="F463">
        <v>4</v>
      </c>
      <c r="G463">
        <v>5</v>
      </c>
      <c r="H463">
        <v>1</v>
      </c>
      <c r="I463">
        <v>3.5</v>
      </c>
      <c r="J463">
        <v>20</v>
      </c>
      <c r="K463">
        <v>0.31120015756544511</v>
      </c>
      <c r="L463">
        <v>11</v>
      </c>
      <c r="M463" t="s">
        <v>701</v>
      </c>
      <c r="N463" t="b">
        <v>0</v>
      </c>
    </row>
    <row r="464" spans="1:14" x14ac:dyDescent="0.45">
      <c r="A464" t="s">
        <v>237</v>
      </c>
      <c r="B464" t="s">
        <v>702</v>
      </c>
      <c r="C464" t="s">
        <v>557</v>
      </c>
      <c r="D464">
        <v>5</v>
      </c>
      <c r="E464">
        <v>5</v>
      </c>
      <c r="F464">
        <v>5</v>
      </c>
      <c r="G464">
        <v>5</v>
      </c>
      <c r="H464">
        <v>5</v>
      </c>
      <c r="I464">
        <v>5</v>
      </c>
      <c r="J464">
        <v>25</v>
      </c>
      <c r="K464">
        <v>0.22429371178438801</v>
      </c>
      <c r="L464">
        <v>14</v>
      </c>
      <c r="M464" t="s">
        <v>652</v>
      </c>
      <c r="N464" t="b">
        <v>0</v>
      </c>
    </row>
    <row r="465" spans="1:14" x14ac:dyDescent="0.45">
      <c r="A465" t="s">
        <v>240</v>
      </c>
      <c r="B465" t="s">
        <v>703</v>
      </c>
      <c r="C465" t="s">
        <v>557</v>
      </c>
      <c r="D465">
        <v>5</v>
      </c>
      <c r="E465">
        <v>5</v>
      </c>
      <c r="F465">
        <v>5</v>
      </c>
      <c r="G465">
        <v>5</v>
      </c>
      <c r="H465">
        <v>1</v>
      </c>
      <c r="I465">
        <v>4.4800000000000004</v>
      </c>
      <c r="J465">
        <v>21</v>
      </c>
      <c r="K465">
        <v>0.26894000299335669</v>
      </c>
      <c r="L465">
        <v>8</v>
      </c>
      <c r="M465" t="s">
        <v>704</v>
      </c>
      <c r="N465" t="b">
        <v>0</v>
      </c>
    </row>
    <row r="466" spans="1:14" x14ac:dyDescent="0.45">
      <c r="A466" t="s">
        <v>243</v>
      </c>
      <c r="B466" t="s">
        <v>705</v>
      </c>
      <c r="C466" t="s">
        <v>557</v>
      </c>
      <c r="D466">
        <v>5</v>
      </c>
      <c r="E466">
        <v>5</v>
      </c>
      <c r="F466">
        <v>5</v>
      </c>
      <c r="G466">
        <v>5</v>
      </c>
      <c r="H466">
        <v>1</v>
      </c>
      <c r="I466">
        <v>4.4800000000000004</v>
      </c>
      <c r="J466">
        <v>21</v>
      </c>
      <c r="K466">
        <v>0.2778108663817932</v>
      </c>
      <c r="L466">
        <v>12</v>
      </c>
      <c r="M466" t="s">
        <v>706</v>
      </c>
      <c r="N466" t="b">
        <v>0</v>
      </c>
    </row>
    <row r="467" spans="1:14" x14ac:dyDescent="0.45">
      <c r="A467" t="s">
        <v>246</v>
      </c>
      <c r="B467" t="s">
        <v>707</v>
      </c>
      <c r="C467" t="s">
        <v>557</v>
      </c>
      <c r="D467">
        <v>5</v>
      </c>
      <c r="E467">
        <v>5</v>
      </c>
      <c r="F467">
        <v>4</v>
      </c>
      <c r="G467">
        <v>5</v>
      </c>
      <c r="H467">
        <v>1</v>
      </c>
      <c r="I467">
        <v>3.5</v>
      </c>
      <c r="J467">
        <v>20</v>
      </c>
      <c r="K467">
        <v>0.1610097750361747</v>
      </c>
      <c r="L467">
        <v>10</v>
      </c>
      <c r="M467" t="s">
        <v>708</v>
      </c>
      <c r="N467" t="b">
        <v>0</v>
      </c>
    </row>
    <row r="468" spans="1:14" x14ac:dyDescent="0.45">
      <c r="A468" t="s">
        <v>249</v>
      </c>
      <c r="B468" t="s">
        <v>709</v>
      </c>
      <c r="C468" t="s">
        <v>557</v>
      </c>
      <c r="D468">
        <v>5</v>
      </c>
      <c r="E468">
        <v>5</v>
      </c>
      <c r="F468">
        <v>4</v>
      </c>
      <c r="G468">
        <v>5</v>
      </c>
      <c r="H468">
        <v>1</v>
      </c>
      <c r="I468">
        <v>4.3400000000000007</v>
      </c>
      <c r="J468">
        <v>20</v>
      </c>
      <c r="K468">
        <v>0.43851762303674502</v>
      </c>
      <c r="L468">
        <v>10</v>
      </c>
      <c r="M468" t="s">
        <v>710</v>
      </c>
      <c r="N468" t="b">
        <v>0</v>
      </c>
    </row>
    <row r="469" spans="1:14" x14ac:dyDescent="0.45">
      <c r="A469" t="s">
        <v>252</v>
      </c>
      <c r="B469" t="s">
        <v>711</v>
      </c>
      <c r="C469" t="s">
        <v>557</v>
      </c>
      <c r="D469">
        <v>5</v>
      </c>
      <c r="E469">
        <v>5</v>
      </c>
      <c r="F469">
        <v>4</v>
      </c>
      <c r="G469">
        <v>5</v>
      </c>
      <c r="H469">
        <v>1</v>
      </c>
      <c r="I469">
        <v>4.3400000000000007</v>
      </c>
      <c r="J469">
        <v>20</v>
      </c>
      <c r="K469">
        <v>0.12144613243819841</v>
      </c>
      <c r="L469">
        <v>10</v>
      </c>
      <c r="M469" t="s">
        <v>712</v>
      </c>
      <c r="N469" t="b">
        <v>0</v>
      </c>
    </row>
    <row r="470" spans="1:14" x14ac:dyDescent="0.45">
      <c r="A470" t="s">
        <v>255</v>
      </c>
      <c r="B470" t="s">
        <v>713</v>
      </c>
      <c r="C470" t="s">
        <v>557</v>
      </c>
      <c r="D470">
        <v>5</v>
      </c>
      <c r="E470">
        <v>5</v>
      </c>
      <c r="F470">
        <v>4</v>
      </c>
      <c r="G470">
        <v>5</v>
      </c>
      <c r="H470">
        <v>1</v>
      </c>
      <c r="I470">
        <v>3.5</v>
      </c>
      <c r="J470">
        <v>20</v>
      </c>
      <c r="K470">
        <v>0.41156449211147622</v>
      </c>
      <c r="L470">
        <v>10</v>
      </c>
      <c r="M470" t="s">
        <v>714</v>
      </c>
      <c r="N470" t="b">
        <v>0</v>
      </c>
    </row>
    <row r="471" spans="1:14" x14ac:dyDescent="0.45">
      <c r="A471" t="s">
        <v>258</v>
      </c>
      <c r="B471" t="s">
        <v>715</v>
      </c>
      <c r="C471" t="s">
        <v>557</v>
      </c>
      <c r="D471">
        <v>4</v>
      </c>
      <c r="E471">
        <v>5</v>
      </c>
      <c r="F471">
        <v>4</v>
      </c>
      <c r="G471">
        <v>5</v>
      </c>
      <c r="H471">
        <v>1</v>
      </c>
      <c r="I471">
        <v>3.28</v>
      </c>
      <c r="J471">
        <v>19</v>
      </c>
      <c r="K471">
        <v>0.40587417055369379</v>
      </c>
      <c r="L471">
        <v>11</v>
      </c>
      <c r="M471" t="s">
        <v>716</v>
      </c>
      <c r="N471" t="b">
        <v>0</v>
      </c>
    </row>
    <row r="472" spans="1:14" x14ac:dyDescent="0.45">
      <c r="A472" t="s">
        <v>261</v>
      </c>
      <c r="B472" t="s">
        <v>717</v>
      </c>
      <c r="C472" t="s">
        <v>557</v>
      </c>
      <c r="D472">
        <v>5</v>
      </c>
      <c r="E472">
        <v>5</v>
      </c>
      <c r="F472">
        <v>4</v>
      </c>
      <c r="G472">
        <v>5</v>
      </c>
      <c r="H472">
        <v>1</v>
      </c>
      <c r="I472">
        <v>4.3400000000000007</v>
      </c>
      <c r="J472">
        <v>20</v>
      </c>
      <c r="K472">
        <v>0.2570174569815718</v>
      </c>
      <c r="L472">
        <v>11</v>
      </c>
      <c r="M472" t="s">
        <v>718</v>
      </c>
      <c r="N472" t="b">
        <v>0</v>
      </c>
    </row>
    <row r="473" spans="1:14" x14ac:dyDescent="0.45">
      <c r="A473" t="s">
        <v>264</v>
      </c>
      <c r="B473" t="s">
        <v>719</v>
      </c>
      <c r="C473" t="s">
        <v>557</v>
      </c>
      <c r="D473">
        <v>5</v>
      </c>
      <c r="E473">
        <v>5</v>
      </c>
      <c r="F473">
        <v>4</v>
      </c>
      <c r="G473">
        <v>5</v>
      </c>
      <c r="H473">
        <v>1</v>
      </c>
      <c r="I473">
        <v>3.5</v>
      </c>
      <c r="J473">
        <v>20</v>
      </c>
      <c r="K473">
        <v>0.30112088017316579</v>
      </c>
      <c r="L473">
        <v>10</v>
      </c>
      <c r="M473" t="s">
        <v>720</v>
      </c>
      <c r="N473" t="b">
        <v>0</v>
      </c>
    </row>
    <row r="474" spans="1:14" x14ac:dyDescent="0.45">
      <c r="A474" t="s">
        <v>267</v>
      </c>
      <c r="B474" t="s">
        <v>721</v>
      </c>
      <c r="C474" t="s">
        <v>557</v>
      </c>
      <c r="D474">
        <v>5</v>
      </c>
      <c r="E474">
        <v>5</v>
      </c>
      <c r="F474">
        <v>5</v>
      </c>
      <c r="G474">
        <v>5</v>
      </c>
      <c r="H474">
        <v>1</v>
      </c>
      <c r="I474">
        <v>3.64</v>
      </c>
      <c r="J474">
        <v>21</v>
      </c>
      <c r="K474">
        <v>0.15872824946099001</v>
      </c>
      <c r="L474">
        <v>10</v>
      </c>
      <c r="M474" t="s">
        <v>722</v>
      </c>
      <c r="N474" t="b">
        <v>0</v>
      </c>
    </row>
    <row r="475" spans="1:14" x14ac:dyDescent="0.45">
      <c r="A475" t="s">
        <v>270</v>
      </c>
      <c r="B475" t="s">
        <v>723</v>
      </c>
      <c r="C475" t="s">
        <v>557</v>
      </c>
      <c r="D475">
        <v>5</v>
      </c>
      <c r="E475">
        <v>5</v>
      </c>
      <c r="F475">
        <v>4</v>
      </c>
      <c r="G475">
        <v>5</v>
      </c>
      <c r="H475">
        <v>1</v>
      </c>
      <c r="I475">
        <v>4.3400000000000007</v>
      </c>
      <c r="J475">
        <v>20</v>
      </c>
      <c r="K475">
        <v>0.23361689277869441</v>
      </c>
      <c r="L475">
        <v>10</v>
      </c>
      <c r="M475" t="s">
        <v>724</v>
      </c>
      <c r="N475" t="b">
        <v>0</v>
      </c>
    </row>
    <row r="476" spans="1:14" x14ac:dyDescent="0.45">
      <c r="A476" t="s">
        <v>273</v>
      </c>
      <c r="B476" t="s">
        <v>725</v>
      </c>
      <c r="C476" t="s">
        <v>557</v>
      </c>
      <c r="D476">
        <v>5</v>
      </c>
      <c r="E476">
        <v>5</v>
      </c>
      <c r="F476">
        <v>5</v>
      </c>
      <c r="G476">
        <v>5</v>
      </c>
      <c r="H476">
        <v>1</v>
      </c>
      <c r="I476">
        <v>4.4800000000000004</v>
      </c>
      <c r="J476">
        <v>21</v>
      </c>
      <c r="K476">
        <v>0.17513732502034879</v>
      </c>
      <c r="L476">
        <v>9</v>
      </c>
      <c r="M476" t="s">
        <v>726</v>
      </c>
      <c r="N476" t="b">
        <v>0</v>
      </c>
    </row>
    <row r="477" spans="1:14" x14ac:dyDescent="0.45">
      <c r="A477" t="s">
        <v>276</v>
      </c>
      <c r="B477" t="s">
        <v>727</v>
      </c>
      <c r="C477" t="s">
        <v>557</v>
      </c>
      <c r="D477">
        <v>5</v>
      </c>
      <c r="E477">
        <v>5</v>
      </c>
      <c r="F477">
        <v>4</v>
      </c>
      <c r="G477">
        <v>5</v>
      </c>
      <c r="H477">
        <v>1</v>
      </c>
      <c r="I477">
        <v>3.5</v>
      </c>
      <c r="J477">
        <v>20</v>
      </c>
      <c r="K477">
        <v>0.36630837300924618</v>
      </c>
      <c r="L477">
        <v>10</v>
      </c>
      <c r="M477" t="s">
        <v>728</v>
      </c>
      <c r="N477" t="b">
        <v>0</v>
      </c>
    </row>
    <row r="478" spans="1:14" x14ac:dyDescent="0.45">
      <c r="A478" t="s">
        <v>279</v>
      </c>
      <c r="B478" t="s">
        <v>729</v>
      </c>
      <c r="C478" t="s">
        <v>557</v>
      </c>
      <c r="D478">
        <v>4</v>
      </c>
      <c r="E478">
        <v>4</v>
      </c>
      <c r="F478">
        <v>3</v>
      </c>
      <c r="G478">
        <v>5</v>
      </c>
      <c r="H478">
        <v>1</v>
      </c>
      <c r="I478">
        <v>3.8</v>
      </c>
      <c r="J478">
        <v>17</v>
      </c>
      <c r="K478">
        <v>0.25506679331134219</v>
      </c>
      <c r="L478">
        <v>11</v>
      </c>
      <c r="M478" t="s">
        <v>730</v>
      </c>
      <c r="N478" t="b">
        <v>0</v>
      </c>
    </row>
    <row r="479" spans="1:14" x14ac:dyDescent="0.45">
      <c r="A479" t="s">
        <v>282</v>
      </c>
      <c r="B479" t="s">
        <v>731</v>
      </c>
      <c r="C479" t="s">
        <v>557</v>
      </c>
      <c r="D479">
        <v>3</v>
      </c>
      <c r="E479">
        <v>3</v>
      </c>
      <c r="F479">
        <v>2</v>
      </c>
      <c r="G479">
        <v>4</v>
      </c>
      <c r="H479">
        <v>1</v>
      </c>
      <c r="I479">
        <v>2.2999999999999998</v>
      </c>
      <c r="J479">
        <v>13</v>
      </c>
      <c r="K479">
        <v>0.15908043405074249</v>
      </c>
      <c r="L479">
        <v>9</v>
      </c>
      <c r="M479" t="s">
        <v>732</v>
      </c>
      <c r="N479" t="b">
        <v>0</v>
      </c>
    </row>
    <row r="480" spans="1:14" x14ac:dyDescent="0.45">
      <c r="A480" t="s">
        <v>285</v>
      </c>
      <c r="B480" t="s">
        <v>733</v>
      </c>
      <c r="C480" t="s">
        <v>557</v>
      </c>
      <c r="D480">
        <v>5</v>
      </c>
      <c r="E480">
        <v>5</v>
      </c>
      <c r="F480">
        <v>4</v>
      </c>
      <c r="G480">
        <v>5</v>
      </c>
      <c r="H480">
        <v>1</v>
      </c>
      <c r="I480">
        <v>4.3400000000000007</v>
      </c>
      <c r="J480">
        <v>20</v>
      </c>
      <c r="K480">
        <v>0.34443461945963599</v>
      </c>
      <c r="L480">
        <v>10</v>
      </c>
      <c r="M480" t="s">
        <v>734</v>
      </c>
      <c r="N480" t="b">
        <v>0</v>
      </c>
    </row>
    <row r="481" spans="1:14" x14ac:dyDescent="0.45">
      <c r="A481" t="s">
        <v>288</v>
      </c>
      <c r="B481" t="s">
        <v>735</v>
      </c>
      <c r="C481" t="s">
        <v>557</v>
      </c>
      <c r="D481">
        <v>5</v>
      </c>
      <c r="E481">
        <v>5</v>
      </c>
      <c r="F481">
        <v>5</v>
      </c>
      <c r="G481">
        <v>5</v>
      </c>
      <c r="H481">
        <v>1</v>
      </c>
      <c r="I481">
        <v>3.64</v>
      </c>
      <c r="J481">
        <v>21</v>
      </c>
      <c r="K481">
        <v>0.17386577345278631</v>
      </c>
      <c r="L481">
        <v>10</v>
      </c>
      <c r="M481" t="s">
        <v>736</v>
      </c>
      <c r="N481" t="b">
        <v>0</v>
      </c>
    </row>
    <row r="482" spans="1:14" x14ac:dyDescent="0.45">
      <c r="A482" t="s">
        <v>291</v>
      </c>
      <c r="B482" t="s">
        <v>737</v>
      </c>
      <c r="C482" t="s">
        <v>557</v>
      </c>
      <c r="D482">
        <v>5</v>
      </c>
      <c r="E482">
        <v>5</v>
      </c>
      <c r="F482">
        <v>4</v>
      </c>
      <c r="G482">
        <v>5</v>
      </c>
      <c r="H482">
        <v>1</v>
      </c>
      <c r="I482">
        <v>4.3400000000000007</v>
      </c>
      <c r="J482">
        <v>20</v>
      </c>
      <c r="K482">
        <v>0.27440668811712438</v>
      </c>
      <c r="L482">
        <v>10</v>
      </c>
      <c r="M482" t="s">
        <v>738</v>
      </c>
      <c r="N482" t="b">
        <v>0</v>
      </c>
    </row>
    <row r="483" spans="1:14" x14ac:dyDescent="0.45">
      <c r="A483" t="s">
        <v>294</v>
      </c>
      <c r="B483" t="s">
        <v>739</v>
      </c>
      <c r="C483" t="s">
        <v>557</v>
      </c>
      <c r="D483">
        <v>5</v>
      </c>
      <c r="E483">
        <v>5</v>
      </c>
      <c r="F483">
        <v>4</v>
      </c>
      <c r="G483">
        <v>5</v>
      </c>
      <c r="H483">
        <v>1</v>
      </c>
      <c r="I483">
        <v>4.3400000000000007</v>
      </c>
      <c r="J483">
        <v>20</v>
      </c>
      <c r="K483">
        <v>0.15294083938269981</v>
      </c>
      <c r="L483">
        <v>10</v>
      </c>
      <c r="M483" t="s">
        <v>740</v>
      </c>
      <c r="N483" t="b">
        <v>0</v>
      </c>
    </row>
    <row r="484" spans="1:14" x14ac:dyDescent="0.45">
      <c r="A484" t="s">
        <v>297</v>
      </c>
      <c r="B484" t="s">
        <v>741</v>
      </c>
      <c r="C484" t="s">
        <v>557</v>
      </c>
      <c r="D484">
        <v>5</v>
      </c>
      <c r="E484">
        <v>5</v>
      </c>
      <c r="F484">
        <v>5</v>
      </c>
      <c r="G484">
        <v>5</v>
      </c>
      <c r="H484">
        <v>1</v>
      </c>
      <c r="I484">
        <v>4.4800000000000004</v>
      </c>
      <c r="J484">
        <v>21</v>
      </c>
      <c r="K484">
        <v>0.27209807006950482</v>
      </c>
      <c r="L484">
        <v>12</v>
      </c>
      <c r="M484" t="s">
        <v>742</v>
      </c>
      <c r="N484" t="b">
        <v>0</v>
      </c>
    </row>
    <row r="485" spans="1:14" x14ac:dyDescent="0.45">
      <c r="A485" t="s">
        <v>300</v>
      </c>
      <c r="B485" t="s">
        <v>743</v>
      </c>
      <c r="C485" t="s">
        <v>557</v>
      </c>
      <c r="D485">
        <v>4</v>
      </c>
      <c r="E485">
        <v>5</v>
      </c>
      <c r="F485">
        <v>3</v>
      </c>
      <c r="G485">
        <v>4</v>
      </c>
      <c r="H485">
        <v>1</v>
      </c>
      <c r="I485">
        <v>3.86</v>
      </c>
      <c r="J485">
        <v>17</v>
      </c>
      <c r="K485">
        <v>7.7197684114582027E-2</v>
      </c>
      <c r="L485">
        <v>13</v>
      </c>
      <c r="M485" t="s">
        <v>744</v>
      </c>
      <c r="N485" t="b">
        <v>0</v>
      </c>
    </row>
    <row r="486" spans="1:14" x14ac:dyDescent="0.45">
      <c r="A486" t="s">
        <v>303</v>
      </c>
      <c r="B486" t="s">
        <v>745</v>
      </c>
      <c r="C486" t="s">
        <v>557</v>
      </c>
      <c r="D486">
        <v>5</v>
      </c>
      <c r="E486">
        <v>5</v>
      </c>
      <c r="F486">
        <v>5</v>
      </c>
      <c r="G486">
        <v>5</v>
      </c>
      <c r="H486">
        <v>5</v>
      </c>
      <c r="I486">
        <v>5</v>
      </c>
      <c r="J486">
        <v>25</v>
      </c>
      <c r="K486">
        <v>0.1012045532498714</v>
      </c>
      <c r="L486">
        <v>12</v>
      </c>
      <c r="M486" t="s">
        <v>746</v>
      </c>
      <c r="N486" t="b">
        <v>0</v>
      </c>
    </row>
    <row r="487" spans="1:14" x14ac:dyDescent="0.45">
      <c r="A487" t="s">
        <v>306</v>
      </c>
      <c r="B487" t="s">
        <v>747</v>
      </c>
      <c r="C487" t="s">
        <v>557</v>
      </c>
      <c r="D487">
        <v>5</v>
      </c>
      <c r="E487">
        <v>5</v>
      </c>
      <c r="F487">
        <v>5</v>
      </c>
      <c r="G487">
        <v>5</v>
      </c>
      <c r="H487">
        <v>1</v>
      </c>
      <c r="I487">
        <v>3.64</v>
      </c>
      <c r="J487">
        <v>21</v>
      </c>
      <c r="K487">
        <v>0.16320698528624811</v>
      </c>
      <c r="L487">
        <v>13</v>
      </c>
      <c r="M487" t="s">
        <v>748</v>
      </c>
      <c r="N487" t="b">
        <v>0</v>
      </c>
    </row>
    <row r="488" spans="1:14" x14ac:dyDescent="0.45">
      <c r="A488" t="s">
        <v>309</v>
      </c>
      <c r="B488" t="s">
        <v>749</v>
      </c>
      <c r="C488" t="s">
        <v>557</v>
      </c>
      <c r="D488">
        <v>5</v>
      </c>
      <c r="E488">
        <v>5</v>
      </c>
      <c r="F488">
        <v>4</v>
      </c>
      <c r="G488">
        <v>5</v>
      </c>
      <c r="H488">
        <v>1</v>
      </c>
      <c r="I488">
        <v>4.3400000000000007</v>
      </c>
      <c r="J488">
        <v>20</v>
      </c>
      <c r="K488">
        <v>0.29732980580715229</v>
      </c>
      <c r="L488">
        <v>10</v>
      </c>
      <c r="M488" t="s">
        <v>750</v>
      </c>
      <c r="N488" t="b">
        <v>0</v>
      </c>
    </row>
    <row r="489" spans="1:14" x14ac:dyDescent="0.45">
      <c r="A489" t="s">
        <v>312</v>
      </c>
      <c r="B489" t="s">
        <v>751</v>
      </c>
      <c r="C489" t="s">
        <v>557</v>
      </c>
      <c r="D489">
        <v>4</v>
      </c>
      <c r="E489">
        <v>5</v>
      </c>
      <c r="F489">
        <v>3</v>
      </c>
      <c r="G489">
        <v>5</v>
      </c>
      <c r="H489">
        <v>1</v>
      </c>
      <c r="I489">
        <v>3.98</v>
      </c>
      <c r="J489">
        <v>18</v>
      </c>
      <c r="K489">
        <v>0.17139618020961411</v>
      </c>
      <c r="L489">
        <v>13</v>
      </c>
      <c r="M489" t="s">
        <v>752</v>
      </c>
      <c r="N489" t="b">
        <v>0</v>
      </c>
    </row>
    <row r="490" spans="1:14" x14ac:dyDescent="0.45">
      <c r="A490" t="s">
        <v>315</v>
      </c>
      <c r="B490" t="s">
        <v>753</v>
      </c>
      <c r="C490" t="s">
        <v>557</v>
      </c>
      <c r="D490">
        <v>5</v>
      </c>
      <c r="E490">
        <v>5</v>
      </c>
      <c r="F490">
        <v>5</v>
      </c>
      <c r="G490">
        <v>5</v>
      </c>
      <c r="H490">
        <v>5</v>
      </c>
      <c r="I490">
        <v>5</v>
      </c>
      <c r="J490">
        <v>25</v>
      </c>
      <c r="K490">
        <v>0.2024148993966072</v>
      </c>
      <c r="L490">
        <v>12</v>
      </c>
      <c r="M490" t="s">
        <v>754</v>
      </c>
      <c r="N490" t="b">
        <v>0</v>
      </c>
    </row>
    <row r="491" spans="1:14" x14ac:dyDescent="0.45">
      <c r="A491" t="s">
        <v>318</v>
      </c>
      <c r="B491" t="s">
        <v>755</v>
      </c>
      <c r="C491" t="s">
        <v>557</v>
      </c>
      <c r="D491">
        <v>5</v>
      </c>
      <c r="E491">
        <v>5</v>
      </c>
      <c r="F491">
        <v>5</v>
      </c>
      <c r="G491">
        <v>5</v>
      </c>
      <c r="H491">
        <v>5</v>
      </c>
      <c r="I491">
        <v>5</v>
      </c>
      <c r="J491">
        <v>25</v>
      </c>
      <c r="K491">
        <v>0.212436087030965</v>
      </c>
      <c r="L491">
        <v>10</v>
      </c>
      <c r="M491" t="s">
        <v>756</v>
      </c>
      <c r="N491" t="b">
        <v>0</v>
      </c>
    </row>
    <row r="492" spans="1:14" x14ac:dyDescent="0.45">
      <c r="A492" t="s">
        <v>321</v>
      </c>
      <c r="B492" t="s">
        <v>757</v>
      </c>
      <c r="C492" t="s">
        <v>557</v>
      </c>
      <c r="D492">
        <v>5</v>
      </c>
      <c r="E492">
        <v>5</v>
      </c>
      <c r="F492">
        <v>5</v>
      </c>
      <c r="G492">
        <v>5</v>
      </c>
      <c r="H492">
        <v>5</v>
      </c>
      <c r="I492">
        <v>5</v>
      </c>
      <c r="J492">
        <v>25</v>
      </c>
      <c r="K492">
        <v>0.14028566498011141</v>
      </c>
      <c r="L492">
        <v>12</v>
      </c>
      <c r="M492" t="s">
        <v>758</v>
      </c>
      <c r="N492" t="b">
        <v>0</v>
      </c>
    </row>
    <row r="493" spans="1:14" x14ac:dyDescent="0.45">
      <c r="A493" t="s">
        <v>324</v>
      </c>
      <c r="B493" t="s">
        <v>759</v>
      </c>
      <c r="C493" t="s">
        <v>557</v>
      </c>
      <c r="D493">
        <v>4</v>
      </c>
      <c r="E493">
        <v>5</v>
      </c>
      <c r="F493">
        <v>4</v>
      </c>
      <c r="G493">
        <v>5</v>
      </c>
      <c r="H493">
        <v>1</v>
      </c>
      <c r="I493">
        <v>4.12</v>
      </c>
      <c r="J493">
        <v>19</v>
      </c>
      <c r="K493">
        <v>0.22585404290255681</v>
      </c>
      <c r="L493">
        <v>14</v>
      </c>
      <c r="M493" t="s">
        <v>760</v>
      </c>
      <c r="N493" t="b">
        <v>0</v>
      </c>
    </row>
    <row r="494" spans="1:14" x14ac:dyDescent="0.45">
      <c r="A494" t="s">
        <v>327</v>
      </c>
      <c r="B494" t="s">
        <v>761</v>
      </c>
      <c r="C494" t="s">
        <v>557</v>
      </c>
      <c r="D494">
        <v>5</v>
      </c>
      <c r="E494">
        <v>5</v>
      </c>
      <c r="F494">
        <v>5</v>
      </c>
      <c r="G494">
        <v>5</v>
      </c>
      <c r="H494">
        <v>1</v>
      </c>
      <c r="I494">
        <v>4.4800000000000004</v>
      </c>
      <c r="J494">
        <v>21</v>
      </c>
      <c r="K494">
        <v>9.1329225352112658E-2</v>
      </c>
      <c r="L494">
        <v>2</v>
      </c>
      <c r="M494" t="s">
        <v>762</v>
      </c>
      <c r="N494" t="b">
        <v>0</v>
      </c>
    </row>
    <row r="495" spans="1:14" x14ac:dyDescent="0.45">
      <c r="A495" t="s">
        <v>330</v>
      </c>
      <c r="B495" t="s">
        <v>763</v>
      </c>
      <c r="C495" t="s">
        <v>557</v>
      </c>
      <c r="D495">
        <v>5</v>
      </c>
      <c r="E495">
        <v>5</v>
      </c>
      <c r="F495">
        <v>5</v>
      </c>
      <c r="G495">
        <v>5</v>
      </c>
      <c r="H495">
        <v>1</v>
      </c>
      <c r="I495">
        <v>3.64</v>
      </c>
      <c r="J495">
        <v>21</v>
      </c>
      <c r="K495">
        <v>0.2024937679101671</v>
      </c>
      <c r="L495">
        <v>12</v>
      </c>
      <c r="M495" t="s">
        <v>764</v>
      </c>
      <c r="N495" t="b">
        <v>0</v>
      </c>
    </row>
    <row r="496" spans="1:14" x14ac:dyDescent="0.45">
      <c r="A496" t="s">
        <v>333</v>
      </c>
      <c r="B496" t="s">
        <v>765</v>
      </c>
      <c r="C496" t="s">
        <v>557</v>
      </c>
      <c r="D496">
        <v>5</v>
      </c>
      <c r="E496">
        <v>5</v>
      </c>
      <c r="F496">
        <v>5</v>
      </c>
      <c r="G496">
        <v>5</v>
      </c>
      <c r="H496">
        <v>1</v>
      </c>
      <c r="I496">
        <v>4.76</v>
      </c>
      <c r="J496">
        <v>21</v>
      </c>
      <c r="K496">
        <v>0.17015606195695129</v>
      </c>
      <c r="L496">
        <v>11</v>
      </c>
      <c r="M496" t="s">
        <v>766</v>
      </c>
      <c r="N496" t="b">
        <v>0</v>
      </c>
    </row>
    <row r="497" spans="1:14" x14ac:dyDescent="0.45">
      <c r="A497" t="s">
        <v>336</v>
      </c>
      <c r="B497" t="s">
        <v>767</v>
      </c>
      <c r="C497" t="s">
        <v>557</v>
      </c>
      <c r="D497">
        <v>5</v>
      </c>
      <c r="E497">
        <v>5</v>
      </c>
      <c r="F497">
        <v>4</v>
      </c>
      <c r="G497">
        <v>5</v>
      </c>
      <c r="H497">
        <v>1</v>
      </c>
      <c r="I497">
        <v>3.5</v>
      </c>
      <c r="J497">
        <v>20</v>
      </c>
      <c r="K497">
        <v>0.30512707331687261</v>
      </c>
      <c r="L497">
        <v>13</v>
      </c>
      <c r="M497" t="s">
        <v>768</v>
      </c>
      <c r="N497" t="b">
        <v>0</v>
      </c>
    </row>
    <row r="498" spans="1:14" x14ac:dyDescent="0.45">
      <c r="A498" t="s">
        <v>339</v>
      </c>
      <c r="B498" t="s">
        <v>769</v>
      </c>
      <c r="C498" t="s">
        <v>557</v>
      </c>
      <c r="D498">
        <v>5</v>
      </c>
      <c r="E498">
        <v>5</v>
      </c>
      <c r="F498">
        <v>5</v>
      </c>
      <c r="G498">
        <v>5</v>
      </c>
      <c r="H498">
        <v>1</v>
      </c>
      <c r="I498">
        <v>4.4800000000000004</v>
      </c>
      <c r="J498">
        <v>21</v>
      </c>
      <c r="K498">
        <v>0.26388509115410069</v>
      </c>
      <c r="L498">
        <v>11</v>
      </c>
      <c r="M498" t="s">
        <v>770</v>
      </c>
      <c r="N498" t="b">
        <v>0</v>
      </c>
    </row>
    <row r="499" spans="1:14" x14ac:dyDescent="0.45">
      <c r="A499" t="s">
        <v>342</v>
      </c>
      <c r="B499" t="s">
        <v>771</v>
      </c>
      <c r="C499" t="s">
        <v>557</v>
      </c>
      <c r="D499">
        <v>5</v>
      </c>
      <c r="E499">
        <v>5</v>
      </c>
      <c r="F499">
        <v>4</v>
      </c>
      <c r="G499">
        <v>5</v>
      </c>
      <c r="H499">
        <v>1</v>
      </c>
      <c r="I499">
        <v>3.94</v>
      </c>
      <c r="J499">
        <v>20</v>
      </c>
      <c r="K499">
        <v>0.37463977386446118</v>
      </c>
      <c r="L499">
        <v>11</v>
      </c>
      <c r="M499" t="s">
        <v>772</v>
      </c>
      <c r="N499" t="b">
        <v>0</v>
      </c>
    </row>
    <row r="500" spans="1:14" x14ac:dyDescent="0.45">
      <c r="A500" t="s">
        <v>345</v>
      </c>
      <c r="B500" t="s">
        <v>773</v>
      </c>
      <c r="C500" t="s">
        <v>557</v>
      </c>
      <c r="D500">
        <v>5</v>
      </c>
      <c r="E500">
        <v>5</v>
      </c>
      <c r="F500">
        <v>5</v>
      </c>
      <c r="G500">
        <v>5</v>
      </c>
      <c r="H500">
        <v>1</v>
      </c>
      <c r="I500">
        <v>4.4800000000000004</v>
      </c>
      <c r="J500">
        <v>21</v>
      </c>
      <c r="K500">
        <v>0.21654493593880089</v>
      </c>
      <c r="L500">
        <v>12</v>
      </c>
      <c r="M500" t="s">
        <v>774</v>
      </c>
      <c r="N500" t="b">
        <v>0</v>
      </c>
    </row>
    <row r="501" spans="1:14" x14ac:dyDescent="0.45">
      <c r="A501" t="s">
        <v>348</v>
      </c>
      <c r="B501" t="s">
        <v>775</v>
      </c>
      <c r="C501" t="s">
        <v>557</v>
      </c>
      <c r="D501">
        <v>5</v>
      </c>
      <c r="E501">
        <v>5</v>
      </c>
      <c r="F501">
        <v>5</v>
      </c>
      <c r="G501">
        <v>5</v>
      </c>
      <c r="H501">
        <v>1</v>
      </c>
      <c r="I501">
        <v>4.4800000000000004</v>
      </c>
      <c r="J501">
        <v>21</v>
      </c>
      <c r="K501">
        <v>0.21754637636393651</v>
      </c>
      <c r="L501">
        <v>13</v>
      </c>
      <c r="M501" t="s">
        <v>776</v>
      </c>
      <c r="N501" t="b">
        <v>0</v>
      </c>
    </row>
    <row r="502" spans="1:14" x14ac:dyDescent="0.45">
      <c r="A502" t="s">
        <v>351</v>
      </c>
      <c r="B502" t="s">
        <v>777</v>
      </c>
      <c r="C502" t="s">
        <v>557</v>
      </c>
      <c r="D502">
        <v>5</v>
      </c>
      <c r="E502">
        <v>5</v>
      </c>
      <c r="F502">
        <v>5</v>
      </c>
      <c r="G502">
        <v>5</v>
      </c>
      <c r="H502">
        <v>5</v>
      </c>
      <c r="I502">
        <v>5</v>
      </c>
      <c r="J502">
        <v>25</v>
      </c>
      <c r="K502">
        <v>0.2294985887795957</v>
      </c>
      <c r="L502">
        <v>9</v>
      </c>
      <c r="M502" t="s">
        <v>778</v>
      </c>
      <c r="N502" t="b">
        <v>0</v>
      </c>
    </row>
    <row r="503" spans="1:14" x14ac:dyDescent="0.45">
      <c r="A503" t="s">
        <v>354</v>
      </c>
      <c r="B503" t="s">
        <v>779</v>
      </c>
      <c r="C503" t="s">
        <v>557</v>
      </c>
      <c r="D503">
        <v>5</v>
      </c>
      <c r="E503">
        <v>5</v>
      </c>
      <c r="F503">
        <v>4</v>
      </c>
      <c r="G503">
        <v>5</v>
      </c>
      <c r="H503">
        <v>1</v>
      </c>
      <c r="I503">
        <v>4.3400000000000007</v>
      </c>
      <c r="J503">
        <v>20</v>
      </c>
      <c r="K503">
        <v>0.28591987506092242</v>
      </c>
      <c r="L503">
        <v>11</v>
      </c>
      <c r="M503" t="s">
        <v>780</v>
      </c>
      <c r="N503" t="b">
        <v>0</v>
      </c>
    </row>
    <row r="504" spans="1:14" x14ac:dyDescent="0.45">
      <c r="A504" t="s">
        <v>357</v>
      </c>
      <c r="B504" t="s">
        <v>781</v>
      </c>
      <c r="C504" t="s">
        <v>557</v>
      </c>
      <c r="D504">
        <v>5</v>
      </c>
      <c r="E504">
        <v>5</v>
      </c>
      <c r="F504">
        <v>5</v>
      </c>
      <c r="G504">
        <v>5</v>
      </c>
      <c r="H504">
        <v>1</v>
      </c>
      <c r="I504">
        <v>4.4800000000000004</v>
      </c>
      <c r="J504">
        <v>21</v>
      </c>
      <c r="K504">
        <v>0.13394868585732159</v>
      </c>
      <c r="L504">
        <v>2</v>
      </c>
      <c r="M504" t="s">
        <v>676</v>
      </c>
      <c r="N504" t="b">
        <v>0</v>
      </c>
    </row>
    <row r="505" spans="1:14" x14ac:dyDescent="0.45">
      <c r="A505" t="s">
        <v>360</v>
      </c>
      <c r="B505" t="s">
        <v>782</v>
      </c>
      <c r="C505" t="s">
        <v>557</v>
      </c>
      <c r="D505">
        <v>5</v>
      </c>
      <c r="E505">
        <v>5</v>
      </c>
      <c r="F505">
        <v>4</v>
      </c>
      <c r="G505">
        <v>5</v>
      </c>
      <c r="H505">
        <v>1</v>
      </c>
      <c r="I505">
        <v>4.3400000000000007</v>
      </c>
      <c r="J505">
        <v>20</v>
      </c>
      <c r="K505">
        <v>0.45454831355606812</v>
      </c>
      <c r="L505">
        <v>13</v>
      </c>
      <c r="M505" t="s">
        <v>783</v>
      </c>
      <c r="N505" t="b">
        <v>0</v>
      </c>
    </row>
    <row r="506" spans="1:14" x14ac:dyDescent="0.45">
      <c r="A506" t="s">
        <v>363</v>
      </c>
      <c r="B506" t="s">
        <v>784</v>
      </c>
      <c r="C506" t="s">
        <v>557</v>
      </c>
      <c r="D506">
        <v>5</v>
      </c>
      <c r="E506">
        <v>5</v>
      </c>
      <c r="F506">
        <v>4</v>
      </c>
      <c r="G506">
        <v>5</v>
      </c>
      <c r="H506">
        <v>1</v>
      </c>
      <c r="I506">
        <v>4.3400000000000007</v>
      </c>
      <c r="J506">
        <v>20</v>
      </c>
      <c r="K506">
        <v>0.1212222711210566</v>
      </c>
      <c r="L506">
        <v>9</v>
      </c>
      <c r="M506" t="s">
        <v>785</v>
      </c>
      <c r="N506" t="b">
        <v>0</v>
      </c>
    </row>
    <row r="507" spans="1:14" x14ac:dyDescent="0.45">
      <c r="A507" t="s">
        <v>366</v>
      </c>
      <c r="B507" t="s">
        <v>786</v>
      </c>
      <c r="C507" t="s">
        <v>557</v>
      </c>
      <c r="D507">
        <v>4</v>
      </c>
      <c r="E507">
        <v>4</v>
      </c>
      <c r="F507">
        <v>3</v>
      </c>
      <c r="G507">
        <v>5</v>
      </c>
      <c r="H507">
        <v>1</v>
      </c>
      <c r="I507">
        <v>3.8</v>
      </c>
      <c r="J507">
        <v>17</v>
      </c>
      <c r="K507">
        <v>0.39263607907785519</v>
      </c>
      <c r="L507">
        <v>13</v>
      </c>
      <c r="M507" t="s">
        <v>787</v>
      </c>
      <c r="N507" t="b">
        <v>0</v>
      </c>
    </row>
    <row r="508" spans="1:14" x14ac:dyDescent="0.45">
      <c r="A508" t="s">
        <v>369</v>
      </c>
      <c r="B508" t="s">
        <v>788</v>
      </c>
      <c r="C508" t="s">
        <v>557</v>
      </c>
      <c r="D508">
        <v>4</v>
      </c>
      <c r="E508">
        <v>5</v>
      </c>
      <c r="F508">
        <v>4</v>
      </c>
      <c r="G508">
        <v>5</v>
      </c>
      <c r="H508">
        <v>1</v>
      </c>
      <c r="I508">
        <v>4.12</v>
      </c>
      <c r="J508">
        <v>19</v>
      </c>
      <c r="K508">
        <v>0.40327012253854788</v>
      </c>
      <c r="L508">
        <v>15</v>
      </c>
      <c r="M508" t="s">
        <v>789</v>
      </c>
      <c r="N508" t="b">
        <v>0</v>
      </c>
    </row>
    <row r="509" spans="1:14" x14ac:dyDescent="0.45">
      <c r="A509" t="s">
        <v>372</v>
      </c>
      <c r="B509" t="s">
        <v>790</v>
      </c>
      <c r="C509" t="s">
        <v>557</v>
      </c>
      <c r="D509">
        <v>5</v>
      </c>
      <c r="E509">
        <v>5</v>
      </c>
      <c r="F509">
        <v>4</v>
      </c>
      <c r="G509">
        <v>5</v>
      </c>
      <c r="H509">
        <v>1</v>
      </c>
      <c r="I509">
        <v>3.5</v>
      </c>
      <c r="J509">
        <v>20</v>
      </c>
      <c r="K509">
        <v>0.28668223873047238</v>
      </c>
      <c r="L509">
        <v>8</v>
      </c>
      <c r="M509" t="s">
        <v>791</v>
      </c>
      <c r="N509" t="b">
        <v>0</v>
      </c>
    </row>
    <row r="510" spans="1:14" x14ac:dyDescent="0.45">
      <c r="A510" t="s">
        <v>375</v>
      </c>
      <c r="B510" t="s">
        <v>792</v>
      </c>
      <c r="C510" t="s">
        <v>557</v>
      </c>
      <c r="D510">
        <v>4</v>
      </c>
      <c r="E510">
        <v>5</v>
      </c>
      <c r="F510">
        <v>3</v>
      </c>
      <c r="G510">
        <v>4</v>
      </c>
      <c r="H510">
        <v>1</v>
      </c>
      <c r="I510">
        <v>3.02</v>
      </c>
      <c r="J510">
        <v>17</v>
      </c>
      <c r="K510">
        <v>0.22099898063200821</v>
      </c>
      <c r="L510">
        <v>3</v>
      </c>
      <c r="M510" t="s">
        <v>793</v>
      </c>
      <c r="N510" t="b">
        <v>0</v>
      </c>
    </row>
    <row r="511" spans="1:14" x14ac:dyDescent="0.45">
      <c r="A511" t="s">
        <v>378</v>
      </c>
      <c r="B511" t="s">
        <v>794</v>
      </c>
      <c r="C511" t="s">
        <v>557</v>
      </c>
      <c r="D511">
        <v>5</v>
      </c>
      <c r="E511">
        <v>5</v>
      </c>
      <c r="F511">
        <v>4</v>
      </c>
      <c r="G511">
        <v>5</v>
      </c>
      <c r="H511">
        <v>1</v>
      </c>
      <c r="I511">
        <v>3.5</v>
      </c>
      <c r="J511">
        <v>20</v>
      </c>
      <c r="K511">
        <v>0.18277449192929571</v>
      </c>
      <c r="L511">
        <v>13</v>
      </c>
      <c r="M511" t="s">
        <v>795</v>
      </c>
      <c r="N511" t="b">
        <v>0</v>
      </c>
    </row>
    <row r="512" spans="1:14" x14ac:dyDescent="0.45">
      <c r="A512" t="s">
        <v>381</v>
      </c>
      <c r="B512" t="s">
        <v>796</v>
      </c>
      <c r="C512" t="s">
        <v>557</v>
      </c>
      <c r="D512">
        <v>5</v>
      </c>
      <c r="E512">
        <v>5</v>
      </c>
      <c r="F512">
        <v>4</v>
      </c>
      <c r="G512">
        <v>5</v>
      </c>
      <c r="H512">
        <v>1</v>
      </c>
      <c r="I512">
        <v>3.5</v>
      </c>
      <c r="J512">
        <v>20</v>
      </c>
      <c r="K512">
        <v>0.43473370280773083</v>
      </c>
      <c r="L512">
        <v>13</v>
      </c>
      <c r="M512" t="s">
        <v>797</v>
      </c>
      <c r="N512" t="b">
        <v>0</v>
      </c>
    </row>
    <row r="513" spans="1:14" x14ac:dyDescent="0.45">
      <c r="A513" t="s">
        <v>384</v>
      </c>
      <c r="B513" t="s">
        <v>798</v>
      </c>
      <c r="C513" t="s">
        <v>557</v>
      </c>
      <c r="D513">
        <v>5</v>
      </c>
      <c r="E513">
        <v>5</v>
      </c>
      <c r="F513">
        <v>5</v>
      </c>
      <c r="G513">
        <v>5</v>
      </c>
      <c r="H513">
        <v>1</v>
      </c>
      <c r="I513">
        <v>4.4800000000000004</v>
      </c>
      <c r="J513">
        <v>21</v>
      </c>
      <c r="K513">
        <v>0.16858080138848339</v>
      </c>
      <c r="L513">
        <v>8</v>
      </c>
      <c r="M513" t="s">
        <v>799</v>
      </c>
      <c r="N513" t="b">
        <v>0</v>
      </c>
    </row>
    <row r="514" spans="1:14" x14ac:dyDescent="0.45">
      <c r="A514" t="s">
        <v>387</v>
      </c>
      <c r="B514" t="s">
        <v>800</v>
      </c>
      <c r="C514" t="s">
        <v>557</v>
      </c>
      <c r="D514">
        <v>5</v>
      </c>
      <c r="E514">
        <v>5</v>
      </c>
      <c r="F514">
        <v>4</v>
      </c>
      <c r="G514">
        <v>5</v>
      </c>
      <c r="H514">
        <v>1</v>
      </c>
      <c r="I514">
        <v>3.5</v>
      </c>
      <c r="J514">
        <v>20</v>
      </c>
      <c r="K514">
        <v>0.22853656673090339</v>
      </c>
      <c r="L514">
        <v>12</v>
      </c>
      <c r="M514" t="s">
        <v>801</v>
      </c>
      <c r="N514" t="b">
        <v>0</v>
      </c>
    </row>
    <row r="515" spans="1:14" x14ac:dyDescent="0.45">
      <c r="A515" t="s">
        <v>390</v>
      </c>
      <c r="B515" t="s">
        <v>802</v>
      </c>
      <c r="C515" t="s">
        <v>557</v>
      </c>
      <c r="D515">
        <v>5</v>
      </c>
      <c r="E515">
        <v>5</v>
      </c>
      <c r="F515">
        <v>5</v>
      </c>
      <c r="G515">
        <v>5</v>
      </c>
      <c r="H515">
        <v>1</v>
      </c>
      <c r="I515">
        <v>3.64</v>
      </c>
      <c r="J515">
        <v>21</v>
      </c>
      <c r="K515">
        <v>0.30164001768198329</v>
      </c>
      <c r="L515">
        <v>13</v>
      </c>
      <c r="M515" t="s">
        <v>803</v>
      </c>
      <c r="N515" t="b">
        <v>0</v>
      </c>
    </row>
    <row r="516" spans="1:14" x14ac:dyDescent="0.45">
      <c r="A516" t="s">
        <v>393</v>
      </c>
      <c r="B516" t="s">
        <v>804</v>
      </c>
      <c r="C516" t="s">
        <v>557</v>
      </c>
      <c r="D516">
        <v>4</v>
      </c>
      <c r="E516">
        <v>5</v>
      </c>
      <c r="F516">
        <v>4</v>
      </c>
      <c r="G516">
        <v>5</v>
      </c>
      <c r="H516">
        <v>1</v>
      </c>
      <c r="I516">
        <v>3.28</v>
      </c>
      <c r="J516">
        <v>19</v>
      </c>
      <c r="K516">
        <v>0.31527780899527591</v>
      </c>
      <c r="L516">
        <v>11</v>
      </c>
      <c r="M516" t="s">
        <v>805</v>
      </c>
      <c r="N516" t="b">
        <v>0</v>
      </c>
    </row>
    <row r="517" spans="1:14" x14ac:dyDescent="0.45">
      <c r="A517" t="s">
        <v>396</v>
      </c>
      <c r="B517" t="s">
        <v>806</v>
      </c>
      <c r="C517" t="s">
        <v>557</v>
      </c>
      <c r="D517">
        <v>5</v>
      </c>
      <c r="E517">
        <v>5</v>
      </c>
      <c r="F517">
        <v>4</v>
      </c>
      <c r="G517">
        <v>5</v>
      </c>
      <c r="H517">
        <v>1</v>
      </c>
      <c r="I517">
        <v>3.5</v>
      </c>
      <c r="J517">
        <v>20</v>
      </c>
      <c r="K517">
        <v>0.16935642454267841</v>
      </c>
      <c r="L517">
        <v>11</v>
      </c>
      <c r="M517" t="s">
        <v>807</v>
      </c>
      <c r="N517" t="b">
        <v>0</v>
      </c>
    </row>
    <row r="518" spans="1:14" x14ac:dyDescent="0.45">
      <c r="A518" t="s">
        <v>399</v>
      </c>
      <c r="B518" t="s">
        <v>808</v>
      </c>
      <c r="C518" t="s">
        <v>557</v>
      </c>
      <c r="D518">
        <v>5</v>
      </c>
      <c r="E518">
        <v>5</v>
      </c>
      <c r="F518">
        <v>5</v>
      </c>
      <c r="G518">
        <v>5</v>
      </c>
      <c r="H518">
        <v>2</v>
      </c>
      <c r="I518">
        <v>3.7</v>
      </c>
      <c r="J518">
        <v>22</v>
      </c>
      <c r="K518">
        <v>0.33597734014218289</v>
      </c>
      <c r="L518">
        <v>11</v>
      </c>
      <c r="M518" t="s">
        <v>809</v>
      </c>
      <c r="N518" t="b">
        <v>0</v>
      </c>
    </row>
    <row r="519" spans="1:14" x14ac:dyDescent="0.45">
      <c r="A519" t="s">
        <v>402</v>
      </c>
      <c r="B519" t="s">
        <v>810</v>
      </c>
      <c r="C519" t="s">
        <v>557</v>
      </c>
      <c r="D519">
        <v>4</v>
      </c>
      <c r="E519">
        <v>5</v>
      </c>
      <c r="F519">
        <v>4</v>
      </c>
      <c r="G519">
        <v>5</v>
      </c>
      <c r="H519">
        <v>1</v>
      </c>
      <c r="I519">
        <v>4.12</v>
      </c>
      <c r="J519">
        <v>19</v>
      </c>
      <c r="K519">
        <v>0.31254722618434178</v>
      </c>
      <c r="L519">
        <v>14</v>
      </c>
      <c r="M519" t="s">
        <v>811</v>
      </c>
      <c r="N519" t="b">
        <v>0</v>
      </c>
    </row>
    <row r="520" spans="1:14" x14ac:dyDescent="0.45">
      <c r="A520" t="s">
        <v>405</v>
      </c>
      <c r="B520" t="s">
        <v>812</v>
      </c>
      <c r="C520" t="s">
        <v>557</v>
      </c>
      <c r="D520">
        <v>5</v>
      </c>
      <c r="E520">
        <v>5</v>
      </c>
      <c r="F520">
        <v>5</v>
      </c>
      <c r="G520">
        <v>5</v>
      </c>
      <c r="H520">
        <v>1</v>
      </c>
      <c r="I520">
        <v>4.76</v>
      </c>
      <c r="J520">
        <v>21</v>
      </c>
      <c r="K520">
        <v>0.2082102643594281</v>
      </c>
      <c r="L520">
        <v>11</v>
      </c>
      <c r="M520" t="s">
        <v>813</v>
      </c>
      <c r="N520" t="b">
        <v>0</v>
      </c>
    </row>
    <row r="521" spans="1:14" x14ac:dyDescent="0.45">
      <c r="A521" t="s">
        <v>408</v>
      </c>
      <c r="B521" t="s">
        <v>814</v>
      </c>
      <c r="C521" t="s">
        <v>557</v>
      </c>
      <c r="D521">
        <v>5</v>
      </c>
      <c r="E521">
        <v>5</v>
      </c>
      <c r="F521">
        <v>5</v>
      </c>
      <c r="G521">
        <v>5</v>
      </c>
      <c r="H521">
        <v>1</v>
      </c>
      <c r="I521">
        <v>4.4800000000000004</v>
      </c>
      <c r="J521">
        <v>21</v>
      </c>
      <c r="K521">
        <v>0.33083025476111921</v>
      </c>
      <c r="L521">
        <v>10</v>
      </c>
      <c r="M521" t="s">
        <v>815</v>
      </c>
      <c r="N521" t="b">
        <v>0</v>
      </c>
    </row>
    <row r="522" spans="1:14" x14ac:dyDescent="0.45">
      <c r="A522" t="s">
        <v>411</v>
      </c>
      <c r="B522" t="s">
        <v>816</v>
      </c>
      <c r="C522" t="s">
        <v>557</v>
      </c>
      <c r="D522">
        <v>5</v>
      </c>
      <c r="E522">
        <v>5</v>
      </c>
      <c r="F522">
        <v>5</v>
      </c>
      <c r="G522">
        <v>5</v>
      </c>
      <c r="H522">
        <v>1</v>
      </c>
      <c r="I522">
        <v>3.64</v>
      </c>
      <c r="J522">
        <v>21</v>
      </c>
      <c r="K522">
        <v>0.29618304966174552</v>
      </c>
      <c r="L522">
        <v>10</v>
      </c>
      <c r="M522" t="s">
        <v>817</v>
      </c>
      <c r="N522" t="b">
        <v>0</v>
      </c>
    </row>
    <row r="523" spans="1:14" x14ac:dyDescent="0.45">
      <c r="A523" t="s">
        <v>414</v>
      </c>
      <c r="B523" t="s">
        <v>818</v>
      </c>
      <c r="C523" t="s">
        <v>557</v>
      </c>
      <c r="D523">
        <v>5</v>
      </c>
      <c r="E523">
        <v>5</v>
      </c>
      <c r="F523">
        <v>5</v>
      </c>
      <c r="G523">
        <v>5</v>
      </c>
      <c r="H523">
        <v>1</v>
      </c>
      <c r="I523">
        <v>4.4800000000000004</v>
      </c>
      <c r="J523">
        <v>21</v>
      </c>
      <c r="K523">
        <v>0.19440607882829239</v>
      </c>
      <c r="L523">
        <v>10</v>
      </c>
      <c r="M523" t="s">
        <v>819</v>
      </c>
      <c r="N523" t="b">
        <v>0</v>
      </c>
    </row>
    <row r="524" spans="1:14" x14ac:dyDescent="0.45">
      <c r="A524" t="s">
        <v>417</v>
      </c>
      <c r="B524" t="s">
        <v>820</v>
      </c>
      <c r="C524" t="s">
        <v>557</v>
      </c>
      <c r="D524">
        <v>5</v>
      </c>
      <c r="E524">
        <v>5</v>
      </c>
      <c r="F524">
        <v>5</v>
      </c>
      <c r="G524">
        <v>5</v>
      </c>
      <c r="H524">
        <v>1</v>
      </c>
      <c r="I524">
        <v>3.64</v>
      </c>
      <c r="J524">
        <v>21</v>
      </c>
      <c r="K524">
        <v>0.37596080780006902</v>
      </c>
      <c r="L524">
        <v>14</v>
      </c>
      <c r="M524" t="s">
        <v>821</v>
      </c>
      <c r="N524" t="b">
        <v>0</v>
      </c>
    </row>
    <row r="525" spans="1:14" x14ac:dyDescent="0.45">
      <c r="A525" t="s">
        <v>420</v>
      </c>
      <c r="B525" t="s">
        <v>822</v>
      </c>
      <c r="C525" t="s">
        <v>557</v>
      </c>
      <c r="D525">
        <v>5</v>
      </c>
      <c r="E525">
        <v>5</v>
      </c>
      <c r="F525">
        <v>5</v>
      </c>
      <c r="G525">
        <v>5</v>
      </c>
      <c r="H525">
        <v>5</v>
      </c>
      <c r="I525">
        <v>5</v>
      </c>
      <c r="J525">
        <v>25</v>
      </c>
      <c r="K525">
        <v>8.2041410354442387E-2</v>
      </c>
      <c r="L525">
        <v>11</v>
      </c>
      <c r="M525" t="s">
        <v>823</v>
      </c>
      <c r="N525" t="b">
        <v>0</v>
      </c>
    </row>
    <row r="526" spans="1:14" x14ac:dyDescent="0.45">
      <c r="A526" t="s">
        <v>423</v>
      </c>
      <c r="B526" t="s">
        <v>824</v>
      </c>
      <c r="C526" t="s">
        <v>557</v>
      </c>
      <c r="D526">
        <v>5</v>
      </c>
      <c r="E526">
        <v>5</v>
      </c>
      <c r="F526">
        <v>5</v>
      </c>
      <c r="G526">
        <v>5</v>
      </c>
      <c r="H526">
        <v>1</v>
      </c>
      <c r="I526">
        <v>3.64</v>
      </c>
      <c r="J526">
        <v>21</v>
      </c>
      <c r="K526">
        <v>0.147484380325834</v>
      </c>
      <c r="L526">
        <v>11</v>
      </c>
      <c r="M526" t="s">
        <v>825</v>
      </c>
      <c r="N526" t="b">
        <v>0</v>
      </c>
    </row>
    <row r="527" spans="1:14" x14ac:dyDescent="0.45">
      <c r="A527" t="s">
        <v>426</v>
      </c>
      <c r="B527" t="s">
        <v>826</v>
      </c>
      <c r="C527" t="s">
        <v>557</v>
      </c>
      <c r="D527">
        <v>5</v>
      </c>
      <c r="E527">
        <v>5</v>
      </c>
      <c r="F527">
        <v>5</v>
      </c>
      <c r="G527">
        <v>5</v>
      </c>
      <c r="H527">
        <v>1</v>
      </c>
      <c r="I527">
        <v>4.4800000000000004</v>
      </c>
      <c r="J527">
        <v>21</v>
      </c>
      <c r="K527">
        <v>0.4391632074280899</v>
      </c>
      <c r="L527">
        <v>12</v>
      </c>
      <c r="M527" t="s">
        <v>827</v>
      </c>
      <c r="N527" t="b">
        <v>0</v>
      </c>
    </row>
    <row r="528" spans="1:14" x14ac:dyDescent="0.45">
      <c r="A528" t="s">
        <v>429</v>
      </c>
      <c r="B528" t="s">
        <v>828</v>
      </c>
      <c r="C528" t="s">
        <v>557</v>
      </c>
      <c r="D528">
        <v>5</v>
      </c>
      <c r="E528">
        <v>5</v>
      </c>
      <c r="F528">
        <v>4</v>
      </c>
      <c r="G528">
        <v>5</v>
      </c>
      <c r="H528">
        <v>1</v>
      </c>
      <c r="I528">
        <v>4.62</v>
      </c>
      <c r="J528">
        <v>20</v>
      </c>
      <c r="K528">
        <v>0.36913640034819378</v>
      </c>
      <c r="L528">
        <v>11</v>
      </c>
      <c r="M528" t="s">
        <v>829</v>
      </c>
      <c r="N528" t="b">
        <v>0</v>
      </c>
    </row>
    <row r="529" spans="1:14" x14ac:dyDescent="0.45">
      <c r="A529" t="s">
        <v>432</v>
      </c>
      <c r="B529" t="s">
        <v>830</v>
      </c>
      <c r="C529" t="s">
        <v>557</v>
      </c>
      <c r="D529">
        <v>5</v>
      </c>
      <c r="E529">
        <v>5</v>
      </c>
      <c r="F529">
        <v>4</v>
      </c>
      <c r="G529">
        <v>5</v>
      </c>
      <c r="H529">
        <v>1</v>
      </c>
      <c r="I529">
        <v>3.5</v>
      </c>
      <c r="J529">
        <v>20</v>
      </c>
      <c r="K529">
        <v>0.29245293686040091</v>
      </c>
      <c r="L529">
        <v>8</v>
      </c>
      <c r="M529" t="s">
        <v>831</v>
      </c>
      <c r="N529" t="b">
        <v>0</v>
      </c>
    </row>
    <row r="530" spans="1:14" x14ac:dyDescent="0.45">
      <c r="A530" t="s">
        <v>435</v>
      </c>
      <c r="B530" t="s">
        <v>832</v>
      </c>
      <c r="C530" t="s">
        <v>557</v>
      </c>
      <c r="D530">
        <v>5</v>
      </c>
      <c r="E530">
        <v>5</v>
      </c>
      <c r="F530">
        <v>5</v>
      </c>
      <c r="G530">
        <v>5</v>
      </c>
      <c r="H530">
        <v>1</v>
      </c>
      <c r="I530">
        <v>4.4800000000000004</v>
      </c>
      <c r="J530">
        <v>21</v>
      </c>
      <c r="K530">
        <v>0.2183809772528813</v>
      </c>
      <c r="L530">
        <v>11</v>
      </c>
      <c r="M530" t="s">
        <v>833</v>
      </c>
      <c r="N530" t="b">
        <v>0</v>
      </c>
    </row>
    <row r="531" spans="1:14" x14ac:dyDescent="0.45">
      <c r="A531" t="s">
        <v>438</v>
      </c>
      <c r="B531" t="s">
        <v>834</v>
      </c>
      <c r="C531" t="s">
        <v>557</v>
      </c>
      <c r="D531">
        <v>5</v>
      </c>
      <c r="E531">
        <v>5</v>
      </c>
      <c r="F531">
        <v>5</v>
      </c>
      <c r="G531">
        <v>5</v>
      </c>
      <c r="H531">
        <v>5</v>
      </c>
      <c r="I531">
        <v>5</v>
      </c>
      <c r="J531">
        <v>25</v>
      </c>
      <c r="K531">
        <v>0.2758327722370858</v>
      </c>
      <c r="L531">
        <v>10</v>
      </c>
      <c r="M531" t="s">
        <v>835</v>
      </c>
      <c r="N531" t="b">
        <v>0</v>
      </c>
    </row>
    <row r="532" spans="1:14" x14ac:dyDescent="0.45">
      <c r="A532" t="s">
        <v>441</v>
      </c>
      <c r="B532" t="s">
        <v>698</v>
      </c>
      <c r="C532" t="s">
        <v>557</v>
      </c>
      <c r="D532">
        <v>3</v>
      </c>
      <c r="E532">
        <v>1</v>
      </c>
      <c r="F532">
        <v>1</v>
      </c>
      <c r="G532">
        <v>1</v>
      </c>
      <c r="H532">
        <v>1</v>
      </c>
      <c r="I532">
        <v>1.44</v>
      </c>
      <c r="J532">
        <v>7</v>
      </c>
      <c r="K532">
        <v>3.3227328227328233E-2</v>
      </c>
      <c r="L532">
        <v>10</v>
      </c>
      <c r="M532" t="s">
        <v>836</v>
      </c>
      <c r="N532" t="b">
        <v>0</v>
      </c>
    </row>
    <row r="533" spans="1:14" x14ac:dyDescent="0.45">
      <c r="A533" t="s">
        <v>444</v>
      </c>
      <c r="B533" t="s">
        <v>837</v>
      </c>
      <c r="C533" t="s">
        <v>557</v>
      </c>
      <c r="D533">
        <v>5</v>
      </c>
      <c r="E533">
        <v>5</v>
      </c>
      <c r="F533">
        <v>3</v>
      </c>
      <c r="G533">
        <v>5</v>
      </c>
      <c r="H533">
        <v>1</v>
      </c>
      <c r="I533">
        <v>3.36</v>
      </c>
      <c r="J533">
        <v>19</v>
      </c>
      <c r="K533">
        <v>0.29140441501499609</v>
      </c>
      <c r="L533">
        <v>8</v>
      </c>
      <c r="M533" t="s">
        <v>838</v>
      </c>
      <c r="N533" t="b">
        <v>0</v>
      </c>
    </row>
    <row r="534" spans="1:14" x14ac:dyDescent="0.45">
      <c r="A534" t="s">
        <v>435</v>
      </c>
      <c r="B534" t="s">
        <v>839</v>
      </c>
      <c r="C534" t="s">
        <v>557</v>
      </c>
      <c r="D534">
        <v>5</v>
      </c>
      <c r="E534">
        <v>5</v>
      </c>
      <c r="F534">
        <v>4</v>
      </c>
      <c r="G534">
        <v>5</v>
      </c>
      <c r="H534">
        <v>1</v>
      </c>
      <c r="I534">
        <v>3.5</v>
      </c>
      <c r="J534">
        <v>20</v>
      </c>
      <c r="K534">
        <v>0.19677600300854309</v>
      </c>
      <c r="L534">
        <v>10</v>
      </c>
      <c r="M534" t="s">
        <v>840</v>
      </c>
      <c r="N534" t="b">
        <v>0</v>
      </c>
    </row>
    <row r="535" spans="1:14" x14ac:dyDescent="0.45">
      <c r="A535" t="s">
        <v>449</v>
      </c>
      <c r="B535" t="s">
        <v>698</v>
      </c>
      <c r="C535" t="s">
        <v>557</v>
      </c>
      <c r="D535">
        <v>1</v>
      </c>
      <c r="E535">
        <v>1</v>
      </c>
      <c r="F535">
        <v>1</v>
      </c>
      <c r="G535">
        <v>1</v>
      </c>
      <c r="H535">
        <v>1</v>
      </c>
      <c r="I535">
        <v>1</v>
      </c>
      <c r="J535">
        <v>5</v>
      </c>
      <c r="K535">
        <v>3.7791710080495922E-2</v>
      </c>
      <c r="L535">
        <v>13</v>
      </c>
      <c r="M535" t="s">
        <v>841</v>
      </c>
      <c r="N535" t="b">
        <v>0</v>
      </c>
    </row>
    <row r="536" spans="1:14" x14ac:dyDescent="0.45">
      <c r="A536" t="s">
        <v>452</v>
      </c>
      <c r="B536" t="s">
        <v>842</v>
      </c>
      <c r="C536" t="s">
        <v>557</v>
      </c>
      <c r="D536">
        <v>4</v>
      </c>
      <c r="E536">
        <v>4</v>
      </c>
      <c r="F536">
        <v>3</v>
      </c>
      <c r="G536">
        <v>5</v>
      </c>
      <c r="H536">
        <v>1</v>
      </c>
      <c r="I536">
        <v>2.96</v>
      </c>
      <c r="J536">
        <v>17</v>
      </c>
      <c r="K536">
        <v>0.14043155231303739</v>
      </c>
      <c r="L536">
        <v>10</v>
      </c>
      <c r="M536" t="s">
        <v>843</v>
      </c>
      <c r="N536" t="b">
        <v>0</v>
      </c>
    </row>
    <row r="537" spans="1:14" x14ac:dyDescent="0.45">
      <c r="A537" t="s">
        <v>455</v>
      </c>
      <c r="B537" t="s">
        <v>844</v>
      </c>
      <c r="C537" t="s">
        <v>557</v>
      </c>
      <c r="D537">
        <v>5</v>
      </c>
      <c r="E537">
        <v>5</v>
      </c>
      <c r="F537">
        <v>5</v>
      </c>
      <c r="G537">
        <v>5</v>
      </c>
      <c r="H537">
        <v>5</v>
      </c>
      <c r="I537">
        <v>5</v>
      </c>
      <c r="J537">
        <v>25</v>
      </c>
      <c r="K537">
        <v>0.29649287482102987</v>
      </c>
      <c r="L537">
        <v>10</v>
      </c>
      <c r="M537" t="s">
        <v>845</v>
      </c>
      <c r="N537" t="b">
        <v>0</v>
      </c>
    </row>
    <row r="538" spans="1:14" x14ac:dyDescent="0.45">
      <c r="A538" t="s">
        <v>458</v>
      </c>
      <c r="B538" t="s">
        <v>846</v>
      </c>
      <c r="C538" t="s">
        <v>557</v>
      </c>
      <c r="D538">
        <v>5</v>
      </c>
      <c r="E538">
        <v>5</v>
      </c>
      <c r="F538">
        <v>4</v>
      </c>
      <c r="G538">
        <v>5</v>
      </c>
      <c r="H538">
        <v>1</v>
      </c>
      <c r="I538">
        <v>4.3400000000000007</v>
      </c>
      <c r="J538">
        <v>20</v>
      </c>
      <c r="K538">
        <v>0.2306758236498147</v>
      </c>
      <c r="L538">
        <v>12</v>
      </c>
      <c r="M538" t="s">
        <v>847</v>
      </c>
      <c r="N538" t="b">
        <v>0</v>
      </c>
    </row>
    <row r="539" spans="1:14" x14ac:dyDescent="0.45">
      <c r="A539" t="s">
        <v>461</v>
      </c>
      <c r="B539" t="s">
        <v>848</v>
      </c>
      <c r="C539" t="s">
        <v>557</v>
      </c>
      <c r="D539">
        <v>5</v>
      </c>
      <c r="E539">
        <v>5</v>
      </c>
      <c r="F539">
        <v>4</v>
      </c>
      <c r="G539">
        <v>5</v>
      </c>
      <c r="H539">
        <v>1</v>
      </c>
      <c r="I539">
        <v>3.5</v>
      </c>
      <c r="J539">
        <v>20</v>
      </c>
      <c r="K539">
        <v>0.29930959105881699</v>
      </c>
      <c r="L539">
        <v>10</v>
      </c>
      <c r="M539" t="s">
        <v>849</v>
      </c>
      <c r="N539" t="b">
        <v>0</v>
      </c>
    </row>
    <row r="540" spans="1:14" x14ac:dyDescent="0.45">
      <c r="A540" t="s">
        <v>464</v>
      </c>
      <c r="B540" t="s">
        <v>850</v>
      </c>
      <c r="C540" t="s">
        <v>557</v>
      </c>
      <c r="D540">
        <v>5</v>
      </c>
      <c r="E540">
        <v>5</v>
      </c>
      <c r="F540">
        <v>5</v>
      </c>
      <c r="G540">
        <v>5</v>
      </c>
      <c r="H540">
        <v>1</v>
      </c>
      <c r="I540">
        <v>4.4800000000000004</v>
      </c>
      <c r="J540">
        <v>21</v>
      </c>
      <c r="K540">
        <v>4.6531595379040711E-2</v>
      </c>
      <c r="L540">
        <v>9</v>
      </c>
      <c r="M540" t="s">
        <v>851</v>
      </c>
      <c r="N540" t="b">
        <v>0</v>
      </c>
    </row>
    <row r="541" spans="1:14" x14ac:dyDescent="0.45">
      <c r="A541" t="s">
        <v>467</v>
      </c>
      <c r="B541" t="s">
        <v>852</v>
      </c>
      <c r="C541" t="s">
        <v>557</v>
      </c>
      <c r="D541">
        <v>5</v>
      </c>
      <c r="E541">
        <v>5</v>
      </c>
      <c r="F541">
        <v>4</v>
      </c>
      <c r="G541">
        <v>5</v>
      </c>
      <c r="H541">
        <v>1</v>
      </c>
      <c r="I541">
        <v>4.3400000000000007</v>
      </c>
      <c r="J541">
        <v>20</v>
      </c>
      <c r="K541">
        <v>0.3796774145926658</v>
      </c>
      <c r="L541">
        <v>11</v>
      </c>
      <c r="M541" t="s">
        <v>853</v>
      </c>
      <c r="N541" t="b">
        <v>0</v>
      </c>
    </row>
    <row r="542" spans="1:14" x14ac:dyDescent="0.45">
      <c r="A542" t="s">
        <v>470</v>
      </c>
      <c r="B542" t="s">
        <v>854</v>
      </c>
      <c r="C542" t="s">
        <v>557</v>
      </c>
      <c r="D542">
        <v>5</v>
      </c>
      <c r="E542">
        <v>5</v>
      </c>
      <c r="F542">
        <v>5</v>
      </c>
      <c r="G542">
        <v>5</v>
      </c>
      <c r="H542">
        <v>5</v>
      </c>
      <c r="I542">
        <v>3.88</v>
      </c>
      <c r="J542">
        <v>25</v>
      </c>
      <c r="K542">
        <v>0.32077863094891651</v>
      </c>
      <c r="L542">
        <v>11</v>
      </c>
      <c r="M542" t="s">
        <v>855</v>
      </c>
      <c r="N542" t="b">
        <v>0</v>
      </c>
    </row>
    <row r="543" spans="1:14" x14ac:dyDescent="0.45">
      <c r="A543" t="s">
        <v>473</v>
      </c>
      <c r="B543" t="s">
        <v>856</v>
      </c>
      <c r="C543" t="s">
        <v>557</v>
      </c>
      <c r="D543">
        <v>5</v>
      </c>
      <c r="E543">
        <v>5</v>
      </c>
      <c r="F543">
        <v>5</v>
      </c>
      <c r="G543">
        <v>5</v>
      </c>
      <c r="H543">
        <v>4</v>
      </c>
      <c r="I543">
        <v>4.9400000000000004</v>
      </c>
      <c r="J543">
        <v>24</v>
      </c>
      <c r="K543">
        <v>0.1918432030407122</v>
      </c>
      <c r="L543">
        <v>8</v>
      </c>
      <c r="M543" t="s">
        <v>857</v>
      </c>
      <c r="N543" t="b">
        <v>0</v>
      </c>
    </row>
    <row r="544" spans="1:14" x14ac:dyDescent="0.45">
      <c r="A544" t="s">
        <v>476</v>
      </c>
      <c r="B544" t="s">
        <v>858</v>
      </c>
      <c r="C544" t="s">
        <v>557</v>
      </c>
      <c r="D544">
        <v>5</v>
      </c>
      <c r="E544">
        <v>5</v>
      </c>
      <c r="F544">
        <v>5</v>
      </c>
      <c r="G544">
        <v>5</v>
      </c>
      <c r="H544">
        <v>1</v>
      </c>
      <c r="I544">
        <v>4.4800000000000004</v>
      </c>
      <c r="J544">
        <v>21</v>
      </c>
      <c r="K544">
        <v>0.28930618660414448</v>
      </c>
      <c r="L544">
        <v>11</v>
      </c>
      <c r="M544" t="s">
        <v>859</v>
      </c>
      <c r="N544" t="b">
        <v>0</v>
      </c>
    </row>
    <row r="545" spans="1:14" x14ac:dyDescent="0.45">
      <c r="A545" t="s">
        <v>17</v>
      </c>
      <c r="B545" t="s">
        <v>556</v>
      </c>
      <c r="C545" t="s">
        <v>557</v>
      </c>
      <c r="D545">
        <v>4</v>
      </c>
      <c r="E545">
        <v>5</v>
      </c>
      <c r="F545">
        <v>4</v>
      </c>
      <c r="G545">
        <v>4</v>
      </c>
      <c r="H545">
        <v>2</v>
      </c>
      <c r="I545">
        <v>3.78</v>
      </c>
      <c r="J545">
        <v>19</v>
      </c>
      <c r="K545">
        <v>0.4495100402349067</v>
      </c>
      <c r="L545">
        <v>6</v>
      </c>
      <c r="M545" t="s">
        <v>558</v>
      </c>
      <c r="N545" t="b">
        <v>0</v>
      </c>
    </row>
    <row r="546" spans="1:14" x14ac:dyDescent="0.45">
      <c r="A546" t="s">
        <v>21</v>
      </c>
      <c r="B546" t="s">
        <v>559</v>
      </c>
      <c r="C546" t="s">
        <v>557</v>
      </c>
      <c r="D546">
        <v>4</v>
      </c>
      <c r="E546">
        <v>4</v>
      </c>
      <c r="F546">
        <v>3</v>
      </c>
      <c r="G546">
        <v>4</v>
      </c>
      <c r="H546">
        <v>1</v>
      </c>
      <c r="I546">
        <v>3.4</v>
      </c>
      <c r="J546">
        <v>16</v>
      </c>
      <c r="K546">
        <v>0.2327153069383133</v>
      </c>
      <c r="L546">
        <v>8</v>
      </c>
      <c r="M546" t="s">
        <v>560</v>
      </c>
      <c r="N546" t="b">
        <v>0</v>
      </c>
    </row>
    <row r="547" spans="1:14" x14ac:dyDescent="0.45">
      <c r="A547" t="s">
        <v>24</v>
      </c>
      <c r="B547" t="s">
        <v>561</v>
      </c>
      <c r="C547" t="s">
        <v>557</v>
      </c>
      <c r="D547">
        <v>2</v>
      </c>
      <c r="E547">
        <v>1</v>
      </c>
      <c r="F547">
        <v>1</v>
      </c>
      <c r="G547">
        <v>3</v>
      </c>
      <c r="H547">
        <v>1</v>
      </c>
      <c r="I547">
        <v>1.46</v>
      </c>
      <c r="J547">
        <v>8</v>
      </c>
      <c r="K547">
        <v>0.45840872762148338</v>
      </c>
      <c r="L547">
        <v>2</v>
      </c>
      <c r="M547" t="s">
        <v>562</v>
      </c>
      <c r="N547" t="b">
        <v>0</v>
      </c>
    </row>
    <row r="548" spans="1:14" x14ac:dyDescent="0.45">
      <c r="A548" t="s">
        <v>27</v>
      </c>
      <c r="B548" t="s">
        <v>563</v>
      </c>
      <c r="C548" t="s">
        <v>557</v>
      </c>
      <c r="D548">
        <v>4</v>
      </c>
      <c r="E548">
        <v>5</v>
      </c>
      <c r="F548">
        <v>3</v>
      </c>
      <c r="G548">
        <v>4</v>
      </c>
      <c r="H548">
        <v>2</v>
      </c>
      <c r="I548">
        <v>3.08</v>
      </c>
      <c r="J548">
        <v>18</v>
      </c>
      <c r="K548">
        <v>0.46343695644098087</v>
      </c>
      <c r="L548">
        <v>5</v>
      </c>
      <c r="M548" t="s">
        <v>564</v>
      </c>
      <c r="N548" t="b">
        <v>0</v>
      </c>
    </row>
    <row r="549" spans="1:14" x14ac:dyDescent="0.45">
      <c r="A549" t="s">
        <v>30</v>
      </c>
      <c r="B549" t="s">
        <v>565</v>
      </c>
      <c r="C549" t="s">
        <v>557</v>
      </c>
      <c r="D549">
        <v>4</v>
      </c>
      <c r="E549">
        <v>5</v>
      </c>
      <c r="F549">
        <v>4</v>
      </c>
      <c r="G549">
        <v>4</v>
      </c>
      <c r="H549">
        <v>2</v>
      </c>
      <c r="I549">
        <v>3.78</v>
      </c>
      <c r="J549">
        <v>19</v>
      </c>
      <c r="K549">
        <v>0.42910322050240779</v>
      </c>
      <c r="L549">
        <v>7</v>
      </c>
      <c r="M549" t="s">
        <v>566</v>
      </c>
      <c r="N549" t="b">
        <v>0</v>
      </c>
    </row>
    <row r="550" spans="1:14" x14ac:dyDescent="0.45">
      <c r="A550" t="s">
        <v>33</v>
      </c>
      <c r="B550" t="s">
        <v>567</v>
      </c>
      <c r="C550" t="s">
        <v>557</v>
      </c>
      <c r="D550">
        <v>5</v>
      </c>
      <c r="E550">
        <v>5</v>
      </c>
      <c r="F550">
        <v>4</v>
      </c>
      <c r="G550">
        <v>5</v>
      </c>
      <c r="H550">
        <v>1</v>
      </c>
      <c r="I550">
        <v>4.3400000000000007</v>
      </c>
      <c r="J550">
        <v>20</v>
      </c>
      <c r="K550">
        <v>0.24898798228968999</v>
      </c>
      <c r="L550">
        <v>2</v>
      </c>
      <c r="M550" t="s">
        <v>568</v>
      </c>
      <c r="N550" t="b">
        <v>0</v>
      </c>
    </row>
    <row r="551" spans="1:14" x14ac:dyDescent="0.45">
      <c r="A551" t="s">
        <v>36</v>
      </c>
      <c r="B551" t="s">
        <v>569</v>
      </c>
      <c r="C551" t="s">
        <v>557</v>
      </c>
      <c r="D551">
        <v>4</v>
      </c>
      <c r="E551">
        <v>5</v>
      </c>
      <c r="F551">
        <v>4</v>
      </c>
      <c r="G551">
        <v>5</v>
      </c>
      <c r="H551">
        <v>2</v>
      </c>
      <c r="I551">
        <v>4.46</v>
      </c>
      <c r="J551">
        <v>20</v>
      </c>
      <c r="K551">
        <v>0.14441792114836341</v>
      </c>
      <c r="L551">
        <v>3</v>
      </c>
      <c r="M551" t="s">
        <v>570</v>
      </c>
      <c r="N551" t="b">
        <v>0</v>
      </c>
    </row>
    <row r="552" spans="1:14" x14ac:dyDescent="0.45">
      <c r="A552" t="s">
        <v>39</v>
      </c>
      <c r="B552" t="s">
        <v>571</v>
      </c>
      <c r="C552" t="s">
        <v>557</v>
      </c>
      <c r="D552">
        <v>5</v>
      </c>
      <c r="E552">
        <v>5</v>
      </c>
      <c r="F552">
        <v>4</v>
      </c>
      <c r="G552">
        <v>5</v>
      </c>
      <c r="H552">
        <v>1</v>
      </c>
      <c r="I552">
        <v>3.5</v>
      </c>
      <c r="J552">
        <v>20</v>
      </c>
      <c r="K552">
        <v>0.1503938669832271</v>
      </c>
      <c r="L552">
        <v>2</v>
      </c>
      <c r="M552" t="s">
        <v>572</v>
      </c>
      <c r="N552" t="b">
        <v>0</v>
      </c>
    </row>
    <row r="553" spans="1:14" x14ac:dyDescent="0.45">
      <c r="A553" t="s">
        <v>42</v>
      </c>
      <c r="B553" t="s">
        <v>573</v>
      </c>
      <c r="C553" t="s">
        <v>557</v>
      </c>
      <c r="D553">
        <v>5</v>
      </c>
      <c r="E553">
        <v>5</v>
      </c>
      <c r="F553">
        <v>5</v>
      </c>
      <c r="G553">
        <v>5</v>
      </c>
      <c r="H553">
        <v>1</v>
      </c>
      <c r="I553">
        <v>4.2699999999999996</v>
      </c>
      <c r="J553">
        <v>21</v>
      </c>
      <c r="K553">
        <v>0.30176323470626831</v>
      </c>
      <c r="L553">
        <v>5</v>
      </c>
      <c r="M553" t="s">
        <v>574</v>
      </c>
      <c r="N553" t="b">
        <v>0</v>
      </c>
    </row>
    <row r="554" spans="1:14" x14ac:dyDescent="0.45">
      <c r="A554" t="s">
        <v>45</v>
      </c>
      <c r="B554" t="s">
        <v>575</v>
      </c>
      <c r="C554" t="s">
        <v>557</v>
      </c>
      <c r="D554">
        <v>4</v>
      </c>
      <c r="E554">
        <v>5</v>
      </c>
      <c r="F554">
        <v>4</v>
      </c>
      <c r="G554">
        <v>4</v>
      </c>
      <c r="H554">
        <v>2</v>
      </c>
      <c r="I554">
        <v>3.89</v>
      </c>
      <c r="J554">
        <v>19</v>
      </c>
      <c r="K554">
        <v>0.46851891420389868</v>
      </c>
      <c r="L554">
        <v>6</v>
      </c>
      <c r="M554" t="s">
        <v>576</v>
      </c>
      <c r="N554" t="b">
        <v>0</v>
      </c>
    </row>
    <row r="555" spans="1:14" x14ac:dyDescent="0.45">
      <c r="A555" t="s">
        <v>48</v>
      </c>
      <c r="B555" t="s">
        <v>577</v>
      </c>
      <c r="C555" t="s">
        <v>557</v>
      </c>
      <c r="D555">
        <v>5</v>
      </c>
      <c r="E555">
        <v>5</v>
      </c>
      <c r="F555">
        <v>5</v>
      </c>
      <c r="G555">
        <v>5</v>
      </c>
      <c r="H555">
        <v>1</v>
      </c>
      <c r="I555">
        <v>3.64</v>
      </c>
      <c r="J555">
        <v>21</v>
      </c>
      <c r="K555">
        <v>0.26266655663457988</v>
      </c>
      <c r="L555">
        <v>9</v>
      </c>
      <c r="M555" t="s">
        <v>578</v>
      </c>
      <c r="N555" t="b">
        <v>0</v>
      </c>
    </row>
    <row r="556" spans="1:14" x14ac:dyDescent="0.45">
      <c r="A556" t="s">
        <v>51</v>
      </c>
      <c r="B556" t="s">
        <v>579</v>
      </c>
      <c r="C556" t="s">
        <v>557</v>
      </c>
      <c r="D556">
        <v>3</v>
      </c>
      <c r="E556">
        <v>4</v>
      </c>
      <c r="F556">
        <v>2</v>
      </c>
      <c r="G556">
        <v>4</v>
      </c>
      <c r="H556">
        <v>1</v>
      </c>
      <c r="I556">
        <v>2.48</v>
      </c>
      <c r="J556">
        <v>14</v>
      </c>
      <c r="K556">
        <v>0.14469857679914069</v>
      </c>
      <c r="L556">
        <v>7</v>
      </c>
      <c r="M556" t="s">
        <v>580</v>
      </c>
      <c r="N556" t="b">
        <v>0</v>
      </c>
    </row>
    <row r="557" spans="1:14" x14ac:dyDescent="0.45">
      <c r="A557" t="s">
        <v>54</v>
      </c>
      <c r="B557" t="s">
        <v>581</v>
      </c>
      <c r="C557" t="s">
        <v>557</v>
      </c>
      <c r="D557">
        <v>4</v>
      </c>
      <c r="E557">
        <v>5</v>
      </c>
      <c r="F557">
        <v>4</v>
      </c>
      <c r="G557">
        <v>4</v>
      </c>
      <c r="H557">
        <v>2</v>
      </c>
      <c r="I557">
        <v>3.78</v>
      </c>
      <c r="J557">
        <v>19</v>
      </c>
      <c r="K557">
        <v>0.37659444739859171</v>
      </c>
      <c r="L557">
        <v>7</v>
      </c>
      <c r="M557" t="s">
        <v>582</v>
      </c>
      <c r="N557" t="b">
        <v>0</v>
      </c>
    </row>
    <row r="558" spans="1:14" x14ac:dyDescent="0.45">
      <c r="A558" t="s">
        <v>57</v>
      </c>
      <c r="B558" t="s">
        <v>583</v>
      </c>
      <c r="C558" t="s">
        <v>557</v>
      </c>
      <c r="D558">
        <v>5</v>
      </c>
      <c r="E558">
        <v>5</v>
      </c>
      <c r="F558">
        <v>4</v>
      </c>
      <c r="G558">
        <v>5</v>
      </c>
      <c r="H558">
        <v>2</v>
      </c>
      <c r="I558">
        <v>4.12</v>
      </c>
      <c r="J558">
        <v>21</v>
      </c>
      <c r="K558">
        <v>0.43470263357332323</v>
      </c>
      <c r="L558">
        <v>5</v>
      </c>
      <c r="M558" t="s">
        <v>584</v>
      </c>
      <c r="N558" t="b">
        <v>0</v>
      </c>
    </row>
    <row r="559" spans="1:14" x14ac:dyDescent="0.45">
      <c r="A559" t="s">
        <v>60</v>
      </c>
      <c r="B559" t="s">
        <v>585</v>
      </c>
      <c r="C559" t="s">
        <v>557</v>
      </c>
      <c r="D559">
        <v>4</v>
      </c>
      <c r="E559">
        <v>5</v>
      </c>
      <c r="F559">
        <v>4</v>
      </c>
      <c r="G559">
        <v>4</v>
      </c>
      <c r="H559">
        <v>1</v>
      </c>
      <c r="I559">
        <v>3.16</v>
      </c>
      <c r="J559">
        <v>18</v>
      </c>
      <c r="K559">
        <v>0.38552838212552659</v>
      </c>
      <c r="L559">
        <v>5</v>
      </c>
      <c r="M559" t="s">
        <v>586</v>
      </c>
      <c r="N559" t="b">
        <v>0</v>
      </c>
    </row>
    <row r="560" spans="1:14" x14ac:dyDescent="0.45">
      <c r="A560" t="s">
        <v>63</v>
      </c>
      <c r="B560" t="s">
        <v>587</v>
      </c>
      <c r="C560" t="s">
        <v>557</v>
      </c>
      <c r="D560">
        <v>4</v>
      </c>
      <c r="E560">
        <v>5</v>
      </c>
      <c r="F560">
        <v>4</v>
      </c>
      <c r="G560">
        <v>4</v>
      </c>
      <c r="H560">
        <v>2</v>
      </c>
      <c r="I560">
        <v>4.34</v>
      </c>
      <c r="J560">
        <v>19</v>
      </c>
      <c r="K560">
        <v>0.2493992541712933</v>
      </c>
      <c r="L560">
        <v>6</v>
      </c>
      <c r="M560" t="s">
        <v>588</v>
      </c>
      <c r="N560" t="b">
        <v>0</v>
      </c>
    </row>
    <row r="561" spans="1:14" x14ac:dyDescent="0.45">
      <c r="A561" t="s">
        <v>66</v>
      </c>
      <c r="B561" t="s">
        <v>589</v>
      </c>
      <c r="C561" t="s">
        <v>557</v>
      </c>
      <c r="D561">
        <v>4</v>
      </c>
      <c r="E561">
        <v>5</v>
      </c>
      <c r="F561">
        <v>4</v>
      </c>
      <c r="G561">
        <v>4</v>
      </c>
      <c r="H561">
        <v>1</v>
      </c>
      <c r="I561">
        <v>3.16</v>
      </c>
      <c r="J561">
        <v>18</v>
      </c>
      <c r="K561">
        <v>0.42582965067340067</v>
      </c>
      <c r="L561">
        <v>6</v>
      </c>
      <c r="M561" t="s">
        <v>590</v>
      </c>
      <c r="N561" t="b">
        <v>0</v>
      </c>
    </row>
    <row r="562" spans="1:14" x14ac:dyDescent="0.45">
      <c r="A562" t="s">
        <v>69</v>
      </c>
      <c r="B562" t="s">
        <v>591</v>
      </c>
      <c r="C562" t="s">
        <v>557</v>
      </c>
      <c r="D562">
        <v>4</v>
      </c>
      <c r="E562">
        <v>4</v>
      </c>
      <c r="F562">
        <v>3</v>
      </c>
      <c r="G562">
        <v>4</v>
      </c>
      <c r="H562">
        <v>2</v>
      </c>
      <c r="I562">
        <v>2.9</v>
      </c>
      <c r="J562">
        <v>17</v>
      </c>
      <c r="K562">
        <v>0.28089392059553348</v>
      </c>
      <c r="L562">
        <v>5</v>
      </c>
      <c r="M562" t="s">
        <v>592</v>
      </c>
      <c r="N562" t="b">
        <v>0</v>
      </c>
    </row>
    <row r="563" spans="1:14" x14ac:dyDescent="0.45">
      <c r="A563" t="s">
        <v>72</v>
      </c>
      <c r="B563" t="s">
        <v>593</v>
      </c>
      <c r="C563" t="s">
        <v>557</v>
      </c>
      <c r="D563">
        <v>4</v>
      </c>
      <c r="E563">
        <v>5</v>
      </c>
      <c r="F563">
        <v>4</v>
      </c>
      <c r="G563">
        <v>4</v>
      </c>
      <c r="H563">
        <v>2</v>
      </c>
      <c r="I563">
        <v>3.78</v>
      </c>
      <c r="J563">
        <v>19</v>
      </c>
      <c r="K563">
        <v>0.35805196317774929</v>
      </c>
      <c r="L563">
        <v>9</v>
      </c>
      <c r="M563" t="s">
        <v>594</v>
      </c>
      <c r="N563" t="b">
        <v>0</v>
      </c>
    </row>
    <row r="564" spans="1:14" x14ac:dyDescent="0.45">
      <c r="A564" t="s">
        <v>75</v>
      </c>
      <c r="B564" t="s">
        <v>595</v>
      </c>
      <c r="C564" t="s">
        <v>557</v>
      </c>
      <c r="D564">
        <v>4</v>
      </c>
      <c r="E564">
        <v>5</v>
      </c>
      <c r="F564">
        <v>4</v>
      </c>
      <c r="G564">
        <v>4</v>
      </c>
      <c r="H564">
        <v>2</v>
      </c>
      <c r="I564">
        <v>3.22</v>
      </c>
      <c r="J564">
        <v>19</v>
      </c>
      <c r="K564">
        <v>0.37490040461231838</v>
      </c>
      <c r="L564">
        <v>7</v>
      </c>
      <c r="M564" t="s">
        <v>596</v>
      </c>
      <c r="N564" t="b">
        <v>0</v>
      </c>
    </row>
    <row r="565" spans="1:14" x14ac:dyDescent="0.45">
      <c r="A565" t="s">
        <v>78</v>
      </c>
      <c r="B565" t="s">
        <v>597</v>
      </c>
      <c r="C565" t="s">
        <v>557</v>
      </c>
      <c r="D565">
        <v>5</v>
      </c>
      <c r="E565">
        <v>5</v>
      </c>
      <c r="F565">
        <v>4</v>
      </c>
      <c r="G565">
        <v>5</v>
      </c>
      <c r="H565">
        <v>1</v>
      </c>
      <c r="I565">
        <v>3.5</v>
      </c>
      <c r="J565">
        <v>20</v>
      </c>
      <c r="K565">
        <v>0.36653674403518421</v>
      </c>
      <c r="L565">
        <v>11</v>
      </c>
      <c r="M565" t="s">
        <v>598</v>
      </c>
      <c r="N565" t="b">
        <v>0</v>
      </c>
    </row>
    <row r="566" spans="1:14" x14ac:dyDescent="0.45">
      <c r="A566" t="s">
        <v>81</v>
      </c>
      <c r="B566" t="s">
        <v>599</v>
      </c>
      <c r="C566" t="s">
        <v>557</v>
      </c>
      <c r="D566">
        <v>5</v>
      </c>
      <c r="E566">
        <v>5</v>
      </c>
      <c r="F566">
        <v>4</v>
      </c>
      <c r="G566">
        <v>5</v>
      </c>
      <c r="H566">
        <v>2</v>
      </c>
      <c r="I566">
        <v>4.12</v>
      </c>
      <c r="J566">
        <v>21</v>
      </c>
      <c r="K566">
        <v>0.29688225044793348</v>
      </c>
      <c r="L566">
        <v>4</v>
      </c>
      <c r="M566" t="s">
        <v>600</v>
      </c>
      <c r="N566" t="b">
        <v>0</v>
      </c>
    </row>
    <row r="567" spans="1:14" x14ac:dyDescent="0.45">
      <c r="A567" t="s">
        <v>84</v>
      </c>
      <c r="B567" t="s">
        <v>601</v>
      </c>
      <c r="C567" t="s">
        <v>557</v>
      </c>
      <c r="D567">
        <v>4</v>
      </c>
      <c r="E567">
        <v>5</v>
      </c>
      <c r="F567">
        <v>4</v>
      </c>
      <c r="G567">
        <v>5</v>
      </c>
      <c r="H567">
        <v>2</v>
      </c>
      <c r="I567">
        <v>3.34</v>
      </c>
      <c r="J567">
        <v>20</v>
      </c>
      <c r="K567">
        <v>0.42576423576423578</v>
      </c>
      <c r="L567">
        <v>8</v>
      </c>
      <c r="M567" t="s">
        <v>602</v>
      </c>
      <c r="N567" t="b">
        <v>0</v>
      </c>
    </row>
    <row r="568" spans="1:14" x14ac:dyDescent="0.45">
      <c r="A568" t="s">
        <v>87</v>
      </c>
      <c r="B568" t="s">
        <v>603</v>
      </c>
      <c r="C568" t="s">
        <v>557</v>
      </c>
      <c r="D568">
        <v>5</v>
      </c>
      <c r="E568">
        <v>5</v>
      </c>
      <c r="F568">
        <v>4</v>
      </c>
      <c r="G568">
        <v>5</v>
      </c>
      <c r="H568">
        <v>1</v>
      </c>
      <c r="I568">
        <v>3.5</v>
      </c>
      <c r="J568">
        <v>20</v>
      </c>
      <c r="K568">
        <v>0.2456204235822462</v>
      </c>
      <c r="L568">
        <v>7</v>
      </c>
      <c r="M568" t="s">
        <v>604</v>
      </c>
      <c r="N568" t="b">
        <v>0</v>
      </c>
    </row>
    <row r="569" spans="1:14" x14ac:dyDescent="0.45">
      <c r="A569" t="s">
        <v>90</v>
      </c>
      <c r="B569" t="s">
        <v>605</v>
      </c>
      <c r="C569" t="s">
        <v>557</v>
      </c>
      <c r="D569">
        <v>4</v>
      </c>
      <c r="E569">
        <v>5</v>
      </c>
      <c r="F569">
        <v>4</v>
      </c>
      <c r="G569">
        <v>5</v>
      </c>
      <c r="H569">
        <v>1</v>
      </c>
      <c r="I569">
        <v>3.28</v>
      </c>
      <c r="J569">
        <v>19</v>
      </c>
      <c r="K569">
        <v>0.36544149067769682</v>
      </c>
      <c r="L569">
        <v>5</v>
      </c>
      <c r="M569" t="s">
        <v>606</v>
      </c>
      <c r="N569" t="b">
        <v>0</v>
      </c>
    </row>
    <row r="570" spans="1:14" x14ac:dyDescent="0.45">
      <c r="A570" t="s">
        <v>482</v>
      </c>
      <c r="B570" t="s">
        <v>483</v>
      </c>
      <c r="C570" t="s">
        <v>19</v>
      </c>
      <c r="D570">
        <v>4</v>
      </c>
      <c r="E570">
        <v>5</v>
      </c>
      <c r="F570">
        <v>4</v>
      </c>
      <c r="G570">
        <v>5</v>
      </c>
      <c r="H570">
        <v>3</v>
      </c>
      <c r="I570">
        <v>4.5199999999999996</v>
      </c>
      <c r="J570">
        <v>21</v>
      </c>
      <c r="K570">
        <v>0.27829787234042552</v>
      </c>
      <c r="L570">
        <v>1</v>
      </c>
      <c r="M570" t="s">
        <v>484</v>
      </c>
      <c r="N570" t="b">
        <v>0</v>
      </c>
    </row>
    <row r="571" spans="1:14" x14ac:dyDescent="0.45">
      <c r="A571" t="s">
        <v>485</v>
      </c>
      <c r="B571" t="s">
        <v>486</v>
      </c>
      <c r="C571" t="s">
        <v>19</v>
      </c>
      <c r="D571">
        <v>5</v>
      </c>
      <c r="E571">
        <v>5</v>
      </c>
      <c r="F571">
        <v>5</v>
      </c>
      <c r="G571">
        <v>5</v>
      </c>
      <c r="H571">
        <v>3</v>
      </c>
      <c r="I571">
        <v>4.88</v>
      </c>
      <c r="J571">
        <v>23</v>
      </c>
      <c r="K571">
        <v>0.27956043956043952</v>
      </c>
      <c r="L571">
        <v>1</v>
      </c>
      <c r="M571" t="s">
        <v>487</v>
      </c>
      <c r="N571" t="b">
        <v>0</v>
      </c>
    </row>
    <row r="572" spans="1:14" x14ac:dyDescent="0.45">
      <c r="A572" t="s">
        <v>488</v>
      </c>
      <c r="B572" t="s">
        <v>489</v>
      </c>
      <c r="C572" t="s">
        <v>19</v>
      </c>
      <c r="D572">
        <v>3</v>
      </c>
      <c r="E572">
        <v>4</v>
      </c>
      <c r="F572">
        <v>3</v>
      </c>
      <c r="G572">
        <v>4</v>
      </c>
      <c r="H572">
        <v>2</v>
      </c>
      <c r="I572">
        <v>2.68</v>
      </c>
      <c r="J572">
        <v>16</v>
      </c>
      <c r="K572">
        <v>0.26812499999999989</v>
      </c>
      <c r="L572">
        <v>1</v>
      </c>
      <c r="M572" t="s">
        <v>490</v>
      </c>
      <c r="N572" t="b">
        <v>0</v>
      </c>
    </row>
    <row r="573" spans="1:14" x14ac:dyDescent="0.45">
      <c r="A573" t="s">
        <v>491</v>
      </c>
      <c r="B573" t="s">
        <v>492</v>
      </c>
      <c r="C573" t="s">
        <v>19</v>
      </c>
      <c r="D573">
        <v>4</v>
      </c>
      <c r="E573">
        <v>5</v>
      </c>
      <c r="F573">
        <v>4</v>
      </c>
      <c r="G573">
        <v>5</v>
      </c>
      <c r="H573">
        <v>3</v>
      </c>
      <c r="I573">
        <v>4.5199999999999996</v>
      </c>
      <c r="J573">
        <v>21</v>
      </c>
      <c r="K573">
        <v>0.27870967741935482</v>
      </c>
      <c r="L573">
        <v>1</v>
      </c>
      <c r="M573" t="s">
        <v>493</v>
      </c>
      <c r="N573" t="b">
        <v>0</v>
      </c>
    </row>
    <row r="574" spans="1:14" x14ac:dyDescent="0.45">
      <c r="A574" t="s">
        <v>494</v>
      </c>
      <c r="B574" t="s">
        <v>495</v>
      </c>
      <c r="C574" t="s">
        <v>19</v>
      </c>
      <c r="D574">
        <v>4</v>
      </c>
      <c r="E574">
        <v>5</v>
      </c>
      <c r="F574">
        <v>4</v>
      </c>
      <c r="G574">
        <v>5</v>
      </c>
      <c r="H574">
        <v>3</v>
      </c>
      <c r="I574">
        <v>4.5199999999999996</v>
      </c>
      <c r="J574">
        <v>21</v>
      </c>
      <c r="K574">
        <v>0.28444444444444439</v>
      </c>
      <c r="L574">
        <v>1</v>
      </c>
      <c r="M574" t="s">
        <v>496</v>
      </c>
      <c r="N574" t="b">
        <v>0</v>
      </c>
    </row>
    <row r="575" spans="1:14" x14ac:dyDescent="0.45">
      <c r="A575" t="s">
        <v>497</v>
      </c>
      <c r="B575" t="s">
        <v>498</v>
      </c>
      <c r="C575" t="s">
        <v>19</v>
      </c>
      <c r="D575">
        <v>4</v>
      </c>
      <c r="E575">
        <v>5</v>
      </c>
      <c r="F575">
        <v>3</v>
      </c>
      <c r="G575">
        <v>4</v>
      </c>
      <c r="H575">
        <v>2</v>
      </c>
      <c r="I575">
        <v>4.0599999999999996</v>
      </c>
      <c r="J575">
        <v>18</v>
      </c>
      <c r="K575">
        <v>0.27956043956043952</v>
      </c>
      <c r="L575">
        <v>1</v>
      </c>
      <c r="M575" t="s">
        <v>499</v>
      </c>
      <c r="N575" t="b">
        <v>0</v>
      </c>
    </row>
    <row r="576" spans="1:14" x14ac:dyDescent="0.45">
      <c r="A576" t="s">
        <v>500</v>
      </c>
      <c r="B576" t="s">
        <v>501</v>
      </c>
      <c r="C576" t="s">
        <v>19</v>
      </c>
      <c r="D576">
        <v>4</v>
      </c>
      <c r="E576">
        <v>5</v>
      </c>
      <c r="F576">
        <v>4</v>
      </c>
      <c r="G576">
        <v>5</v>
      </c>
      <c r="H576">
        <v>3</v>
      </c>
      <c r="I576">
        <v>3.4</v>
      </c>
      <c r="J576">
        <v>21</v>
      </c>
      <c r="K576">
        <v>0.26706766917293229</v>
      </c>
      <c r="L576">
        <v>1</v>
      </c>
      <c r="M576" t="s">
        <v>502</v>
      </c>
      <c r="N576" t="b">
        <v>0</v>
      </c>
    </row>
    <row r="577" spans="1:17" x14ac:dyDescent="0.45">
      <c r="A577" t="s">
        <v>503</v>
      </c>
      <c r="B577" t="s">
        <v>504</v>
      </c>
      <c r="C577" t="s">
        <v>19</v>
      </c>
      <c r="D577">
        <v>4</v>
      </c>
      <c r="E577">
        <v>5</v>
      </c>
      <c r="F577">
        <v>3</v>
      </c>
      <c r="G577">
        <v>4</v>
      </c>
      <c r="H577">
        <v>2</v>
      </c>
      <c r="I577">
        <v>4.1999999999999993</v>
      </c>
      <c r="J577">
        <v>18</v>
      </c>
      <c r="K577">
        <v>0.26879999999999998</v>
      </c>
      <c r="L577">
        <v>1</v>
      </c>
      <c r="M577" t="s">
        <v>505</v>
      </c>
      <c r="N577" t="b">
        <v>0</v>
      </c>
    </row>
    <row r="578" spans="1:17" x14ac:dyDescent="0.45">
      <c r="A578" t="s">
        <v>506</v>
      </c>
      <c r="B578" t="s">
        <v>507</v>
      </c>
      <c r="C578" t="s">
        <v>19</v>
      </c>
      <c r="D578">
        <v>4</v>
      </c>
      <c r="E578">
        <v>5</v>
      </c>
      <c r="F578">
        <v>4</v>
      </c>
      <c r="G578">
        <v>5</v>
      </c>
      <c r="H578">
        <v>2</v>
      </c>
      <c r="I578">
        <v>3.9</v>
      </c>
      <c r="J578">
        <v>20</v>
      </c>
      <c r="K578">
        <v>0.28736842105263161</v>
      </c>
      <c r="L578">
        <v>1</v>
      </c>
      <c r="M578" t="s">
        <v>508</v>
      </c>
      <c r="N578" t="b">
        <v>0</v>
      </c>
    </row>
    <row r="579" spans="1:17" x14ac:dyDescent="0.45">
      <c r="A579" t="s">
        <v>509</v>
      </c>
      <c r="B579" t="s">
        <v>510</v>
      </c>
      <c r="C579" t="s">
        <v>19</v>
      </c>
      <c r="D579">
        <v>4</v>
      </c>
      <c r="E579">
        <v>5</v>
      </c>
      <c r="F579">
        <v>4</v>
      </c>
      <c r="G579">
        <v>4</v>
      </c>
      <c r="H579">
        <v>4</v>
      </c>
      <c r="I579">
        <v>3.339999999999999</v>
      </c>
      <c r="J579">
        <v>21</v>
      </c>
      <c r="K579">
        <v>0.26130177514792902</v>
      </c>
      <c r="L579">
        <v>1</v>
      </c>
      <c r="M579" t="s">
        <v>511</v>
      </c>
      <c r="N579" t="b">
        <v>0</v>
      </c>
    </row>
    <row r="580" spans="1:17" x14ac:dyDescent="0.45">
      <c r="A580" t="s">
        <v>512</v>
      </c>
      <c r="B580" t="s">
        <v>513</v>
      </c>
      <c r="C580" t="s">
        <v>19</v>
      </c>
      <c r="D580">
        <v>5</v>
      </c>
      <c r="E580">
        <v>5</v>
      </c>
      <c r="F580">
        <v>4</v>
      </c>
      <c r="G580">
        <v>5</v>
      </c>
      <c r="H580">
        <v>4</v>
      </c>
      <c r="I580">
        <v>4.8</v>
      </c>
      <c r="J580">
        <v>23</v>
      </c>
      <c r="K580">
        <v>0.25967213114754101</v>
      </c>
      <c r="L580">
        <v>1</v>
      </c>
      <c r="M580" t="s">
        <v>514</v>
      </c>
      <c r="N580" t="b">
        <v>0</v>
      </c>
    </row>
    <row r="581" spans="1:17" x14ac:dyDescent="0.45">
      <c r="A581" t="s">
        <v>515</v>
      </c>
      <c r="B581" t="s">
        <v>516</v>
      </c>
      <c r="C581" t="s">
        <v>19</v>
      </c>
      <c r="D581">
        <v>4</v>
      </c>
      <c r="E581">
        <v>5</v>
      </c>
      <c r="F581">
        <v>4</v>
      </c>
      <c r="G581">
        <v>5</v>
      </c>
      <c r="H581">
        <v>2</v>
      </c>
      <c r="I581">
        <v>3.34</v>
      </c>
      <c r="J581">
        <v>20</v>
      </c>
      <c r="K581">
        <v>0.27396226415094338</v>
      </c>
      <c r="L581">
        <v>1</v>
      </c>
      <c r="M581" t="s">
        <v>517</v>
      </c>
      <c r="N581" t="b">
        <v>0</v>
      </c>
    </row>
    <row r="582" spans="1:17" x14ac:dyDescent="0.45">
      <c r="A582" t="s">
        <v>518</v>
      </c>
      <c r="B582" t="s">
        <v>519</v>
      </c>
      <c r="C582" t="s">
        <v>19</v>
      </c>
      <c r="D582">
        <v>5</v>
      </c>
      <c r="E582">
        <v>5</v>
      </c>
      <c r="F582">
        <v>4</v>
      </c>
      <c r="G582">
        <v>5</v>
      </c>
      <c r="H582">
        <v>3</v>
      </c>
      <c r="I582">
        <v>4.74</v>
      </c>
      <c r="J582">
        <v>22</v>
      </c>
      <c r="K582">
        <v>0.27495145631067958</v>
      </c>
      <c r="L582">
        <v>1</v>
      </c>
      <c r="M582" t="s">
        <v>520</v>
      </c>
      <c r="N582" t="b">
        <v>0</v>
      </c>
    </row>
    <row r="583" spans="1:17" x14ac:dyDescent="0.45">
      <c r="A583" t="s">
        <v>521</v>
      </c>
      <c r="B583" t="s">
        <v>522</v>
      </c>
      <c r="C583" t="s">
        <v>19</v>
      </c>
      <c r="D583">
        <v>3</v>
      </c>
      <c r="E583">
        <v>4</v>
      </c>
      <c r="F583">
        <v>2</v>
      </c>
      <c r="G583">
        <v>4</v>
      </c>
      <c r="H583">
        <v>3</v>
      </c>
      <c r="I583">
        <v>3.72</v>
      </c>
      <c r="J583">
        <v>16</v>
      </c>
      <c r="K583">
        <v>0.27364485981308412</v>
      </c>
      <c r="L583">
        <v>1</v>
      </c>
      <c r="M583" t="s">
        <v>523</v>
      </c>
      <c r="N583" t="b">
        <v>0</v>
      </c>
    </row>
    <row r="584" spans="1:17" x14ac:dyDescent="0.45">
      <c r="A584" t="s">
        <v>524</v>
      </c>
      <c r="B584" t="s">
        <v>525</v>
      </c>
      <c r="C584" t="s">
        <v>19</v>
      </c>
      <c r="D584">
        <v>3</v>
      </c>
      <c r="E584">
        <v>4</v>
      </c>
      <c r="F584">
        <v>2</v>
      </c>
      <c r="G584">
        <v>4</v>
      </c>
      <c r="H584">
        <v>2</v>
      </c>
      <c r="I584">
        <v>2.54</v>
      </c>
      <c r="J584">
        <v>15</v>
      </c>
      <c r="K584">
        <v>0.21231015187849719</v>
      </c>
      <c r="L584">
        <v>1</v>
      </c>
      <c r="M584" t="s">
        <v>526</v>
      </c>
      <c r="N584" t="b">
        <v>1</v>
      </c>
      <c r="O584" t="b">
        <v>1</v>
      </c>
      <c r="P584">
        <v>393</v>
      </c>
      <c r="Q584">
        <v>700</v>
      </c>
    </row>
    <row r="585" spans="1:17" x14ac:dyDescent="0.45">
      <c r="A585" t="s">
        <v>527</v>
      </c>
      <c r="B585" t="s">
        <v>528</v>
      </c>
      <c r="C585" t="s">
        <v>19</v>
      </c>
      <c r="D585">
        <v>4</v>
      </c>
      <c r="E585">
        <v>5</v>
      </c>
      <c r="F585">
        <v>4</v>
      </c>
      <c r="G585">
        <v>5</v>
      </c>
      <c r="H585">
        <v>3</v>
      </c>
      <c r="I585">
        <v>3.4</v>
      </c>
      <c r="J585">
        <v>21</v>
      </c>
      <c r="K585">
        <v>0.28235294117647058</v>
      </c>
      <c r="L585">
        <v>1</v>
      </c>
      <c r="M585" t="s">
        <v>529</v>
      </c>
      <c r="N585" t="b">
        <v>0</v>
      </c>
    </row>
    <row r="586" spans="1:17" x14ac:dyDescent="0.45">
      <c r="A586" t="s">
        <v>530</v>
      </c>
      <c r="B586" t="s">
        <v>531</v>
      </c>
      <c r="C586" t="s">
        <v>19</v>
      </c>
      <c r="D586">
        <v>4</v>
      </c>
      <c r="E586">
        <v>5</v>
      </c>
      <c r="F586">
        <v>4</v>
      </c>
      <c r="G586">
        <v>5</v>
      </c>
      <c r="H586">
        <v>4</v>
      </c>
      <c r="I586">
        <v>3.46</v>
      </c>
      <c r="J586">
        <v>22</v>
      </c>
      <c r="K586">
        <v>0.26465753424657529</v>
      </c>
      <c r="L586">
        <v>1</v>
      </c>
      <c r="M586" t="s">
        <v>532</v>
      </c>
      <c r="N586" t="b">
        <v>0</v>
      </c>
    </row>
    <row r="587" spans="1:17" x14ac:dyDescent="0.45">
      <c r="A587" t="s">
        <v>533</v>
      </c>
      <c r="B587" t="s">
        <v>534</v>
      </c>
      <c r="C587" t="s">
        <v>19</v>
      </c>
      <c r="D587">
        <v>4</v>
      </c>
      <c r="E587">
        <v>5</v>
      </c>
      <c r="F587">
        <v>4</v>
      </c>
      <c r="G587">
        <v>5</v>
      </c>
      <c r="H587">
        <v>3</v>
      </c>
      <c r="I587">
        <v>4.5199999999999996</v>
      </c>
      <c r="J587">
        <v>21</v>
      </c>
      <c r="K587">
        <v>0.2630769230769231</v>
      </c>
      <c r="L587">
        <v>1</v>
      </c>
      <c r="M587" t="s">
        <v>535</v>
      </c>
      <c r="N587" t="b">
        <v>0</v>
      </c>
    </row>
    <row r="588" spans="1:17" x14ac:dyDescent="0.45">
      <c r="A588" t="s">
        <v>536</v>
      </c>
      <c r="B588" t="s">
        <v>537</v>
      </c>
      <c r="C588" t="s">
        <v>19</v>
      </c>
      <c r="D588">
        <v>4</v>
      </c>
      <c r="E588">
        <v>5</v>
      </c>
      <c r="F588">
        <v>4</v>
      </c>
      <c r="G588">
        <v>5</v>
      </c>
      <c r="H588">
        <v>3</v>
      </c>
      <c r="I588">
        <v>3.4</v>
      </c>
      <c r="J588">
        <v>21</v>
      </c>
      <c r="K588">
        <v>0.26879999999999998</v>
      </c>
      <c r="L588">
        <v>1</v>
      </c>
      <c r="M588" t="s">
        <v>538</v>
      </c>
      <c r="N588" t="b">
        <v>0</v>
      </c>
    </row>
    <row r="589" spans="1:17" x14ac:dyDescent="0.45">
      <c r="A589" t="s">
        <v>539</v>
      </c>
      <c r="B589" t="s">
        <v>540</v>
      </c>
      <c r="C589" t="s">
        <v>19</v>
      </c>
      <c r="D589">
        <v>4</v>
      </c>
      <c r="E589">
        <v>4</v>
      </c>
      <c r="F589">
        <v>3</v>
      </c>
      <c r="G589">
        <v>4</v>
      </c>
      <c r="H589">
        <v>3</v>
      </c>
      <c r="I589">
        <v>4.08</v>
      </c>
      <c r="J589">
        <v>18</v>
      </c>
      <c r="K589">
        <v>0.19169082125603859</v>
      </c>
      <c r="L589">
        <v>1</v>
      </c>
      <c r="M589" t="s">
        <v>541</v>
      </c>
      <c r="N589" t="b">
        <v>1</v>
      </c>
      <c r="O589" t="b">
        <v>1</v>
      </c>
      <c r="P589">
        <v>390</v>
      </c>
      <c r="Q589">
        <v>1921</v>
      </c>
    </row>
    <row r="590" spans="1:17" x14ac:dyDescent="0.45">
      <c r="A590" t="s">
        <v>542</v>
      </c>
      <c r="B590" t="s">
        <v>543</v>
      </c>
      <c r="C590" t="s">
        <v>19</v>
      </c>
      <c r="D590">
        <v>4</v>
      </c>
      <c r="E590">
        <v>4</v>
      </c>
      <c r="F590">
        <v>3</v>
      </c>
      <c r="G590">
        <v>4</v>
      </c>
      <c r="H590">
        <v>3</v>
      </c>
      <c r="I590">
        <v>4.08</v>
      </c>
      <c r="J590">
        <v>18</v>
      </c>
      <c r="K590">
        <v>0.26465753424657529</v>
      </c>
      <c r="L590">
        <v>1</v>
      </c>
      <c r="M590" t="s">
        <v>544</v>
      </c>
      <c r="N590" t="b">
        <v>0</v>
      </c>
    </row>
    <row r="591" spans="1:17" x14ac:dyDescent="0.45">
      <c r="A591" t="s">
        <v>545</v>
      </c>
      <c r="B591" t="s">
        <v>546</v>
      </c>
      <c r="C591" t="s">
        <v>19</v>
      </c>
      <c r="D591">
        <v>5</v>
      </c>
      <c r="E591">
        <v>5</v>
      </c>
      <c r="F591">
        <v>4</v>
      </c>
      <c r="G591">
        <v>5</v>
      </c>
      <c r="H591">
        <v>4</v>
      </c>
      <c r="I591">
        <v>4.8</v>
      </c>
      <c r="J591">
        <v>23</v>
      </c>
      <c r="K591">
        <v>0.27272727272727271</v>
      </c>
      <c r="L591">
        <v>1</v>
      </c>
      <c r="M591" t="s">
        <v>547</v>
      </c>
      <c r="N591" t="b">
        <v>0</v>
      </c>
    </row>
    <row r="592" spans="1:17" x14ac:dyDescent="0.45">
      <c r="A592" t="s">
        <v>548</v>
      </c>
      <c r="B592" t="s">
        <v>549</v>
      </c>
      <c r="C592" t="s">
        <v>19</v>
      </c>
      <c r="D592">
        <v>2</v>
      </c>
      <c r="E592">
        <v>3</v>
      </c>
      <c r="F592">
        <v>1</v>
      </c>
      <c r="G592">
        <v>3</v>
      </c>
      <c r="H592">
        <v>2</v>
      </c>
      <c r="I592">
        <v>1.88</v>
      </c>
      <c r="J592">
        <v>11</v>
      </c>
      <c r="K592">
        <v>0.18777777777777779</v>
      </c>
      <c r="L592">
        <v>1</v>
      </c>
      <c r="M592" t="s">
        <v>550</v>
      </c>
      <c r="N592" t="b">
        <v>1</v>
      </c>
      <c r="O592" t="b">
        <v>1</v>
      </c>
      <c r="P592">
        <v>412</v>
      </c>
      <c r="Q592">
        <v>2902</v>
      </c>
    </row>
    <row r="593" spans="1:17" x14ac:dyDescent="0.45">
      <c r="A593" t="s">
        <v>551</v>
      </c>
      <c r="B593" t="s">
        <v>552</v>
      </c>
      <c r="C593" t="s">
        <v>19</v>
      </c>
      <c r="D593">
        <v>4</v>
      </c>
      <c r="E593">
        <v>5</v>
      </c>
      <c r="F593">
        <v>3</v>
      </c>
      <c r="G593">
        <v>4</v>
      </c>
      <c r="H593">
        <v>2</v>
      </c>
      <c r="I593">
        <v>3.64</v>
      </c>
      <c r="J593">
        <v>18</v>
      </c>
      <c r="K593">
        <v>0.28090909090909089</v>
      </c>
      <c r="L593">
        <v>1</v>
      </c>
      <c r="M593" t="s">
        <v>553</v>
      </c>
      <c r="N593" t="b">
        <v>0</v>
      </c>
    </row>
    <row r="594" spans="1:17" x14ac:dyDescent="0.45">
      <c r="A594" t="s">
        <v>554</v>
      </c>
      <c r="B594" t="s">
        <v>79</v>
      </c>
      <c r="C594" t="s">
        <v>19</v>
      </c>
      <c r="D594">
        <v>1</v>
      </c>
      <c r="E594">
        <v>1</v>
      </c>
      <c r="F594">
        <v>1</v>
      </c>
      <c r="G594">
        <v>1</v>
      </c>
      <c r="H594">
        <v>1</v>
      </c>
      <c r="I594">
        <v>1</v>
      </c>
      <c r="J594">
        <v>5</v>
      </c>
      <c r="K594">
        <v>0.29696969696969699</v>
      </c>
      <c r="L594">
        <v>1</v>
      </c>
      <c r="M594" t="s">
        <v>555</v>
      </c>
      <c r="N594" t="b">
        <v>1</v>
      </c>
      <c r="O594" t="b">
        <v>1</v>
      </c>
      <c r="P594">
        <v>400</v>
      </c>
      <c r="Q594">
        <v>43</v>
      </c>
    </row>
    <row r="595" spans="1:17" x14ac:dyDescent="0.45">
      <c r="A595" t="s">
        <v>17</v>
      </c>
      <c r="B595" t="s">
        <v>18</v>
      </c>
      <c r="C595" t="s">
        <v>19</v>
      </c>
      <c r="D595">
        <v>4</v>
      </c>
      <c r="E595">
        <v>5</v>
      </c>
      <c r="F595">
        <v>4</v>
      </c>
      <c r="G595">
        <v>5</v>
      </c>
      <c r="H595">
        <v>3</v>
      </c>
      <c r="I595">
        <v>3.96</v>
      </c>
      <c r="J595">
        <v>21</v>
      </c>
      <c r="K595">
        <v>0.1401904761904762</v>
      </c>
      <c r="L595">
        <v>1</v>
      </c>
      <c r="M595" t="s">
        <v>20</v>
      </c>
      <c r="N595" t="b">
        <v>0</v>
      </c>
    </row>
    <row r="596" spans="1:17" x14ac:dyDescent="0.45">
      <c r="A596" t="s">
        <v>21</v>
      </c>
      <c r="B596" t="s">
        <v>22</v>
      </c>
      <c r="C596" t="s">
        <v>19</v>
      </c>
      <c r="D596">
        <v>4</v>
      </c>
      <c r="E596">
        <v>5</v>
      </c>
      <c r="F596">
        <v>4</v>
      </c>
      <c r="G596">
        <v>5</v>
      </c>
      <c r="H596">
        <v>2</v>
      </c>
      <c r="I596">
        <v>3.34</v>
      </c>
      <c r="J596">
        <v>20</v>
      </c>
      <c r="K596">
        <v>0.14196642685851321</v>
      </c>
      <c r="L596">
        <v>1</v>
      </c>
      <c r="M596" t="s">
        <v>23</v>
      </c>
      <c r="N596" t="b">
        <v>0</v>
      </c>
    </row>
    <row r="597" spans="1:17" x14ac:dyDescent="0.45">
      <c r="A597" t="s">
        <v>24</v>
      </c>
      <c r="B597" t="s">
        <v>25</v>
      </c>
      <c r="C597" t="s">
        <v>19</v>
      </c>
      <c r="D597">
        <v>3</v>
      </c>
      <c r="E597">
        <v>4</v>
      </c>
      <c r="F597">
        <v>2</v>
      </c>
      <c r="G597">
        <v>4</v>
      </c>
      <c r="H597">
        <v>2</v>
      </c>
      <c r="I597">
        <v>2.54</v>
      </c>
      <c r="J597">
        <v>15</v>
      </c>
      <c r="K597">
        <v>0.1827138378862517</v>
      </c>
      <c r="L597">
        <v>1</v>
      </c>
      <c r="M597" t="s">
        <v>26</v>
      </c>
      <c r="N597" t="b">
        <v>1</v>
      </c>
      <c r="O597" t="b">
        <v>1</v>
      </c>
      <c r="P597">
        <v>284</v>
      </c>
      <c r="Q597">
        <v>1511</v>
      </c>
    </row>
    <row r="598" spans="1:17" x14ac:dyDescent="0.45">
      <c r="A598" t="s">
        <v>27</v>
      </c>
      <c r="B598" t="s">
        <v>28</v>
      </c>
      <c r="C598" t="s">
        <v>19</v>
      </c>
      <c r="D598">
        <v>3</v>
      </c>
      <c r="E598">
        <v>4</v>
      </c>
      <c r="F598">
        <v>3</v>
      </c>
      <c r="G598">
        <v>4</v>
      </c>
      <c r="H598">
        <v>2</v>
      </c>
      <c r="I598">
        <v>3.8</v>
      </c>
      <c r="J598">
        <v>16</v>
      </c>
      <c r="K598">
        <v>0.15238095238095239</v>
      </c>
      <c r="L598">
        <v>1</v>
      </c>
      <c r="M598" t="s">
        <v>29</v>
      </c>
      <c r="N598" t="b">
        <v>0</v>
      </c>
    </row>
    <row r="599" spans="1:17" x14ac:dyDescent="0.45">
      <c r="A599" t="s">
        <v>30</v>
      </c>
      <c r="B599" t="s">
        <v>31</v>
      </c>
      <c r="C599" t="s">
        <v>19</v>
      </c>
      <c r="D599">
        <v>3</v>
      </c>
      <c r="E599">
        <v>4</v>
      </c>
      <c r="F599">
        <v>2</v>
      </c>
      <c r="G599">
        <v>4</v>
      </c>
      <c r="H599">
        <v>3</v>
      </c>
      <c r="I599">
        <v>3.16</v>
      </c>
      <c r="J599">
        <v>16</v>
      </c>
      <c r="K599">
        <v>0.14833333333333329</v>
      </c>
      <c r="L599">
        <v>1</v>
      </c>
      <c r="M599" t="s">
        <v>32</v>
      </c>
      <c r="N599" t="b">
        <v>0</v>
      </c>
    </row>
    <row r="600" spans="1:17" x14ac:dyDescent="0.45">
      <c r="A600" t="s">
        <v>33</v>
      </c>
      <c r="B600" t="s">
        <v>34</v>
      </c>
      <c r="C600" t="s">
        <v>19</v>
      </c>
      <c r="D600">
        <v>5</v>
      </c>
      <c r="E600">
        <v>5</v>
      </c>
      <c r="F600">
        <v>4</v>
      </c>
      <c r="G600">
        <v>5</v>
      </c>
      <c r="H600">
        <v>1</v>
      </c>
      <c r="I600">
        <v>4.62</v>
      </c>
      <c r="J600">
        <v>20</v>
      </c>
      <c r="K600">
        <v>0.13846153846153841</v>
      </c>
      <c r="L600">
        <v>1</v>
      </c>
      <c r="M600" t="s">
        <v>35</v>
      </c>
      <c r="N600" t="b">
        <v>0</v>
      </c>
    </row>
    <row r="601" spans="1:17" x14ac:dyDescent="0.45">
      <c r="A601" t="s">
        <v>36</v>
      </c>
      <c r="B601" t="s">
        <v>37</v>
      </c>
      <c r="C601" t="s">
        <v>19</v>
      </c>
      <c r="D601">
        <v>4</v>
      </c>
      <c r="E601">
        <v>5</v>
      </c>
      <c r="F601">
        <v>3</v>
      </c>
      <c r="G601">
        <v>4</v>
      </c>
      <c r="H601">
        <v>3</v>
      </c>
      <c r="I601">
        <v>3.14</v>
      </c>
      <c r="J601">
        <v>19</v>
      </c>
      <c r="K601">
        <v>0.18397212543554009</v>
      </c>
      <c r="L601">
        <v>1</v>
      </c>
      <c r="M601" t="s">
        <v>38</v>
      </c>
      <c r="N601" t="b">
        <v>1</v>
      </c>
      <c r="O601" t="b">
        <v>1</v>
      </c>
      <c r="P601">
        <v>353</v>
      </c>
      <c r="Q601">
        <v>1555</v>
      </c>
    </row>
    <row r="602" spans="1:17" x14ac:dyDescent="0.45">
      <c r="A602" t="s">
        <v>39</v>
      </c>
      <c r="B602" t="s">
        <v>40</v>
      </c>
      <c r="C602" t="s">
        <v>19</v>
      </c>
      <c r="D602">
        <v>4</v>
      </c>
      <c r="E602">
        <v>5</v>
      </c>
      <c r="F602">
        <v>3</v>
      </c>
      <c r="G602">
        <v>4</v>
      </c>
      <c r="H602">
        <v>2</v>
      </c>
      <c r="I602">
        <v>3.08</v>
      </c>
      <c r="J602">
        <v>18</v>
      </c>
      <c r="K602">
        <v>0.1442424242424242</v>
      </c>
      <c r="L602">
        <v>1</v>
      </c>
      <c r="M602" t="s">
        <v>41</v>
      </c>
      <c r="N602" t="b">
        <v>0</v>
      </c>
    </row>
    <row r="603" spans="1:17" x14ac:dyDescent="0.45">
      <c r="A603" t="s">
        <v>42</v>
      </c>
      <c r="B603" t="s">
        <v>43</v>
      </c>
      <c r="C603" t="s">
        <v>19</v>
      </c>
      <c r="D603">
        <v>4</v>
      </c>
      <c r="E603">
        <v>5</v>
      </c>
      <c r="F603">
        <v>4</v>
      </c>
      <c r="G603">
        <v>5</v>
      </c>
      <c r="H603">
        <v>4</v>
      </c>
      <c r="I603">
        <v>4.0199999999999996</v>
      </c>
      <c r="J603">
        <v>22</v>
      </c>
      <c r="K603">
        <v>0.14596491228070169</v>
      </c>
      <c r="L603">
        <v>1</v>
      </c>
      <c r="M603" t="s">
        <v>44</v>
      </c>
      <c r="N603" t="b">
        <v>0</v>
      </c>
    </row>
    <row r="604" spans="1:17" x14ac:dyDescent="0.45">
      <c r="A604" t="s">
        <v>45</v>
      </c>
      <c r="B604" t="s">
        <v>46</v>
      </c>
      <c r="C604" t="s">
        <v>19</v>
      </c>
      <c r="D604">
        <v>3</v>
      </c>
      <c r="E604">
        <v>3</v>
      </c>
      <c r="F604">
        <v>2</v>
      </c>
      <c r="G604">
        <v>3</v>
      </c>
      <c r="H604">
        <v>2</v>
      </c>
      <c r="I604">
        <v>2.2400000000000002</v>
      </c>
      <c r="J604">
        <v>13</v>
      </c>
      <c r="K604">
        <v>0.25009609224855861</v>
      </c>
      <c r="L604">
        <v>1</v>
      </c>
      <c r="M604" t="s">
        <v>47</v>
      </c>
      <c r="N604" t="b">
        <v>1</v>
      </c>
      <c r="O604" t="b">
        <v>1</v>
      </c>
      <c r="P604">
        <v>338</v>
      </c>
      <c r="Q604">
        <v>1305</v>
      </c>
    </row>
    <row r="605" spans="1:17" x14ac:dyDescent="0.45">
      <c r="A605" t="s">
        <v>48</v>
      </c>
      <c r="B605" t="s">
        <v>49</v>
      </c>
      <c r="C605" t="s">
        <v>19</v>
      </c>
      <c r="D605">
        <v>4</v>
      </c>
      <c r="E605">
        <v>5</v>
      </c>
      <c r="F605">
        <v>3</v>
      </c>
      <c r="G605">
        <v>4</v>
      </c>
      <c r="H605">
        <v>1</v>
      </c>
      <c r="I605">
        <v>3.02</v>
      </c>
      <c r="J605">
        <v>17</v>
      </c>
      <c r="K605">
        <v>0.14728682170542631</v>
      </c>
      <c r="L605">
        <v>1</v>
      </c>
      <c r="M605" t="s">
        <v>50</v>
      </c>
      <c r="N605" t="b">
        <v>0</v>
      </c>
    </row>
    <row r="606" spans="1:17" x14ac:dyDescent="0.45">
      <c r="A606" t="s">
        <v>51</v>
      </c>
      <c r="B606" t="s">
        <v>52</v>
      </c>
      <c r="C606" t="s">
        <v>19</v>
      </c>
      <c r="D606">
        <v>2</v>
      </c>
      <c r="E606">
        <v>4</v>
      </c>
      <c r="F606">
        <v>2</v>
      </c>
      <c r="G606">
        <v>4</v>
      </c>
      <c r="H606">
        <v>1</v>
      </c>
      <c r="I606">
        <v>3.38</v>
      </c>
      <c r="J606">
        <v>13</v>
      </c>
      <c r="K606">
        <v>0.15098039215686271</v>
      </c>
      <c r="L606">
        <v>1</v>
      </c>
      <c r="M606" t="s">
        <v>53</v>
      </c>
      <c r="N606" t="b">
        <v>0</v>
      </c>
    </row>
    <row r="607" spans="1:17" x14ac:dyDescent="0.45">
      <c r="A607" t="s">
        <v>54</v>
      </c>
      <c r="B607" t="s">
        <v>55</v>
      </c>
      <c r="C607" t="s">
        <v>19</v>
      </c>
      <c r="D607">
        <v>4</v>
      </c>
      <c r="E607">
        <v>5</v>
      </c>
      <c r="F607">
        <v>4</v>
      </c>
      <c r="G607">
        <v>4</v>
      </c>
      <c r="H607">
        <v>3</v>
      </c>
      <c r="I607">
        <v>3.28</v>
      </c>
      <c r="J607">
        <v>20</v>
      </c>
      <c r="K607">
        <v>0.1376654632972322</v>
      </c>
      <c r="L607">
        <v>1</v>
      </c>
      <c r="M607" t="s">
        <v>56</v>
      </c>
      <c r="N607" t="b">
        <v>0</v>
      </c>
    </row>
    <row r="608" spans="1:17" x14ac:dyDescent="0.45">
      <c r="A608" t="s">
        <v>57</v>
      </c>
      <c r="B608" t="s">
        <v>58</v>
      </c>
      <c r="C608" t="s">
        <v>19</v>
      </c>
      <c r="D608">
        <v>5</v>
      </c>
      <c r="E608">
        <v>5</v>
      </c>
      <c r="F608">
        <v>4</v>
      </c>
      <c r="G608">
        <v>5</v>
      </c>
      <c r="H608">
        <v>1</v>
      </c>
      <c r="I608">
        <v>4.3400000000000007</v>
      </c>
      <c r="J608">
        <v>20</v>
      </c>
      <c r="K608">
        <v>0.14078674948240161</v>
      </c>
      <c r="L608">
        <v>1</v>
      </c>
      <c r="M608" t="s">
        <v>59</v>
      </c>
      <c r="N608" t="b">
        <v>0</v>
      </c>
    </row>
    <row r="609" spans="1:17" x14ac:dyDescent="0.45">
      <c r="A609" t="s">
        <v>60</v>
      </c>
      <c r="B609" t="s">
        <v>61</v>
      </c>
      <c r="C609" t="s">
        <v>19</v>
      </c>
      <c r="D609">
        <v>4</v>
      </c>
      <c r="E609">
        <v>4</v>
      </c>
      <c r="F609">
        <v>3</v>
      </c>
      <c r="G609">
        <v>4</v>
      </c>
      <c r="H609">
        <v>2</v>
      </c>
      <c r="I609">
        <v>2.9</v>
      </c>
      <c r="J609">
        <v>17</v>
      </c>
      <c r="K609">
        <v>0.18925035360678921</v>
      </c>
      <c r="L609">
        <v>1</v>
      </c>
      <c r="M609" t="s">
        <v>62</v>
      </c>
      <c r="N609" t="b">
        <v>1</v>
      </c>
      <c r="O609" t="b">
        <v>1</v>
      </c>
      <c r="P609">
        <v>279</v>
      </c>
      <c r="Q609">
        <v>1233</v>
      </c>
    </row>
    <row r="610" spans="1:17" x14ac:dyDescent="0.45">
      <c r="A610" t="s">
        <v>63</v>
      </c>
      <c r="B610" t="s">
        <v>64</v>
      </c>
      <c r="C610" t="s">
        <v>19</v>
      </c>
      <c r="D610">
        <v>4</v>
      </c>
      <c r="E610">
        <v>5</v>
      </c>
      <c r="F610">
        <v>4</v>
      </c>
      <c r="G610">
        <v>5</v>
      </c>
      <c r="H610">
        <v>3</v>
      </c>
      <c r="I610">
        <v>3.4</v>
      </c>
      <c r="J610">
        <v>21</v>
      </c>
      <c r="K610">
        <v>0.14178403755868541</v>
      </c>
      <c r="L610">
        <v>1</v>
      </c>
      <c r="M610" t="s">
        <v>65</v>
      </c>
      <c r="N610" t="b">
        <v>0</v>
      </c>
    </row>
    <row r="611" spans="1:17" x14ac:dyDescent="0.45">
      <c r="A611" t="s">
        <v>66</v>
      </c>
      <c r="B611" t="s">
        <v>67</v>
      </c>
      <c r="C611" t="s">
        <v>19</v>
      </c>
      <c r="D611">
        <v>3</v>
      </c>
      <c r="E611">
        <v>4</v>
      </c>
      <c r="F611">
        <v>3</v>
      </c>
      <c r="G611">
        <v>4</v>
      </c>
      <c r="H611">
        <v>2</v>
      </c>
      <c r="I611">
        <v>2.68</v>
      </c>
      <c r="J611">
        <v>16</v>
      </c>
      <c r="K611">
        <v>0.13696969696969699</v>
      </c>
      <c r="L611">
        <v>1</v>
      </c>
      <c r="M611" t="s">
        <v>68</v>
      </c>
      <c r="N611" t="b">
        <v>0</v>
      </c>
    </row>
    <row r="612" spans="1:17" x14ac:dyDescent="0.45">
      <c r="A612" t="s">
        <v>69</v>
      </c>
      <c r="B612" t="s">
        <v>70</v>
      </c>
      <c r="C612" t="s">
        <v>19</v>
      </c>
      <c r="D612">
        <v>3</v>
      </c>
      <c r="E612">
        <v>4</v>
      </c>
      <c r="F612">
        <v>3</v>
      </c>
      <c r="G612">
        <v>4</v>
      </c>
      <c r="H612">
        <v>2</v>
      </c>
      <c r="I612">
        <v>3.8</v>
      </c>
      <c r="J612">
        <v>16</v>
      </c>
      <c r="K612">
        <v>0.13800259403372239</v>
      </c>
      <c r="L612">
        <v>1</v>
      </c>
      <c r="M612" t="s">
        <v>71</v>
      </c>
      <c r="N612" t="b">
        <v>0</v>
      </c>
    </row>
    <row r="613" spans="1:17" x14ac:dyDescent="0.45">
      <c r="A613" t="s">
        <v>72</v>
      </c>
      <c r="B613" t="s">
        <v>73</v>
      </c>
      <c r="C613" t="s">
        <v>19</v>
      </c>
      <c r="D613">
        <v>4</v>
      </c>
      <c r="E613">
        <v>5</v>
      </c>
      <c r="F613">
        <v>4</v>
      </c>
      <c r="G613">
        <v>4</v>
      </c>
      <c r="H613">
        <v>3</v>
      </c>
      <c r="I613">
        <v>3.28</v>
      </c>
      <c r="J613">
        <v>20</v>
      </c>
      <c r="K613">
        <v>0.13647469458987779</v>
      </c>
      <c r="L613">
        <v>1</v>
      </c>
      <c r="M613" t="s">
        <v>74</v>
      </c>
      <c r="N613" t="b">
        <v>0</v>
      </c>
    </row>
    <row r="614" spans="1:17" x14ac:dyDescent="0.45">
      <c r="A614" t="s">
        <v>75</v>
      </c>
      <c r="B614" t="s">
        <v>76</v>
      </c>
      <c r="C614" t="s">
        <v>19</v>
      </c>
      <c r="D614">
        <v>4</v>
      </c>
      <c r="E614">
        <v>4</v>
      </c>
      <c r="F614">
        <v>3</v>
      </c>
      <c r="G614">
        <v>4</v>
      </c>
      <c r="H614">
        <v>1</v>
      </c>
      <c r="I614">
        <v>3.96</v>
      </c>
      <c r="J614">
        <v>16</v>
      </c>
      <c r="K614">
        <v>0.1391304347826087</v>
      </c>
      <c r="L614">
        <v>1</v>
      </c>
      <c r="M614" t="s">
        <v>77</v>
      </c>
      <c r="N614" t="b">
        <v>0</v>
      </c>
    </row>
    <row r="615" spans="1:17" x14ac:dyDescent="0.45">
      <c r="A615" t="s">
        <v>78</v>
      </c>
      <c r="B615" t="s">
        <v>79</v>
      </c>
      <c r="C615" t="s">
        <v>19</v>
      </c>
      <c r="D615">
        <v>1</v>
      </c>
      <c r="E615">
        <v>1</v>
      </c>
      <c r="F615">
        <v>1</v>
      </c>
      <c r="G615">
        <v>1</v>
      </c>
      <c r="H615">
        <v>1</v>
      </c>
      <c r="I615">
        <v>2.12</v>
      </c>
      <c r="J615">
        <v>5</v>
      </c>
      <c r="K615">
        <v>0.35142857142857142</v>
      </c>
      <c r="L615">
        <v>1</v>
      </c>
      <c r="M615" t="s">
        <v>80</v>
      </c>
      <c r="N615" t="b">
        <v>1</v>
      </c>
      <c r="O615" t="b">
        <v>1</v>
      </c>
      <c r="P615">
        <v>448</v>
      </c>
      <c r="Q615">
        <v>43</v>
      </c>
    </row>
    <row r="616" spans="1:17" x14ac:dyDescent="0.45">
      <c r="A616" t="s">
        <v>81</v>
      </c>
      <c r="B616" t="s">
        <v>82</v>
      </c>
      <c r="C616" t="s">
        <v>19</v>
      </c>
      <c r="D616">
        <v>3</v>
      </c>
      <c r="E616">
        <v>2</v>
      </c>
      <c r="F616">
        <v>1</v>
      </c>
      <c r="G616">
        <v>3</v>
      </c>
      <c r="H616">
        <v>1</v>
      </c>
      <c r="I616">
        <v>2.2799999999999998</v>
      </c>
      <c r="J616">
        <v>10</v>
      </c>
      <c r="K616">
        <v>0.1858285714285714</v>
      </c>
      <c r="L616">
        <v>1</v>
      </c>
      <c r="M616" t="s">
        <v>83</v>
      </c>
      <c r="N616" t="b">
        <v>1</v>
      </c>
      <c r="O616" t="b">
        <v>1</v>
      </c>
      <c r="P616">
        <v>490</v>
      </c>
      <c r="Q616">
        <v>1172</v>
      </c>
    </row>
    <row r="617" spans="1:17" x14ac:dyDescent="0.45">
      <c r="A617" t="s">
        <v>84</v>
      </c>
      <c r="B617" t="s">
        <v>85</v>
      </c>
      <c r="C617" t="s">
        <v>19</v>
      </c>
      <c r="D617">
        <v>4</v>
      </c>
      <c r="E617">
        <v>5</v>
      </c>
      <c r="F617">
        <v>4</v>
      </c>
      <c r="G617">
        <v>5</v>
      </c>
      <c r="H617">
        <v>1</v>
      </c>
      <c r="I617">
        <v>4.3999999999999986</v>
      </c>
      <c r="J617">
        <v>19</v>
      </c>
      <c r="K617">
        <v>0.14465408805031449</v>
      </c>
      <c r="L617">
        <v>1</v>
      </c>
      <c r="M617" t="s">
        <v>86</v>
      </c>
      <c r="N617" t="b">
        <v>0</v>
      </c>
    </row>
    <row r="618" spans="1:17" x14ac:dyDescent="0.45">
      <c r="A618" t="s">
        <v>87</v>
      </c>
      <c r="B618" t="s">
        <v>88</v>
      </c>
      <c r="C618" t="s">
        <v>19</v>
      </c>
      <c r="D618">
        <v>4</v>
      </c>
      <c r="E618">
        <v>4</v>
      </c>
      <c r="F618">
        <v>3</v>
      </c>
      <c r="G618">
        <v>4</v>
      </c>
      <c r="H618">
        <v>2</v>
      </c>
      <c r="I618">
        <v>4.0199999999999996</v>
      </c>
      <c r="J618">
        <v>17</v>
      </c>
      <c r="K618">
        <v>0.19591836734693879</v>
      </c>
      <c r="L618">
        <v>1</v>
      </c>
      <c r="M618" t="s">
        <v>89</v>
      </c>
      <c r="N618" t="b">
        <v>1</v>
      </c>
      <c r="O618" t="b">
        <v>1</v>
      </c>
      <c r="P618">
        <v>402</v>
      </c>
      <c r="Q618">
        <v>704</v>
      </c>
    </row>
    <row r="619" spans="1:17" x14ac:dyDescent="0.45">
      <c r="A619" t="s">
        <v>90</v>
      </c>
      <c r="B619" t="s">
        <v>91</v>
      </c>
      <c r="C619" t="s">
        <v>19</v>
      </c>
      <c r="D619">
        <v>4</v>
      </c>
      <c r="E619">
        <v>3</v>
      </c>
      <c r="F619">
        <v>2</v>
      </c>
      <c r="G619">
        <v>4</v>
      </c>
      <c r="H619">
        <v>1</v>
      </c>
      <c r="I619">
        <v>2.52</v>
      </c>
      <c r="J619">
        <v>14</v>
      </c>
      <c r="K619">
        <v>0.1912087912087912</v>
      </c>
      <c r="L619">
        <v>1</v>
      </c>
      <c r="M619" t="s">
        <v>92</v>
      </c>
      <c r="N619" t="b">
        <v>1</v>
      </c>
      <c r="O619" t="b">
        <v>1</v>
      </c>
      <c r="P619">
        <v>507</v>
      </c>
      <c r="Q619">
        <v>1154</v>
      </c>
    </row>
    <row r="620" spans="1:17" x14ac:dyDescent="0.45">
      <c r="A620" t="s">
        <v>93</v>
      </c>
      <c r="B620" t="s">
        <v>94</v>
      </c>
      <c r="C620" t="s">
        <v>19</v>
      </c>
      <c r="D620">
        <v>5</v>
      </c>
      <c r="E620">
        <v>5</v>
      </c>
      <c r="F620">
        <v>5</v>
      </c>
      <c r="G620">
        <v>5</v>
      </c>
      <c r="H620">
        <v>1</v>
      </c>
      <c r="I620">
        <v>4.76</v>
      </c>
      <c r="J620">
        <v>21</v>
      </c>
      <c r="K620">
        <v>0.15300546448087429</v>
      </c>
      <c r="L620">
        <v>1</v>
      </c>
      <c r="M620" t="s">
        <v>95</v>
      </c>
      <c r="N620" t="b">
        <v>0</v>
      </c>
    </row>
    <row r="621" spans="1:17" x14ac:dyDescent="0.45">
      <c r="A621" t="s">
        <v>96</v>
      </c>
      <c r="B621" t="s">
        <v>97</v>
      </c>
      <c r="C621" t="s">
        <v>19</v>
      </c>
      <c r="D621">
        <v>5</v>
      </c>
      <c r="E621">
        <v>5</v>
      </c>
      <c r="F621">
        <v>5</v>
      </c>
      <c r="G621">
        <v>5</v>
      </c>
      <c r="H621">
        <v>5</v>
      </c>
      <c r="I621">
        <v>5</v>
      </c>
      <c r="J621">
        <v>25</v>
      </c>
      <c r="K621">
        <v>0.25569007263922522</v>
      </c>
      <c r="L621">
        <v>1</v>
      </c>
      <c r="M621" t="s">
        <v>98</v>
      </c>
      <c r="N621" t="b">
        <v>0</v>
      </c>
    </row>
    <row r="622" spans="1:17" x14ac:dyDescent="0.45">
      <c r="A622" t="s">
        <v>99</v>
      </c>
      <c r="B622" t="s">
        <v>100</v>
      </c>
      <c r="C622" t="s">
        <v>19</v>
      </c>
      <c r="D622">
        <v>4</v>
      </c>
      <c r="E622">
        <v>5</v>
      </c>
      <c r="F622">
        <v>4</v>
      </c>
      <c r="G622">
        <v>5</v>
      </c>
      <c r="H622">
        <v>2</v>
      </c>
      <c r="I622">
        <v>4.46</v>
      </c>
      <c r="J622">
        <v>20</v>
      </c>
      <c r="K622">
        <v>0.14779116465863451</v>
      </c>
      <c r="L622">
        <v>1</v>
      </c>
      <c r="M622" t="s">
        <v>101</v>
      </c>
      <c r="N622" t="b">
        <v>0</v>
      </c>
    </row>
    <row r="623" spans="1:17" x14ac:dyDescent="0.45">
      <c r="A623" t="s">
        <v>102</v>
      </c>
      <c r="B623" t="s">
        <v>103</v>
      </c>
      <c r="C623" t="s">
        <v>19</v>
      </c>
      <c r="D623">
        <v>4</v>
      </c>
      <c r="E623">
        <v>4</v>
      </c>
      <c r="F623">
        <v>2</v>
      </c>
      <c r="G623">
        <v>4</v>
      </c>
      <c r="H623">
        <v>2</v>
      </c>
      <c r="I623">
        <v>3.88</v>
      </c>
      <c r="J623">
        <v>16</v>
      </c>
      <c r="K623">
        <v>0.15438596491228071</v>
      </c>
      <c r="L623">
        <v>1</v>
      </c>
      <c r="M623" t="s">
        <v>104</v>
      </c>
      <c r="N623" t="b">
        <v>0</v>
      </c>
    </row>
    <row r="624" spans="1:17" x14ac:dyDescent="0.45">
      <c r="A624" t="s">
        <v>105</v>
      </c>
      <c r="B624" t="s">
        <v>106</v>
      </c>
      <c r="C624" t="s">
        <v>19</v>
      </c>
      <c r="D624">
        <v>5</v>
      </c>
      <c r="E624">
        <v>5</v>
      </c>
      <c r="F624">
        <v>5</v>
      </c>
      <c r="G624">
        <v>5</v>
      </c>
      <c r="H624">
        <v>4</v>
      </c>
      <c r="I624">
        <v>4.9400000000000004</v>
      </c>
      <c r="J624">
        <v>24</v>
      </c>
      <c r="K624">
        <v>0.15686274509803921</v>
      </c>
      <c r="L624">
        <v>1</v>
      </c>
      <c r="M624" t="s">
        <v>107</v>
      </c>
      <c r="N624" t="b">
        <v>0</v>
      </c>
    </row>
    <row r="625" spans="1:14" x14ac:dyDescent="0.45">
      <c r="A625" t="s">
        <v>108</v>
      </c>
      <c r="B625" t="s">
        <v>109</v>
      </c>
      <c r="C625" t="s">
        <v>19</v>
      </c>
      <c r="D625">
        <v>4</v>
      </c>
      <c r="E625">
        <v>5</v>
      </c>
      <c r="F625">
        <v>3</v>
      </c>
      <c r="G625">
        <v>4</v>
      </c>
      <c r="H625">
        <v>4</v>
      </c>
      <c r="I625">
        <v>4.3199999999999994</v>
      </c>
      <c r="J625">
        <v>20</v>
      </c>
      <c r="K625">
        <v>0.15179487179487181</v>
      </c>
      <c r="L625">
        <v>1</v>
      </c>
      <c r="M625" t="s">
        <v>110</v>
      </c>
      <c r="N625" t="b">
        <v>0</v>
      </c>
    </row>
    <row r="626" spans="1:14" x14ac:dyDescent="0.45">
      <c r="A626" t="s">
        <v>111</v>
      </c>
      <c r="B626" t="s">
        <v>112</v>
      </c>
      <c r="C626" t="s">
        <v>19</v>
      </c>
      <c r="D626">
        <v>4</v>
      </c>
      <c r="E626">
        <v>4</v>
      </c>
      <c r="F626">
        <v>3</v>
      </c>
      <c r="G626">
        <v>4</v>
      </c>
      <c r="H626">
        <v>1</v>
      </c>
      <c r="I626">
        <v>3.96</v>
      </c>
      <c r="J626">
        <v>16</v>
      </c>
      <c r="K626">
        <v>0.14891774891774889</v>
      </c>
      <c r="L626">
        <v>1</v>
      </c>
      <c r="M626" t="s">
        <v>113</v>
      </c>
      <c r="N626" t="b">
        <v>0</v>
      </c>
    </row>
    <row r="627" spans="1:14" x14ac:dyDescent="0.45">
      <c r="A627" t="s">
        <v>114</v>
      </c>
      <c r="B627" t="s">
        <v>115</v>
      </c>
      <c r="C627" t="s">
        <v>19</v>
      </c>
      <c r="D627">
        <v>4</v>
      </c>
      <c r="E627">
        <v>5</v>
      </c>
      <c r="F627">
        <v>4</v>
      </c>
      <c r="G627">
        <v>5</v>
      </c>
      <c r="H627">
        <v>3</v>
      </c>
      <c r="I627">
        <v>4.5199999999999996</v>
      </c>
      <c r="J627">
        <v>21</v>
      </c>
      <c r="K627">
        <v>0.15238095238095239</v>
      </c>
      <c r="L627">
        <v>1</v>
      </c>
      <c r="M627" t="s">
        <v>116</v>
      </c>
      <c r="N627" t="b">
        <v>0</v>
      </c>
    </row>
    <row r="628" spans="1:14" x14ac:dyDescent="0.45">
      <c r="A628" t="s">
        <v>117</v>
      </c>
      <c r="B628" t="s">
        <v>118</v>
      </c>
      <c r="C628" t="s">
        <v>19</v>
      </c>
      <c r="D628">
        <v>5</v>
      </c>
      <c r="E628">
        <v>5</v>
      </c>
      <c r="F628">
        <v>5</v>
      </c>
      <c r="G628">
        <v>5</v>
      </c>
      <c r="H628">
        <v>3</v>
      </c>
      <c r="I628">
        <v>4.88</v>
      </c>
      <c r="J628">
        <v>23</v>
      </c>
      <c r="K628">
        <v>0.25876010781671149</v>
      </c>
      <c r="L628">
        <v>1</v>
      </c>
      <c r="M628" t="s">
        <v>119</v>
      </c>
      <c r="N628" t="b">
        <v>0</v>
      </c>
    </row>
    <row r="629" spans="1:14" x14ac:dyDescent="0.45">
      <c r="A629" t="s">
        <v>120</v>
      </c>
      <c r="B629" t="s">
        <v>121</v>
      </c>
      <c r="C629" t="s">
        <v>19</v>
      </c>
      <c r="D629">
        <v>5</v>
      </c>
      <c r="E629">
        <v>5</v>
      </c>
      <c r="F629">
        <v>5</v>
      </c>
      <c r="G629">
        <v>5</v>
      </c>
      <c r="H629">
        <v>3</v>
      </c>
      <c r="I629">
        <v>4.88</v>
      </c>
      <c r="J629">
        <v>23</v>
      </c>
      <c r="K629">
        <v>0.25257142857142861</v>
      </c>
      <c r="L629">
        <v>1</v>
      </c>
      <c r="M629" t="s">
        <v>122</v>
      </c>
      <c r="N629" t="b">
        <v>0</v>
      </c>
    </row>
    <row r="630" spans="1:14" x14ac:dyDescent="0.45">
      <c r="A630" t="s">
        <v>123</v>
      </c>
      <c r="B630" t="s">
        <v>124</v>
      </c>
      <c r="C630" t="s">
        <v>19</v>
      </c>
      <c r="D630">
        <v>5</v>
      </c>
      <c r="E630">
        <v>5</v>
      </c>
      <c r="F630">
        <v>5</v>
      </c>
      <c r="G630">
        <v>5</v>
      </c>
      <c r="H630">
        <v>4</v>
      </c>
      <c r="I630">
        <v>4.9400000000000004</v>
      </c>
      <c r="J630">
        <v>24</v>
      </c>
      <c r="K630">
        <v>0.15023474178403751</v>
      </c>
      <c r="L630">
        <v>1</v>
      </c>
      <c r="M630" t="s">
        <v>125</v>
      </c>
      <c r="N630" t="b">
        <v>0</v>
      </c>
    </row>
    <row r="631" spans="1:14" x14ac:dyDescent="0.45">
      <c r="A631" t="s">
        <v>126</v>
      </c>
      <c r="B631" t="s">
        <v>127</v>
      </c>
      <c r="C631" t="s">
        <v>19</v>
      </c>
      <c r="D631">
        <v>4</v>
      </c>
      <c r="E631">
        <v>5</v>
      </c>
      <c r="F631">
        <v>4</v>
      </c>
      <c r="G631">
        <v>5</v>
      </c>
      <c r="H631">
        <v>3</v>
      </c>
      <c r="I631">
        <v>4.5199999999999996</v>
      </c>
      <c r="J631">
        <v>21</v>
      </c>
      <c r="K631">
        <v>0.1536723163841808</v>
      </c>
      <c r="L631">
        <v>1</v>
      </c>
      <c r="M631" t="s">
        <v>128</v>
      </c>
      <c r="N631" t="b">
        <v>0</v>
      </c>
    </row>
    <row r="632" spans="1:14" x14ac:dyDescent="0.45">
      <c r="A632" t="s">
        <v>129</v>
      </c>
      <c r="B632" t="s">
        <v>130</v>
      </c>
      <c r="C632" t="s">
        <v>19</v>
      </c>
      <c r="D632">
        <v>2</v>
      </c>
      <c r="E632">
        <v>2</v>
      </c>
      <c r="F632">
        <v>1</v>
      </c>
      <c r="G632">
        <v>4</v>
      </c>
      <c r="H632">
        <v>2</v>
      </c>
      <c r="I632">
        <v>2.94</v>
      </c>
      <c r="J632">
        <v>11</v>
      </c>
      <c r="K632">
        <v>0.15686274509803921</v>
      </c>
      <c r="L632">
        <v>1</v>
      </c>
      <c r="M632" t="s">
        <v>131</v>
      </c>
      <c r="N632" t="b">
        <v>0</v>
      </c>
    </row>
    <row r="633" spans="1:14" x14ac:dyDescent="0.45">
      <c r="A633" t="s">
        <v>132</v>
      </c>
      <c r="B633" t="s">
        <v>133</v>
      </c>
      <c r="C633" t="s">
        <v>19</v>
      </c>
      <c r="D633">
        <v>5</v>
      </c>
      <c r="E633">
        <v>5</v>
      </c>
      <c r="F633">
        <v>5</v>
      </c>
      <c r="G633">
        <v>5</v>
      </c>
      <c r="H633">
        <v>1</v>
      </c>
      <c r="I633">
        <v>4.76</v>
      </c>
      <c r="J633">
        <v>21</v>
      </c>
      <c r="K633">
        <v>0.29010989010989008</v>
      </c>
      <c r="L633">
        <v>1</v>
      </c>
      <c r="M633" t="s">
        <v>134</v>
      </c>
      <c r="N633" t="b">
        <v>0</v>
      </c>
    </row>
    <row r="634" spans="1:14" x14ac:dyDescent="0.45">
      <c r="A634" t="s">
        <v>135</v>
      </c>
      <c r="B634" t="s">
        <v>136</v>
      </c>
      <c r="C634" t="s">
        <v>19</v>
      </c>
      <c r="D634">
        <v>3</v>
      </c>
      <c r="E634">
        <v>3</v>
      </c>
      <c r="F634">
        <v>2</v>
      </c>
      <c r="G634">
        <v>4</v>
      </c>
      <c r="H634">
        <v>2</v>
      </c>
      <c r="I634">
        <v>2.92</v>
      </c>
      <c r="J634">
        <v>14</v>
      </c>
      <c r="K634">
        <v>0.2417582417582417</v>
      </c>
      <c r="L634">
        <v>1</v>
      </c>
      <c r="M634" t="s">
        <v>137</v>
      </c>
      <c r="N634" t="b">
        <v>0</v>
      </c>
    </row>
    <row r="635" spans="1:14" x14ac:dyDescent="0.45">
      <c r="A635" t="s">
        <v>138</v>
      </c>
      <c r="B635" t="s">
        <v>139</v>
      </c>
      <c r="C635" t="s">
        <v>19</v>
      </c>
      <c r="D635">
        <v>3</v>
      </c>
      <c r="E635">
        <v>3</v>
      </c>
      <c r="F635">
        <v>2</v>
      </c>
      <c r="G635">
        <v>4</v>
      </c>
      <c r="H635">
        <v>3</v>
      </c>
      <c r="I635">
        <v>2.98</v>
      </c>
      <c r="J635">
        <v>15</v>
      </c>
      <c r="K635">
        <v>0.26386554621848729</v>
      </c>
      <c r="L635">
        <v>1</v>
      </c>
      <c r="M635" t="s">
        <v>140</v>
      </c>
      <c r="N635" t="b">
        <v>0</v>
      </c>
    </row>
    <row r="636" spans="1:14" x14ac:dyDescent="0.45">
      <c r="A636" t="s">
        <v>141</v>
      </c>
      <c r="B636" t="s">
        <v>142</v>
      </c>
      <c r="C636" t="s">
        <v>19</v>
      </c>
      <c r="D636">
        <v>5</v>
      </c>
      <c r="E636">
        <v>5</v>
      </c>
      <c r="F636">
        <v>5</v>
      </c>
      <c r="G636">
        <v>5</v>
      </c>
      <c r="H636">
        <v>1</v>
      </c>
      <c r="I636">
        <v>4.76</v>
      </c>
      <c r="J636">
        <v>21</v>
      </c>
      <c r="K636">
        <v>0.28250401284109139</v>
      </c>
      <c r="L636">
        <v>1</v>
      </c>
      <c r="M636" t="s">
        <v>143</v>
      </c>
      <c r="N636" t="b">
        <v>0</v>
      </c>
    </row>
    <row r="637" spans="1:14" x14ac:dyDescent="0.45">
      <c r="A637" t="s">
        <v>144</v>
      </c>
      <c r="B637" t="s">
        <v>145</v>
      </c>
      <c r="C637" t="s">
        <v>19</v>
      </c>
      <c r="D637">
        <v>5</v>
      </c>
      <c r="E637">
        <v>5</v>
      </c>
      <c r="F637">
        <v>4</v>
      </c>
      <c r="G637">
        <v>5</v>
      </c>
      <c r="H637">
        <v>3</v>
      </c>
      <c r="I637">
        <v>4.74</v>
      </c>
      <c r="J637">
        <v>22</v>
      </c>
      <c r="K637">
        <v>0.14871794871794869</v>
      </c>
      <c r="L637">
        <v>1</v>
      </c>
      <c r="M637" t="s">
        <v>146</v>
      </c>
      <c r="N637" t="b">
        <v>0</v>
      </c>
    </row>
    <row r="638" spans="1:14" x14ac:dyDescent="0.45">
      <c r="A638" t="s">
        <v>147</v>
      </c>
      <c r="B638" t="s">
        <v>148</v>
      </c>
      <c r="C638" t="s">
        <v>19</v>
      </c>
      <c r="D638">
        <v>5</v>
      </c>
      <c r="E638">
        <v>5</v>
      </c>
      <c r="F638">
        <v>5</v>
      </c>
      <c r="G638">
        <v>5</v>
      </c>
      <c r="H638">
        <v>1</v>
      </c>
      <c r="I638">
        <v>4.76</v>
      </c>
      <c r="J638">
        <v>21</v>
      </c>
      <c r="K638">
        <v>0.1536723163841808</v>
      </c>
      <c r="L638">
        <v>1</v>
      </c>
      <c r="M638" t="s">
        <v>149</v>
      </c>
      <c r="N638" t="b">
        <v>0</v>
      </c>
    </row>
    <row r="639" spans="1:14" x14ac:dyDescent="0.45">
      <c r="A639" t="s">
        <v>150</v>
      </c>
      <c r="B639" t="s">
        <v>151</v>
      </c>
      <c r="C639" t="s">
        <v>19</v>
      </c>
      <c r="D639">
        <v>3</v>
      </c>
      <c r="E639">
        <v>3</v>
      </c>
      <c r="F639">
        <v>1</v>
      </c>
      <c r="G639">
        <v>5</v>
      </c>
      <c r="H639">
        <v>3</v>
      </c>
      <c r="I639">
        <v>3.5200000000000009</v>
      </c>
      <c r="J639">
        <v>15</v>
      </c>
      <c r="K639">
        <v>0.26890756302521007</v>
      </c>
      <c r="L639">
        <v>1</v>
      </c>
      <c r="M639" t="s">
        <v>152</v>
      </c>
      <c r="N639" t="b">
        <v>0</v>
      </c>
    </row>
    <row r="640" spans="1:14" x14ac:dyDescent="0.45">
      <c r="A640" t="s">
        <v>153</v>
      </c>
      <c r="B640" t="s">
        <v>154</v>
      </c>
      <c r="C640" t="s">
        <v>19</v>
      </c>
      <c r="D640">
        <v>4</v>
      </c>
      <c r="E640">
        <v>4</v>
      </c>
      <c r="F640">
        <v>3</v>
      </c>
      <c r="G640">
        <v>4</v>
      </c>
      <c r="H640">
        <v>3</v>
      </c>
      <c r="I640">
        <v>4.08</v>
      </c>
      <c r="J640">
        <v>18</v>
      </c>
      <c r="K640">
        <v>0.23351988217967601</v>
      </c>
      <c r="L640">
        <v>1</v>
      </c>
      <c r="M640" t="s">
        <v>155</v>
      </c>
      <c r="N640" t="b">
        <v>0</v>
      </c>
    </row>
    <row r="641" spans="1:14" x14ac:dyDescent="0.45">
      <c r="A641" t="s">
        <v>156</v>
      </c>
      <c r="B641" t="s">
        <v>157</v>
      </c>
      <c r="C641" t="s">
        <v>19</v>
      </c>
      <c r="D641">
        <v>4</v>
      </c>
      <c r="E641">
        <v>5</v>
      </c>
      <c r="F641">
        <v>4</v>
      </c>
      <c r="G641">
        <v>5</v>
      </c>
      <c r="H641">
        <v>1</v>
      </c>
      <c r="I641">
        <v>4.12</v>
      </c>
      <c r="J641">
        <v>19</v>
      </c>
      <c r="K641">
        <v>0.15238095238095239</v>
      </c>
      <c r="L641">
        <v>1</v>
      </c>
      <c r="M641" t="s">
        <v>158</v>
      </c>
      <c r="N641" t="b">
        <v>0</v>
      </c>
    </row>
    <row r="642" spans="1:14" x14ac:dyDescent="0.45">
      <c r="A642" t="s">
        <v>159</v>
      </c>
      <c r="B642" t="s">
        <v>160</v>
      </c>
      <c r="C642" t="s">
        <v>19</v>
      </c>
      <c r="D642">
        <v>5</v>
      </c>
      <c r="E642">
        <v>5</v>
      </c>
      <c r="F642">
        <v>5</v>
      </c>
      <c r="G642">
        <v>5</v>
      </c>
      <c r="H642">
        <v>4</v>
      </c>
      <c r="I642">
        <v>4.9400000000000004</v>
      </c>
      <c r="J642">
        <v>24</v>
      </c>
      <c r="K642">
        <v>0.14385964912280699</v>
      </c>
      <c r="L642">
        <v>1</v>
      </c>
      <c r="M642" t="s">
        <v>161</v>
      </c>
      <c r="N642" t="b">
        <v>0</v>
      </c>
    </row>
    <row r="643" spans="1:14" x14ac:dyDescent="0.45">
      <c r="A643" t="s">
        <v>162</v>
      </c>
      <c r="B643" t="s">
        <v>163</v>
      </c>
      <c r="C643" t="s">
        <v>19</v>
      </c>
      <c r="D643">
        <v>4</v>
      </c>
      <c r="E643">
        <v>4</v>
      </c>
      <c r="F643">
        <v>3</v>
      </c>
      <c r="G643">
        <v>4</v>
      </c>
      <c r="H643">
        <v>3</v>
      </c>
      <c r="I643">
        <v>4.08</v>
      </c>
      <c r="J643">
        <v>18</v>
      </c>
      <c r="K643">
        <v>0.2419047619047619</v>
      </c>
      <c r="L643">
        <v>1</v>
      </c>
      <c r="M643" t="s">
        <v>164</v>
      </c>
      <c r="N643" t="b">
        <v>0</v>
      </c>
    </row>
    <row r="644" spans="1:14" x14ac:dyDescent="0.45">
      <c r="A644" t="s">
        <v>165</v>
      </c>
      <c r="B644" t="s">
        <v>166</v>
      </c>
      <c r="C644" t="s">
        <v>19</v>
      </c>
      <c r="D644">
        <v>4</v>
      </c>
      <c r="E644">
        <v>4</v>
      </c>
      <c r="F644">
        <v>2</v>
      </c>
      <c r="G644">
        <v>4</v>
      </c>
      <c r="H644">
        <v>2</v>
      </c>
      <c r="I644">
        <v>3.32</v>
      </c>
      <c r="J644">
        <v>16</v>
      </c>
      <c r="K644">
        <v>0.15402298850574711</v>
      </c>
      <c r="L644">
        <v>1</v>
      </c>
      <c r="M644" t="s">
        <v>167</v>
      </c>
      <c r="N644" t="b">
        <v>0</v>
      </c>
    </row>
    <row r="645" spans="1:14" x14ac:dyDescent="0.45">
      <c r="A645" t="s">
        <v>168</v>
      </c>
      <c r="B645" t="s">
        <v>169</v>
      </c>
      <c r="C645" t="s">
        <v>19</v>
      </c>
      <c r="D645">
        <v>1</v>
      </c>
      <c r="E645">
        <v>1</v>
      </c>
      <c r="F645">
        <v>1</v>
      </c>
      <c r="G645">
        <v>5</v>
      </c>
      <c r="H645">
        <v>1</v>
      </c>
      <c r="I645">
        <v>2.6</v>
      </c>
      <c r="J645">
        <v>9</v>
      </c>
      <c r="K645">
        <v>0.25142857142857139</v>
      </c>
      <c r="L645">
        <v>1</v>
      </c>
      <c r="M645" t="s">
        <v>170</v>
      </c>
      <c r="N645" t="b">
        <v>0</v>
      </c>
    </row>
    <row r="646" spans="1:14" x14ac:dyDescent="0.45">
      <c r="A646" t="s">
        <v>171</v>
      </c>
      <c r="B646" t="s">
        <v>172</v>
      </c>
      <c r="C646" t="s">
        <v>19</v>
      </c>
      <c r="D646">
        <v>3</v>
      </c>
      <c r="E646">
        <v>5</v>
      </c>
      <c r="F646">
        <v>3</v>
      </c>
      <c r="G646">
        <v>5</v>
      </c>
      <c r="H646">
        <v>1</v>
      </c>
      <c r="I646">
        <v>3.76</v>
      </c>
      <c r="J646">
        <v>17</v>
      </c>
      <c r="K646">
        <v>0.15942028985507251</v>
      </c>
      <c r="L646">
        <v>1</v>
      </c>
      <c r="M646" t="s">
        <v>173</v>
      </c>
      <c r="N646" t="b">
        <v>0</v>
      </c>
    </row>
    <row r="647" spans="1:14" x14ac:dyDescent="0.45">
      <c r="A647" t="s">
        <v>174</v>
      </c>
      <c r="B647" t="s">
        <v>175</v>
      </c>
      <c r="C647" t="s">
        <v>19</v>
      </c>
      <c r="D647">
        <v>3</v>
      </c>
      <c r="E647">
        <v>3</v>
      </c>
      <c r="F647">
        <v>2</v>
      </c>
      <c r="G647">
        <v>4</v>
      </c>
      <c r="H647">
        <v>3</v>
      </c>
      <c r="I647">
        <v>3.54</v>
      </c>
      <c r="J647">
        <v>15</v>
      </c>
      <c r="K647">
        <v>0.25058977719528169</v>
      </c>
      <c r="L647">
        <v>1</v>
      </c>
      <c r="M647" t="s">
        <v>176</v>
      </c>
      <c r="N647" t="b">
        <v>0</v>
      </c>
    </row>
    <row r="648" spans="1:14" x14ac:dyDescent="0.45">
      <c r="A648" t="s">
        <v>177</v>
      </c>
      <c r="B648" t="s">
        <v>178</v>
      </c>
      <c r="C648" t="s">
        <v>19</v>
      </c>
      <c r="D648">
        <v>3</v>
      </c>
      <c r="E648">
        <v>3</v>
      </c>
      <c r="F648">
        <v>1</v>
      </c>
      <c r="G648">
        <v>5</v>
      </c>
      <c r="H648">
        <v>1</v>
      </c>
      <c r="I648">
        <v>2.2799999999999998</v>
      </c>
      <c r="J648">
        <v>13</v>
      </c>
      <c r="K648">
        <v>0.26791569086651051</v>
      </c>
      <c r="L648">
        <v>1</v>
      </c>
      <c r="M648" t="s">
        <v>179</v>
      </c>
      <c r="N648" t="b">
        <v>0</v>
      </c>
    </row>
    <row r="649" spans="1:14" x14ac:dyDescent="0.45">
      <c r="A649" t="s">
        <v>180</v>
      </c>
      <c r="B649" t="s">
        <v>181</v>
      </c>
      <c r="C649" t="s">
        <v>19</v>
      </c>
      <c r="D649">
        <v>4</v>
      </c>
      <c r="E649">
        <v>4</v>
      </c>
      <c r="F649">
        <v>3</v>
      </c>
      <c r="G649">
        <v>5</v>
      </c>
      <c r="H649">
        <v>3</v>
      </c>
      <c r="I649">
        <v>4.2</v>
      </c>
      <c r="J649">
        <v>19</v>
      </c>
      <c r="K649">
        <v>0.15208333333333329</v>
      </c>
      <c r="L649">
        <v>1</v>
      </c>
      <c r="M649" t="s">
        <v>182</v>
      </c>
      <c r="N649" t="b">
        <v>0</v>
      </c>
    </row>
    <row r="650" spans="1:14" x14ac:dyDescent="0.45">
      <c r="A650" t="s">
        <v>183</v>
      </c>
      <c r="B650" t="s">
        <v>184</v>
      </c>
      <c r="C650" t="s">
        <v>19</v>
      </c>
      <c r="D650">
        <v>4</v>
      </c>
      <c r="E650">
        <v>5</v>
      </c>
      <c r="F650">
        <v>4</v>
      </c>
      <c r="G650">
        <v>5</v>
      </c>
      <c r="H650">
        <v>2</v>
      </c>
      <c r="I650">
        <v>3.9</v>
      </c>
      <c r="J650">
        <v>20</v>
      </c>
      <c r="K650">
        <v>0.15597484276729559</v>
      </c>
      <c r="L650">
        <v>1</v>
      </c>
      <c r="M650" t="s">
        <v>185</v>
      </c>
      <c r="N650" t="b">
        <v>0</v>
      </c>
    </row>
    <row r="651" spans="1:14" x14ac:dyDescent="0.45">
      <c r="A651" t="s">
        <v>186</v>
      </c>
      <c r="B651" t="s">
        <v>187</v>
      </c>
      <c r="C651" t="s">
        <v>19</v>
      </c>
      <c r="D651">
        <v>4</v>
      </c>
      <c r="E651">
        <v>4</v>
      </c>
      <c r="F651">
        <v>3</v>
      </c>
      <c r="G651">
        <v>5</v>
      </c>
      <c r="H651">
        <v>2</v>
      </c>
      <c r="I651">
        <v>4.1399999999999997</v>
      </c>
      <c r="J651">
        <v>18</v>
      </c>
      <c r="K651">
        <v>0.14933333333333329</v>
      </c>
      <c r="L651">
        <v>1</v>
      </c>
      <c r="M651" t="s">
        <v>188</v>
      </c>
      <c r="N651" t="b">
        <v>0</v>
      </c>
    </row>
    <row r="652" spans="1:14" x14ac:dyDescent="0.45">
      <c r="A652" t="s">
        <v>189</v>
      </c>
      <c r="B652" t="s">
        <v>190</v>
      </c>
      <c r="C652" t="s">
        <v>19</v>
      </c>
      <c r="D652">
        <v>3</v>
      </c>
      <c r="E652">
        <v>3</v>
      </c>
      <c r="F652">
        <v>1</v>
      </c>
      <c r="G652">
        <v>5</v>
      </c>
      <c r="H652">
        <v>1</v>
      </c>
      <c r="I652">
        <v>3.4000000000000008</v>
      </c>
      <c r="J652">
        <v>13</v>
      </c>
      <c r="K652">
        <v>0.1583333333333333</v>
      </c>
      <c r="L652">
        <v>1</v>
      </c>
      <c r="M652" t="s">
        <v>191</v>
      </c>
      <c r="N652" t="b">
        <v>0</v>
      </c>
    </row>
    <row r="653" spans="1:14" x14ac:dyDescent="0.45">
      <c r="A653" t="s">
        <v>192</v>
      </c>
      <c r="B653" t="s">
        <v>193</v>
      </c>
      <c r="C653" t="s">
        <v>19</v>
      </c>
      <c r="D653">
        <v>4</v>
      </c>
      <c r="E653">
        <v>5</v>
      </c>
      <c r="F653">
        <v>4</v>
      </c>
      <c r="G653">
        <v>5</v>
      </c>
      <c r="H653">
        <v>4</v>
      </c>
      <c r="I653">
        <v>4.5799999999999992</v>
      </c>
      <c r="J653">
        <v>22</v>
      </c>
      <c r="K653">
        <v>0.14358974358974361</v>
      </c>
      <c r="L653">
        <v>1</v>
      </c>
      <c r="M653" t="s">
        <v>194</v>
      </c>
      <c r="N653" t="b">
        <v>0</v>
      </c>
    </row>
    <row r="654" spans="1:14" x14ac:dyDescent="0.45">
      <c r="A654" t="s">
        <v>195</v>
      </c>
      <c r="B654" t="s">
        <v>196</v>
      </c>
      <c r="C654" t="s">
        <v>19</v>
      </c>
      <c r="D654">
        <v>4</v>
      </c>
      <c r="E654">
        <v>5</v>
      </c>
      <c r="F654">
        <v>4</v>
      </c>
      <c r="G654">
        <v>5</v>
      </c>
      <c r="H654">
        <v>3</v>
      </c>
      <c r="I654">
        <v>4.5199999999999996</v>
      </c>
      <c r="J654">
        <v>21</v>
      </c>
      <c r="K654">
        <v>0.14779116465863451</v>
      </c>
      <c r="L654">
        <v>1</v>
      </c>
      <c r="M654" t="s">
        <v>197</v>
      </c>
      <c r="N654" t="b">
        <v>0</v>
      </c>
    </row>
    <row r="655" spans="1:14" x14ac:dyDescent="0.45">
      <c r="A655" t="s">
        <v>198</v>
      </c>
      <c r="B655" t="s">
        <v>199</v>
      </c>
      <c r="C655" t="s">
        <v>19</v>
      </c>
      <c r="D655">
        <v>4</v>
      </c>
      <c r="E655">
        <v>5</v>
      </c>
      <c r="F655">
        <v>3</v>
      </c>
      <c r="G655">
        <v>5</v>
      </c>
      <c r="H655">
        <v>1</v>
      </c>
      <c r="I655">
        <v>3.98</v>
      </c>
      <c r="J655">
        <v>18</v>
      </c>
      <c r="K655">
        <v>0.1536723163841808</v>
      </c>
      <c r="L655">
        <v>1</v>
      </c>
      <c r="M655" t="s">
        <v>200</v>
      </c>
      <c r="N655" t="b">
        <v>0</v>
      </c>
    </row>
    <row r="656" spans="1:14" x14ac:dyDescent="0.45">
      <c r="A656" t="s">
        <v>201</v>
      </c>
      <c r="B656" t="s">
        <v>202</v>
      </c>
      <c r="C656" t="s">
        <v>19</v>
      </c>
      <c r="D656">
        <v>4</v>
      </c>
      <c r="E656">
        <v>4</v>
      </c>
      <c r="F656">
        <v>3</v>
      </c>
      <c r="G656">
        <v>5</v>
      </c>
      <c r="H656">
        <v>4</v>
      </c>
      <c r="I656">
        <v>4.26</v>
      </c>
      <c r="J656">
        <v>20</v>
      </c>
      <c r="K656">
        <v>0.27220779220779218</v>
      </c>
      <c r="L656">
        <v>1</v>
      </c>
      <c r="M656" t="s">
        <v>203</v>
      </c>
      <c r="N656" t="b">
        <v>0</v>
      </c>
    </row>
    <row r="657" spans="1:14" x14ac:dyDescent="0.45">
      <c r="A657" t="s">
        <v>204</v>
      </c>
      <c r="B657" t="s">
        <v>205</v>
      </c>
      <c r="C657" t="s">
        <v>19</v>
      </c>
      <c r="D657">
        <v>4</v>
      </c>
      <c r="E657">
        <v>5</v>
      </c>
      <c r="F657">
        <v>3</v>
      </c>
      <c r="G657">
        <v>5</v>
      </c>
      <c r="H657">
        <v>4</v>
      </c>
      <c r="I657">
        <v>4.4400000000000004</v>
      </c>
      <c r="J657">
        <v>21</v>
      </c>
      <c r="K657">
        <v>0.14912280701754391</v>
      </c>
      <c r="L657">
        <v>1</v>
      </c>
      <c r="M657" t="s">
        <v>206</v>
      </c>
      <c r="N657" t="b">
        <v>0</v>
      </c>
    </row>
    <row r="658" spans="1:14" x14ac:dyDescent="0.45">
      <c r="A658" t="s">
        <v>207</v>
      </c>
      <c r="B658" t="s">
        <v>208</v>
      </c>
      <c r="C658" t="s">
        <v>19</v>
      </c>
      <c r="D658">
        <v>4</v>
      </c>
      <c r="E658">
        <v>4</v>
      </c>
      <c r="F658">
        <v>3</v>
      </c>
      <c r="G658">
        <v>4</v>
      </c>
      <c r="H658">
        <v>2</v>
      </c>
      <c r="I658">
        <v>4.0199999999999996</v>
      </c>
      <c r="J658">
        <v>17</v>
      </c>
      <c r="K658">
        <v>0.14954954954954949</v>
      </c>
      <c r="L658">
        <v>1</v>
      </c>
      <c r="M658" t="s">
        <v>209</v>
      </c>
      <c r="N658" t="b">
        <v>0</v>
      </c>
    </row>
    <row r="659" spans="1:14" x14ac:dyDescent="0.45">
      <c r="A659" t="s">
        <v>210</v>
      </c>
      <c r="B659" t="s">
        <v>211</v>
      </c>
      <c r="C659" t="s">
        <v>19</v>
      </c>
      <c r="D659">
        <v>5</v>
      </c>
      <c r="E659">
        <v>5</v>
      </c>
      <c r="F659">
        <v>5</v>
      </c>
      <c r="G659">
        <v>5</v>
      </c>
      <c r="H659">
        <v>1</v>
      </c>
      <c r="I659">
        <v>4.76</v>
      </c>
      <c r="J659">
        <v>21</v>
      </c>
      <c r="K659">
        <v>0.28131868131868132</v>
      </c>
      <c r="L659">
        <v>1</v>
      </c>
      <c r="M659" t="s">
        <v>212</v>
      </c>
      <c r="N659" t="b">
        <v>0</v>
      </c>
    </row>
    <row r="660" spans="1:14" x14ac:dyDescent="0.45">
      <c r="A660" t="s">
        <v>213</v>
      </c>
      <c r="B660" t="s">
        <v>214</v>
      </c>
      <c r="C660" t="s">
        <v>19</v>
      </c>
      <c r="D660">
        <v>4</v>
      </c>
      <c r="E660">
        <v>4</v>
      </c>
      <c r="F660">
        <v>3</v>
      </c>
      <c r="G660">
        <v>4</v>
      </c>
      <c r="H660">
        <v>3</v>
      </c>
      <c r="I660">
        <v>4.08</v>
      </c>
      <c r="J660">
        <v>18</v>
      </c>
      <c r="K660">
        <v>0.14779116465863451</v>
      </c>
      <c r="L660">
        <v>1</v>
      </c>
      <c r="M660" t="s">
        <v>215</v>
      </c>
      <c r="N660" t="b">
        <v>0</v>
      </c>
    </row>
    <row r="661" spans="1:14" x14ac:dyDescent="0.45">
      <c r="A661" t="s">
        <v>216</v>
      </c>
      <c r="B661" t="s">
        <v>217</v>
      </c>
      <c r="C661" t="s">
        <v>19</v>
      </c>
      <c r="D661">
        <v>5</v>
      </c>
      <c r="E661">
        <v>5</v>
      </c>
      <c r="F661">
        <v>5</v>
      </c>
      <c r="G661">
        <v>5</v>
      </c>
      <c r="H661">
        <v>2</v>
      </c>
      <c r="I661">
        <v>4.82</v>
      </c>
      <c r="J661">
        <v>22</v>
      </c>
      <c r="K661">
        <v>0.25423987776928952</v>
      </c>
      <c r="L661">
        <v>1</v>
      </c>
      <c r="M661" t="s">
        <v>218</v>
      </c>
      <c r="N661" t="b">
        <v>0</v>
      </c>
    </row>
    <row r="662" spans="1:14" x14ac:dyDescent="0.45">
      <c r="A662" t="s">
        <v>219</v>
      </c>
      <c r="B662" t="s">
        <v>220</v>
      </c>
      <c r="C662" t="s">
        <v>19</v>
      </c>
      <c r="D662">
        <v>5</v>
      </c>
      <c r="E662">
        <v>5</v>
      </c>
      <c r="F662">
        <v>5</v>
      </c>
      <c r="G662">
        <v>5</v>
      </c>
      <c r="H662">
        <v>2</v>
      </c>
      <c r="I662">
        <v>4.82</v>
      </c>
      <c r="J662">
        <v>22</v>
      </c>
      <c r="K662">
        <v>0.15238095238095239</v>
      </c>
      <c r="L662">
        <v>1</v>
      </c>
      <c r="M662" t="s">
        <v>221</v>
      </c>
      <c r="N662" t="b">
        <v>0</v>
      </c>
    </row>
    <row r="663" spans="1:14" x14ac:dyDescent="0.45">
      <c r="A663" t="s">
        <v>222</v>
      </c>
      <c r="B663" t="s">
        <v>223</v>
      </c>
      <c r="C663" t="s">
        <v>19</v>
      </c>
      <c r="D663">
        <v>4</v>
      </c>
      <c r="E663">
        <v>4</v>
      </c>
      <c r="F663">
        <v>2</v>
      </c>
      <c r="G663">
        <v>4</v>
      </c>
      <c r="H663">
        <v>3</v>
      </c>
      <c r="I663">
        <v>3.9400000000000008</v>
      </c>
      <c r="J663">
        <v>17</v>
      </c>
      <c r="K663">
        <v>0.14891774891774889</v>
      </c>
      <c r="L663">
        <v>1</v>
      </c>
      <c r="M663" t="s">
        <v>224</v>
      </c>
      <c r="N663" t="b">
        <v>0</v>
      </c>
    </row>
    <row r="664" spans="1:14" x14ac:dyDescent="0.45">
      <c r="A664" t="s">
        <v>225</v>
      </c>
      <c r="B664" t="s">
        <v>226</v>
      </c>
      <c r="C664" t="s">
        <v>19</v>
      </c>
      <c r="D664">
        <v>5</v>
      </c>
      <c r="E664">
        <v>5</v>
      </c>
      <c r="F664">
        <v>5</v>
      </c>
      <c r="G664">
        <v>5</v>
      </c>
      <c r="H664">
        <v>1</v>
      </c>
      <c r="I664">
        <v>4.76</v>
      </c>
      <c r="J664">
        <v>21</v>
      </c>
      <c r="K664">
        <v>0.2831168831168831</v>
      </c>
      <c r="L664">
        <v>1</v>
      </c>
      <c r="M664" t="s">
        <v>227</v>
      </c>
      <c r="N664" t="b">
        <v>0</v>
      </c>
    </row>
    <row r="665" spans="1:14" x14ac:dyDescent="0.45">
      <c r="A665" t="s">
        <v>228</v>
      </c>
      <c r="B665" t="s">
        <v>229</v>
      </c>
      <c r="C665" t="s">
        <v>19</v>
      </c>
      <c r="D665">
        <v>4</v>
      </c>
      <c r="E665">
        <v>5</v>
      </c>
      <c r="F665">
        <v>4</v>
      </c>
      <c r="G665">
        <v>5</v>
      </c>
      <c r="H665">
        <v>1</v>
      </c>
      <c r="I665">
        <v>4.3999999999999986</v>
      </c>
      <c r="J665">
        <v>19</v>
      </c>
      <c r="K665">
        <v>0.14814814814814811</v>
      </c>
      <c r="L665">
        <v>1</v>
      </c>
      <c r="M665" t="s">
        <v>230</v>
      </c>
      <c r="N665" t="b">
        <v>0</v>
      </c>
    </row>
    <row r="666" spans="1:14" x14ac:dyDescent="0.45">
      <c r="A666" t="s">
        <v>231</v>
      </c>
      <c r="B666" t="s">
        <v>232</v>
      </c>
      <c r="C666" t="s">
        <v>19</v>
      </c>
      <c r="D666">
        <v>4</v>
      </c>
      <c r="E666">
        <v>4</v>
      </c>
      <c r="F666">
        <v>3</v>
      </c>
      <c r="G666">
        <v>5</v>
      </c>
      <c r="H666">
        <v>3</v>
      </c>
      <c r="I666">
        <v>4.2</v>
      </c>
      <c r="J666">
        <v>19</v>
      </c>
      <c r="K666">
        <v>0.25245202558635388</v>
      </c>
      <c r="L666">
        <v>1</v>
      </c>
      <c r="M666" t="s">
        <v>233</v>
      </c>
      <c r="N666" t="b">
        <v>0</v>
      </c>
    </row>
    <row r="667" spans="1:14" x14ac:dyDescent="0.45">
      <c r="A667" t="s">
        <v>234</v>
      </c>
      <c r="B667" t="s">
        <v>235</v>
      </c>
      <c r="C667" t="s">
        <v>19</v>
      </c>
      <c r="D667">
        <v>5</v>
      </c>
      <c r="E667">
        <v>5</v>
      </c>
      <c r="F667">
        <v>4</v>
      </c>
      <c r="G667">
        <v>5</v>
      </c>
      <c r="H667">
        <v>2</v>
      </c>
      <c r="I667">
        <v>4.4000000000000004</v>
      </c>
      <c r="J667">
        <v>21</v>
      </c>
      <c r="K667">
        <v>0.14761904761904759</v>
      </c>
      <c r="L667">
        <v>1</v>
      </c>
      <c r="M667" t="s">
        <v>236</v>
      </c>
      <c r="N667" t="b">
        <v>0</v>
      </c>
    </row>
    <row r="668" spans="1:14" x14ac:dyDescent="0.45">
      <c r="A668" t="s">
        <v>237</v>
      </c>
      <c r="B668" t="s">
        <v>238</v>
      </c>
      <c r="C668" t="s">
        <v>19</v>
      </c>
      <c r="D668">
        <v>3</v>
      </c>
      <c r="E668">
        <v>3</v>
      </c>
      <c r="F668">
        <v>2</v>
      </c>
      <c r="G668">
        <v>4</v>
      </c>
      <c r="H668">
        <v>2</v>
      </c>
      <c r="I668">
        <v>2.92</v>
      </c>
      <c r="J668">
        <v>14</v>
      </c>
      <c r="K668">
        <v>0.26728110599078342</v>
      </c>
      <c r="L668">
        <v>1</v>
      </c>
      <c r="M668" t="s">
        <v>239</v>
      </c>
      <c r="N668" t="b">
        <v>0</v>
      </c>
    </row>
    <row r="669" spans="1:14" x14ac:dyDescent="0.45">
      <c r="A669" t="s">
        <v>240</v>
      </c>
      <c r="B669" t="s">
        <v>241</v>
      </c>
      <c r="C669" t="s">
        <v>19</v>
      </c>
      <c r="D669">
        <v>5</v>
      </c>
      <c r="E669">
        <v>5</v>
      </c>
      <c r="F669">
        <v>5</v>
      </c>
      <c r="G669">
        <v>5</v>
      </c>
      <c r="H669">
        <v>1</v>
      </c>
      <c r="I669">
        <v>4.76</v>
      </c>
      <c r="J669">
        <v>21</v>
      </c>
      <c r="K669">
        <v>0.29010989010989008</v>
      </c>
      <c r="L669">
        <v>1</v>
      </c>
      <c r="M669" t="s">
        <v>242</v>
      </c>
      <c r="N669" t="b">
        <v>0</v>
      </c>
    </row>
    <row r="670" spans="1:14" x14ac:dyDescent="0.45">
      <c r="A670" t="s">
        <v>243</v>
      </c>
      <c r="B670" t="s">
        <v>244</v>
      </c>
      <c r="C670" t="s">
        <v>19</v>
      </c>
      <c r="D670">
        <v>4</v>
      </c>
      <c r="E670">
        <v>5</v>
      </c>
      <c r="F670">
        <v>3</v>
      </c>
      <c r="G670">
        <v>5</v>
      </c>
      <c r="H670">
        <v>2</v>
      </c>
      <c r="I670">
        <v>3.2</v>
      </c>
      <c r="J670">
        <v>19</v>
      </c>
      <c r="K670">
        <v>0.15476190476190471</v>
      </c>
      <c r="L670">
        <v>1</v>
      </c>
      <c r="M670" t="s">
        <v>245</v>
      </c>
      <c r="N670" t="b">
        <v>0</v>
      </c>
    </row>
    <row r="671" spans="1:14" x14ac:dyDescent="0.45">
      <c r="A671" t="s">
        <v>246</v>
      </c>
      <c r="B671" t="s">
        <v>247</v>
      </c>
      <c r="C671" t="s">
        <v>19</v>
      </c>
      <c r="D671">
        <v>3</v>
      </c>
      <c r="E671">
        <v>3</v>
      </c>
      <c r="F671">
        <v>2</v>
      </c>
      <c r="G671">
        <v>4</v>
      </c>
      <c r="H671">
        <v>3</v>
      </c>
      <c r="I671">
        <v>3.54</v>
      </c>
      <c r="J671">
        <v>15</v>
      </c>
      <c r="K671">
        <v>0.26549450549450548</v>
      </c>
      <c r="L671">
        <v>1</v>
      </c>
      <c r="M671" t="s">
        <v>248</v>
      </c>
      <c r="N671" t="b">
        <v>0</v>
      </c>
    </row>
    <row r="672" spans="1:14" x14ac:dyDescent="0.45">
      <c r="A672" t="s">
        <v>249</v>
      </c>
      <c r="B672" t="s">
        <v>250</v>
      </c>
      <c r="C672" t="s">
        <v>19</v>
      </c>
      <c r="D672">
        <v>4</v>
      </c>
      <c r="E672">
        <v>4</v>
      </c>
      <c r="F672">
        <v>3</v>
      </c>
      <c r="G672">
        <v>5</v>
      </c>
      <c r="H672">
        <v>3</v>
      </c>
      <c r="I672">
        <v>4.2</v>
      </c>
      <c r="J672">
        <v>19</v>
      </c>
      <c r="K672">
        <v>0.14977168949771691</v>
      </c>
      <c r="L672">
        <v>1</v>
      </c>
      <c r="M672" t="s">
        <v>251</v>
      </c>
      <c r="N672" t="b">
        <v>0</v>
      </c>
    </row>
    <row r="673" spans="1:14" x14ac:dyDescent="0.45">
      <c r="A673" t="s">
        <v>252</v>
      </c>
      <c r="B673" t="s">
        <v>253</v>
      </c>
      <c r="C673" t="s">
        <v>19</v>
      </c>
      <c r="D673">
        <v>1</v>
      </c>
      <c r="E673">
        <v>1</v>
      </c>
      <c r="F673">
        <v>1</v>
      </c>
      <c r="G673">
        <v>1</v>
      </c>
      <c r="H673">
        <v>1</v>
      </c>
      <c r="I673">
        <v>1</v>
      </c>
      <c r="J673">
        <v>5</v>
      </c>
      <c r="K673">
        <v>0.2831168831168831</v>
      </c>
      <c r="L673">
        <v>1</v>
      </c>
      <c r="M673" t="s">
        <v>254</v>
      </c>
      <c r="N673" t="b">
        <v>0</v>
      </c>
    </row>
    <row r="674" spans="1:14" x14ac:dyDescent="0.45">
      <c r="A674" t="s">
        <v>255</v>
      </c>
      <c r="B674" t="s">
        <v>256</v>
      </c>
      <c r="C674" t="s">
        <v>19</v>
      </c>
      <c r="D674">
        <v>1</v>
      </c>
      <c r="E674">
        <v>1</v>
      </c>
      <c r="F674">
        <v>1</v>
      </c>
      <c r="G674">
        <v>5</v>
      </c>
      <c r="H674">
        <v>1</v>
      </c>
      <c r="I674">
        <v>1.48</v>
      </c>
      <c r="J674">
        <v>9</v>
      </c>
      <c r="K674">
        <v>0.246089676746611</v>
      </c>
      <c r="L674">
        <v>1</v>
      </c>
      <c r="M674" t="s">
        <v>257</v>
      </c>
      <c r="N674" t="b">
        <v>0</v>
      </c>
    </row>
    <row r="675" spans="1:14" x14ac:dyDescent="0.45">
      <c r="A675" t="s">
        <v>258</v>
      </c>
      <c r="B675" t="s">
        <v>259</v>
      </c>
      <c r="C675" t="s">
        <v>19</v>
      </c>
      <c r="D675">
        <v>5</v>
      </c>
      <c r="E675">
        <v>5</v>
      </c>
      <c r="F675">
        <v>5</v>
      </c>
      <c r="G675">
        <v>5</v>
      </c>
      <c r="H675">
        <v>2</v>
      </c>
      <c r="I675">
        <v>4.82</v>
      </c>
      <c r="J675">
        <v>22</v>
      </c>
      <c r="K675">
        <v>0.1452145214521452</v>
      </c>
      <c r="L675">
        <v>1</v>
      </c>
      <c r="M675" t="s">
        <v>260</v>
      </c>
      <c r="N675" t="b">
        <v>0</v>
      </c>
    </row>
    <row r="676" spans="1:14" x14ac:dyDescent="0.45">
      <c r="A676" t="s">
        <v>261</v>
      </c>
      <c r="B676" t="s">
        <v>262</v>
      </c>
      <c r="C676" t="s">
        <v>19</v>
      </c>
      <c r="D676">
        <v>4</v>
      </c>
      <c r="E676">
        <v>4</v>
      </c>
      <c r="F676">
        <v>3</v>
      </c>
      <c r="G676">
        <v>4</v>
      </c>
      <c r="H676">
        <v>4</v>
      </c>
      <c r="I676">
        <v>4.1399999999999997</v>
      </c>
      <c r="J676">
        <v>19</v>
      </c>
      <c r="K676">
        <v>0.14912280701754391</v>
      </c>
      <c r="L676">
        <v>1</v>
      </c>
      <c r="M676" t="s">
        <v>263</v>
      </c>
      <c r="N676" t="b">
        <v>0</v>
      </c>
    </row>
    <row r="677" spans="1:14" x14ac:dyDescent="0.45">
      <c r="A677" t="s">
        <v>264</v>
      </c>
      <c r="B677" t="s">
        <v>265</v>
      </c>
      <c r="C677" t="s">
        <v>19</v>
      </c>
      <c r="D677">
        <v>5</v>
      </c>
      <c r="E677">
        <v>5</v>
      </c>
      <c r="F677">
        <v>5</v>
      </c>
      <c r="G677">
        <v>5</v>
      </c>
      <c r="H677">
        <v>1</v>
      </c>
      <c r="I677">
        <v>4.76</v>
      </c>
      <c r="J677">
        <v>21</v>
      </c>
      <c r="K677">
        <v>0.14977168949771691</v>
      </c>
      <c r="L677">
        <v>1</v>
      </c>
      <c r="M677" t="s">
        <v>266</v>
      </c>
      <c r="N677" t="b">
        <v>0</v>
      </c>
    </row>
    <row r="678" spans="1:14" x14ac:dyDescent="0.45">
      <c r="A678" t="s">
        <v>267</v>
      </c>
      <c r="B678" t="s">
        <v>268</v>
      </c>
      <c r="C678" t="s">
        <v>19</v>
      </c>
      <c r="D678">
        <v>1</v>
      </c>
      <c r="E678">
        <v>1</v>
      </c>
      <c r="F678">
        <v>1</v>
      </c>
      <c r="G678">
        <v>5</v>
      </c>
      <c r="H678">
        <v>1</v>
      </c>
      <c r="I678">
        <v>1.48</v>
      </c>
      <c r="J678">
        <v>9</v>
      </c>
      <c r="K678">
        <v>0.15124378109452741</v>
      </c>
      <c r="L678">
        <v>1</v>
      </c>
      <c r="M678" t="s">
        <v>269</v>
      </c>
      <c r="N678" t="b">
        <v>0</v>
      </c>
    </row>
    <row r="679" spans="1:14" x14ac:dyDescent="0.45">
      <c r="A679" t="s">
        <v>270</v>
      </c>
      <c r="B679" t="s">
        <v>271</v>
      </c>
      <c r="C679" t="s">
        <v>19</v>
      </c>
      <c r="D679">
        <v>4</v>
      </c>
      <c r="E679">
        <v>4</v>
      </c>
      <c r="F679">
        <v>3</v>
      </c>
      <c r="G679">
        <v>4</v>
      </c>
      <c r="H679">
        <v>2</v>
      </c>
      <c r="I679">
        <v>4.0199999999999996</v>
      </c>
      <c r="J679">
        <v>17</v>
      </c>
      <c r="K679">
        <v>0.14933333333333329</v>
      </c>
      <c r="L679">
        <v>1</v>
      </c>
      <c r="M679" t="s">
        <v>272</v>
      </c>
      <c r="N679" t="b">
        <v>0</v>
      </c>
    </row>
    <row r="680" spans="1:14" x14ac:dyDescent="0.45">
      <c r="A680" t="s">
        <v>273</v>
      </c>
      <c r="B680" t="s">
        <v>274</v>
      </c>
      <c r="C680" t="s">
        <v>19</v>
      </c>
      <c r="D680">
        <v>5</v>
      </c>
      <c r="E680">
        <v>5</v>
      </c>
      <c r="F680">
        <v>5</v>
      </c>
      <c r="G680">
        <v>5</v>
      </c>
      <c r="H680">
        <v>1</v>
      </c>
      <c r="I680">
        <v>4.76</v>
      </c>
      <c r="J680">
        <v>21</v>
      </c>
      <c r="K680">
        <v>0.138191632928475</v>
      </c>
      <c r="L680">
        <v>1</v>
      </c>
      <c r="M680" t="s">
        <v>275</v>
      </c>
      <c r="N680" t="b">
        <v>0</v>
      </c>
    </row>
    <row r="681" spans="1:14" x14ac:dyDescent="0.45">
      <c r="A681" t="s">
        <v>276</v>
      </c>
      <c r="B681" t="s">
        <v>277</v>
      </c>
      <c r="C681" t="s">
        <v>19</v>
      </c>
      <c r="D681">
        <v>4</v>
      </c>
      <c r="E681">
        <v>5</v>
      </c>
      <c r="F681">
        <v>4</v>
      </c>
      <c r="G681">
        <v>5</v>
      </c>
      <c r="H681">
        <v>2</v>
      </c>
      <c r="I681">
        <v>4.46</v>
      </c>
      <c r="J681">
        <v>20</v>
      </c>
      <c r="K681">
        <v>0.14954954954954949</v>
      </c>
      <c r="L681">
        <v>1</v>
      </c>
      <c r="M681" t="s">
        <v>278</v>
      </c>
      <c r="N681" t="b">
        <v>0</v>
      </c>
    </row>
    <row r="682" spans="1:14" x14ac:dyDescent="0.45">
      <c r="A682" t="s">
        <v>279</v>
      </c>
      <c r="B682" t="s">
        <v>280</v>
      </c>
      <c r="C682" t="s">
        <v>19</v>
      </c>
      <c r="D682">
        <v>1</v>
      </c>
      <c r="E682">
        <v>1</v>
      </c>
      <c r="F682">
        <v>1</v>
      </c>
      <c r="G682">
        <v>5</v>
      </c>
      <c r="H682">
        <v>1</v>
      </c>
      <c r="I682">
        <v>2.6</v>
      </c>
      <c r="J682">
        <v>9</v>
      </c>
      <c r="K682">
        <v>0.2545173745173745</v>
      </c>
      <c r="L682">
        <v>1</v>
      </c>
      <c r="M682" t="s">
        <v>281</v>
      </c>
      <c r="N682" t="b">
        <v>0</v>
      </c>
    </row>
    <row r="683" spans="1:14" x14ac:dyDescent="0.45">
      <c r="A683" t="s">
        <v>282</v>
      </c>
      <c r="B683" t="s">
        <v>283</v>
      </c>
      <c r="C683" t="s">
        <v>19</v>
      </c>
      <c r="D683">
        <v>1</v>
      </c>
      <c r="E683">
        <v>1</v>
      </c>
      <c r="F683">
        <v>1</v>
      </c>
      <c r="G683">
        <v>5</v>
      </c>
      <c r="H683">
        <v>1</v>
      </c>
      <c r="I683">
        <v>2.6</v>
      </c>
      <c r="J683">
        <v>9</v>
      </c>
      <c r="K683">
        <v>0.15208333333333329</v>
      </c>
      <c r="L683">
        <v>1</v>
      </c>
      <c r="M683" t="s">
        <v>284</v>
      </c>
      <c r="N683" t="b">
        <v>0</v>
      </c>
    </row>
    <row r="684" spans="1:14" x14ac:dyDescent="0.45">
      <c r="A684" t="s">
        <v>285</v>
      </c>
      <c r="B684" t="s">
        <v>286</v>
      </c>
      <c r="C684" t="s">
        <v>19</v>
      </c>
      <c r="D684">
        <v>4</v>
      </c>
      <c r="E684">
        <v>4</v>
      </c>
      <c r="F684">
        <v>3</v>
      </c>
      <c r="G684">
        <v>4</v>
      </c>
      <c r="H684">
        <v>4</v>
      </c>
      <c r="I684">
        <v>4.1399999999999997</v>
      </c>
      <c r="J684">
        <v>19</v>
      </c>
      <c r="K684">
        <v>0.26924939467312348</v>
      </c>
      <c r="L684">
        <v>1</v>
      </c>
      <c r="M684" t="s">
        <v>287</v>
      </c>
      <c r="N684" t="b">
        <v>0</v>
      </c>
    </row>
    <row r="685" spans="1:14" x14ac:dyDescent="0.45">
      <c r="A685" t="s">
        <v>288</v>
      </c>
      <c r="B685" t="s">
        <v>289</v>
      </c>
      <c r="C685" t="s">
        <v>19</v>
      </c>
      <c r="D685">
        <v>3</v>
      </c>
      <c r="E685">
        <v>3</v>
      </c>
      <c r="F685">
        <v>2</v>
      </c>
      <c r="G685">
        <v>4</v>
      </c>
      <c r="H685">
        <v>3</v>
      </c>
      <c r="I685">
        <v>3.54</v>
      </c>
      <c r="J685">
        <v>15</v>
      </c>
      <c r="K685">
        <v>0.26995073891625609</v>
      </c>
      <c r="L685">
        <v>1</v>
      </c>
      <c r="M685" t="s">
        <v>290</v>
      </c>
      <c r="N685" t="b">
        <v>0</v>
      </c>
    </row>
    <row r="686" spans="1:14" x14ac:dyDescent="0.45">
      <c r="A686" t="s">
        <v>291</v>
      </c>
      <c r="B686" t="s">
        <v>292</v>
      </c>
      <c r="C686" t="s">
        <v>19</v>
      </c>
      <c r="D686">
        <v>4</v>
      </c>
      <c r="E686">
        <v>4</v>
      </c>
      <c r="F686">
        <v>3</v>
      </c>
      <c r="G686">
        <v>5</v>
      </c>
      <c r="H686">
        <v>4</v>
      </c>
      <c r="I686">
        <v>4.26</v>
      </c>
      <c r="J686">
        <v>20</v>
      </c>
      <c r="K686">
        <v>0.15151515151515149</v>
      </c>
      <c r="L686">
        <v>1</v>
      </c>
      <c r="M686" t="s">
        <v>293</v>
      </c>
      <c r="N686" t="b">
        <v>0</v>
      </c>
    </row>
    <row r="687" spans="1:14" x14ac:dyDescent="0.45">
      <c r="A687" t="s">
        <v>294</v>
      </c>
      <c r="B687" t="s">
        <v>295</v>
      </c>
      <c r="C687" t="s">
        <v>19</v>
      </c>
      <c r="D687">
        <v>3</v>
      </c>
      <c r="E687">
        <v>3</v>
      </c>
      <c r="F687">
        <v>2</v>
      </c>
      <c r="G687">
        <v>4</v>
      </c>
      <c r="H687">
        <v>2</v>
      </c>
      <c r="I687">
        <v>3.48</v>
      </c>
      <c r="J687">
        <v>14</v>
      </c>
      <c r="K687">
        <v>0.2426065162907268</v>
      </c>
      <c r="L687">
        <v>1</v>
      </c>
      <c r="M687" t="s">
        <v>296</v>
      </c>
      <c r="N687" t="b">
        <v>0</v>
      </c>
    </row>
    <row r="688" spans="1:14" x14ac:dyDescent="0.45">
      <c r="A688" t="s">
        <v>297</v>
      </c>
      <c r="B688" t="s">
        <v>298</v>
      </c>
      <c r="C688" t="s">
        <v>19</v>
      </c>
      <c r="D688">
        <v>4</v>
      </c>
      <c r="E688">
        <v>4</v>
      </c>
      <c r="F688">
        <v>3</v>
      </c>
      <c r="G688">
        <v>5</v>
      </c>
      <c r="H688">
        <v>3</v>
      </c>
      <c r="I688">
        <v>4.2</v>
      </c>
      <c r="J688">
        <v>19</v>
      </c>
      <c r="K688">
        <v>0.15300546448087429</v>
      </c>
      <c r="L688">
        <v>1</v>
      </c>
      <c r="M688" t="s">
        <v>299</v>
      </c>
      <c r="N688" t="b">
        <v>0</v>
      </c>
    </row>
    <row r="689" spans="1:14" x14ac:dyDescent="0.45">
      <c r="A689" t="s">
        <v>300</v>
      </c>
      <c r="B689" t="s">
        <v>301</v>
      </c>
      <c r="C689" t="s">
        <v>19</v>
      </c>
      <c r="D689">
        <v>4</v>
      </c>
      <c r="E689">
        <v>5</v>
      </c>
      <c r="F689">
        <v>4</v>
      </c>
      <c r="G689">
        <v>5</v>
      </c>
      <c r="H689">
        <v>2</v>
      </c>
      <c r="I689">
        <v>4.46</v>
      </c>
      <c r="J689">
        <v>20</v>
      </c>
      <c r="K689">
        <v>0.15047619047619051</v>
      </c>
      <c r="L689">
        <v>1</v>
      </c>
      <c r="M689" t="s">
        <v>302</v>
      </c>
      <c r="N689" t="b">
        <v>0</v>
      </c>
    </row>
    <row r="690" spans="1:14" x14ac:dyDescent="0.45">
      <c r="A690" t="s">
        <v>303</v>
      </c>
      <c r="B690" t="s">
        <v>304</v>
      </c>
      <c r="C690" t="s">
        <v>19</v>
      </c>
      <c r="D690">
        <v>4</v>
      </c>
      <c r="E690">
        <v>5</v>
      </c>
      <c r="F690">
        <v>3</v>
      </c>
      <c r="G690">
        <v>5</v>
      </c>
      <c r="H690">
        <v>3</v>
      </c>
      <c r="I690">
        <v>4.38</v>
      </c>
      <c r="J690">
        <v>20</v>
      </c>
      <c r="K690">
        <v>0.1555555555555555</v>
      </c>
      <c r="L690">
        <v>1</v>
      </c>
      <c r="M690" t="s">
        <v>305</v>
      </c>
      <c r="N690" t="b">
        <v>0</v>
      </c>
    </row>
    <row r="691" spans="1:14" x14ac:dyDescent="0.45">
      <c r="A691" t="s">
        <v>306</v>
      </c>
      <c r="B691" t="s">
        <v>307</v>
      </c>
      <c r="C691" t="s">
        <v>19</v>
      </c>
      <c r="D691">
        <v>5</v>
      </c>
      <c r="E691">
        <v>5</v>
      </c>
      <c r="F691">
        <v>5</v>
      </c>
      <c r="G691">
        <v>5</v>
      </c>
      <c r="H691">
        <v>3</v>
      </c>
      <c r="I691">
        <v>4.88</v>
      </c>
      <c r="J691">
        <v>23</v>
      </c>
      <c r="K691">
        <v>0.1573333333333333</v>
      </c>
      <c r="L691">
        <v>1</v>
      </c>
      <c r="M691" t="s">
        <v>308</v>
      </c>
      <c r="N691" t="b">
        <v>0</v>
      </c>
    </row>
    <row r="692" spans="1:14" x14ac:dyDescent="0.45">
      <c r="A692" t="s">
        <v>309</v>
      </c>
      <c r="B692" t="s">
        <v>310</v>
      </c>
      <c r="C692" t="s">
        <v>19</v>
      </c>
      <c r="D692">
        <v>3</v>
      </c>
      <c r="E692">
        <v>3</v>
      </c>
      <c r="F692">
        <v>2</v>
      </c>
      <c r="G692">
        <v>4</v>
      </c>
      <c r="H692">
        <v>3</v>
      </c>
      <c r="I692">
        <v>3.54</v>
      </c>
      <c r="J692">
        <v>15</v>
      </c>
      <c r="K692">
        <v>0.26995073891625609</v>
      </c>
      <c r="L692">
        <v>1</v>
      </c>
      <c r="M692" t="s">
        <v>311</v>
      </c>
      <c r="N692" t="b">
        <v>0</v>
      </c>
    </row>
    <row r="693" spans="1:14" x14ac:dyDescent="0.45">
      <c r="A693" t="s">
        <v>312</v>
      </c>
      <c r="B693" t="s">
        <v>313</v>
      </c>
      <c r="C693" t="s">
        <v>19</v>
      </c>
      <c r="D693">
        <v>5</v>
      </c>
      <c r="E693">
        <v>5</v>
      </c>
      <c r="F693">
        <v>5</v>
      </c>
      <c r="G693">
        <v>5</v>
      </c>
      <c r="H693">
        <v>1</v>
      </c>
      <c r="I693">
        <v>4.76</v>
      </c>
      <c r="J693">
        <v>21</v>
      </c>
      <c r="K693">
        <v>0.28710801393728219</v>
      </c>
      <c r="L693">
        <v>1</v>
      </c>
      <c r="M693" t="s">
        <v>314</v>
      </c>
      <c r="N693" t="b">
        <v>0</v>
      </c>
    </row>
    <row r="694" spans="1:14" x14ac:dyDescent="0.45">
      <c r="A694" t="s">
        <v>315</v>
      </c>
      <c r="B694" t="s">
        <v>316</v>
      </c>
      <c r="C694" t="s">
        <v>19</v>
      </c>
      <c r="D694">
        <v>4</v>
      </c>
      <c r="E694">
        <v>5</v>
      </c>
      <c r="F694">
        <v>4</v>
      </c>
      <c r="G694">
        <v>5</v>
      </c>
      <c r="H694">
        <v>2</v>
      </c>
      <c r="I694">
        <v>3.34</v>
      </c>
      <c r="J694">
        <v>20</v>
      </c>
      <c r="K694">
        <v>0.28390243902439027</v>
      </c>
      <c r="L694">
        <v>1</v>
      </c>
      <c r="M694" t="s">
        <v>317</v>
      </c>
      <c r="N694" t="b">
        <v>0</v>
      </c>
    </row>
    <row r="695" spans="1:14" x14ac:dyDescent="0.45">
      <c r="A695" t="s">
        <v>318</v>
      </c>
      <c r="B695" t="s">
        <v>319</v>
      </c>
      <c r="C695" t="s">
        <v>19</v>
      </c>
      <c r="D695">
        <v>4</v>
      </c>
      <c r="E695">
        <v>4</v>
      </c>
      <c r="F695">
        <v>4</v>
      </c>
      <c r="G695">
        <v>5</v>
      </c>
      <c r="H695">
        <v>4</v>
      </c>
      <c r="I695">
        <v>4.3999999999999986</v>
      </c>
      <c r="J695">
        <v>21</v>
      </c>
      <c r="K695">
        <v>0.31773049645390072</v>
      </c>
      <c r="L695">
        <v>1</v>
      </c>
      <c r="M695" t="s">
        <v>320</v>
      </c>
      <c r="N695" t="b">
        <v>0</v>
      </c>
    </row>
    <row r="696" spans="1:14" x14ac:dyDescent="0.45">
      <c r="A696" t="s">
        <v>321</v>
      </c>
      <c r="B696" t="s">
        <v>322</v>
      </c>
      <c r="C696" t="s">
        <v>19</v>
      </c>
      <c r="D696">
        <v>2</v>
      </c>
      <c r="E696">
        <v>3</v>
      </c>
      <c r="F696">
        <v>1</v>
      </c>
      <c r="G696">
        <v>5</v>
      </c>
      <c r="H696">
        <v>1</v>
      </c>
      <c r="I696">
        <v>2.9</v>
      </c>
      <c r="J696">
        <v>12</v>
      </c>
      <c r="K696">
        <v>0.15</v>
      </c>
      <c r="L696">
        <v>1</v>
      </c>
      <c r="M696" t="s">
        <v>323</v>
      </c>
      <c r="N696" t="b">
        <v>0</v>
      </c>
    </row>
    <row r="697" spans="1:14" x14ac:dyDescent="0.45">
      <c r="A697" t="s">
        <v>324</v>
      </c>
      <c r="B697" t="s">
        <v>325</v>
      </c>
      <c r="C697" t="s">
        <v>19</v>
      </c>
      <c r="D697">
        <v>3</v>
      </c>
      <c r="E697">
        <v>3</v>
      </c>
      <c r="F697">
        <v>1</v>
      </c>
      <c r="G697">
        <v>5</v>
      </c>
      <c r="H697">
        <v>3</v>
      </c>
      <c r="I697">
        <v>3.5200000000000009</v>
      </c>
      <c r="J697">
        <v>15</v>
      </c>
      <c r="K697">
        <v>0.29172932330827062</v>
      </c>
      <c r="L697">
        <v>1</v>
      </c>
      <c r="M697" t="s">
        <v>326</v>
      </c>
      <c r="N697" t="b">
        <v>0</v>
      </c>
    </row>
    <row r="698" spans="1:14" x14ac:dyDescent="0.45">
      <c r="A698" t="s">
        <v>327</v>
      </c>
      <c r="B698" t="s">
        <v>328</v>
      </c>
      <c r="C698" t="s">
        <v>19</v>
      </c>
      <c r="D698">
        <v>3</v>
      </c>
      <c r="E698">
        <v>3</v>
      </c>
      <c r="F698">
        <v>2</v>
      </c>
      <c r="G698">
        <v>4</v>
      </c>
      <c r="H698">
        <v>3</v>
      </c>
      <c r="I698">
        <v>3.54</v>
      </c>
      <c r="J698">
        <v>15</v>
      </c>
      <c r="K698">
        <v>0.25019305019305021</v>
      </c>
      <c r="L698">
        <v>1</v>
      </c>
      <c r="M698" t="s">
        <v>329</v>
      </c>
      <c r="N698" t="b">
        <v>0</v>
      </c>
    </row>
    <row r="699" spans="1:14" x14ac:dyDescent="0.45">
      <c r="A699" t="s">
        <v>330</v>
      </c>
      <c r="B699" t="s">
        <v>331</v>
      </c>
      <c r="C699" t="s">
        <v>19</v>
      </c>
      <c r="D699">
        <v>5</v>
      </c>
      <c r="E699">
        <v>5</v>
      </c>
      <c r="F699">
        <v>5</v>
      </c>
      <c r="G699">
        <v>5</v>
      </c>
      <c r="H699">
        <v>3</v>
      </c>
      <c r="I699">
        <v>4.88</v>
      </c>
      <c r="J699">
        <v>23</v>
      </c>
      <c r="K699">
        <v>0.29432485322896279</v>
      </c>
      <c r="L699">
        <v>1</v>
      </c>
      <c r="M699" t="s">
        <v>332</v>
      </c>
      <c r="N699" t="b">
        <v>0</v>
      </c>
    </row>
    <row r="700" spans="1:14" x14ac:dyDescent="0.45">
      <c r="A700" t="s">
        <v>333</v>
      </c>
      <c r="B700" t="s">
        <v>334</v>
      </c>
      <c r="C700" t="s">
        <v>19</v>
      </c>
      <c r="D700">
        <v>5</v>
      </c>
      <c r="E700">
        <v>5</v>
      </c>
      <c r="F700">
        <v>4</v>
      </c>
      <c r="G700">
        <v>5</v>
      </c>
      <c r="H700">
        <v>4</v>
      </c>
      <c r="I700">
        <v>4.8</v>
      </c>
      <c r="J700">
        <v>23</v>
      </c>
      <c r="K700">
        <v>0.15098039215686271</v>
      </c>
      <c r="L700">
        <v>1</v>
      </c>
      <c r="M700" t="s">
        <v>335</v>
      </c>
      <c r="N700" t="b">
        <v>0</v>
      </c>
    </row>
    <row r="701" spans="1:14" x14ac:dyDescent="0.45">
      <c r="A701" t="s">
        <v>336</v>
      </c>
      <c r="B701" t="s">
        <v>337</v>
      </c>
      <c r="C701" t="s">
        <v>19</v>
      </c>
      <c r="D701">
        <v>3</v>
      </c>
      <c r="E701">
        <v>4</v>
      </c>
      <c r="F701">
        <v>2</v>
      </c>
      <c r="G701">
        <v>4</v>
      </c>
      <c r="H701">
        <v>3</v>
      </c>
      <c r="I701">
        <v>2.6</v>
      </c>
      <c r="J701">
        <v>16</v>
      </c>
      <c r="K701">
        <v>0.15023474178403751</v>
      </c>
      <c r="L701">
        <v>1</v>
      </c>
      <c r="M701" t="s">
        <v>338</v>
      </c>
      <c r="N701" t="b">
        <v>0</v>
      </c>
    </row>
    <row r="702" spans="1:14" x14ac:dyDescent="0.45">
      <c r="A702" t="s">
        <v>339</v>
      </c>
      <c r="B702" t="s">
        <v>340</v>
      </c>
      <c r="C702" t="s">
        <v>19</v>
      </c>
      <c r="D702">
        <v>5</v>
      </c>
      <c r="E702">
        <v>5</v>
      </c>
      <c r="F702">
        <v>5</v>
      </c>
      <c r="G702">
        <v>5</v>
      </c>
      <c r="H702">
        <v>3</v>
      </c>
      <c r="I702">
        <v>4.88</v>
      </c>
      <c r="J702">
        <v>23</v>
      </c>
      <c r="K702">
        <v>0.15438596491228071</v>
      </c>
      <c r="L702">
        <v>1</v>
      </c>
      <c r="M702" t="s">
        <v>341</v>
      </c>
      <c r="N702" t="b">
        <v>0</v>
      </c>
    </row>
    <row r="703" spans="1:14" x14ac:dyDescent="0.45">
      <c r="A703" t="s">
        <v>342</v>
      </c>
      <c r="B703" t="s">
        <v>343</v>
      </c>
      <c r="C703" t="s">
        <v>19</v>
      </c>
      <c r="D703">
        <v>5</v>
      </c>
      <c r="E703">
        <v>5</v>
      </c>
      <c r="F703">
        <v>5</v>
      </c>
      <c r="G703">
        <v>5</v>
      </c>
      <c r="H703">
        <v>1</v>
      </c>
      <c r="I703">
        <v>4.76</v>
      </c>
      <c r="J703">
        <v>21</v>
      </c>
      <c r="K703">
        <v>0.29257142857142848</v>
      </c>
      <c r="L703">
        <v>1</v>
      </c>
      <c r="M703" t="s">
        <v>344</v>
      </c>
      <c r="N703" t="b">
        <v>0</v>
      </c>
    </row>
    <row r="704" spans="1:14" x14ac:dyDescent="0.45">
      <c r="A704" t="s">
        <v>345</v>
      </c>
      <c r="B704" t="s">
        <v>346</v>
      </c>
      <c r="C704" t="s">
        <v>19</v>
      </c>
      <c r="D704">
        <v>4</v>
      </c>
      <c r="E704">
        <v>5</v>
      </c>
      <c r="F704">
        <v>4</v>
      </c>
      <c r="G704">
        <v>5</v>
      </c>
      <c r="H704">
        <v>3</v>
      </c>
      <c r="I704">
        <v>3.4</v>
      </c>
      <c r="J704">
        <v>21</v>
      </c>
      <c r="K704">
        <v>0.15300546448087429</v>
      </c>
      <c r="L704">
        <v>1</v>
      </c>
      <c r="M704" t="s">
        <v>347</v>
      </c>
      <c r="N704" t="b">
        <v>0</v>
      </c>
    </row>
    <row r="705" spans="1:14" x14ac:dyDescent="0.45">
      <c r="A705" t="s">
        <v>348</v>
      </c>
      <c r="B705" t="s">
        <v>349</v>
      </c>
      <c r="C705" t="s">
        <v>19</v>
      </c>
      <c r="D705">
        <v>4</v>
      </c>
      <c r="E705">
        <v>5</v>
      </c>
      <c r="F705">
        <v>4</v>
      </c>
      <c r="G705">
        <v>5</v>
      </c>
      <c r="H705">
        <v>3</v>
      </c>
      <c r="I705">
        <v>4.5199999999999996</v>
      </c>
      <c r="J705">
        <v>21</v>
      </c>
      <c r="K705">
        <v>0.15300546448087429</v>
      </c>
      <c r="L705">
        <v>1</v>
      </c>
      <c r="M705" t="s">
        <v>350</v>
      </c>
      <c r="N705" t="b">
        <v>0</v>
      </c>
    </row>
    <row r="706" spans="1:14" x14ac:dyDescent="0.45">
      <c r="A706" t="s">
        <v>351</v>
      </c>
      <c r="B706" t="s">
        <v>352</v>
      </c>
      <c r="C706" t="s">
        <v>19</v>
      </c>
      <c r="D706">
        <v>4</v>
      </c>
      <c r="E706">
        <v>5</v>
      </c>
      <c r="F706">
        <v>4</v>
      </c>
      <c r="G706">
        <v>5</v>
      </c>
      <c r="H706">
        <v>3</v>
      </c>
      <c r="I706">
        <v>4.5199999999999996</v>
      </c>
      <c r="J706">
        <v>21</v>
      </c>
      <c r="K706">
        <v>0.14745098039215679</v>
      </c>
      <c r="L706">
        <v>1</v>
      </c>
      <c r="M706" t="s">
        <v>353</v>
      </c>
      <c r="N706" t="b">
        <v>0</v>
      </c>
    </row>
    <row r="707" spans="1:14" x14ac:dyDescent="0.45">
      <c r="A707" t="s">
        <v>354</v>
      </c>
      <c r="B707" t="s">
        <v>355</v>
      </c>
      <c r="C707" t="s">
        <v>19</v>
      </c>
      <c r="D707">
        <v>3</v>
      </c>
      <c r="E707">
        <v>3</v>
      </c>
      <c r="F707">
        <v>2</v>
      </c>
      <c r="G707">
        <v>4</v>
      </c>
      <c r="H707">
        <v>1</v>
      </c>
      <c r="I707">
        <v>2.2999999999999998</v>
      </c>
      <c r="J707">
        <v>13</v>
      </c>
      <c r="K707">
        <v>0.25029088558500318</v>
      </c>
      <c r="L707">
        <v>1</v>
      </c>
      <c r="M707" t="s">
        <v>356</v>
      </c>
      <c r="N707" t="b">
        <v>0</v>
      </c>
    </row>
    <row r="708" spans="1:14" x14ac:dyDescent="0.45">
      <c r="A708" t="s">
        <v>357</v>
      </c>
      <c r="B708" t="s">
        <v>358</v>
      </c>
      <c r="C708" t="s">
        <v>19</v>
      </c>
      <c r="D708">
        <v>4</v>
      </c>
      <c r="E708">
        <v>5</v>
      </c>
      <c r="F708">
        <v>3</v>
      </c>
      <c r="G708">
        <v>4</v>
      </c>
      <c r="H708">
        <v>3</v>
      </c>
      <c r="I708">
        <v>4.26</v>
      </c>
      <c r="J708">
        <v>19</v>
      </c>
      <c r="K708">
        <v>0.15208333333333329</v>
      </c>
      <c r="L708">
        <v>1</v>
      </c>
      <c r="M708" t="s">
        <v>359</v>
      </c>
      <c r="N708" t="b">
        <v>0</v>
      </c>
    </row>
    <row r="709" spans="1:14" x14ac:dyDescent="0.45">
      <c r="A709" t="s">
        <v>360</v>
      </c>
      <c r="B709" t="s">
        <v>361</v>
      </c>
      <c r="C709" t="s">
        <v>19</v>
      </c>
      <c r="D709">
        <v>5</v>
      </c>
      <c r="E709">
        <v>5</v>
      </c>
      <c r="F709">
        <v>5</v>
      </c>
      <c r="G709">
        <v>5</v>
      </c>
      <c r="H709">
        <v>1</v>
      </c>
      <c r="I709">
        <v>4.76</v>
      </c>
      <c r="J709">
        <v>21</v>
      </c>
      <c r="K709">
        <v>0.1583333333333333</v>
      </c>
      <c r="L709">
        <v>1</v>
      </c>
      <c r="M709" t="s">
        <v>362</v>
      </c>
      <c r="N709" t="b">
        <v>0</v>
      </c>
    </row>
    <row r="710" spans="1:14" x14ac:dyDescent="0.45">
      <c r="A710" t="s">
        <v>363</v>
      </c>
      <c r="B710" t="s">
        <v>364</v>
      </c>
      <c r="C710" t="s">
        <v>19</v>
      </c>
      <c r="D710">
        <v>4</v>
      </c>
      <c r="E710">
        <v>5</v>
      </c>
      <c r="F710">
        <v>4</v>
      </c>
      <c r="G710">
        <v>5</v>
      </c>
      <c r="H710">
        <v>3</v>
      </c>
      <c r="I710">
        <v>4.5199999999999996</v>
      </c>
      <c r="J710">
        <v>21</v>
      </c>
      <c r="K710">
        <v>0.1424242424242424</v>
      </c>
      <c r="L710">
        <v>1</v>
      </c>
      <c r="M710" t="s">
        <v>365</v>
      </c>
      <c r="N710" t="b">
        <v>0</v>
      </c>
    </row>
    <row r="711" spans="1:14" x14ac:dyDescent="0.45">
      <c r="A711" t="s">
        <v>366</v>
      </c>
      <c r="B711" t="s">
        <v>367</v>
      </c>
      <c r="C711" t="s">
        <v>19</v>
      </c>
      <c r="D711">
        <v>2</v>
      </c>
      <c r="E711">
        <v>2</v>
      </c>
      <c r="F711">
        <v>1</v>
      </c>
      <c r="G711">
        <v>4</v>
      </c>
      <c r="H711">
        <v>2</v>
      </c>
      <c r="I711">
        <v>2.38</v>
      </c>
      <c r="J711">
        <v>11</v>
      </c>
      <c r="K711">
        <v>0.26636670416197972</v>
      </c>
      <c r="L711">
        <v>1</v>
      </c>
      <c r="M711" t="s">
        <v>368</v>
      </c>
      <c r="N711" t="b">
        <v>0</v>
      </c>
    </row>
    <row r="712" spans="1:14" x14ac:dyDescent="0.45">
      <c r="A712" t="s">
        <v>369</v>
      </c>
      <c r="B712" t="s">
        <v>370</v>
      </c>
      <c r="C712" t="s">
        <v>19</v>
      </c>
      <c r="D712">
        <v>5</v>
      </c>
      <c r="E712">
        <v>5</v>
      </c>
      <c r="F712">
        <v>5</v>
      </c>
      <c r="G712">
        <v>5</v>
      </c>
      <c r="H712">
        <v>1</v>
      </c>
      <c r="I712">
        <v>4.76</v>
      </c>
      <c r="J712">
        <v>21</v>
      </c>
      <c r="K712">
        <v>0.28999999999999998</v>
      </c>
      <c r="L712">
        <v>1</v>
      </c>
      <c r="M712" t="s">
        <v>371</v>
      </c>
      <c r="N712" t="b">
        <v>0</v>
      </c>
    </row>
    <row r="713" spans="1:14" x14ac:dyDescent="0.45">
      <c r="A713" t="s">
        <v>372</v>
      </c>
      <c r="B713" t="s">
        <v>373</v>
      </c>
      <c r="C713" t="s">
        <v>19</v>
      </c>
      <c r="D713">
        <v>5</v>
      </c>
      <c r="E713">
        <v>5</v>
      </c>
      <c r="F713">
        <v>5</v>
      </c>
      <c r="G713">
        <v>5</v>
      </c>
      <c r="H713">
        <v>1</v>
      </c>
      <c r="I713">
        <v>4.76</v>
      </c>
      <c r="J713">
        <v>21</v>
      </c>
      <c r="K713">
        <v>0.2857142857142857</v>
      </c>
      <c r="L713">
        <v>1</v>
      </c>
      <c r="M713" t="s">
        <v>374</v>
      </c>
      <c r="N713" t="b">
        <v>0</v>
      </c>
    </row>
    <row r="714" spans="1:14" x14ac:dyDescent="0.45">
      <c r="A714" t="s">
        <v>375</v>
      </c>
      <c r="B714" t="s">
        <v>376</v>
      </c>
      <c r="C714" t="s">
        <v>19</v>
      </c>
      <c r="D714">
        <v>5</v>
      </c>
      <c r="E714">
        <v>5</v>
      </c>
      <c r="F714">
        <v>5</v>
      </c>
      <c r="G714">
        <v>5</v>
      </c>
      <c r="H714">
        <v>1</v>
      </c>
      <c r="I714">
        <v>4.76</v>
      </c>
      <c r="J714">
        <v>21</v>
      </c>
      <c r="K714">
        <v>0.15402298850574711</v>
      </c>
      <c r="L714">
        <v>1</v>
      </c>
      <c r="M714" t="s">
        <v>377</v>
      </c>
      <c r="N714" t="b">
        <v>0</v>
      </c>
    </row>
    <row r="715" spans="1:14" x14ac:dyDescent="0.45">
      <c r="A715" t="s">
        <v>378</v>
      </c>
      <c r="B715" t="s">
        <v>379</v>
      </c>
      <c r="C715" t="s">
        <v>19</v>
      </c>
      <c r="D715">
        <v>5</v>
      </c>
      <c r="E715">
        <v>5</v>
      </c>
      <c r="F715">
        <v>5</v>
      </c>
      <c r="G715">
        <v>5</v>
      </c>
      <c r="H715">
        <v>1</v>
      </c>
      <c r="I715">
        <v>4.76</v>
      </c>
      <c r="J715">
        <v>21</v>
      </c>
      <c r="K715">
        <v>0.15597484276729559</v>
      </c>
      <c r="L715">
        <v>1</v>
      </c>
      <c r="M715" t="s">
        <v>380</v>
      </c>
      <c r="N715" t="b">
        <v>0</v>
      </c>
    </row>
    <row r="716" spans="1:14" x14ac:dyDescent="0.45">
      <c r="A716" t="s">
        <v>381</v>
      </c>
      <c r="B716" t="s">
        <v>382</v>
      </c>
      <c r="C716" t="s">
        <v>19</v>
      </c>
      <c r="D716">
        <v>4</v>
      </c>
      <c r="E716">
        <v>4</v>
      </c>
      <c r="F716">
        <v>3</v>
      </c>
      <c r="G716">
        <v>5</v>
      </c>
      <c r="H716">
        <v>4</v>
      </c>
      <c r="I716">
        <v>3.14</v>
      </c>
      <c r="J716">
        <v>20</v>
      </c>
      <c r="K716">
        <v>0.25079365079365079</v>
      </c>
      <c r="L716">
        <v>1</v>
      </c>
      <c r="M716" t="s">
        <v>383</v>
      </c>
      <c r="N716" t="b">
        <v>0</v>
      </c>
    </row>
    <row r="717" spans="1:14" x14ac:dyDescent="0.45">
      <c r="A717" t="s">
        <v>384</v>
      </c>
      <c r="B717" t="s">
        <v>385</v>
      </c>
      <c r="C717" t="s">
        <v>19</v>
      </c>
      <c r="D717">
        <v>5</v>
      </c>
      <c r="E717">
        <v>5</v>
      </c>
      <c r="F717">
        <v>5</v>
      </c>
      <c r="G717">
        <v>5</v>
      </c>
      <c r="H717">
        <v>4</v>
      </c>
      <c r="I717">
        <v>4.9400000000000004</v>
      </c>
      <c r="J717">
        <v>24</v>
      </c>
      <c r="K717">
        <v>0.14933333333333329</v>
      </c>
      <c r="L717">
        <v>1</v>
      </c>
      <c r="M717" t="s">
        <v>386</v>
      </c>
      <c r="N717" t="b">
        <v>0</v>
      </c>
    </row>
    <row r="718" spans="1:14" x14ac:dyDescent="0.45">
      <c r="A718" t="s">
        <v>387</v>
      </c>
      <c r="B718" t="s">
        <v>388</v>
      </c>
      <c r="C718" t="s">
        <v>19</v>
      </c>
      <c r="D718">
        <v>5</v>
      </c>
      <c r="E718">
        <v>5</v>
      </c>
      <c r="F718">
        <v>5</v>
      </c>
      <c r="G718">
        <v>5</v>
      </c>
      <c r="H718">
        <v>3</v>
      </c>
      <c r="I718">
        <v>4.88</v>
      </c>
      <c r="J718">
        <v>23</v>
      </c>
      <c r="K718">
        <v>0.16</v>
      </c>
      <c r="L718">
        <v>1</v>
      </c>
      <c r="M718" t="s">
        <v>389</v>
      </c>
      <c r="N718" t="b">
        <v>0</v>
      </c>
    </row>
    <row r="719" spans="1:14" x14ac:dyDescent="0.45">
      <c r="A719" t="s">
        <v>390</v>
      </c>
      <c r="B719" t="s">
        <v>391</v>
      </c>
      <c r="C719" t="s">
        <v>19</v>
      </c>
      <c r="D719">
        <v>4</v>
      </c>
      <c r="E719">
        <v>5</v>
      </c>
      <c r="F719">
        <v>3</v>
      </c>
      <c r="G719">
        <v>4</v>
      </c>
      <c r="H719">
        <v>3</v>
      </c>
      <c r="I719">
        <v>4.26</v>
      </c>
      <c r="J719">
        <v>19</v>
      </c>
      <c r="K719">
        <v>0.15438596491228071</v>
      </c>
      <c r="L719">
        <v>1</v>
      </c>
      <c r="M719" t="s">
        <v>392</v>
      </c>
      <c r="N719" t="b">
        <v>0</v>
      </c>
    </row>
    <row r="720" spans="1:14" x14ac:dyDescent="0.45">
      <c r="A720" t="s">
        <v>393</v>
      </c>
      <c r="B720" t="s">
        <v>394</v>
      </c>
      <c r="C720" t="s">
        <v>19</v>
      </c>
      <c r="D720">
        <v>5</v>
      </c>
      <c r="E720">
        <v>5</v>
      </c>
      <c r="F720">
        <v>5</v>
      </c>
      <c r="G720">
        <v>5</v>
      </c>
      <c r="H720">
        <v>1</v>
      </c>
      <c r="I720">
        <v>4.76</v>
      </c>
      <c r="J720">
        <v>21</v>
      </c>
      <c r="K720">
        <v>0.15300546448087429</v>
      </c>
      <c r="L720">
        <v>1</v>
      </c>
      <c r="M720" t="s">
        <v>395</v>
      </c>
      <c r="N720" t="b">
        <v>0</v>
      </c>
    </row>
    <row r="721" spans="1:14" x14ac:dyDescent="0.45">
      <c r="A721" t="s">
        <v>396</v>
      </c>
      <c r="B721" t="s">
        <v>397</v>
      </c>
      <c r="C721" t="s">
        <v>19</v>
      </c>
      <c r="D721">
        <v>5</v>
      </c>
      <c r="E721">
        <v>5</v>
      </c>
      <c r="F721">
        <v>5</v>
      </c>
      <c r="G721">
        <v>5</v>
      </c>
      <c r="H721">
        <v>1</v>
      </c>
      <c r="I721">
        <v>4.76</v>
      </c>
      <c r="J721">
        <v>21</v>
      </c>
      <c r="K721">
        <v>0.15515151515151521</v>
      </c>
      <c r="L721">
        <v>1</v>
      </c>
      <c r="M721" t="s">
        <v>398</v>
      </c>
      <c r="N721" t="b">
        <v>0</v>
      </c>
    </row>
    <row r="722" spans="1:14" x14ac:dyDescent="0.45">
      <c r="A722" t="s">
        <v>399</v>
      </c>
      <c r="B722" t="s">
        <v>400</v>
      </c>
      <c r="C722" t="s">
        <v>19</v>
      </c>
      <c r="D722">
        <v>4</v>
      </c>
      <c r="E722">
        <v>5</v>
      </c>
      <c r="F722">
        <v>4</v>
      </c>
      <c r="G722">
        <v>5</v>
      </c>
      <c r="H722">
        <v>3</v>
      </c>
      <c r="I722">
        <v>4.5199999999999996</v>
      </c>
      <c r="J722">
        <v>21</v>
      </c>
      <c r="K722">
        <v>0.15402298850574711</v>
      </c>
      <c r="L722">
        <v>1</v>
      </c>
      <c r="M722" t="s">
        <v>401</v>
      </c>
      <c r="N722" t="b">
        <v>0</v>
      </c>
    </row>
    <row r="723" spans="1:14" x14ac:dyDescent="0.45">
      <c r="A723" t="s">
        <v>402</v>
      </c>
      <c r="B723" t="s">
        <v>403</v>
      </c>
      <c r="C723" t="s">
        <v>19</v>
      </c>
      <c r="D723">
        <v>4</v>
      </c>
      <c r="E723">
        <v>4</v>
      </c>
      <c r="F723">
        <v>3</v>
      </c>
      <c r="G723">
        <v>5</v>
      </c>
      <c r="H723">
        <v>3</v>
      </c>
      <c r="I723">
        <v>3.08</v>
      </c>
      <c r="J723">
        <v>19</v>
      </c>
      <c r="K723">
        <v>0.15098039215686271</v>
      </c>
      <c r="L723">
        <v>1</v>
      </c>
      <c r="M723" t="s">
        <v>404</v>
      </c>
      <c r="N723" t="b">
        <v>0</v>
      </c>
    </row>
    <row r="724" spans="1:14" x14ac:dyDescent="0.45">
      <c r="A724" t="s">
        <v>405</v>
      </c>
      <c r="B724" t="s">
        <v>406</v>
      </c>
      <c r="C724" t="s">
        <v>19</v>
      </c>
      <c r="D724">
        <v>1</v>
      </c>
      <c r="E724">
        <v>1</v>
      </c>
      <c r="F724">
        <v>1</v>
      </c>
      <c r="G724">
        <v>5</v>
      </c>
      <c r="H724">
        <v>1</v>
      </c>
      <c r="I724">
        <v>1.48</v>
      </c>
      <c r="J724">
        <v>9</v>
      </c>
      <c r="K724">
        <v>0.2450662739322533</v>
      </c>
      <c r="L724">
        <v>1</v>
      </c>
      <c r="M724" t="s">
        <v>407</v>
      </c>
      <c r="N724" t="b">
        <v>0</v>
      </c>
    </row>
    <row r="725" spans="1:14" x14ac:dyDescent="0.45">
      <c r="A725" t="s">
        <v>408</v>
      </c>
      <c r="B725" t="s">
        <v>409</v>
      </c>
      <c r="C725" t="s">
        <v>19</v>
      </c>
      <c r="D725">
        <v>4</v>
      </c>
      <c r="E725">
        <v>5</v>
      </c>
      <c r="F725">
        <v>4</v>
      </c>
      <c r="G725">
        <v>5</v>
      </c>
      <c r="H725">
        <v>2</v>
      </c>
      <c r="I725">
        <v>4.46</v>
      </c>
      <c r="J725">
        <v>20</v>
      </c>
      <c r="K725">
        <v>0.15333333333333329</v>
      </c>
      <c r="L725">
        <v>1</v>
      </c>
      <c r="M725" t="s">
        <v>410</v>
      </c>
      <c r="N725" t="b">
        <v>0</v>
      </c>
    </row>
    <row r="726" spans="1:14" x14ac:dyDescent="0.45">
      <c r="A726" t="s">
        <v>411</v>
      </c>
      <c r="B726" t="s">
        <v>412</v>
      </c>
      <c r="C726" t="s">
        <v>19</v>
      </c>
      <c r="D726">
        <v>5</v>
      </c>
      <c r="E726">
        <v>5</v>
      </c>
      <c r="F726">
        <v>5</v>
      </c>
      <c r="G726">
        <v>5</v>
      </c>
      <c r="H726">
        <v>3</v>
      </c>
      <c r="I726">
        <v>4.88</v>
      </c>
      <c r="J726">
        <v>23</v>
      </c>
      <c r="K726">
        <v>0.1555555555555555</v>
      </c>
      <c r="L726">
        <v>1</v>
      </c>
      <c r="M726" t="s">
        <v>413</v>
      </c>
      <c r="N726" t="b">
        <v>0</v>
      </c>
    </row>
    <row r="727" spans="1:14" x14ac:dyDescent="0.45">
      <c r="A727" t="s">
        <v>414</v>
      </c>
      <c r="B727" t="s">
        <v>415</v>
      </c>
      <c r="C727" t="s">
        <v>19</v>
      </c>
      <c r="D727">
        <v>5</v>
      </c>
      <c r="E727">
        <v>5</v>
      </c>
      <c r="F727">
        <v>5</v>
      </c>
      <c r="G727">
        <v>5</v>
      </c>
      <c r="H727">
        <v>1</v>
      </c>
      <c r="I727">
        <v>3.64</v>
      </c>
      <c r="J727">
        <v>21</v>
      </c>
      <c r="K727">
        <v>0.29813664596273293</v>
      </c>
      <c r="L727">
        <v>1</v>
      </c>
      <c r="M727" t="s">
        <v>416</v>
      </c>
      <c r="N727" t="b">
        <v>0</v>
      </c>
    </row>
    <row r="728" spans="1:14" x14ac:dyDescent="0.45">
      <c r="A728" t="s">
        <v>417</v>
      </c>
      <c r="B728" t="s">
        <v>418</v>
      </c>
      <c r="C728" t="s">
        <v>19</v>
      </c>
      <c r="D728">
        <v>5</v>
      </c>
      <c r="E728">
        <v>5</v>
      </c>
      <c r="F728">
        <v>5</v>
      </c>
      <c r="G728">
        <v>5</v>
      </c>
      <c r="H728">
        <v>4</v>
      </c>
      <c r="I728">
        <v>4.9400000000000004</v>
      </c>
      <c r="J728">
        <v>24</v>
      </c>
      <c r="K728">
        <v>0.15179487179487181</v>
      </c>
      <c r="L728">
        <v>1</v>
      </c>
      <c r="M728" t="s">
        <v>419</v>
      </c>
      <c r="N728" t="b">
        <v>0</v>
      </c>
    </row>
    <row r="729" spans="1:14" x14ac:dyDescent="0.45">
      <c r="A729" t="s">
        <v>420</v>
      </c>
      <c r="B729" t="s">
        <v>421</v>
      </c>
      <c r="C729" t="s">
        <v>19</v>
      </c>
      <c r="D729">
        <v>5</v>
      </c>
      <c r="E729">
        <v>5</v>
      </c>
      <c r="F729">
        <v>5</v>
      </c>
      <c r="G729">
        <v>5</v>
      </c>
      <c r="H729">
        <v>4</v>
      </c>
      <c r="I729">
        <v>4.9400000000000004</v>
      </c>
      <c r="J729">
        <v>24</v>
      </c>
      <c r="K729">
        <v>0.14933333333333329</v>
      </c>
      <c r="L729">
        <v>1</v>
      </c>
      <c r="M729" t="s">
        <v>422</v>
      </c>
      <c r="N729" t="b">
        <v>0</v>
      </c>
    </row>
    <row r="730" spans="1:14" x14ac:dyDescent="0.45">
      <c r="A730" t="s">
        <v>423</v>
      </c>
      <c r="B730" t="s">
        <v>424</v>
      </c>
      <c r="C730" t="s">
        <v>19</v>
      </c>
      <c r="D730">
        <v>5</v>
      </c>
      <c r="E730">
        <v>5</v>
      </c>
      <c r="F730">
        <v>5</v>
      </c>
      <c r="G730">
        <v>5</v>
      </c>
      <c r="H730">
        <v>3</v>
      </c>
      <c r="I730">
        <v>4.88</v>
      </c>
      <c r="J730">
        <v>23</v>
      </c>
      <c r="K730">
        <v>0.16190476190476191</v>
      </c>
      <c r="L730">
        <v>1</v>
      </c>
      <c r="M730" t="s">
        <v>425</v>
      </c>
      <c r="N730" t="b">
        <v>0</v>
      </c>
    </row>
    <row r="731" spans="1:14" x14ac:dyDescent="0.45">
      <c r="A731" t="s">
        <v>426</v>
      </c>
      <c r="B731" t="s">
        <v>427</v>
      </c>
      <c r="C731" t="s">
        <v>19</v>
      </c>
      <c r="D731">
        <v>5</v>
      </c>
      <c r="E731">
        <v>5</v>
      </c>
      <c r="F731">
        <v>5</v>
      </c>
      <c r="G731">
        <v>5</v>
      </c>
      <c r="H731">
        <v>3</v>
      </c>
      <c r="I731">
        <v>4.88</v>
      </c>
      <c r="J731">
        <v>23</v>
      </c>
      <c r="K731">
        <v>0.15886524822695031</v>
      </c>
      <c r="L731">
        <v>1</v>
      </c>
      <c r="M731" t="s">
        <v>428</v>
      </c>
      <c r="N731" t="b">
        <v>0</v>
      </c>
    </row>
    <row r="732" spans="1:14" x14ac:dyDescent="0.45">
      <c r="A732" t="s">
        <v>429</v>
      </c>
      <c r="B732" t="s">
        <v>430</v>
      </c>
      <c r="C732" t="s">
        <v>19</v>
      </c>
      <c r="D732">
        <v>5</v>
      </c>
      <c r="E732">
        <v>5</v>
      </c>
      <c r="F732">
        <v>4</v>
      </c>
      <c r="G732">
        <v>5</v>
      </c>
      <c r="H732">
        <v>3</v>
      </c>
      <c r="I732">
        <v>4.74</v>
      </c>
      <c r="J732">
        <v>22</v>
      </c>
      <c r="K732">
        <v>0.15098039215686271</v>
      </c>
      <c r="L732">
        <v>1</v>
      </c>
      <c r="M732" t="s">
        <v>431</v>
      </c>
      <c r="N732" t="b">
        <v>0</v>
      </c>
    </row>
    <row r="733" spans="1:14" x14ac:dyDescent="0.45">
      <c r="A733" t="s">
        <v>432</v>
      </c>
      <c r="B733" t="s">
        <v>433</v>
      </c>
      <c r="C733" t="s">
        <v>19</v>
      </c>
      <c r="D733">
        <v>4</v>
      </c>
      <c r="E733">
        <v>5</v>
      </c>
      <c r="F733">
        <v>4</v>
      </c>
      <c r="G733">
        <v>5</v>
      </c>
      <c r="H733">
        <v>3</v>
      </c>
      <c r="I733">
        <v>4.5199999999999996</v>
      </c>
      <c r="J733">
        <v>21</v>
      </c>
      <c r="K733">
        <v>0.14557823129251701</v>
      </c>
      <c r="L733">
        <v>1</v>
      </c>
      <c r="M733" t="s">
        <v>434</v>
      </c>
      <c r="N733" t="b">
        <v>0</v>
      </c>
    </row>
    <row r="734" spans="1:14" x14ac:dyDescent="0.45">
      <c r="A734" t="s">
        <v>435</v>
      </c>
      <c r="B734" t="s">
        <v>436</v>
      </c>
      <c r="C734" t="s">
        <v>19</v>
      </c>
      <c r="D734">
        <v>4</v>
      </c>
      <c r="E734">
        <v>4</v>
      </c>
      <c r="F734">
        <v>3</v>
      </c>
      <c r="G734">
        <v>4</v>
      </c>
      <c r="H734">
        <v>3</v>
      </c>
      <c r="I734">
        <v>2.96</v>
      </c>
      <c r="J734">
        <v>18</v>
      </c>
      <c r="K734">
        <v>0.13951890034364259</v>
      </c>
      <c r="L734">
        <v>1</v>
      </c>
      <c r="M734" t="s">
        <v>437</v>
      </c>
      <c r="N734" t="b">
        <v>0</v>
      </c>
    </row>
    <row r="735" spans="1:14" x14ac:dyDescent="0.45">
      <c r="A735" t="s">
        <v>438</v>
      </c>
      <c r="B735" t="s">
        <v>439</v>
      </c>
      <c r="C735" t="s">
        <v>19</v>
      </c>
      <c r="D735">
        <v>3</v>
      </c>
      <c r="E735">
        <v>5</v>
      </c>
      <c r="F735">
        <v>3</v>
      </c>
      <c r="G735">
        <v>4</v>
      </c>
      <c r="H735">
        <v>2</v>
      </c>
      <c r="I735">
        <v>3.98</v>
      </c>
      <c r="J735">
        <v>17</v>
      </c>
      <c r="K735">
        <v>0.15402298850574711</v>
      </c>
      <c r="L735">
        <v>1</v>
      </c>
      <c r="M735" t="s">
        <v>440</v>
      </c>
      <c r="N735" t="b">
        <v>0</v>
      </c>
    </row>
    <row r="736" spans="1:14" x14ac:dyDescent="0.45">
      <c r="A736" t="s">
        <v>441</v>
      </c>
      <c r="B736" t="s">
        <v>442</v>
      </c>
      <c r="C736" t="s">
        <v>19</v>
      </c>
      <c r="D736">
        <v>5</v>
      </c>
      <c r="E736">
        <v>5</v>
      </c>
      <c r="F736">
        <v>5</v>
      </c>
      <c r="G736">
        <v>5</v>
      </c>
      <c r="H736">
        <v>3</v>
      </c>
      <c r="I736">
        <v>4.88</v>
      </c>
      <c r="J736">
        <v>23</v>
      </c>
      <c r="K736">
        <v>0.14779116465863451</v>
      </c>
      <c r="L736">
        <v>1</v>
      </c>
      <c r="M736" t="s">
        <v>443</v>
      </c>
      <c r="N736" t="b">
        <v>0</v>
      </c>
    </row>
    <row r="737" spans="1:14" x14ac:dyDescent="0.45">
      <c r="A737" t="s">
        <v>444</v>
      </c>
      <c r="B737" t="s">
        <v>445</v>
      </c>
      <c r="C737" t="s">
        <v>19</v>
      </c>
      <c r="D737">
        <v>4</v>
      </c>
      <c r="E737">
        <v>5</v>
      </c>
      <c r="F737">
        <v>4</v>
      </c>
      <c r="G737">
        <v>5</v>
      </c>
      <c r="H737">
        <v>3</v>
      </c>
      <c r="I737">
        <v>4.5199999999999996</v>
      </c>
      <c r="J737">
        <v>21</v>
      </c>
      <c r="K737">
        <v>0.14954954954954949</v>
      </c>
      <c r="L737">
        <v>1</v>
      </c>
      <c r="M737" t="s">
        <v>446</v>
      </c>
      <c r="N737" t="b">
        <v>0</v>
      </c>
    </row>
    <row r="738" spans="1:14" x14ac:dyDescent="0.45">
      <c r="A738" t="s">
        <v>435</v>
      </c>
      <c r="B738" t="s">
        <v>447</v>
      </c>
      <c r="C738" t="s">
        <v>19</v>
      </c>
      <c r="D738">
        <v>4</v>
      </c>
      <c r="E738">
        <v>4</v>
      </c>
      <c r="F738">
        <v>3</v>
      </c>
      <c r="G738">
        <v>4</v>
      </c>
      <c r="H738">
        <v>3</v>
      </c>
      <c r="I738">
        <v>3.52</v>
      </c>
      <c r="J738">
        <v>18</v>
      </c>
      <c r="K738">
        <v>0.1393634840871022</v>
      </c>
      <c r="L738">
        <v>1</v>
      </c>
      <c r="M738" t="s">
        <v>448</v>
      </c>
      <c r="N738" t="b">
        <v>0</v>
      </c>
    </row>
    <row r="739" spans="1:14" x14ac:dyDescent="0.45">
      <c r="A739" t="s">
        <v>449</v>
      </c>
      <c r="B739" t="s">
        <v>450</v>
      </c>
      <c r="C739" t="s">
        <v>19</v>
      </c>
      <c r="D739">
        <v>4</v>
      </c>
      <c r="E739">
        <v>4</v>
      </c>
      <c r="F739">
        <v>3</v>
      </c>
      <c r="G739">
        <v>5</v>
      </c>
      <c r="H739">
        <v>2</v>
      </c>
      <c r="I739">
        <v>4.1399999999999997</v>
      </c>
      <c r="J739">
        <v>18</v>
      </c>
      <c r="K739">
        <v>0.15438596491228071</v>
      </c>
      <c r="L739">
        <v>1</v>
      </c>
      <c r="M739" t="s">
        <v>451</v>
      </c>
      <c r="N739" t="b">
        <v>0</v>
      </c>
    </row>
    <row r="740" spans="1:14" x14ac:dyDescent="0.45">
      <c r="A740" t="s">
        <v>452</v>
      </c>
      <c r="B740" t="s">
        <v>453</v>
      </c>
      <c r="C740" t="s">
        <v>19</v>
      </c>
      <c r="D740">
        <v>2</v>
      </c>
      <c r="E740">
        <v>3</v>
      </c>
      <c r="F740">
        <v>2</v>
      </c>
      <c r="G740">
        <v>4</v>
      </c>
      <c r="H740">
        <v>2</v>
      </c>
      <c r="I740">
        <v>3.26</v>
      </c>
      <c r="J740">
        <v>13</v>
      </c>
      <c r="K740">
        <v>0.15942028985507251</v>
      </c>
      <c r="L740">
        <v>1</v>
      </c>
      <c r="M740" t="s">
        <v>454</v>
      </c>
      <c r="N740" t="b">
        <v>0</v>
      </c>
    </row>
    <row r="741" spans="1:14" x14ac:dyDescent="0.45">
      <c r="A741" t="s">
        <v>455</v>
      </c>
      <c r="B741" t="s">
        <v>456</v>
      </c>
      <c r="C741" t="s">
        <v>19</v>
      </c>
      <c r="D741">
        <v>5</v>
      </c>
      <c r="E741">
        <v>5</v>
      </c>
      <c r="F741">
        <v>5</v>
      </c>
      <c r="G741">
        <v>5</v>
      </c>
      <c r="H741">
        <v>1</v>
      </c>
      <c r="I741">
        <v>3.64</v>
      </c>
      <c r="J741">
        <v>21</v>
      </c>
      <c r="K741">
        <v>0.15300546448087429</v>
      </c>
      <c r="L741">
        <v>1</v>
      </c>
      <c r="M741" t="s">
        <v>457</v>
      </c>
      <c r="N741" t="b">
        <v>0</v>
      </c>
    </row>
    <row r="742" spans="1:14" x14ac:dyDescent="0.45">
      <c r="A742" t="s">
        <v>458</v>
      </c>
      <c r="B742" t="s">
        <v>459</v>
      </c>
      <c r="C742" t="s">
        <v>19</v>
      </c>
      <c r="D742">
        <v>5</v>
      </c>
      <c r="E742">
        <v>5</v>
      </c>
      <c r="F742">
        <v>5</v>
      </c>
      <c r="G742">
        <v>5</v>
      </c>
      <c r="H742">
        <v>5</v>
      </c>
      <c r="I742">
        <v>5</v>
      </c>
      <c r="J742">
        <v>25</v>
      </c>
      <c r="K742">
        <v>0.25210084033613439</v>
      </c>
      <c r="L742">
        <v>1</v>
      </c>
      <c r="M742" t="s">
        <v>460</v>
      </c>
      <c r="N742" t="b">
        <v>0</v>
      </c>
    </row>
    <row r="743" spans="1:14" x14ac:dyDescent="0.45">
      <c r="A743" t="s">
        <v>461</v>
      </c>
      <c r="B743" t="s">
        <v>462</v>
      </c>
      <c r="C743" t="s">
        <v>19</v>
      </c>
      <c r="D743">
        <v>5</v>
      </c>
      <c r="E743">
        <v>5</v>
      </c>
      <c r="F743">
        <v>5</v>
      </c>
      <c r="G743">
        <v>5</v>
      </c>
      <c r="H743">
        <v>4</v>
      </c>
      <c r="I743">
        <v>4.9400000000000004</v>
      </c>
      <c r="J743">
        <v>24</v>
      </c>
      <c r="K743">
        <v>0.14222222222222219</v>
      </c>
      <c r="L743">
        <v>1</v>
      </c>
      <c r="M743" t="s">
        <v>463</v>
      </c>
      <c r="N743" t="b">
        <v>0</v>
      </c>
    </row>
    <row r="744" spans="1:14" x14ac:dyDescent="0.45">
      <c r="A744" t="s">
        <v>464</v>
      </c>
      <c r="B744" t="s">
        <v>465</v>
      </c>
      <c r="C744" t="s">
        <v>19</v>
      </c>
      <c r="D744">
        <v>4</v>
      </c>
      <c r="E744">
        <v>5</v>
      </c>
      <c r="F744">
        <v>4</v>
      </c>
      <c r="G744">
        <v>5</v>
      </c>
      <c r="H744">
        <v>3</v>
      </c>
      <c r="I744">
        <v>4.5199999999999996</v>
      </c>
      <c r="J744">
        <v>21</v>
      </c>
      <c r="K744">
        <v>0.15402298850574711</v>
      </c>
      <c r="L744">
        <v>1</v>
      </c>
      <c r="M744" t="s">
        <v>466</v>
      </c>
      <c r="N744" t="b">
        <v>0</v>
      </c>
    </row>
    <row r="745" spans="1:14" x14ac:dyDescent="0.45">
      <c r="A745" t="s">
        <v>467</v>
      </c>
      <c r="B745" t="s">
        <v>468</v>
      </c>
      <c r="C745" t="s">
        <v>19</v>
      </c>
      <c r="D745">
        <v>1</v>
      </c>
      <c r="E745">
        <v>1</v>
      </c>
      <c r="F745">
        <v>1</v>
      </c>
      <c r="G745">
        <v>5</v>
      </c>
      <c r="H745">
        <v>1</v>
      </c>
      <c r="I745">
        <v>2.6</v>
      </c>
      <c r="J745">
        <v>9</v>
      </c>
      <c r="K745">
        <v>0.15942028985507251</v>
      </c>
      <c r="L745">
        <v>1</v>
      </c>
      <c r="M745" t="s">
        <v>469</v>
      </c>
      <c r="N745" t="b">
        <v>0</v>
      </c>
    </row>
    <row r="746" spans="1:14" x14ac:dyDescent="0.45">
      <c r="A746" t="s">
        <v>470</v>
      </c>
      <c r="B746" t="s">
        <v>471</v>
      </c>
      <c r="C746" t="s">
        <v>19</v>
      </c>
      <c r="D746">
        <v>4</v>
      </c>
      <c r="E746">
        <v>5</v>
      </c>
      <c r="F746">
        <v>5</v>
      </c>
      <c r="G746">
        <v>5</v>
      </c>
      <c r="H746">
        <v>3</v>
      </c>
      <c r="I746">
        <v>4.66</v>
      </c>
      <c r="J746">
        <v>22</v>
      </c>
      <c r="K746">
        <v>0.15515151515151521</v>
      </c>
      <c r="L746">
        <v>1</v>
      </c>
      <c r="M746" t="s">
        <v>472</v>
      </c>
      <c r="N746" t="b">
        <v>0</v>
      </c>
    </row>
    <row r="747" spans="1:14" x14ac:dyDescent="0.45">
      <c r="A747" t="s">
        <v>473</v>
      </c>
      <c r="B747" t="s">
        <v>474</v>
      </c>
      <c r="C747" t="s">
        <v>19</v>
      </c>
      <c r="D747">
        <v>3</v>
      </c>
      <c r="E747">
        <v>3</v>
      </c>
      <c r="F747">
        <v>1</v>
      </c>
      <c r="G747">
        <v>5</v>
      </c>
      <c r="H747">
        <v>1</v>
      </c>
      <c r="I747">
        <v>2.2799999999999998</v>
      </c>
      <c r="J747">
        <v>13</v>
      </c>
      <c r="K747">
        <v>0.29523809523809519</v>
      </c>
      <c r="L747">
        <v>1</v>
      </c>
      <c r="M747" t="s">
        <v>475</v>
      </c>
      <c r="N747" t="b">
        <v>0</v>
      </c>
    </row>
    <row r="748" spans="1:14" x14ac:dyDescent="0.45">
      <c r="A748" t="s">
        <v>476</v>
      </c>
      <c r="B748" t="s">
        <v>477</v>
      </c>
      <c r="C748" t="s">
        <v>19</v>
      </c>
      <c r="D748">
        <v>3</v>
      </c>
      <c r="E748">
        <v>3</v>
      </c>
      <c r="F748">
        <v>1</v>
      </c>
      <c r="G748">
        <v>4</v>
      </c>
      <c r="H748">
        <v>1</v>
      </c>
      <c r="I748">
        <v>3.2800000000000011</v>
      </c>
      <c r="J748">
        <v>12</v>
      </c>
      <c r="K748">
        <v>0.30021321961620467</v>
      </c>
      <c r="L748">
        <v>1</v>
      </c>
      <c r="M748" t="s">
        <v>478</v>
      </c>
      <c r="N748" t="b">
        <v>0</v>
      </c>
    </row>
    <row r="749" spans="1:14" x14ac:dyDescent="0.45">
      <c r="A749" t="s">
        <v>479</v>
      </c>
      <c r="B749" t="s">
        <v>480</v>
      </c>
      <c r="C749" t="s">
        <v>19</v>
      </c>
      <c r="D749">
        <v>4</v>
      </c>
      <c r="E749">
        <v>5</v>
      </c>
      <c r="F749">
        <v>4</v>
      </c>
      <c r="G749">
        <v>5</v>
      </c>
      <c r="H749">
        <v>1</v>
      </c>
      <c r="I749">
        <v>4.3999999999999986</v>
      </c>
      <c r="J749">
        <v>19</v>
      </c>
      <c r="K749">
        <v>0.15047619047619051</v>
      </c>
      <c r="L749">
        <v>1</v>
      </c>
      <c r="M749" t="s">
        <v>481</v>
      </c>
      <c r="N749" t="b">
        <v>0</v>
      </c>
    </row>
  </sheetData>
  <autoFilter ref="A1:Q749" xr:uid="{62393982-0178-4F3F-BD16-49EFF23B3B9F}"/>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45A2-632A-4CC8-8C80-3EB47363C1E7}">
  <sheetPr>
    <tabColor theme="2" tint="0.79998168889431442"/>
  </sheetPr>
  <dimension ref="A1:Q569"/>
  <sheetViews>
    <sheetView workbookViewId="0">
      <pane ySplit="1" topLeftCell="A534" activePane="bottomLeft" state="frozen"/>
      <selection pane="bottomLeft" activeCell="A2" sqref="A2:N569"/>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5</v>
      </c>
      <c r="E2">
        <v>5</v>
      </c>
      <c r="F2">
        <v>5</v>
      </c>
      <c r="G2">
        <v>5</v>
      </c>
      <c r="H2">
        <v>1</v>
      </c>
      <c r="I2">
        <v>3.64</v>
      </c>
      <c r="J2">
        <v>21</v>
      </c>
      <c r="K2">
        <v>0.29402336471128782</v>
      </c>
      <c r="L2">
        <v>6</v>
      </c>
      <c r="M2" t="s">
        <v>1590</v>
      </c>
      <c r="N2" t="b">
        <v>0</v>
      </c>
    </row>
    <row r="3" spans="1:17" x14ac:dyDescent="0.45">
      <c r="A3" t="s">
        <v>485</v>
      </c>
      <c r="B3" t="s">
        <v>1591</v>
      </c>
      <c r="C3" t="s">
        <v>557</v>
      </c>
      <c r="D3">
        <v>5</v>
      </c>
      <c r="E3">
        <v>5</v>
      </c>
      <c r="F3">
        <v>5</v>
      </c>
      <c r="G3">
        <v>5</v>
      </c>
      <c r="H3">
        <v>1</v>
      </c>
      <c r="I3">
        <v>4.4800000000000004</v>
      </c>
      <c r="J3">
        <v>21</v>
      </c>
      <c r="K3">
        <v>0.26204663265306122</v>
      </c>
      <c r="L3">
        <v>7</v>
      </c>
      <c r="M3" t="s">
        <v>1592</v>
      </c>
      <c r="N3" t="b">
        <v>0</v>
      </c>
    </row>
    <row r="4" spans="1:17" x14ac:dyDescent="0.45">
      <c r="A4" t="s">
        <v>488</v>
      </c>
      <c r="B4" t="s">
        <v>1593</v>
      </c>
      <c r="C4" t="s">
        <v>557</v>
      </c>
      <c r="D4">
        <v>4</v>
      </c>
      <c r="E4">
        <v>5</v>
      </c>
      <c r="F4">
        <v>4</v>
      </c>
      <c r="G4">
        <v>5</v>
      </c>
      <c r="H4">
        <v>4</v>
      </c>
      <c r="I4">
        <v>3.46</v>
      </c>
      <c r="J4">
        <v>22</v>
      </c>
      <c r="K4">
        <v>0.4411629028405199</v>
      </c>
      <c r="L4">
        <v>6</v>
      </c>
      <c r="M4" t="s">
        <v>1594</v>
      </c>
      <c r="N4" t="b">
        <v>0</v>
      </c>
    </row>
    <row r="5" spans="1:17" x14ac:dyDescent="0.45">
      <c r="A5" t="s">
        <v>491</v>
      </c>
      <c r="B5" t="s">
        <v>1595</v>
      </c>
      <c r="C5" t="s">
        <v>557</v>
      </c>
      <c r="D5">
        <v>4</v>
      </c>
      <c r="E5">
        <v>5</v>
      </c>
      <c r="F5">
        <v>4</v>
      </c>
      <c r="G5">
        <v>4</v>
      </c>
      <c r="H5">
        <v>1</v>
      </c>
      <c r="I5">
        <v>3.16</v>
      </c>
      <c r="J5">
        <v>18</v>
      </c>
      <c r="K5">
        <v>0.46329244236396883</v>
      </c>
      <c r="L5">
        <v>4</v>
      </c>
      <c r="M5" t="s">
        <v>1596</v>
      </c>
      <c r="N5" t="b">
        <v>0</v>
      </c>
    </row>
    <row r="6" spans="1:17" x14ac:dyDescent="0.45">
      <c r="A6" t="s">
        <v>494</v>
      </c>
      <c r="B6" t="s">
        <v>1597</v>
      </c>
      <c r="C6" t="s">
        <v>557</v>
      </c>
      <c r="D6">
        <v>5</v>
      </c>
      <c r="E6">
        <v>5</v>
      </c>
      <c r="F6">
        <v>5</v>
      </c>
      <c r="G6">
        <v>5</v>
      </c>
      <c r="H6">
        <v>3</v>
      </c>
      <c r="I6">
        <v>4.88</v>
      </c>
      <c r="J6">
        <v>23</v>
      </c>
      <c r="K6">
        <v>0.2094500504849949</v>
      </c>
      <c r="L6">
        <v>6</v>
      </c>
      <c r="M6" t="s">
        <v>1598</v>
      </c>
      <c r="N6" t="b">
        <v>0</v>
      </c>
    </row>
    <row r="7" spans="1:17" x14ac:dyDescent="0.45">
      <c r="A7" t="s">
        <v>497</v>
      </c>
      <c r="B7" t="s">
        <v>1599</v>
      </c>
      <c r="C7" t="s">
        <v>557</v>
      </c>
      <c r="D7">
        <v>5</v>
      </c>
      <c r="E7">
        <v>5</v>
      </c>
      <c r="F7">
        <v>5</v>
      </c>
      <c r="G7">
        <v>5</v>
      </c>
      <c r="H7">
        <v>3</v>
      </c>
      <c r="I7">
        <v>4.88</v>
      </c>
      <c r="J7">
        <v>23</v>
      </c>
      <c r="K7">
        <v>0.44583142160728362</v>
      </c>
      <c r="L7">
        <v>4</v>
      </c>
      <c r="M7" t="s">
        <v>1600</v>
      </c>
      <c r="N7" t="b">
        <v>0</v>
      </c>
    </row>
    <row r="8" spans="1:17" x14ac:dyDescent="0.45">
      <c r="A8" t="s">
        <v>500</v>
      </c>
      <c r="B8" t="s">
        <v>1601</v>
      </c>
      <c r="C8" t="s">
        <v>557</v>
      </c>
      <c r="D8">
        <v>4</v>
      </c>
      <c r="E8">
        <v>5</v>
      </c>
      <c r="F8">
        <v>4</v>
      </c>
      <c r="G8">
        <v>4</v>
      </c>
      <c r="H8">
        <v>1</v>
      </c>
      <c r="I8">
        <v>3.16</v>
      </c>
      <c r="J8">
        <v>18</v>
      </c>
      <c r="K8">
        <v>0.39263080669330669</v>
      </c>
      <c r="L8">
        <v>3</v>
      </c>
      <c r="M8" t="s">
        <v>1602</v>
      </c>
      <c r="N8" t="b">
        <v>0</v>
      </c>
    </row>
    <row r="9" spans="1:17" x14ac:dyDescent="0.45">
      <c r="A9" t="s">
        <v>503</v>
      </c>
      <c r="B9" t="s">
        <v>1603</v>
      </c>
      <c r="C9" t="s">
        <v>557</v>
      </c>
      <c r="D9">
        <v>4</v>
      </c>
      <c r="E9">
        <v>5</v>
      </c>
      <c r="F9">
        <v>4</v>
      </c>
      <c r="G9">
        <v>4</v>
      </c>
      <c r="H9">
        <v>1</v>
      </c>
      <c r="I9">
        <v>3.16</v>
      </c>
      <c r="J9">
        <v>18</v>
      </c>
      <c r="K9">
        <v>0.40686521607294779</v>
      </c>
      <c r="L9">
        <v>6</v>
      </c>
      <c r="M9" t="s">
        <v>1604</v>
      </c>
      <c r="N9" t="b">
        <v>0</v>
      </c>
    </row>
    <row r="10" spans="1:17" x14ac:dyDescent="0.45">
      <c r="A10" t="s">
        <v>506</v>
      </c>
      <c r="B10" t="s">
        <v>1605</v>
      </c>
      <c r="C10" t="s">
        <v>557</v>
      </c>
      <c r="D10">
        <v>4</v>
      </c>
      <c r="E10">
        <v>5</v>
      </c>
      <c r="F10">
        <v>4</v>
      </c>
      <c r="G10">
        <v>4</v>
      </c>
      <c r="H10">
        <v>1</v>
      </c>
      <c r="I10">
        <v>3.16</v>
      </c>
      <c r="J10">
        <v>18</v>
      </c>
      <c r="K10">
        <v>0.38018325383350848</v>
      </c>
      <c r="L10">
        <v>7</v>
      </c>
      <c r="M10" t="s">
        <v>1606</v>
      </c>
      <c r="N10" t="b">
        <v>0</v>
      </c>
    </row>
    <row r="11" spans="1:17" x14ac:dyDescent="0.45">
      <c r="A11" t="s">
        <v>509</v>
      </c>
      <c r="B11" t="s">
        <v>1607</v>
      </c>
      <c r="C11" t="s">
        <v>557</v>
      </c>
      <c r="D11">
        <v>4</v>
      </c>
      <c r="E11">
        <v>5</v>
      </c>
      <c r="F11">
        <v>4</v>
      </c>
      <c r="G11">
        <v>4</v>
      </c>
      <c r="H11">
        <v>2</v>
      </c>
      <c r="I11">
        <v>3.22</v>
      </c>
      <c r="J11">
        <v>19</v>
      </c>
      <c r="K11">
        <v>0.35627281519014931</v>
      </c>
      <c r="L11">
        <v>4</v>
      </c>
      <c r="M11" t="s">
        <v>1608</v>
      </c>
      <c r="N11" t="b">
        <v>0</v>
      </c>
    </row>
    <row r="12" spans="1:17" x14ac:dyDescent="0.45">
      <c r="A12" t="s">
        <v>512</v>
      </c>
      <c r="B12" t="s">
        <v>1609</v>
      </c>
      <c r="C12" t="s">
        <v>557</v>
      </c>
      <c r="D12">
        <v>5</v>
      </c>
      <c r="E12">
        <v>5</v>
      </c>
      <c r="F12">
        <v>4</v>
      </c>
      <c r="G12">
        <v>5</v>
      </c>
      <c r="H12">
        <v>2</v>
      </c>
      <c r="I12">
        <v>4.68</v>
      </c>
      <c r="J12">
        <v>21</v>
      </c>
      <c r="K12">
        <v>0.46752433675926142</v>
      </c>
      <c r="L12">
        <v>5</v>
      </c>
      <c r="M12" t="s">
        <v>1610</v>
      </c>
      <c r="N12" t="b">
        <v>0</v>
      </c>
    </row>
    <row r="13" spans="1:17" x14ac:dyDescent="0.45">
      <c r="A13" t="s">
        <v>515</v>
      </c>
      <c r="B13" t="s">
        <v>1611</v>
      </c>
      <c r="C13" t="s">
        <v>557</v>
      </c>
      <c r="D13">
        <v>5</v>
      </c>
      <c r="E13">
        <v>5</v>
      </c>
      <c r="F13">
        <v>4</v>
      </c>
      <c r="G13">
        <v>5</v>
      </c>
      <c r="H13">
        <v>1</v>
      </c>
      <c r="I13">
        <v>4.62</v>
      </c>
      <c r="J13">
        <v>20</v>
      </c>
      <c r="K13">
        <v>0.41458522992052249</v>
      </c>
      <c r="L13">
        <v>5</v>
      </c>
      <c r="M13" t="s">
        <v>1612</v>
      </c>
      <c r="N13" t="b">
        <v>0</v>
      </c>
    </row>
    <row r="14" spans="1:17" x14ac:dyDescent="0.45">
      <c r="A14" t="s">
        <v>518</v>
      </c>
      <c r="B14" t="s">
        <v>1613</v>
      </c>
      <c r="C14" t="s">
        <v>557</v>
      </c>
      <c r="D14">
        <v>5</v>
      </c>
      <c r="E14">
        <v>5</v>
      </c>
      <c r="F14">
        <v>4</v>
      </c>
      <c r="G14">
        <v>5</v>
      </c>
      <c r="H14">
        <v>3</v>
      </c>
      <c r="I14">
        <v>4.5700000000000012</v>
      </c>
      <c r="J14">
        <v>22</v>
      </c>
      <c r="K14">
        <v>0.36093120100473541</v>
      </c>
      <c r="L14">
        <v>4</v>
      </c>
      <c r="M14" t="s">
        <v>1614</v>
      </c>
      <c r="N14" t="b">
        <v>0</v>
      </c>
    </row>
    <row r="15" spans="1:17" x14ac:dyDescent="0.45">
      <c r="A15" t="s">
        <v>521</v>
      </c>
      <c r="B15" t="s">
        <v>1615</v>
      </c>
      <c r="C15" t="s">
        <v>557</v>
      </c>
      <c r="D15">
        <v>4</v>
      </c>
      <c r="E15">
        <v>5</v>
      </c>
      <c r="F15">
        <v>4</v>
      </c>
      <c r="G15">
        <v>4</v>
      </c>
      <c r="H15">
        <v>1</v>
      </c>
      <c r="I15">
        <v>3.16</v>
      </c>
      <c r="J15">
        <v>18</v>
      </c>
      <c r="K15">
        <v>0.35843901743112933</v>
      </c>
      <c r="L15">
        <v>6</v>
      </c>
      <c r="M15" t="s">
        <v>1616</v>
      </c>
      <c r="N15" t="b">
        <v>0</v>
      </c>
    </row>
    <row r="16" spans="1:17" x14ac:dyDescent="0.45">
      <c r="A16" t="s">
        <v>524</v>
      </c>
      <c r="B16" t="s">
        <v>1617</v>
      </c>
      <c r="C16" t="s">
        <v>557</v>
      </c>
      <c r="D16">
        <v>4</v>
      </c>
      <c r="E16">
        <v>5</v>
      </c>
      <c r="F16">
        <v>4</v>
      </c>
      <c r="G16">
        <v>4</v>
      </c>
      <c r="H16">
        <v>1</v>
      </c>
      <c r="I16">
        <v>3.16</v>
      </c>
      <c r="J16">
        <v>18</v>
      </c>
      <c r="K16">
        <v>0.15575628626692459</v>
      </c>
      <c r="L16">
        <v>5</v>
      </c>
      <c r="M16" t="s">
        <v>1618</v>
      </c>
      <c r="N16" t="b">
        <v>0</v>
      </c>
    </row>
    <row r="17" spans="1:14" x14ac:dyDescent="0.45">
      <c r="A17" t="s">
        <v>527</v>
      </c>
      <c r="B17" t="s">
        <v>1619</v>
      </c>
      <c r="C17" t="s">
        <v>557</v>
      </c>
      <c r="D17">
        <v>5</v>
      </c>
      <c r="E17">
        <v>5</v>
      </c>
      <c r="F17">
        <v>5</v>
      </c>
      <c r="G17">
        <v>5</v>
      </c>
      <c r="H17">
        <v>1</v>
      </c>
      <c r="I17">
        <v>3.64</v>
      </c>
      <c r="J17">
        <v>21</v>
      </c>
      <c r="K17">
        <v>0.35002450980392158</v>
      </c>
      <c r="L17">
        <v>6</v>
      </c>
      <c r="M17" t="s">
        <v>1620</v>
      </c>
      <c r="N17" t="b">
        <v>0</v>
      </c>
    </row>
    <row r="18" spans="1:14" x14ac:dyDescent="0.45">
      <c r="A18" t="s">
        <v>530</v>
      </c>
      <c r="B18" t="s">
        <v>1621</v>
      </c>
      <c r="C18" t="s">
        <v>557</v>
      </c>
      <c r="D18">
        <v>5</v>
      </c>
      <c r="E18">
        <v>5</v>
      </c>
      <c r="F18">
        <v>4</v>
      </c>
      <c r="G18">
        <v>5</v>
      </c>
      <c r="H18">
        <v>3</v>
      </c>
      <c r="I18">
        <v>4.1800000000000006</v>
      </c>
      <c r="J18">
        <v>22</v>
      </c>
      <c r="K18">
        <v>0.48498002068882429</v>
      </c>
      <c r="L18">
        <v>4</v>
      </c>
      <c r="M18" t="s">
        <v>1622</v>
      </c>
      <c r="N18" t="b">
        <v>0</v>
      </c>
    </row>
    <row r="19" spans="1:14" x14ac:dyDescent="0.45">
      <c r="A19" t="s">
        <v>533</v>
      </c>
      <c r="B19" t="s">
        <v>1623</v>
      </c>
      <c r="C19" t="s">
        <v>557</v>
      </c>
      <c r="D19">
        <v>5</v>
      </c>
      <c r="E19">
        <v>5</v>
      </c>
      <c r="F19">
        <v>5</v>
      </c>
      <c r="G19">
        <v>5</v>
      </c>
      <c r="H19">
        <v>3</v>
      </c>
      <c r="I19">
        <v>3.76</v>
      </c>
      <c r="J19">
        <v>23</v>
      </c>
      <c r="K19">
        <v>0.46037777981044808</v>
      </c>
      <c r="L19">
        <v>4</v>
      </c>
      <c r="M19" t="s">
        <v>1624</v>
      </c>
      <c r="N19" t="b">
        <v>0</v>
      </c>
    </row>
    <row r="20" spans="1:14" x14ac:dyDescent="0.45">
      <c r="A20" t="s">
        <v>536</v>
      </c>
      <c r="B20" t="s">
        <v>1625</v>
      </c>
      <c r="C20" t="s">
        <v>557</v>
      </c>
      <c r="D20">
        <v>5</v>
      </c>
      <c r="E20">
        <v>5</v>
      </c>
      <c r="F20">
        <v>4</v>
      </c>
      <c r="G20">
        <v>5</v>
      </c>
      <c r="H20">
        <v>3</v>
      </c>
      <c r="I20">
        <v>3.62</v>
      </c>
      <c r="J20">
        <v>22</v>
      </c>
      <c r="K20">
        <v>0.42382932953041441</v>
      </c>
      <c r="L20">
        <v>5</v>
      </c>
      <c r="M20" t="s">
        <v>1626</v>
      </c>
      <c r="N20" t="b">
        <v>0</v>
      </c>
    </row>
    <row r="21" spans="1:14" x14ac:dyDescent="0.45">
      <c r="A21" t="s">
        <v>539</v>
      </c>
      <c r="B21" t="s">
        <v>1627</v>
      </c>
      <c r="C21" t="s">
        <v>557</v>
      </c>
      <c r="D21">
        <v>4</v>
      </c>
      <c r="E21">
        <v>4</v>
      </c>
      <c r="F21">
        <v>3</v>
      </c>
      <c r="G21">
        <v>5</v>
      </c>
      <c r="H21">
        <v>1</v>
      </c>
      <c r="I21">
        <v>2.96</v>
      </c>
      <c r="J21">
        <v>17</v>
      </c>
      <c r="K21">
        <v>0.36652640977349638</v>
      </c>
      <c r="L21">
        <v>4</v>
      </c>
      <c r="M21" t="s">
        <v>1628</v>
      </c>
      <c r="N21" t="b">
        <v>0</v>
      </c>
    </row>
    <row r="22" spans="1:14" x14ac:dyDescent="0.45">
      <c r="A22" t="s">
        <v>542</v>
      </c>
      <c r="B22" t="s">
        <v>1629</v>
      </c>
      <c r="C22" t="s">
        <v>557</v>
      </c>
      <c r="D22">
        <v>4</v>
      </c>
      <c r="E22">
        <v>5</v>
      </c>
      <c r="F22">
        <v>4</v>
      </c>
      <c r="G22">
        <v>5</v>
      </c>
      <c r="H22">
        <v>2</v>
      </c>
      <c r="I22">
        <v>4.46</v>
      </c>
      <c r="J22">
        <v>20</v>
      </c>
      <c r="K22">
        <v>0.17877593555336979</v>
      </c>
      <c r="L22">
        <v>5</v>
      </c>
      <c r="M22" t="s">
        <v>1630</v>
      </c>
      <c r="N22" t="b">
        <v>0</v>
      </c>
    </row>
    <row r="23" spans="1:14" x14ac:dyDescent="0.45">
      <c r="A23" t="s">
        <v>545</v>
      </c>
      <c r="B23" t="s">
        <v>1631</v>
      </c>
      <c r="C23" t="s">
        <v>557</v>
      </c>
      <c r="D23">
        <v>4</v>
      </c>
      <c r="E23">
        <v>5</v>
      </c>
      <c r="F23">
        <v>4</v>
      </c>
      <c r="G23">
        <v>5</v>
      </c>
      <c r="H23">
        <v>1</v>
      </c>
      <c r="I23">
        <v>4.12</v>
      </c>
      <c r="J23">
        <v>19</v>
      </c>
      <c r="K23">
        <v>0.1001833830306316</v>
      </c>
      <c r="L23">
        <v>8</v>
      </c>
      <c r="M23" t="s">
        <v>1632</v>
      </c>
      <c r="N23" t="b">
        <v>0</v>
      </c>
    </row>
    <row r="24" spans="1:14" x14ac:dyDescent="0.45">
      <c r="A24" t="s">
        <v>548</v>
      </c>
      <c r="B24" t="s">
        <v>1633</v>
      </c>
      <c r="C24" t="s">
        <v>557</v>
      </c>
      <c r="D24">
        <v>5</v>
      </c>
      <c r="E24">
        <v>5</v>
      </c>
      <c r="F24">
        <v>4</v>
      </c>
      <c r="G24">
        <v>5</v>
      </c>
      <c r="H24">
        <v>2</v>
      </c>
      <c r="I24">
        <v>3.56</v>
      </c>
      <c r="J24">
        <v>21</v>
      </c>
      <c r="K24">
        <v>0.27288746260915708</v>
      </c>
      <c r="L24">
        <v>7</v>
      </c>
      <c r="M24" t="s">
        <v>1634</v>
      </c>
      <c r="N24" t="b">
        <v>0</v>
      </c>
    </row>
    <row r="25" spans="1:14" x14ac:dyDescent="0.45">
      <c r="A25" t="s">
        <v>551</v>
      </c>
      <c r="B25" t="s">
        <v>1635</v>
      </c>
      <c r="C25" t="s">
        <v>557</v>
      </c>
      <c r="D25">
        <v>4</v>
      </c>
      <c r="E25">
        <v>5</v>
      </c>
      <c r="F25">
        <v>4</v>
      </c>
      <c r="G25">
        <v>5</v>
      </c>
      <c r="H25">
        <v>2</v>
      </c>
      <c r="I25">
        <v>3.34</v>
      </c>
      <c r="J25">
        <v>20</v>
      </c>
      <c r="K25">
        <v>0.49942977489852491</v>
      </c>
      <c r="L25">
        <v>6</v>
      </c>
      <c r="M25" t="s">
        <v>1636</v>
      </c>
      <c r="N25" t="b">
        <v>0</v>
      </c>
    </row>
    <row r="26" spans="1:14" x14ac:dyDescent="0.45">
      <c r="A26" t="s">
        <v>554</v>
      </c>
      <c r="B26" t="s">
        <v>1637</v>
      </c>
      <c r="C26" t="s">
        <v>557</v>
      </c>
      <c r="D26">
        <v>4</v>
      </c>
      <c r="E26">
        <v>5</v>
      </c>
      <c r="F26">
        <v>4</v>
      </c>
      <c r="G26">
        <v>4</v>
      </c>
      <c r="H26">
        <v>1</v>
      </c>
      <c r="I26">
        <v>3.16</v>
      </c>
      <c r="J26">
        <v>18</v>
      </c>
      <c r="K26">
        <v>0.33371212121212118</v>
      </c>
      <c r="L26">
        <v>3</v>
      </c>
      <c r="M26" t="s">
        <v>1638</v>
      </c>
      <c r="N26" t="b">
        <v>0</v>
      </c>
    </row>
    <row r="27" spans="1:14" x14ac:dyDescent="0.45">
      <c r="A27" t="s">
        <v>93</v>
      </c>
      <c r="B27" t="s">
        <v>1355</v>
      </c>
      <c r="C27" t="s">
        <v>557</v>
      </c>
      <c r="D27">
        <v>5</v>
      </c>
      <c r="E27">
        <v>5</v>
      </c>
      <c r="F27">
        <v>5</v>
      </c>
      <c r="G27">
        <v>5</v>
      </c>
      <c r="H27">
        <v>3</v>
      </c>
      <c r="I27">
        <v>4.88</v>
      </c>
      <c r="J27">
        <v>23</v>
      </c>
      <c r="K27">
        <v>0.2495958650349214</v>
      </c>
      <c r="L27">
        <v>7</v>
      </c>
      <c r="M27" t="s">
        <v>1356</v>
      </c>
      <c r="N27" t="b">
        <v>0</v>
      </c>
    </row>
    <row r="28" spans="1:14" x14ac:dyDescent="0.45">
      <c r="A28" t="s">
        <v>96</v>
      </c>
      <c r="B28" t="s">
        <v>1357</v>
      </c>
      <c r="C28" t="s">
        <v>557</v>
      </c>
      <c r="D28">
        <v>5</v>
      </c>
      <c r="E28">
        <v>5</v>
      </c>
      <c r="F28">
        <v>5</v>
      </c>
      <c r="G28">
        <v>5</v>
      </c>
      <c r="H28">
        <v>1</v>
      </c>
      <c r="I28">
        <v>4.4800000000000004</v>
      </c>
      <c r="J28">
        <v>21</v>
      </c>
      <c r="K28">
        <v>8.3588571196383146E-2</v>
      </c>
      <c r="L28">
        <v>9</v>
      </c>
      <c r="M28" t="s">
        <v>1358</v>
      </c>
      <c r="N28" t="b">
        <v>0</v>
      </c>
    </row>
    <row r="29" spans="1:14" x14ac:dyDescent="0.45">
      <c r="A29" t="s">
        <v>99</v>
      </c>
      <c r="B29" t="s">
        <v>1359</v>
      </c>
      <c r="C29" t="s">
        <v>557</v>
      </c>
      <c r="D29">
        <v>4</v>
      </c>
      <c r="E29">
        <v>5</v>
      </c>
      <c r="F29">
        <v>4</v>
      </c>
      <c r="G29">
        <v>5</v>
      </c>
      <c r="H29">
        <v>1</v>
      </c>
      <c r="I29">
        <v>4.12</v>
      </c>
      <c r="J29">
        <v>19</v>
      </c>
      <c r="K29">
        <v>0.14503632704504801</v>
      </c>
      <c r="L29">
        <v>10</v>
      </c>
      <c r="M29" t="s">
        <v>1360</v>
      </c>
      <c r="N29" t="b">
        <v>0</v>
      </c>
    </row>
    <row r="30" spans="1:14" x14ac:dyDescent="0.45">
      <c r="A30" t="s">
        <v>102</v>
      </c>
      <c r="B30" t="s">
        <v>1361</v>
      </c>
      <c r="C30" t="s">
        <v>557</v>
      </c>
      <c r="D30">
        <v>4</v>
      </c>
      <c r="E30">
        <v>4</v>
      </c>
      <c r="F30">
        <v>2</v>
      </c>
      <c r="G30">
        <v>5</v>
      </c>
      <c r="H30">
        <v>1</v>
      </c>
      <c r="I30">
        <v>3.66</v>
      </c>
      <c r="J30">
        <v>16</v>
      </c>
      <c r="K30">
        <v>0.2059247996706666</v>
      </c>
      <c r="L30">
        <v>13</v>
      </c>
      <c r="M30" t="s">
        <v>1362</v>
      </c>
      <c r="N30" t="b">
        <v>0</v>
      </c>
    </row>
    <row r="31" spans="1:14" x14ac:dyDescent="0.45">
      <c r="A31" t="s">
        <v>105</v>
      </c>
      <c r="B31" t="s">
        <v>1363</v>
      </c>
      <c r="C31" t="s">
        <v>557</v>
      </c>
      <c r="D31">
        <v>5</v>
      </c>
      <c r="E31">
        <v>5</v>
      </c>
      <c r="F31">
        <v>5</v>
      </c>
      <c r="G31">
        <v>5</v>
      </c>
      <c r="H31">
        <v>1</v>
      </c>
      <c r="I31">
        <v>4.4800000000000004</v>
      </c>
      <c r="J31">
        <v>21</v>
      </c>
      <c r="K31">
        <v>0.18914272463915269</v>
      </c>
      <c r="L31">
        <v>12</v>
      </c>
      <c r="M31" t="s">
        <v>1364</v>
      </c>
      <c r="N31" t="b">
        <v>0</v>
      </c>
    </row>
    <row r="32" spans="1:14" x14ac:dyDescent="0.45">
      <c r="A32" t="s">
        <v>108</v>
      </c>
      <c r="B32" t="s">
        <v>1365</v>
      </c>
      <c r="C32" t="s">
        <v>557</v>
      </c>
      <c r="D32">
        <v>5</v>
      </c>
      <c r="E32">
        <v>5</v>
      </c>
      <c r="F32">
        <v>4</v>
      </c>
      <c r="G32">
        <v>5</v>
      </c>
      <c r="H32">
        <v>1</v>
      </c>
      <c r="I32">
        <v>4.3400000000000007</v>
      </c>
      <c r="J32">
        <v>20</v>
      </c>
      <c r="K32">
        <v>0.2638779321119038</v>
      </c>
      <c r="L32">
        <v>10</v>
      </c>
      <c r="M32" t="s">
        <v>1366</v>
      </c>
      <c r="N32" t="b">
        <v>0</v>
      </c>
    </row>
    <row r="33" spans="1:14" x14ac:dyDescent="0.45">
      <c r="A33" t="s">
        <v>111</v>
      </c>
      <c r="B33" t="s">
        <v>1367</v>
      </c>
      <c r="C33" t="s">
        <v>557</v>
      </c>
      <c r="D33">
        <v>5</v>
      </c>
      <c r="E33">
        <v>5</v>
      </c>
      <c r="F33">
        <v>5</v>
      </c>
      <c r="G33">
        <v>5</v>
      </c>
      <c r="H33">
        <v>1</v>
      </c>
      <c r="I33">
        <v>4.4800000000000004</v>
      </c>
      <c r="J33">
        <v>21</v>
      </c>
      <c r="K33">
        <v>0.16712023430880141</v>
      </c>
      <c r="L33">
        <v>10</v>
      </c>
      <c r="M33" t="s">
        <v>1368</v>
      </c>
      <c r="N33" t="b">
        <v>0</v>
      </c>
    </row>
    <row r="34" spans="1:14" x14ac:dyDescent="0.45">
      <c r="A34" t="s">
        <v>114</v>
      </c>
      <c r="B34" t="s">
        <v>1369</v>
      </c>
      <c r="C34" t="s">
        <v>557</v>
      </c>
      <c r="D34">
        <v>5</v>
      </c>
      <c r="E34">
        <v>5</v>
      </c>
      <c r="F34">
        <v>5</v>
      </c>
      <c r="G34">
        <v>5</v>
      </c>
      <c r="H34">
        <v>1</v>
      </c>
      <c r="I34">
        <v>4.4800000000000004</v>
      </c>
      <c r="J34">
        <v>21</v>
      </c>
      <c r="K34">
        <v>0.2362071457880596</v>
      </c>
      <c r="L34">
        <v>11</v>
      </c>
      <c r="M34" t="s">
        <v>1370</v>
      </c>
      <c r="N34" t="b">
        <v>0</v>
      </c>
    </row>
    <row r="35" spans="1:14" x14ac:dyDescent="0.45">
      <c r="A35" t="s">
        <v>117</v>
      </c>
      <c r="B35" t="s">
        <v>1371</v>
      </c>
      <c r="C35" t="s">
        <v>557</v>
      </c>
      <c r="D35">
        <v>5</v>
      </c>
      <c r="E35">
        <v>5</v>
      </c>
      <c r="F35">
        <v>5</v>
      </c>
      <c r="G35">
        <v>5</v>
      </c>
      <c r="H35">
        <v>4</v>
      </c>
      <c r="I35">
        <v>3.82</v>
      </c>
      <c r="J35">
        <v>24</v>
      </c>
      <c r="K35">
        <v>0.1329353265208818</v>
      </c>
      <c r="L35">
        <v>8</v>
      </c>
      <c r="M35" t="s">
        <v>1372</v>
      </c>
      <c r="N35" t="b">
        <v>0</v>
      </c>
    </row>
    <row r="36" spans="1:14" x14ac:dyDescent="0.45">
      <c r="A36" t="s">
        <v>120</v>
      </c>
      <c r="B36" t="s">
        <v>1373</v>
      </c>
      <c r="C36" t="s">
        <v>557</v>
      </c>
      <c r="D36">
        <v>5</v>
      </c>
      <c r="E36">
        <v>5</v>
      </c>
      <c r="F36">
        <v>3</v>
      </c>
      <c r="G36">
        <v>5</v>
      </c>
      <c r="H36">
        <v>1</v>
      </c>
      <c r="I36">
        <v>4.2</v>
      </c>
      <c r="J36">
        <v>19</v>
      </c>
      <c r="K36">
        <v>0.1075795645893685</v>
      </c>
      <c r="L36">
        <v>7</v>
      </c>
      <c r="M36" t="s">
        <v>1374</v>
      </c>
      <c r="N36" t="b">
        <v>0</v>
      </c>
    </row>
    <row r="37" spans="1:14" x14ac:dyDescent="0.45">
      <c r="A37" t="s">
        <v>123</v>
      </c>
      <c r="B37" t="s">
        <v>1375</v>
      </c>
      <c r="C37" t="s">
        <v>557</v>
      </c>
      <c r="D37">
        <v>4</v>
      </c>
      <c r="E37">
        <v>5</v>
      </c>
      <c r="F37">
        <v>3</v>
      </c>
      <c r="G37">
        <v>5</v>
      </c>
      <c r="H37">
        <v>1</v>
      </c>
      <c r="I37">
        <v>3.98</v>
      </c>
      <c r="J37">
        <v>18</v>
      </c>
      <c r="K37">
        <v>0.23095014281165799</v>
      </c>
      <c r="L37">
        <v>12</v>
      </c>
      <c r="M37" t="s">
        <v>1376</v>
      </c>
      <c r="N37" t="b">
        <v>0</v>
      </c>
    </row>
    <row r="38" spans="1:14" x14ac:dyDescent="0.45">
      <c r="A38" t="s">
        <v>126</v>
      </c>
      <c r="B38" t="s">
        <v>1377</v>
      </c>
      <c r="C38" t="s">
        <v>557</v>
      </c>
      <c r="D38">
        <v>5</v>
      </c>
      <c r="E38">
        <v>5</v>
      </c>
      <c r="F38">
        <v>5</v>
      </c>
      <c r="G38">
        <v>5</v>
      </c>
      <c r="H38">
        <v>1</v>
      </c>
      <c r="I38">
        <v>3.64</v>
      </c>
      <c r="J38">
        <v>21</v>
      </c>
      <c r="K38">
        <v>0.18741036812446751</v>
      </c>
      <c r="L38">
        <v>11</v>
      </c>
      <c r="M38" t="s">
        <v>1378</v>
      </c>
      <c r="N38" t="b">
        <v>0</v>
      </c>
    </row>
    <row r="39" spans="1:14" x14ac:dyDescent="0.45">
      <c r="A39" t="s">
        <v>129</v>
      </c>
      <c r="B39" t="s">
        <v>1379</v>
      </c>
      <c r="C39" t="s">
        <v>557</v>
      </c>
      <c r="D39">
        <v>4</v>
      </c>
      <c r="E39">
        <v>5</v>
      </c>
      <c r="F39">
        <v>4</v>
      </c>
      <c r="G39">
        <v>5</v>
      </c>
      <c r="H39">
        <v>1</v>
      </c>
      <c r="I39">
        <v>3.28</v>
      </c>
      <c r="J39">
        <v>19</v>
      </c>
      <c r="K39">
        <v>0.14744692702581419</v>
      </c>
      <c r="L39">
        <v>12</v>
      </c>
      <c r="M39" t="s">
        <v>1380</v>
      </c>
      <c r="N39" t="b">
        <v>0</v>
      </c>
    </row>
    <row r="40" spans="1:14" x14ac:dyDescent="0.45">
      <c r="A40" t="s">
        <v>132</v>
      </c>
      <c r="B40" t="s">
        <v>1381</v>
      </c>
      <c r="C40" t="s">
        <v>557</v>
      </c>
      <c r="D40">
        <v>5</v>
      </c>
      <c r="E40">
        <v>5</v>
      </c>
      <c r="F40">
        <v>5</v>
      </c>
      <c r="G40">
        <v>5</v>
      </c>
      <c r="H40">
        <v>1</v>
      </c>
      <c r="I40">
        <v>4.4800000000000004</v>
      </c>
      <c r="J40">
        <v>21</v>
      </c>
      <c r="K40">
        <v>4.3061543719438447E-2</v>
      </c>
      <c r="L40">
        <v>11</v>
      </c>
      <c r="M40" t="s">
        <v>1382</v>
      </c>
      <c r="N40" t="b">
        <v>0</v>
      </c>
    </row>
    <row r="41" spans="1:14" x14ac:dyDescent="0.45">
      <c r="A41" t="s">
        <v>135</v>
      </c>
      <c r="B41" t="s">
        <v>1383</v>
      </c>
      <c r="C41" t="s">
        <v>557</v>
      </c>
      <c r="D41">
        <v>5</v>
      </c>
      <c r="E41">
        <v>5</v>
      </c>
      <c r="F41">
        <v>4</v>
      </c>
      <c r="G41">
        <v>5</v>
      </c>
      <c r="H41">
        <v>1</v>
      </c>
      <c r="I41">
        <v>4.3400000000000007</v>
      </c>
      <c r="J41">
        <v>20</v>
      </c>
      <c r="K41">
        <v>0.20826152405850301</v>
      </c>
      <c r="L41">
        <v>10</v>
      </c>
      <c r="M41" t="s">
        <v>1384</v>
      </c>
      <c r="N41" t="b">
        <v>0</v>
      </c>
    </row>
    <row r="42" spans="1:14" x14ac:dyDescent="0.45">
      <c r="A42" t="s">
        <v>138</v>
      </c>
      <c r="B42" t="s">
        <v>1385</v>
      </c>
      <c r="C42" t="s">
        <v>557</v>
      </c>
      <c r="D42">
        <v>5</v>
      </c>
      <c r="E42">
        <v>5</v>
      </c>
      <c r="F42">
        <v>5</v>
      </c>
      <c r="G42">
        <v>5</v>
      </c>
      <c r="H42">
        <v>1</v>
      </c>
      <c r="I42">
        <v>4.4800000000000004</v>
      </c>
      <c r="J42">
        <v>21</v>
      </c>
      <c r="K42">
        <v>0.13338683647402719</v>
      </c>
      <c r="L42">
        <v>5</v>
      </c>
      <c r="M42" t="s">
        <v>1386</v>
      </c>
      <c r="N42" t="b">
        <v>0</v>
      </c>
    </row>
    <row r="43" spans="1:14" x14ac:dyDescent="0.45">
      <c r="A43" t="s">
        <v>141</v>
      </c>
      <c r="B43" t="s">
        <v>1387</v>
      </c>
      <c r="C43" t="s">
        <v>557</v>
      </c>
      <c r="D43">
        <v>4</v>
      </c>
      <c r="E43">
        <v>4</v>
      </c>
      <c r="F43">
        <v>3</v>
      </c>
      <c r="G43">
        <v>5</v>
      </c>
      <c r="H43">
        <v>1</v>
      </c>
      <c r="I43">
        <v>3.8</v>
      </c>
      <c r="J43">
        <v>17</v>
      </c>
      <c r="K43">
        <v>0.15369663918160839</v>
      </c>
      <c r="L43">
        <v>9</v>
      </c>
      <c r="M43" t="s">
        <v>1388</v>
      </c>
      <c r="N43" t="b">
        <v>0</v>
      </c>
    </row>
    <row r="44" spans="1:14" x14ac:dyDescent="0.45">
      <c r="A44" t="s">
        <v>144</v>
      </c>
      <c r="B44" t="s">
        <v>1389</v>
      </c>
      <c r="C44" t="s">
        <v>557</v>
      </c>
      <c r="D44">
        <v>4</v>
      </c>
      <c r="E44">
        <v>4</v>
      </c>
      <c r="F44">
        <v>3</v>
      </c>
      <c r="G44">
        <v>5</v>
      </c>
      <c r="H44">
        <v>1</v>
      </c>
      <c r="I44">
        <v>3.8</v>
      </c>
      <c r="J44">
        <v>17</v>
      </c>
      <c r="K44">
        <v>0.17114037607518881</v>
      </c>
      <c r="L44">
        <v>11</v>
      </c>
      <c r="M44" t="s">
        <v>1390</v>
      </c>
      <c r="N44" t="b">
        <v>0</v>
      </c>
    </row>
    <row r="45" spans="1:14" x14ac:dyDescent="0.45">
      <c r="A45" t="s">
        <v>147</v>
      </c>
      <c r="B45" t="s">
        <v>1391</v>
      </c>
      <c r="C45" t="s">
        <v>557</v>
      </c>
      <c r="D45">
        <v>3</v>
      </c>
      <c r="E45">
        <v>4</v>
      </c>
      <c r="F45">
        <v>2</v>
      </c>
      <c r="G45">
        <v>5</v>
      </c>
      <c r="H45">
        <v>1</v>
      </c>
      <c r="I45">
        <v>3.44</v>
      </c>
      <c r="J45">
        <v>15</v>
      </c>
      <c r="K45">
        <v>0.13319811552442451</v>
      </c>
      <c r="L45">
        <v>11</v>
      </c>
      <c r="M45" t="s">
        <v>1392</v>
      </c>
      <c r="N45" t="b">
        <v>0</v>
      </c>
    </row>
    <row r="46" spans="1:14" x14ac:dyDescent="0.45">
      <c r="A46" t="s">
        <v>150</v>
      </c>
      <c r="B46" t="s">
        <v>1393</v>
      </c>
      <c r="C46" t="s">
        <v>557</v>
      </c>
      <c r="D46">
        <v>5</v>
      </c>
      <c r="E46">
        <v>5</v>
      </c>
      <c r="F46">
        <v>5</v>
      </c>
      <c r="G46">
        <v>5</v>
      </c>
      <c r="H46">
        <v>1</v>
      </c>
      <c r="I46">
        <v>4.4800000000000004</v>
      </c>
      <c r="J46">
        <v>21</v>
      </c>
      <c r="K46">
        <v>0.1164294953014465</v>
      </c>
      <c r="L46">
        <v>4</v>
      </c>
      <c r="M46" t="s">
        <v>1394</v>
      </c>
      <c r="N46" t="b">
        <v>0</v>
      </c>
    </row>
    <row r="47" spans="1:14" x14ac:dyDescent="0.45">
      <c r="A47" t="s">
        <v>153</v>
      </c>
      <c r="B47" t="s">
        <v>1395</v>
      </c>
      <c r="C47" t="s">
        <v>557</v>
      </c>
      <c r="D47">
        <v>4</v>
      </c>
      <c r="E47">
        <v>5</v>
      </c>
      <c r="F47">
        <v>4</v>
      </c>
      <c r="G47">
        <v>5</v>
      </c>
      <c r="H47">
        <v>1</v>
      </c>
      <c r="I47">
        <v>4.12</v>
      </c>
      <c r="J47">
        <v>19</v>
      </c>
      <c r="K47">
        <v>5.452462754636668E-2</v>
      </c>
      <c r="L47">
        <v>5</v>
      </c>
      <c r="M47" t="s">
        <v>1396</v>
      </c>
      <c r="N47" t="b">
        <v>0</v>
      </c>
    </row>
    <row r="48" spans="1:14" x14ac:dyDescent="0.45">
      <c r="A48" t="s">
        <v>156</v>
      </c>
      <c r="B48" t="s">
        <v>698</v>
      </c>
      <c r="C48" t="s">
        <v>557</v>
      </c>
      <c r="D48">
        <v>3</v>
      </c>
      <c r="E48">
        <v>1</v>
      </c>
      <c r="F48">
        <v>1</v>
      </c>
      <c r="G48">
        <v>5</v>
      </c>
      <c r="H48">
        <v>1</v>
      </c>
      <c r="I48">
        <v>3.04</v>
      </c>
      <c r="J48">
        <v>11</v>
      </c>
      <c r="K48">
        <v>3.6304744911398332E-2</v>
      </c>
      <c r="L48">
        <v>5</v>
      </c>
      <c r="M48" t="s">
        <v>1397</v>
      </c>
      <c r="N48" t="b">
        <v>0</v>
      </c>
    </row>
    <row r="49" spans="1:14" x14ac:dyDescent="0.45">
      <c r="A49" t="s">
        <v>159</v>
      </c>
      <c r="B49" t="s">
        <v>1398</v>
      </c>
      <c r="C49" t="s">
        <v>557</v>
      </c>
      <c r="D49">
        <v>5</v>
      </c>
      <c r="E49">
        <v>5</v>
      </c>
      <c r="F49">
        <v>4</v>
      </c>
      <c r="G49">
        <v>5</v>
      </c>
      <c r="H49">
        <v>1</v>
      </c>
      <c r="I49">
        <v>4.3400000000000007</v>
      </c>
      <c r="J49">
        <v>20</v>
      </c>
      <c r="K49">
        <v>0.41692251517201789</v>
      </c>
      <c r="L49">
        <v>10</v>
      </c>
      <c r="M49" t="s">
        <v>1399</v>
      </c>
      <c r="N49" t="b">
        <v>0</v>
      </c>
    </row>
    <row r="50" spans="1:14" x14ac:dyDescent="0.45">
      <c r="A50" t="s">
        <v>162</v>
      </c>
      <c r="B50" t="s">
        <v>1400</v>
      </c>
      <c r="C50" t="s">
        <v>557</v>
      </c>
      <c r="D50">
        <v>5</v>
      </c>
      <c r="E50">
        <v>5</v>
      </c>
      <c r="F50">
        <v>4</v>
      </c>
      <c r="G50">
        <v>5</v>
      </c>
      <c r="H50">
        <v>1</v>
      </c>
      <c r="I50">
        <v>4.3400000000000007</v>
      </c>
      <c r="J50">
        <v>20</v>
      </c>
      <c r="K50">
        <v>0.14128696069261579</v>
      </c>
      <c r="L50">
        <v>5</v>
      </c>
      <c r="M50" t="s">
        <v>1401</v>
      </c>
      <c r="N50" t="b">
        <v>0</v>
      </c>
    </row>
    <row r="51" spans="1:14" x14ac:dyDescent="0.45">
      <c r="A51" t="s">
        <v>165</v>
      </c>
      <c r="B51" t="s">
        <v>1402</v>
      </c>
      <c r="C51" t="s">
        <v>557</v>
      </c>
      <c r="D51">
        <v>5</v>
      </c>
      <c r="E51">
        <v>5</v>
      </c>
      <c r="F51">
        <v>3</v>
      </c>
      <c r="G51">
        <v>5</v>
      </c>
      <c r="H51">
        <v>1</v>
      </c>
      <c r="I51">
        <v>3.36</v>
      </c>
      <c r="J51">
        <v>19</v>
      </c>
      <c r="K51">
        <v>0.21517374046733931</v>
      </c>
      <c r="L51">
        <v>16</v>
      </c>
      <c r="M51" t="s">
        <v>1403</v>
      </c>
      <c r="N51" t="b">
        <v>0</v>
      </c>
    </row>
    <row r="52" spans="1:14" x14ac:dyDescent="0.45">
      <c r="A52" t="s">
        <v>168</v>
      </c>
      <c r="B52" t="s">
        <v>1404</v>
      </c>
      <c r="C52" t="s">
        <v>557</v>
      </c>
      <c r="D52">
        <v>2</v>
      </c>
      <c r="E52">
        <v>2</v>
      </c>
      <c r="F52">
        <v>1</v>
      </c>
      <c r="G52">
        <v>3</v>
      </c>
      <c r="H52">
        <v>1</v>
      </c>
      <c r="I52">
        <v>1.64</v>
      </c>
      <c r="J52">
        <v>9</v>
      </c>
      <c r="K52">
        <v>0.13530053012030899</v>
      </c>
      <c r="L52">
        <v>6</v>
      </c>
      <c r="M52" t="s">
        <v>1405</v>
      </c>
      <c r="N52" t="b">
        <v>0</v>
      </c>
    </row>
    <row r="53" spans="1:14" x14ac:dyDescent="0.45">
      <c r="A53" t="s">
        <v>171</v>
      </c>
      <c r="B53" t="s">
        <v>1406</v>
      </c>
      <c r="C53" t="s">
        <v>557</v>
      </c>
      <c r="D53">
        <v>4</v>
      </c>
      <c r="E53">
        <v>5</v>
      </c>
      <c r="F53">
        <v>3</v>
      </c>
      <c r="G53">
        <v>5</v>
      </c>
      <c r="H53">
        <v>1</v>
      </c>
      <c r="I53">
        <v>3.98</v>
      </c>
      <c r="J53">
        <v>18</v>
      </c>
      <c r="K53">
        <v>5.6867219095083348E-2</v>
      </c>
      <c r="L53">
        <v>15</v>
      </c>
      <c r="M53" t="s">
        <v>1407</v>
      </c>
      <c r="N53" t="b">
        <v>0</v>
      </c>
    </row>
    <row r="54" spans="1:14" x14ac:dyDescent="0.45">
      <c r="A54" t="s">
        <v>174</v>
      </c>
      <c r="B54" t="s">
        <v>1408</v>
      </c>
      <c r="C54" t="s">
        <v>557</v>
      </c>
      <c r="D54">
        <v>5</v>
      </c>
      <c r="E54">
        <v>5</v>
      </c>
      <c r="F54">
        <v>4</v>
      </c>
      <c r="G54">
        <v>5</v>
      </c>
      <c r="H54">
        <v>1</v>
      </c>
      <c r="I54">
        <v>4.3400000000000007</v>
      </c>
      <c r="J54">
        <v>20</v>
      </c>
      <c r="K54">
        <v>0.22825127945200019</v>
      </c>
      <c r="L54">
        <v>13</v>
      </c>
      <c r="M54" t="s">
        <v>1409</v>
      </c>
      <c r="N54" t="b">
        <v>0</v>
      </c>
    </row>
    <row r="55" spans="1:14" x14ac:dyDescent="0.45">
      <c r="A55" t="s">
        <v>177</v>
      </c>
      <c r="B55" t="s">
        <v>1410</v>
      </c>
      <c r="C55" t="s">
        <v>557</v>
      </c>
      <c r="D55">
        <v>5</v>
      </c>
      <c r="E55">
        <v>5</v>
      </c>
      <c r="F55">
        <v>4</v>
      </c>
      <c r="G55">
        <v>5</v>
      </c>
      <c r="H55">
        <v>1</v>
      </c>
      <c r="I55">
        <v>4.3400000000000007</v>
      </c>
      <c r="J55">
        <v>20</v>
      </c>
      <c r="K55">
        <v>0.37935468601359951</v>
      </c>
      <c r="L55">
        <v>11</v>
      </c>
      <c r="M55" t="s">
        <v>1411</v>
      </c>
      <c r="N55" t="b">
        <v>0</v>
      </c>
    </row>
    <row r="56" spans="1:14" x14ac:dyDescent="0.45">
      <c r="A56" t="s">
        <v>180</v>
      </c>
      <c r="B56" t="s">
        <v>1412</v>
      </c>
      <c r="C56" t="s">
        <v>557</v>
      </c>
      <c r="D56">
        <v>5</v>
      </c>
      <c r="E56">
        <v>5</v>
      </c>
      <c r="F56">
        <v>4</v>
      </c>
      <c r="G56">
        <v>5</v>
      </c>
      <c r="H56">
        <v>1</v>
      </c>
      <c r="I56">
        <v>4.3400000000000007</v>
      </c>
      <c r="J56">
        <v>20</v>
      </c>
      <c r="K56">
        <v>0.2075370377952149</v>
      </c>
      <c r="L56">
        <v>9</v>
      </c>
      <c r="M56" t="s">
        <v>1413</v>
      </c>
      <c r="N56" t="b">
        <v>0</v>
      </c>
    </row>
    <row r="57" spans="1:14" x14ac:dyDescent="0.45">
      <c r="A57" t="s">
        <v>183</v>
      </c>
      <c r="B57" t="s">
        <v>1414</v>
      </c>
      <c r="C57" t="s">
        <v>557</v>
      </c>
      <c r="D57">
        <v>2</v>
      </c>
      <c r="E57">
        <v>2</v>
      </c>
      <c r="F57">
        <v>1</v>
      </c>
      <c r="G57">
        <v>4</v>
      </c>
      <c r="H57">
        <v>1</v>
      </c>
      <c r="I57">
        <v>2.6</v>
      </c>
      <c r="J57">
        <v>10</v>
      </c>
      <c r="K57">
        <v>0.30545422271677652</v>
      </c>
      <c r="L57">
        <v>9</v>
      </c>
      <c r="M57" t="s">
        <v>1415</v>
      </c>
      <c r="N57" t="b">
        <v>0</v>
      </c>
    </row>
    <row r="58" spans="1:14" x14ac:dyDescent="0.45">
      <c r="A58" t="s">
        <v>186</v>
      </c>
      <c r="B58" t="s">
        <v>1416</v>
      </c>
      <c r="C58" t="s">
        <v>557</v>
      </c>
      <c r="D58">
        <v>4</v>
      </c>
      <c r="E58">
        <v>5</v>
      </c>
      <c r="F58">
        <v>3</v>
      </c>
      <c r="G58">
        <v>5</v>
      </c>
      <c r="H58">
        <v>1</v>
      </c>
      <c r="I58">
        <v>3.98</v>
      </c>
      <c r="J58">
        <v>18</v>
      </c>
      <c r="K58">
        <v>0.10298553715229621</v>
      </c>
      <c r="L58">
        <v>11</v>
      </c>
      <c r="M58" t="s">
        <v>1417</v>
      </c>
      <c r="N58" t="b">
        <v>0</v>
      </c>
    </row>
    <row r="59" spans="1:14" x14ac:dyDescent="0.45">
      <c r="A59" t="s">
        <v>189</v>
      </c>
      <c r="B59" t="s">
        <v>1418</v>
      </c>
      <c r="C59" t="s">
        <v>557</v>
      </c>
      <c r="D59">
        <v>4</v>
      </c>
      <c r="E59">
        <v>4</v>
      </c>
      <c r="F59">
        <v>2</v>
      </c>
      <c r="G59">
        <v>4</v>
      </c>
      <c r="H59">
        <v>2</v>
      </c>
      <c r="I59">
        <v>3.88</v>
      </c>
      <c r="J59">
        <v>16</v>
      </c>
      <c r="K59">
        <v>0.19645818491875069</v>
      </c>
      <c r="L59">
        <v>13</v>
      </c>
      <c r="M59" t="s">
        <v>1419</v>
      </c>
      <c r="N59" t="b">
        <v>0</v>
      </c>
    </row>
    <row r="60" spans="1:14" x14ac:dyDescent="0.45">
      <c r="A60" t="s">
        <v>192</v>
      </c>
      <c r="B60" t="s">
        <v>1420</v>
      </c>
      <c r="C60" t="s">
        <v>557</v>
      </c>
      <c r="D60">
        <v>4</v>
      </c>
      <c r="E60">
        <v>5</v>
      </c>
      <c r="F60">
        <v>4</v>
      </c>
      <c r="G60">
        <v>5</v>
      </c>
      <c r="H60">
        <v>1</v>
      </c>
      <c r="I60">
        <v>4.3999999999999986</v>
      </c>
      <c r="J60">
        <v>19</v>
      </c>
      <c r="K60">
        <v>0.1744195192415309</v>
      </c>
      <c r="L60">
        <v>8</v>
      </c>
      <c r="M60" t="s">
        <v>1421</v>
      </c>
      <c r="N60" t="b">
        <v>0</v>
      </c>
    </row>
    <row r="61" spans="1:14" x14ac:dyDescent="0.45">
      <c r="A61" t="s">
        <v>195</v>
      </c>
      <c r="B61" t="s">
        <v>1422</v>
      </c>
      <c r="C61" t="s">
        <v>557</v>
      </c>
      <c r="D61">
        <v>4</v>
      </c>
      <c r="E61">
        <v>5</v>
      </c>
      <c r="F61">
        <v>4</v>
      </c>
      <c r="G61">
        <v>5</v>
      </c>
      <c r="H61">
        <v>1</v>
      </c>
      <c r="I61">
        <v>4.12</v>
      </c>
      <c r="J61">
        <v>19</v>
      </c>
      <c r="K61">
        <v>0.13936035287889251</v>
      </c>
      <c r="L61">
        <v>12</v>
      </c>
      <c r="M61" t="s">
        <v>1423</v>
      </c>
      <c r="N61" t="b">
        <v>0</v>
      </c>
    </row>
    <row r="62" spans="1:14" x14ac:dyDescent="0.45">
      <c r="A62" t="s">
        <v>198</v>
      </c>
      <c r="B62" t="s">
        <v>1424</v>
      </c>
      <c r="C62" t="s">
        <v>557</v>
      </c>
      <c r="D62">
        <v>4</v>
      </c>
      <c r="E62">
        <v>5</v>
      </c>
      <c r="F62">
        <v>3</v>
      </c>
      <c r="G62">
        <v>4</v>
      </c>
      <c r="H62">
        <v>1</v>
      </c>
      <c r="I62">
        <v>3.44</v>
      </c>
      <c r="J62">
        <v>17</v>
      </c>
      <c r="K62">
        <v>0.1004341039707419</v>
      </c>
      <c r="L62">
        <v>5</v>
      </c>
      <c r="M62" t="s">
        <v>1425</v>
      </c>
      <c r="N62" t="b">
        <v>0</v>
      </c>
    </row>
    <row r="63" spans="1:14" x14ac:dyDescent="0.45">
      <c r="A63" t="s">
        <v>201</v>
      </c>
      <c r="B63" t="s">
        <v>1426</v>
      </c>
      <c r="C63" t="s">
        <v>557</v>
      </c>
      <c r="D63">
        <v>4</v>
      </c>
      <c r="E63">
        <v>5</v>
      </c>
      <c r="F63">
        <v>3</v>
      </c>
      <c r="G63">
        <v>5</v>
      </c>
      <c r="H63">
        <v>1</v>
      </c>
      <c r="I63">
        <v>3.98</v>
      </c>
      <c r="J63">
        <v>18</v>
      </c>
      <c r="K63">
        <v>0.13659924001955759</v>
      </c>
      <c r="L63">
        <v>8</v>
      </c>
      <c r="M63" t="s">
        <v>1427</v>
      </c>
      <c r="N63" t="b">
        <v>0</v>
      </c>
    </row>
    <row r="64" spans="1:14" x14ac:dyDescent="0.45">
      <c r="A64" t="s">
        <v>204</v>
      </c>
      <c r="B64" t="s">
        <v>1428</v>
      </c>
      <c r="C64" t="s">
        <v>557</v>
      </c>
      <c r="D64">
        <v>4</v>
      </c>
      <c r="E64">
        <v>5</v>
      </c>
      <c r="F64">
        <v>4</v>
      </c>
      <c r="G64">
        <v>5</v>
      </c>
      <c r="H64">
        <v>1</v>
      </c>
      <c r="I64">
        <v>4.12</v>
      </c>
      <c r="J64">
        <v>19</v>
      </c>
      <c r="K64">
        <v>0.1640366327008887</v>
      </c>
      <c r="L64">
        <v>11</v>
      </c>
      <c r="M64" t="s">
        <v>1429</v>
      </c>
      <c r="N64" t="b">
        <v>0</v>
      </c>
    </row>
    <row r="65" spans="1:14" x14ac:dyDescent="0.45">
      <c r="A65" t="s">
        <v>207</v>
      </c>
      <c r="B65" t="s">
        <v>698</v>
      </c>
      <c r="C65" t="s">
        <v>557</v>
      </c>
      <c r="D65">
        <v>1</v>
      </c>
      <c r="E65">
        <v>1</v>
      </c>
      <c r="F65">
        <v>1</v>
      </c>
      <c r="G65">
        <v>1</v>
      </c>
      <c r="H65">
        <v>1</v>
      </c>
      <c r="I65">
        <v>1</v>
      </c>
      <c r="J65">
        <v>5</v>
      </c>
      <c r="K65">
        <v>2.4046769542219969E-2</v>
      </c>
      <c r="L65">
        <v>12</v>
      </c>
      <c r="M65" t="s">
        <v>1430</v>
      </c>
      <c r="N65" t="b">
        <v>0</v>
      </c>
    </row>
    <row r="66" spans="1:14" x14ac:dyDescent="0.45">
      <c r="A66" t="s">
        <v>210</v>
      </c>
      <c r="B66" t="s">
        <v>1431</v>
      </c>
      <c r="C66" t="s">
        <v>557</v>
      </c>
      <c r="D66">
        <v>5</v>
      </c>
      <c r="E66">
        <v>5</v>
      </c>
      <c r="F66">
        <v>5</v>
      </c>
      <c r="G66">
        <v>5</v>
      </c>
      <c r="H66">
        <v>1</v>
      </c>
      <c r="I66">
        <v>4.4800000000000004</v>
      </c>
      <c r="J66">
        <v>21</v>
      </c>
      <c r="K66">
        <v>8.554162542649385E-2</v>
      </c>
      <c r="L66">
        <v>4</v>
      </c>
      <c r="M66" t="s">
        <v>1432</v>
      </c>
      <c r="N66" t="b">
        <v>0</v>
      </c>
    </row>
    <row r="67" spans="1:14" x14ac:dyDescent="0.45">
      <c r="A67" t="s">
        <v>213</v>
      </c>
      <c r="B67" t="s">
        <v>1433</v>
      </c>
      <c r="C67" t="s">
        <v>557</v>
      </c>
      <c r="D67">
        <v>4</v>
      </c>
      <c r="E67">
        <v>4</v>
      </c>
      <c r="F67">
        <v>3</v>
      </c>
      <c r="G67">
        <v>5</v>
      </c>
      <c r="H67">
        <v>1</v>
      </c>
      <c r="I67">
        <v>3.8</v>
      </c>
      <c r="J67">
        <v>17</v>
      </c>
      <c r="K67">
        <v>0.13938682454493151</v>
      </c>
      <c r="L67">
        <v>14</v>
      </c>
      <c r="M67" t="s">
        <v>1434</v>
      </c>
      <c r="N67" t="b">
        <v>0</v>
      </c>
    </row>
    <row r="68" spans="1:14" x14ac:dyDescent="0.45">
      <c r="A68" t="s">
        <v>216</v>
      </c>
      <c r="B68" t="s">
        <v>698</v>
      </c>
      <c r="C68" t="s">
        <v>557</v>
      </c>
      <c r="D68">
        <v>3</v>
      </c>
      <c r="E68">
        <v>1</v>
      </c>
      <c r="F68">
        <v>1</v>
      </c>
      <c r="G68">
        <v>1</v>
      </c>
      <c r="H68">
        <v>1</v>
      </c>
      <c r="I68">
        <v>2.56</v>
      </c>
      <c r="J68">
        <v>7</v>
      </c>
      <c r="K68">
        <v>4.0567161444016862E-2</v>
      </c>
      <c r="L68">
        <v>5</v>
      </c>
      <c r="M68" t="s">
        <v>1435</v>
      </c>
      <c r="N68" t="b">
        <v>0</v>
      </c>
    </row>
    <row r="69" spans="1:14" x14ac:dyDescent="0.45">
      <c r="A69" t="s">
        <v>219</v>
      </c>
      <c r="B69" t="s">
        <v>1187</v>
      </c>
      <c r="C69" t="s">
        <v>557</v>
      </c>
      <c r="D69">
        <v>5</v>
      </c>
      <c r="E69">
        <v>5</v>
      </c>
      <c r="F69">
        <v>5</v>
      </c>
      <c r="G69">
        <v>5</v>
      </c>
      <c r="H69">
        <v>1</v>
      </c>
      <c r="I69">
        <v>4.4800000000000004</v>
      </c>
      <c r="J69">
        <v>21</v>
      </c>
      <c r="K69">
        <v>0.13340835134011189</v>
      </c>
      <c r="L69">
        <v>10</v>
      </c>
      <c r="M69" t="s">
        <v>1436</v>
      </c>
      <c r="N69" t="b">
        <v>0</v>
      </c>
    </row>
    <row r="70" spans="1:14" x14ac:dyDescent="0.45">
      <c r="A70" t="s">
        <v>222</v>
      </c>
      <c r="B70" t="s">
        <v>1437</v>
      </c>
      <c r="C70" t="s">
        <v>557</v>
      </c>
      <c r="D70">
        <v>5</v>
      </c>
      <c r="E70">
        <v>5</v>
      </c>
      <c r="F70">
        <v>4</v>
      </c>
      <c r="G70">
        <v>5</v>
      </c>
      <c r="H70">
        <v>1</v>
      </c>
      <c r="I70">
        <v>4.3400000000000007</v>
      </c>
      <c r="J70">
        <v>20</v>
      </c>
      <c r="K70">
        <v>0.19967646503251779</v>
      </c>
      <c r="L70">
        <v>12</v>
      </c>
      <c r="M70" t="s">
        <v>1438</v>
      </c>
      <c r="N70" t="b">
        <v>0</v>
      </c>
    </row>
    <row r="71" spans="1:14" x14ac:dyDescent="0.45">
      <c r="A71" t="s">
        <v>225</v>
      </c>
      <c r="B71" t="s">
        <v>1439</v>
      </c>
      <c r="C71" t="s">
        <v>557</v>
      </c>
      <c r="D71">
        <v>5</v>
      </c>
      <c r="E71">
        <v>5</v>
      </c>
      <c r="F71">
        <v>4</v>
      </c>
      <c r="G71">
        <v>5</v>
      </c>
      <c r="H71">
        <v>1</v>
      </c>
      <c r="I71">
        <v>4.3400000000000007</v>
      </c>
      <c r="J71">
        <v>20</v>
      </c>
      <c r="K71">
        <v>0.32855988834827388</v>
      </c>
      <c r="L71">
        <v>9</v>
      </c>
      <c r="M71" t="s">
        <v>1440</v>
      </c>
      <c r="N71" t="b">
        <v>0</v>
      </c>
    </row>
    <row r="72" spans="1:14" x14ac:dyDescent="0.45">
      <c r="A72" t="s">
        <v>228</v>
      </c>
      <c r="B72" t="s">
        <v>1441</v>
      </c>
      <c r="C72" t="s">
        <v>557</v>
      </c>
      <c r="D72">
        <v>4</v>
      </c>
      <c r="E72">
        <v>5</v>
      </c>
      <c r="F72">
        <v>3</v>
      </c>
      <c r="G72">
        <v>5</v>
      </c>
      <c r="H72">
        <v>1</v>
      </c>
      <c r="I72">
        <v>3.98</v>
      </c>
      <c r="J72">
        <v>18</v>
      </c>
      <c r="K72">
        <v>0.24356741766295451</v>
      </c>
      <c r="L72">
        <v>11</v>
      </c>
      <c r="M72" t="s">
        <v>1442</v>
      </c>
      <c r="N72" t="b">
        <v>0</v>
      </c>
    </row>
    <row r="73" spans="1:14" x14ac:dyDescent="0.45">
      <c r="A73" t="s">
        <v>231</v>
      </c>
      <c r="B73" t="s">
        <v>1443</v>
      </c>
      <c r="C73" t="s">
        <v>557</v>
      </c>
      <c r="D73">
        <v>5</v>
      </c>
      <c r="E73">
        <v>5</v>
      </c>
      <c r="F73">
        <v>4</v>
      </c>
      <c r="G73">
        <v>5</v>
      </c>
      <c r="H73">
        <v>1</v>
      </c>
      <c r="I73">
        <v>4.3400000000000007</v>
      </c>
      <c r="J73">
        <v>20</v>
      </c>
      <c r="K73">
        <v>0.17748072986212979</v>
      </c>
      <c r="L73">
        <v>7</v>
      </c>
      <c r="M73" t="s">
        <v>1444</v>
      </c>
      <c r="N73" t="b">
        <v>0</v>
      </c>
    </row>
    <row r="74" spans="1:14" x14ac:dyDescent="0.45">
      <c r="A74" t="s">
        <v>234</v>
      </c>
      <c r="B74" t="s">
        <v>698</v>
      </c>
      <c r="C74" t="s">
        <v>557</v>
      </c>
      <c r="D74">
        <v>1</v>
      </c>
      <c r="E74">
        <v>1</v>
      </c>
      <c r="F74">
        <v>1</v>
      </c>
      <c r="G74">
        <v>1</v>
      </c>
      <c r="H74">
        <v>1</v>
      </c>
      <c r="I74">
        <v>1</v>
      </c>
      <c r="J74">
        <v>5</v>
      </c>
      <c r="K74">
        <v>4.112431487016191E-2</v>
      </c>
      <c r="L74">
        <v>11</v>
      </c>
      <c r="M74" t="s">
        <v>1445</v>
      </c>
      <c r="N74" t="b">
        <v>0</v>
      </c>
    </row>
    <row r="75" spans="1:14" x14ac:dyDescent="0.45">
      <c r="A75" t="s">
        <v>237</v>
      </c>
      <c r="B75" t="s">
        <v>1446</v>
      </c>
      <c r="C75" t="s">
        <v>557</v>
      </c>
      <c r="D75">
        <v>5</v>
      </c>
      <c r="E75">
        <v>5</v>
      </c>
      <c r="F75">
        <v>4</v>
      </c>
      <c r="G75">
        <v>5</v>
      </c>
      <c r="H75">
        <v>1</v>
      </c>
      <c r="I75">
        <v>4.3400000000000007</v>
      </c>
      <c r="J75">
        <v>20</v>
      </c>
      <c r="K75">
        <v>0.34096878322966379</v>
      </c>
      <c r="L75">
        <v>8</v>
      </c>
      <c r="M75" t="s">
        <v>1447</v>
      </c>
      <c r="N75" t="b">
        <v>0</v>
      </c>
    </row>
    <row r="76" spans="1:14" x14ac:dyDescent="0.45">
      <c r="A76" t="s">
        <v>240</v>
      </c>
      <c r="B76" t="s">
        <v>957</v>
      </c>
      <c r="C76" t="s">
        <v>557</v>
      </c>
      <c r="D76">
        <v>4</v>
      </c>
      <c r="E76">
        <v>5</v>
      </c>
      <c r="F76">
        <v>4</v>
      </c>
      <c r="G76">
        <v>5</v>
      </c>
      <c r="H76">
        <v>1</v>
      </c>
      <c r="I76">
        <v>3.28</v>
      </c>
      <c r="J76">
        <v>19</v>
      </c>
      <c r="K76">
        <v>0.35360210331469533</v>
      </c>
      <c r="L76">
        <v>16</v>
      </c>
      <c r="M76" t="s">
        <v>1448</v>
      </c>
      <c r="N76" t="b">
        <v>0</v>
      </c>
    </row>
    <row r="77" spans="1:14" x14ac:dyDescent="0.45">
      <c r="A77" t="s">
        <v>243</v>
      </c>
      <c r="B77" t="s">
        <v>1449</v>
      </c>
      <c r="C77" t="s">
        <v>557</v>
      </c>
      <c r="D77">
        <v>5</v>
      </c>
      <c r="E77">
        <v>5</v>
      </c>
      <c r="F77">
        <v>5</v>
      </c>
      <c r="G77">
        <v>5</v>
      </c>
      <c r="H77">
        <v>1</v>
      </c>
      <c r="I77">
        <v>4.4800000000000004</v>
      </c>
      <c r="J77">
        <v>21</v>
      </c>
      <c r="K77">
        <v>0.24474641319942611</v>
      </c>
      <c r="L77">
        <v>5</v>
      </c>
      <c r="M77" t="s">
        <v>1450</v>
      </c>
      <c r="N77" t="b">
        <v>0</v>
      </c>
    </row>
    <row r="78" spans="1:14" x14ac:dyDescent="0.45">
      <c r="A78" t="s">
        <v>246</v>
      </c>
      <c r="B78" t="s">
        <v>1451</v>
      </c>
      <c r="C78" t="s">
        <v>557</v>
      </c>
      <c r="D78">
        <v>4</v>
      </c>
      <c r="E78">
        <v>5</v>
      </c>
      <c r="F78">
        <v>3</v>
      </c>
      <c r="G78">
        <v>4</v>
      </c>
      <c r="H78">
        <v>2</v>
      </c>
      <c r="I78">
        <v>3.08</v>
      </c>
      <c r="J78">
        <v>18</v>
      </c>
      <c r="K78">
        <v>0.28020661696629717</v>
      </c>
      <c r="L78">
        <v>11</v>
      </c>
      <c r="M78" t="s">
        <v>1452</v>
      </c>
      <c r="N78" t="b">
        <v>0</v>
      </c>
    </row>
    <row r="79" spans="1:14" x14ac:dyDescent="0.45">
      <c r="A79" t="s">
        <v>249</v>
      </c>
      <c r="B79" t="s">
        <v>1453</v>
      </c>
      <c r="C79" t="s">
        <v>557</v>
      </c>
      <c r="D79">
        <v>4</v>
      </c>
      <c r="E79">
        <v>5</v>
      </c>
      <c r="F79">
        <v>4</v>
      </c>
      <c r="G79">
        <v>5</v>
      </c>
      <c r="H79">
        <v>1</v>
      </c>
      <c r="I79">
        <v>3.28</v>
      </c>
      <c r="J79">
        <v>19</v>
      </c>
      <c r="K79">
        <v>0.22736269617448329</v>
      </c>
      <c r="L79">
        <v>11</v>
      </c>
      <c r="M79" t="s">
        <v>1454</v>
      </c>
      <c r="N79" t="b">
        <v>0</v>
      </c>
    </row>
    <row r="80" spans="1:14" x14ac:dyDescent="0.45">
      <c r="A80" t="s">
        <v>252</v>
      </c>
      <c r="B80" t="s">
        <v>1455</v>
      </c>
      <c r="C80" t="s">
        <v>557</v>
      </c>
      <c r="D80">
        <v>5</v>
      </c>
      <c r="E80">
        <v>5</v>
      </c>
      <c r="F80">
        <v>4</v>
      </c>
      <c r="G80">
        <v>5</v>
      </c>
      <c r="H80">
        <v>1</v>
      </c>
      <c r="I80">
        <v>3.5</v>
      </c>
      <c r="J80">
        <v>20</v>
      </c>
      <c r="K80">
        <v>0.2261529413551934</v>
      </c>
      <c r="L80">
        <v>10</v>
      </c>
      <c r="M80" t="s">
        <v>1456</v>
      </c>
      <c r="N80" t="b">
        <v>0</v>
      </c>
    </row>
    <row r="81" spans="1:14" x14ac:dyDescent="0.45">
      <c r="A81" t="s">
        <v>255</v>
      </c>
      <c r="B81" t="s">
        <v>1457</v>
      </c>
      <c r="C81" t="s">
        <v>557</v>
      </c>
      <c r="D81">
        <v>4</v>
      </c>
      <c r="E81">
        <v>5</v>
      </c>
      <c r="F81">
        <v>4</v>
      </c>
      <c r="G81">
        <v>5</v>
      </c>
      <c r="H81">
        <v>1</v>
      </c>
      <c r="I81">
        <v>4.12</v>
      </c>
      <c r="J81">
        <v>19</v>
      </c>
      <c r="K81">
        <v>0.38583425423601342</v>
      </c>
      <c r="L81">
        <v>10</v>
      </c>
      <c r="M81" t="s">
        <v>1458</v>
      </c>
      <c r="N81" t="b">
        <v>0</v>
      </c>
    </row>
    <row r="82" spans="1:14" x14ac:dyDescent="0.45">
      <c r="A82" t="s">
        <v>258</v>
      </c>
      <c r="B82" t="s">
        <v>1459</v>
      </c>
      <c r="C82" t="s">
        <v>557</v>
      </c>
      <c r="D82">
        <v>5</v>
      </c>
      <c r="E82">
        <v>5</v>
      </c>
      <c r="F82">
        <v>5</v>
      </c>
      <c r="G82">
        <v>5</v>
      </c>
      <c r="H82">
        <v>1</v>
      </c>
      <c r="I82">
        <v>4.76</v>
      </c>
      <c r="J82">
        <v>21</v>
      </c>
      <c r="K82">
        <v>8.0402444018390667E-2</v>
      </c>
      <c r="L82">
        <v>10</v>
      </c>
      <c r="M82" t="s">
        <v>1460</v>
      </c>
      <c r="N82" t="b">
        <v>0</v>
      </c>
    </row>
    <row r="83" spans="1:14" x14ac:dyDescent="0.45">
      <c r="A83" t="s">
        <v>261</v>
      </c>
      <c r="B83" t="s">
        <v>1461</v>
      </c>
      <c r="C83" t="s">
        <v>557</v>
      </c>
      <c r="D83">
        <v>5</v>
      </c>
      <c r="E83">
        <v>5</v>
      </c>
      <c r="F83">
        <v>5</v>
      </c>
      <c r="G83">
        <v>5</v>
      </c>
      <c r="H83">
        <v>1</v>
      </c>
      <c r="I83">
        <v>4.4800000000000004</v>
      </c>
      <c r="J83">
        <v>21</v>
      </c>
      <c r="K83">
        <v>0.215657368546088</v>
      </c>
      <c r="L83">
        <v>6</v>
      </c>
      <c r="M83" t="s">
        <v>1462</v>
      </c>
      <c r="N83" t="b">
        <v>0</v>
      </c>
    </row>
    <row r="84" spans="1:14" x14ac:dyDescent="0.45">
      <c r="A84" t="s">
        <v>264</v>
      </c>
      <c r="B84" t="s">
        <v>1463</v>
      </c>
      <c r="C84" t="s">
        <v>557</v>
      </c>
      <c r="D84">
        <v>5</v>
      </c>
      <c r="E84">
        <v>5</v>
      </c>
      <c r="F84">
        <v>5</v>
      </c>
      <c r="G84">
        <v>5</v>
      </c>
      <c r="H84">
        <v>1</v>
      </c>
      <c r="I84">
        <v>4.4800000000000004</v>
      </c>
      <c r="J84">
        <v>21</v>
      </c>
      <c r="K84">
        <v>0.13831581191291181</v>
      </c>
      <c r="L84">
        <v>10</v>
      </c>
      <c r="M84" t="s">
        <v>1464</v>
      </c>
      <c r="N84" t="b">
        <v>0</v>
      </c>
    </row>
    <row r="85" spans="1:14" x14ac:dyDescent="0.45">
      <c r="A85" t="s">
        <v>267</v>
      </c>
      <c r="B85" t="s">
        <v>1465</v>
      </c>
      <c r="C85" t="s">
        <v>557</v>
      </c>
      <c r="D85">
        <v>1</v>
      </c>
      <c r="E85">
        <v>1</v>
      </c>
      <c r="F85">
        <v>1</v>
      </c>
      <c r="G85">
        <v>3</v>
      </c>
      <c r="H85">
        <v>1</v>
      </c>
      <c r="I85">
        <v>1.24</v>
      </c>
      <c r="J85">
        <v>7</v>
      </c>
      <c r="K85">
        <v>0.134269213355004</v>
      </c>
      <c r="L85">
        <v>7</v>
      </c>
      <c r="M85" t="s">
        <v>1466</v>
      </c>
      <c r="N85" t="b">
        <v>0</v>
      </c>
    </row>
    <row r="86" spans="1:14" x14ac:dyDescent="0.45">
      <c r="A86" t="s">
        <v>270</v>
      </c>
      <c r="B86" t="s">
        <v>1467</v>
      </c>
      <c r="C86" t="s">
        <v>557</v>
      </c>
      <c r="D86">
        <v>5</v>
      </c>
      <c r="E86">
        <v>2</v>
      </c>
      <c r="F86">
        <v>1</v>
      </c>
      <c r="G86">
        <v>5</v>
      </c>
      <c r="H86">
        <v>1</v>
      </c>
      <c r="I86">
        <v>3.38</v>
      </c>
      <c r="J86">
        <v>14</v>
      </c>
      <c r="K86">
        <v>8.4283799111416938E-2</v>
      </c>
      <c r="L86">
        <v>11</v>
      </c>
      <c r="M86" t="s">
        <v>1468</v>
      </c>
      <c r="N86" t="b">
        <v>0</v>
      </c>
    </row>
    <row r="87" spans="1:14" x14ac:dyDescent="0.45">
      <c r="A87" t="s">
        <v>273</v>
      </c>
      <c r="B87" t="s">
        <v>698</v>
      </c>
      <c r="C87" t="s">
        <v>557</v>
      </c>
      <c r="D87">
        <v>1</v>
      </c>
      <c r="E87">
        <v>1</v>
      </c>
      <c r="F87">
        <v>1</v>
      </c>
      <c r="G87">
        <v>1</v>
      </c>
      <c r="H87">
        <v>1</v>
      </c>
      <c r="I87">
        <v>1.84</v>
      </c>
      <c r="J87">
        <v>5</v>
      </c>
      <c r="K87">
        <v>4.2304041700704079E-2</v>
      </c>
      <c r="L87">
        <v>9</v>
      </c>
      <c r="M87" t="s">
        <v>1469</v>
      </c>
      <c r="N87" t="b">
        <v>0</v>
      </c>
    </row>
    <row r="88" spans="1:14" x14ac:dyDescent="0.45">
      <c r="A88" t="s">
        <v>276</v>
      </c>
      <c r="B88" t="s">
        <v>698</v>
      </c>
      <c r="C88" t="s">
        <v>557</v>
      </c>
      <c r="D88">
        <v>1</v>
      </c>
      <c r="E88">
        <v>1</v>
      </c>
      <c r="F88">
        <v>1</v>
      </c>
      <c r="G88">
        <v>1</v>
      </c>
      <c r="H88">
        <v>1</v>
      </c>
      <c r="I88">
        <v>1</v>
      </c>
      <c r="J88">
        <v>5</v>
      </c>
      <c r="K88">
        <v>2.657821560033485E-2</v>
      </c>
      <c r="L88">
        <v>10</v>
      </c>
      <c r="M88" t="s">
        <v>1470</v>
      </c>
      <c r="N88" t="b">
        <v>0</v>
      </c>
    </row>
    <row r="89" spans="1:14" x14ac:dyDescent="0.45">
      <c r="A89" t="s">
        <v>279</v>
      </c>
      <c r="B89" t="s">
        <v>1471</v>
      </c>
      <c r="C89" t="s">
        <v>557</v>
      </c>
      <c r="D89">
        <v>5</v>
      </c>
      <c r="E89">
        <v>5</v>
      </c>
      <c r="F89">
        <v>4</v>
      </c>
      <c r="G89">
        <v>5</v>
      </c>
      <c r="H89">
        <v>1</v>
      </c>
      <c r="I89">
        <v>4.3400000000000007</v>
      </c>
      <c r="J89">
        <v>20</v>
      </c>
      <c r="K89">
        <v>0.1136218594961253</v>
      </c>
      <c r="L89">
        <v>9</v>
      </c>
      <c r="M89" t="s">
        <v>1472</v>
      </c>
      <c r="N89" t="b">
        <v>0</v>
      </c>
    </row>
    <row r="90" spans="1:14" x14ac:dyDescent="0.45">
      <c r="A90" t="s">
        <v>282</v>
      </c>
      <c r="B90" t="s">
        <v>1473</v>
      </c>
      <c r="C90" t="s">
        <v>557</v>
      </c>
      <c r="D90">
        <v>4</v>
      </c>
      <c r="E90">
        <v>4</v>
      </c>
      <c r="F90">
        <v>2</v>
      </c>
      <c r="G90">
        <v>5</v>
      </c>
      <c r="H90">
        <v>1</v>
      </c>
      <c r="I90">
        <v>3.66</v>
      </c>
      <c r="J90">
        <v>16</v>
      </c>
      <c r="K90">
        <v>0.11441088828137019</v>
      </c>
      <c r="L90">
        <v>7</v>
      </c>
      <c r="M90" t="s">
        <v>1474</v>
      </c>
      <c r="N90" t="b">
        <v>0</v>
      </c>
    </row>
    <row r="91" spans="1:14" x14ac:dyDescent="0.45">
      <c r="A91" t="s">
        <v>285</v>
      </c>
      <c r="B91" t="s">
        <v>1475</v>
      </c>
      <c r="C91" t="s">
        <v>557</v>
      </c>
      <c r="D91">
        <v>5</v>
      </c>
      <c r="E91">
        <v>5</v>
      </c>
      <c r="F91">
        <v>5</v>
      </c>
      <c r="G91">
        <v>5</v>
      </c>
      <c r="H91">
        <v>1</v>
      </c>
      <c r="I91">
        <v>4.4800000000000004</v>
      </c>
      <c r="J91">
        <v>21</v>
      </c>
      <c r="K91">
        <v>0.40357480701353637</v>
      </c>
      <c r="L91">
        <v>4</v>
      </c>
      <c r="M91" t="s">
        <v>1476</v>
      </c>
      <c r="N91" t="b">
        <v>0</v>
      </c>
    </row>
    <row r="92" spans="1:14" x14ac:dyDescent="0.45">
      <c r="A92" t="s">
        <v>288</v>
      </c>
      <c r="B92" t="s">
        <v>1477</v>
      </c>
      <c r="C92" t="s">
        <v>557</v>
      </c>
      <c r="D92">
        <v>5</v>
      </c>
      <c r="E92">
        <v>1</v>
      </c>
      <c r="F92">
        <v>1</v>
      </c>
      <c r="G92">
        <v>5</v>
      </c>
      <c r="H92">
        <v>1</v>
      </c>
      <c r="I92">
        <v>3.48</v>
      </c>
      <c r="J92">
        <v>13</v>
      </c>
      <c r="K92">
        <v>0.14296076452322021</v>
      </c>
      <c r="L92">
        <v>12</v>
      </c>
      <c r="M92" t="s">
        <v>1478</v>
      </c>
      <c r="N92" t="b">
        <v>0</v>
      </c>
    </row>
    <row r="93" spans="1:14" x14ac:dyDescent="0.45">
      <c r="A93" t="s">
        <v>291</v>
      </c>
      <c r="B93" t="s">
        <v>1479</v>
      </c>
      <c r="C93" t="s">
        <v>557</v>
      </c>
      <c r="D93">
        <v>4</v>
      </c>
      <c r="E93">
        <v>5</v>
      </c>
      <c r="F93">
        <v>3</v>
      </c>
      <c r="G93">
        <v>5</v>
      </c>
      <c r="H93">
        <v>1</v>
      </c>
      <c r="I93">
        <v>3.98</v>
      </c>
      <c r="J93">
        <v>18</v>
      </c>
      <c r="K93">
        <v>0.1291496445849466</v>
      </c>
      <c r="L93">
        <v>11</v>
      </c>
      <c r="M93" t="s">
        <v>1480</v>
      </c>
      <c r="N93" t="b">
        <v>0</v>
      </c>
    </row>
    <row r="94" spans="1:14" x14ac:dyDescent="0.45">
      <c r="A94" t="s">
        <v>294</v>
      </c>
      <c r="B94" t="s">
        <v>1481</v>
      </c>
      <c r="C94" t="s">
        <v>557</v>
      </c>
      <c r="D94">
        <v>5</v>
      </c>
      <c r="E94">
        <v>5</v>
      </c>
      <c r="F94">
        <v>4</v>
      </c>
      <c r="G94">
        <v>5</v>
      </c>
      <c r="H94">
        <v>1</v>
      </c>
      <c r="I94">
        <v>4.3400000000000007</v>
      </c>
      <c r="J94">
        <v>20</v>
      </c>
      <c r="K94">
        <v>0.30208910804313571</v>
      </c>
      <c r="L94">
        <v>11</v>
      </c>
      <c r="M94" t="s">
        <v>1482</v>
      </c>
      <c r="N94" t="b">
        <v>0</v>
      </c>
    </row>
    <row r="95" spans="1:14" x14ac:dyDescent="0.45">
      <c r="A95" t="s">
        <v>297</v>
      </c>
      <c r="B95" t="s">
        <v>1483</v>
      </c>
      <c r="C95" t="s">
        <v>557</v>
      </c>
      <c r="D95">
        <v>4</v>
      </c>
      <c r="E95">
        <v>5</v>
      </c>
      <c r="F95">
        <v>3</v>
      </c>
      <c r="G95">
        <v>5</v>
      </c>
      <c r="H95">
        <v>1</v>
      </c>
      <c r="I95">
        <v>3.98</v>
      </c>
      <c r="J95">
        <v>18</v>
      </c>
      <c r="K95">
        <v>7.8720211679225688E-2</v>
      </c>
      <c r="L95">
        <v>10</v>
      </c>
      <c r="M95" t="s">
        <v>1484</v>
      </c>
      <c r="N95" t="b">
        <v>0</v>
      </c>
    </row>
    <row r="96" spans="1:14" x14ac:dyDescent="0.45">
      <c r="A96" t="s">
        <v>300</v>
      </c>
      <c r="B96" t="s">
        <v>1485</v>
      </c>
      <c r="C96" t="s">
        <v>557</v>
      </c>
      <c r="D96">
        <v>5</v>
      </c>
      <c r="E96">
        <v>5</v>
      </c>
      <c r="F96">
        <v>5</v>
      </c>
      <c r="G96">
        <v>5</v>
      </c>
      <c r="H96">
        <v>1</v>
      </c>
      <c r="I96">
        <v>4.4800000000000004</v>
      </c>
      <c r="J96">
        <v>21</v>
      </c>
      <c r="K96">
        <v>0.17041535334594579</v>
      </c>
      <c r="L96">
        <v>10</v>
      </c>
      <c r="M96" t="s">
        <v>1486</v>
      </c>
      <c r="N96" t="b">
        <v>0</v>
      </c>
    </row>
    <row r="97" spans="1:14" x14ac:dyDescent="0.45">
      <c r="A97" t="s">
        <v>303</v>
      </c>
      <c r="B97" t="s">
        <v>1487</v>
      </c>
      <c r="C97" t="s">
        <v>557</v>
      </c>
      <c r="D97">
        <v>5</v>
      </c>
      <c r="E97">
        <v>5</v>
      </c>
      <c r="F97">
        <v>5</v>
      </c>
      <c r="G97">
        <v>5</v>
      </c>
      <c r="H97">
        <v>1</v>
      </c>
      <c r="I97">
        <v>4.4800000000000004</v>
      </c>
      <c r="J97">
        <v>21</v>
      </c>
      <c r="K97">
        <v>0.23423903327680859</v>
      </c>
      <c r="L97">
        <v>11</v>
      </c>
      <c r="M97" t="s">
        <v>1488</v>
      </c>
      <c r="N97" t="b">
        <v>0</v>
      </c>
    </row>
    <row r="98" spans="1:14" x14ac:dyDescent="0.45">
      <c r="A98" t="s">
        <v>306</v>
      </c>
      <c r="B98" t="s">
        <v>997</v>
      </c>
      <c r="C98" t="s">
        <v>557</v>
      </c>
      <c r="D98">
        <v>5</v>
      </c>
      <c r="E98">
        <v>5</v>
      </c>
      <c r="F98">
        <v>5</v>
      </c>
      <c r="G98">
        <v>5</v>
      </c>
      <c r="H98">
        <v>4</v>
      </c>
      <c r="I98">
        <v>4.9400000000000004</v>
      </c>
      <c r="J98">
        <v>24</v>
      </c>
      <c r="K98">
        <v>0.37092215193967099</v>
      </c>
      <c r="L98">
        <v>13</v>
      </c>
      <c r="M98" t="s">
        <v>1489</v>
      </c>
      <c r="N98" t="b">
        <v>0</v>
      </c>
    </row>
    <row r="99" spans="1:14" x14ac:dyDescent="0.45">
      <c r="A99" t="s">
        <v>309</v>
      </c>
      <c r="B99" t="s">
        <v>1490</v>
      </c>
      <c r="C99" t="s">
        <v>557</v>
      </c>
      <c r="D99">
        <v>5</v>
      </c>
      <c r="E99">
        <v>5</v>
      </c>
      <c r="F99">
        <v>5</v>
      </c>
      <c r="G99">
        <v>5</v>
      </c>
      <c r="H99">
        <v>1</v>
      </c>
      <c r="I99">
        <v>3.64</v>
      </c>
      <c r="J99">
        <v>21</v>
      </c>
      <c r="K99">
        <v>0.29922053800099191</v>
      </c>
      <c r="L99">
        <v>11</v>
      </c>
      <c r="M99" t="s">
        <v>1491</v>
      </c>
      <c r="N99" t="b">
        <v>0</v>
      </c>
    </row>
    <row r="100" spans="1:14" x14ac:dyDescent="0.45">
      <c r="A100" t="s">
        <v>312</v>
      </c>
      <c r="B100" t="s">
        <v>1492</v>
      </c>
      <c r="C100" t="s">
        <v>557</v>
      </c>
      <c r="D100">
        <v>5</v>
      </c>
      <c r="E100">
        <v>5</v>
      </c>
      <c r="F100">
        <v>4</v>
      </c>
      <c r="G100">
        <v>5</v>
      </c>
      <c r="H100">
        <v>1</v>
      </c>
      <c r="I100">
        <v>4.3400000000000007</v>
      </c>
      <c r="J100">
        <v>20</v>
      </c>
      <c r="K100">
        <v>0.19800701884573499</v>
      </c>
      <c r="L100">
        <v>6</v>
      </c>
      <c r="M100" t="s">
        <v>1493</v>
      </c>
      <c r="N100" t="b">
        <v>0</v>
      </c>
    </row>
    <row r="101" spans="1:14" x14ac:dyDescent="0.45">
      <c r="A101" t="s">
        <v>315</v>
      </c>
      <c r="B101" t="s">
        <v>1494</v>
      </c>
      <c r="C101" t="s">
        <v>557</v>
      </c>
      <c r="D101">
        <v>4</v>
      </c>
      <c r="E101">
        <v>5</v>
      </c>
      <c r="F101">
        <v>4</v>
      </c>
      <c r="G101">
        <v>5</v>
      </c>
      <c r="H101">
        <v>1</v>
      </c>
      <c r="I101">
        <v>4.12</v>
      </c>
      <c r="J101">
        <v>19</v>
      </c>
      <c r="K101">
        <v>0.13454618178572489</v>
      </c>
      <c r="L101">
        <v>9</v>
      </c>
      <c r="M101" t="s">
        <v>1495</v>
      </c>
      <c r="N101" t="b">
        <v>0</v>
      </c>
    </row>
    <row r="102" spans="1:14" x14ac:dyDescent="0.45">
      <c r="A102" t="s">
        <v>318</v>
      </c>
      <c r="B102" t="s">
        <v>1496</v>
      </c>
      <c r="C102" t="s">
        <v>557</v>
      </c>
      <c r="D102">
        <v>5</v>
      </c>
      <c r="E102">
        <v>5</v>
      </c>
      <c r="F102">
        <v>5</v>
      </c>
      <c r="G102">
        <v>5</v>
      </c>
      <c r="H102">
        <v>3</v>
      </c>
      <c r="I102">
        <v>4.88</v>
      </c>
      <c r="J102">
        <v>23</v>
      </c>
      <c r="K102">
        <v>0.19321796590935411</v>
      </c>
      <c r="L102">
        <v>10</v>
      </c>
      <c r="M102" t="s">
        <v>1497</v>
      </c>
      <c r="N102" t="b">
        <v>0</v>
      </c>
    </row>
    <row r="103" spans="1:14" x14ac:dyDescent="0.45">
      <c r="A103" t="s">
        <v>321</v>
      </c>
      <c r="B103" t="s">
        <v>1498</v>
      </c>
      <c r="C103" t="s">
        <v>557</v>
      </c>
      <c r="D103">
        <v>5</v>
      </c>
      <c r="E103">
        <v>5</v>
      </c>
      <c r="F103">
        <v>5</v>
      </c>
      <c r="G103">
        <v>5</v>
      </c>
      <c r="H103">
        <v>1</v>
      </c>
      <c r="I103">
        <v>4.4800000000000004</v>
      </c>
      <c r="J103">
        <v>21</v>
      </c>
      <c r="K103">
        <v>0.27070131627162902</v>
      </c>
      <c r="L103">
        <v>11</v>
      </c>
      <c r="M103" t="s">
        <v>1499</v>
      </c>
      <c r="N103" t="b">
        <v>0</v>
      </c>
    </row>
    <row r="104" spans="1:14" x14ac:dyDescent="0.45">
      <c r="A104" t="s">
        <v>324</v>
      </c>
      <c r="B104" t="s">
        <v>1008</v>
      </c>
      <c r="C104" t="s">
        <v>557</v>
      </c>
      <c r="D104">
        <v>5</v>
      </c>
      <c r="E104">
        <v>5</v>
      </c>
      <c r="F104">
        <v>5</v>
      </c>
      <c r="G104">
        <v>5</v>
      </c>
      <c r="H104">
        <v>1</v>
      </c>
      <c r="I104">
        <v>4.4800000000000004</v>
      </c>
      <c r="J104">
        <v>21</v>
      </c>
      <c r="K104">
        <v>3.7204033654939857E-2</v>
      </c>
      <c r="L104">
        <v>10</v>
      </c>
      <c r="M104" t="s">
        <v>1500</v>
      </c>
      <c r="N104" t="b">
        <v>0</v>
      </c>
    </row>
    <row r="105" spans="1:14" x14ac:dyDescent="0.45">
      <c r="A105" t="s">
        <v>327</v>
      </c>
      <c r="B105" t="s">
        <v>1501</v>
      </c>
      <c r="C105" t="s">
        <v>557</v>
      </c>
      <c r="D105">
        <v>5</v>
      </c>
      <c r="E105">
        <v>5</v>
      </c>
      <c r="F105">
        <v>4</v>
      </c>
      <c r="G105">
        <v>5</v>
      </c>
      <c r="H105">
        <v>1</v>
      </c>
      <c r="I105">
        <v>4.3400000000000007</v>
      </c>
      <c r="J105">
        <v>20</v>
      </c>
      <c r="K105">
        <v>0.25139534680906139</v>
      </c>
      <c r="L105">
        <v>13</v>
      </c>
      <c r="M105" t="s">
        <v>1502</v>
      </c>
      <c r="N105" t="b">
        <v>0</v>
      </c>
    </row>
    <row r="106" spans="1:14" x14ac:dyDescent="0.45">
      <c r="A106" t="s">
        <v>330</v>
      </c>
      <c r="B106" t="s">
        <v>1503</v>
      </c>
      <c r="C106" t="s">
        <v>557</v>
      </c>
      <c r="D106">
        <v>5</v>
      </c>
      <c r="E106">
        <v>5</v>
      </c>
      <c r="F106">
        <v>5</v>
      </c>
      <c r="G106">
        <v>5</v>
      </c>
      <c r="H106">
        <v>1</v>
      </c>
      <c r="I106">
        <v>4.4800000000000004</v>
      </c>
      <c r="J106">
        <v>21</v>
      </c>
      <c r="K106">
        <v>0.15250149494126691</v>
      </c>
      <c r="L106">
        <v>5</v>
      </c>
      <c r="M106" t="s">
        <v>1504</v>
      </c>
      <c r="N106" t="b">
        <v>0</v>
      </c>
    </row>
    <row r="107" spans="1:14" x14ac:dyDescent="0.45">
      <c r="A107" t="s">
        <v>333</v>
      </c>
      <c r="B107" t="s">
        <v>1505</v>
      </c>
      <c r="C107" t="s">
        <v>557</v>
      </c>
      <c r="D107">
        <v>5</v>
      </c>
      <c r="E107">
        <v>5</v>
      </c>
      <c r="F107">
        <v>4</v>
      </c>
      <c r="G107">
        <v>5</v>
      </c>
      <c r="H107">
        <v>1</v>
      </c>
      <c r="I107">
        <v>4.3400000000000007</v>
      </c>
      <c r="J107">
        <v>20</v>
      </c>
      <c r="K107">
        <v>0.19957794341214</v>
      </c>
      <c r="L107">
        <v>8</v>
      </c>
      <c r="M107" t="s">
        <v>1506</v>
      </c>
      <c r="N107" t="b">
        <v>0</v>
      </c>
    </row>
    <row r="108" spans="1:14" x14ac:dyDescent="0.45">
      <c r="A108" t="s">
        <v>336</v>
      </c>
      <c r="B108" t="s">
        <v>1507</v>
      </c>
      <c r="C108" t="s">
        <v>557</v>
      </c>
      <c r="D108">
        <v>5</v>
      </c>
      <c r="E108">
        <v>5</v>
      </c>
      <c r="F108">
        <v>4</v>
      </c>
      <c r="G108">
        <v>5</v>
      </c>
      <c r="H108">
        <v>1</v>
      </c>
      <c r="I108">
        <v>4.3400000000000007</v>
      </c>
      <c r="J108">
        <v>20</v>
      </c>
      <c r="K108">
        <v>0.19081325028655799</v>
      </c>
      <c r="L108">
        <v>10</v>
      </c>
      <c r="M108" t="s">
        <v>1508</v>
      </c>
      <c r="N108" t="b">
        <v>0</v>
      </c>
    </row>
    <row r="109" spans="1:14" x14ac:dyDescent="0.45">
      <c r="A109" t="s">
        <v>339</v>
      </c>
      <c r="B109" t="s">
        <v>1509</v>
      </c>
      <c r="C109" t="s">
        <v>557</v>
      </c>
      <c r="D109">
        <v>4</v>
      </c>
      <c r="E109">
        <v>4</v>
      </c>
      <c r="F109">
        <v>3</v>
      </c>
      <c r="G109">
        <v>5</v>
      </c>
      <c r="H109">
        <v>1</v>
      </c>
      <c r="I109">
        <v>3.8</v>
      </c>
      <c r="J109">
        <v>17</v>
      </c>
      <c r="K109">
        <v>0.14550319025893321</v>
      </c>
      <c r="L109">
        <v>10</v>
      </c>
      <c r="M109" t="s">
        <v>1510</v>
      </c>
      <c r="N109" t="b">
        <v>0</v>
      </c>
    </row>
    <row r="110" spans="1:14" x14ac:dyDescent="0.45">
      <c r="A110" t="s">
        <v>342</v>
      </c>
      <c r="B110" t="s">
        <v>1511</v>
      </c>
      <c r="C110" t="s">
        <v>557</v>
      </c>
      <c r="D110">
        <v>5</v>
      </c>
      <c r="E110">
        <v>1</v>
      </c>
      <c r="F110">
        <v>1</v>
      </c>
      <c r="G110">
        <v>5</v>
      </c>
      <c r="H110">
        <v>1</v>
      </c>
      <c r="I110">
        <v>3.48</v>
      </c>
      <c r="J110">
        <v>13</v>
      </c>
      <c r="K110">
        <v>9.1770235145844661E-2</v>
      </c>
      <c r="L110">
        <v>12</v>
      </c>
      <c r="M110" t="s">
        <v>1512</v>
      </c>
      <c r="N110" t="b">
        <v>0</v>
      </c>
    </row>
    <row r="111" spans="1:14" x14ac:dyDescent="0.45">
      <c r="A111" t="s">
        <v>345</v>
      </c>
      <c r="B111" t="s">
        <v>1513</v>
      </c>
      <c r="C111" t="s">
        <v>557</v>
      </c>
      <c r="D111">
        <v>5</v>
      </c>
      <c r="E111">
        <v>5</v>
      </c>
      <c r="F111">
        <v>4</v>
      </c>
      <c r="G111">
        <v>5</v>
      </c>
      <c r="H111">
        <v>1</v>
      </c>
      <c r="I111">
        <v>4.3400000000000007</v>
      </c>
      <c r="J111">
        <v>20</v>
      </c>
      <c r="K111">
        <v>0.20985197148960219</v>
      </c>
      <c r="L111">
        <v>14</v>
      </c>
      <c r="M111" t="s">
        <v>1514</v>
      </c>
      <c r="N111" t="b">
        <v>0</v>
      </c>
    </row>
    <row r="112" spans="1:14" x14ac:dyDescent="0.45">
      <c r="A112" t="s">
        <v>348</v>
      </c>
      <c r="B112" t="s">
        <v>1024</v>
      </c>
      <c r="C112" t="s">
        <v>557</v>
      </c>
      <c r="D112">
        <v>4</v>
      </c>
      <c r="E112">
        <v>4</v>
      </c>
      <c r="F112">
        <v>3</v>
      </c>
      <c r="G112">
        <v>5</v>
      </c>
      <c r="H112">
        <v>1</v>
      </c>
      <c r="I112">
        <v>3.8</v>
      </c>
      <c r="J112">
        <v>17</v>
      </c>
      <c r="K112">
        <v>0.13930778156864779</v>
      </c>
      <c r="L112">
        <v>11</v>
      </c>
      <c r="M112" t="s">
        <v>1515</v>
      </c>
      <c r="N112" t="b">
        <v>0</v>
      </c>
    </row>
    <row r="113" spans="1:14" x14ac:dyDescent="0.45">
      <c r="A113" t="s">
        <v>351</v>
      </c>
      <c r="B113" t="s">
        <v>1516</v>
      </c>
      <c r="C113" t="s">
        <v>557</v>
      </c>
      <c r="D113">
        <v>4</v>
      </c>
      <c r="E113">
        <v>5</v>
      </c>
      <c r="F113">
        <v>4</v>
      </c>
      <c r="G113">
        <v>5</v>
      </c>
      <c r="H113">
        <v>1</v>
      </c>
      <c r="I113">
        <v>3.28</v>
      </c>
      <c r="J113">
        <v>19</v>
      </c>
      <c r="K113">
        <v>0.26495548744676273</v>
      </c>
      <c r="L113">
        <v>13</v>
      </c>
      <c r="M113" t="s">
        <v>1517</v>
      </c>
      <c r="N113" t="b">
        <v>0</v>
      </c>
    </row>
    <row r="114" spans="1:14" x14ac:dyDescent="0.45">
      <c r="A114" t="s">
        <v>354</v>
      </c>
      <c r="B114" t="s">
        <v>1518</v>
      </c>
      <c r="C114" t="s">
        <v>557</v>
      </c>
      <c r="D114">
        <v>5</v>
      </c>
      <c r="E114">
        <v>5</v>
      </c>
      <c r="F114">
        <v>5</v>
      </c>
      <c r="G114">
        <v>5</v>
      </c>
      <c r="H114">
        <v>1</v>
      </c>
      <c r="I114">
        <v>4.4800000000000004</v>
      </c>
      <c r="J114">
        <v>21</v>
      </c>
      <c r="K114">
        <v>0.2130441292269519</v>
      </c>
      <c r="L114">
        <v>9</v>
      </c>
      <c r="M114" t="s">
        <v>1519</v>
      </c>
      <c r="N114" t="b">
        <v>0</v>
      </c>
    </row>
    <row r="115" spans="1:14" x14ac:dyDescent="0.45">
      <c r="A115" t="s">
        <v>357</v>
      </c>
      <c r="B115" t="s">
        <v>1520</v>
      </c>
      <c r="C115" t="s">
        <v>557</v>
      </c>
      <c r="D115">
        <v>5</v>
      </c>
      <c r="E115">
        <v>5</v>
      </c>
      <c r="F115">
        <v>5</v>
      </c>
      <c r="G115">
        <v>5</v>
      </c>
      <c r="H115">
        <v>1</v>
      </c>
      <c r="I115">
        <v>4.76</v>
      </c>
      <c r="J115">
        <v>21</v>
      </c>
      <c r="K115">
        <v>0.31857321863365018</v>
      </c>
      <c r="L115">
        <v>10</v>
      </c>
      <c r="M115" t="s">
        <v>1521</v>
      </c>
      <c r="N115" t="b">
        <v>0</v>
      </c>
    </row>
    <row r="116" spans="1:14" x14ac:dyDescent="0.45">
      <c r="A116" t="s">
        <v>360</v>
      </c>
      <c r="B116" t="s">
        <v>1522</v>
      </c>
      <c r="C116" t="s">
        <v>557</v>
      </c>
      <c r="D116">
        <v>5</v>
      </c>
      <c r="E116">
        <v>5</v>
      </c>
      <c r="F116">
        <v>5</v>
      </c>
      <c r="G116">
        <v>5</v>
      </c>
      <c r="H116">
        <v>1</v>
      </c>
      <c r="I116">
        <v>4.4800000000000004</v>
      </c>
      <c r="J116">
        <v>21</v>
      </c>
      <c r="K116">
        <v>8.9831968160650005E-2</v>
      </c>
      <c r="L116">
        <v>3</v>
      </c>
      <c r="M116" t="s">
        <v>1523</v>
      </c>
      <c r="N116" t="b">
        <v>0</v>
      </c>
    </row>
    <row r="117" spans="1:14" x14ac:dyDescent="0.45">
      <c r="A117" t="s">
        <v>363</v>
      </c>
      <c r="B117" t="s">
        <v>1524</v>
      </c>
      <c r="C117" t="s">
        <v>557</v>
      </c>
      <c r="D117">
        <v>5</v>
      </c>
      <c r="E117">
        <v>5</v>
      </c>
      <c r="F117">
        <v>4</v>
      </c>
      <c r="G117">
        <v>5</v>
      </c>
      <c r="H117">
        <v>1</v>
      </c>
      <c r="I117">
        <v>4.3400000000000007</v>
      </c>
      <c r="J117">
        <v>20</v>
      </c>
      <c r="K117">
        <v>0.46563949238093127</v>
      </c>
      <c r="L117">
        <v>12</v>
      </c>
      <c r="M117" t="s">
        <v>1525</v>
      </c>
      <c r="N117" t="b">
        <v>0</v>
      </c>
    </row>
    <row r="118" spans="1:14" x14ac:dyDescent="0.45">
      <c r="A118" t="s">
        <v>366</v>
      </c>
      <c r="B118" t="s">
        <v>1526</v>
      </c>
      <c r="C118" t="s">
        <v>557</v>
      </c>
      <c r="D118">
        <v>4</v>
      </c>
      <c r="E118">
        <v>5</v>
      </c>
      <c r="F118">
        <v>3</v>
      </c>
      <c r="G118">
        <v>5</v>
      </c>
      <c r="H118">
        <v>1</v>
      </c>
      <c r="I118">
        <v>3.98</v>
      </c>
      <c r="J118">
        <v>18</v>
      </c>
      <c r="K118">
        <v>6.7398694335944212E-2</v>
      </c>
      <c r="L118">
        <v>5</v>
      </c>
      <c r="M118" t="s">
        <v>1527</v>
      </c>
      <c r="N118" t="b">
        <v>0</v>
      </c>
    </row>
    <row r="119" spans="1:14" x14ac:dyDescent="0.45">
      <c r="A119" t="s">
        <v>369</v>
      </c>
      <c r="B119" t="s">
        <v>1528</v>
      </c>
      <c r="C119" t="s">
        <v>557</v>
      </c>
      <c r="D119">
        <v>4</v>
      </c>
      <c r="E119">
        <v>4</v>
      </c>
      <c r="F119">
        <v>3</v>
      </c>
      <c r="G119">
        <v>5</v>
      </c>
      <c r="H119">
        <v>1</v>
      </c>
      <c r="I119">
        <v>3.8</v>
      </c>
      <c r="J119">
        <v>17</v>
      </c>
      <c r="K119">
        <v>0.15102227534711041</v>
      </c>
      <c r="L119">
        <v>10</v>
      </c>
      <c r="M119" t="s">
        <v>1529</v>
      </c>
      <c r="N119" t="b">
        <v>0</v>
      </c>
    </row>
    <row r="120" spans="1:14" x14ac:dyDescent="0.45">
      <c r="A120" t="s">
        <v>372</v>
      </c>
      <c r="B120" t="s">
        <v>1530</v>
      </c>
      <c r="C120" t="s">
        <v>557</v>
      </c>
      <c r="D120">
        <v>4</v>
      </c>
      <c r="E120">
        <v>4</v>
      </c>
      <c r="F120">
        <v>3</v>
      </c>
      <c r="G120">
        <v>5</v>
      </c>
      <c r="H120">
        <v>1</v>
      </c>
      <c r="I120">
        <v>3.8</v>
      </c>
      <c r="J120">
        <v>17</v>
      </c>
      <c r="K120">
        <v>0.22846128499643881</v>
      </c>
      <c r="L120">
        <v>15</v>
      </c>
      <c r="M120" t="s">
        <v>1531</v>
      </c>
      <c r="N120" t="b">
        <v>0</v>
      </c>
    </row>
    <row r="121" spans="1:14" x14ac:dyDescent="0.45">
      <c r="A121" t="s">
        <v>375</v>
      </c>
      <c r="B121" t="s">
        <v>1532</v>
      </c>
      <c r="C121" t="s">
        <v>557</v>
      </c>
      <c r="D121">
        <v>5</v>
      </c>
      <c r="E121">
        <v>5</v>
      </c>
      <c r="F121">
        <v>4</v>
      </c>
      <c r="G121">
        <v>5</v>
      </c>
      <c r="H121">
        <v>1</v>
      </c>
      <c r="I121">
        <v>3.5</v>
      </c>
      <c r="J121">
        <v>20</v>
      </c>
      <c r="K121">
        <v>0.29325603697377889</v>
      </c>
      <c r="L121">
        <v>5</v>
      </c>
      <c r="M121" t="s">
        <v>1533</v>
      </c>
      <c r="N121" t="b">
        <v>0</v>
      </c>
    </row>
    <row r="122" spans="1:14" x14ac:dyDescent="0.45">
      <c r="A122" t="s">
        <v>378</v>
      </c>
      <c r="B122" t="s">
        <v>1534</v>
      </c>
      <c r="C122" t="s">
        <v>557</v>
      </c>
      <c r="D122">
        <v>4</v>
      </c>
      <c r="E122">
        <v>5</v>
      </c>
      <c r="F122">
        <v>4</v>
      </c>
      <c r="G122">
        <v>5</v>
      </c>
      <c r="H122">
        <v>1</v>
      </c>
      <c r="I122">
        <v>3.7</v>
      </c>
      <c r="J122">
        <v>19</v>
      </c>
      <c r="K122">
        <v>0.33750000000000002</v>
      </c>
      <c r="L122">
        <v>1</v>
      </c>
      <c r="M122" t="s">
        <v>1535</v>
      </c>
      <c r="N122" t="b">
        <v>0</v>
      </c>
    </row>
    <row r="123" spans="1:14" x14ac:dyDescent="0.45">
      <c r="A123" t="s">
        <v>381</v>
      </c>
      <c r="B123" t="s">
        <v>1536</v>
      </c>
      <c r="C123" t="s">
        <v>557</v>
      </c>
      <c r="D123">
        <v>5</v>
      </c>
      <c r="E123">
        <v>5</v>
      </c>
      <c r="F123">
        <v>5</v>
      </c>
      <c r="G123">
        <v>5</v>
      </c>
      <c r="H123">
        <v>1</v>
      </c>
      <c r="I123">
        <v>3.64</v>
      </c>
      <c r="J123">
        <v>21</v>
      </c>
      <c r="K123">
        <v>0.37335125856237111</v>
      </c>
      <c r="L123">
        <v>10</v>
      </c>
      <c r="M123" t="s">
        <v>1537</v>
      </c>
      <c r="N123" t="b">
        <v>0</v>
      </c>
    </row>
    <row r="124" spans="1:14" x14ac:dyDescent="0.45">
      <c r="A124" t="s">
        <v>384</v>
      </c>
      <c r="B124" t="s">
        <v>1538</v>
      </c>
      <c r="C124" t="s">
        <v>557</v>
      </c>
      <c r="D124">
        <v>4</v>
      </c>
      <c r="E124">
        <v>5</v>
      </c>
      <c r="F124">
        <v>4</v>
      </c>
      <c r="G124">
        <v>5</v>
      </c>
      <c r="H124">
        <v>1</v>
      </c>
      <c r="I124">
        <v>4.12</v>
      </c>
      <c r="J124">
        <v>19</v>
      </c>
      <c r="K124">
        <v>0.18618415515412029</v>
      </c>
      <c r="L124">
        <v>12</v>
      </c>
      <c r="M124" t="s">
        <v>1539</v>
      </c>
      <c r="N124" t="b">
        <v>0</v>
      </c>
    </row>
    <row r="125" spans="1:14" x14ac:dyDescent="0.45">
      <c r="A125" t="s">
        <v>387</v>
      </c>
      <c r="B125" t="s">
        <v>1540</v>
      </c>
      <c r="C125" t="s">
        <v>557</v>
      </c>
      <c r="D125">
        <v>5</v>
      </c>
      <c r="E125">
        <v>5</v>
      </c>
      <c r="F125">
        <v>5</v>
      </c>
      <c r="G125">
        <v>5</v>
      </c>
      <c r="H125">
        <v>1</v>
      </c>
      <c r="I125">
        <v>4.4800000000000004</v>
      </c>
      <c r="J125">
        <v>21</v>
      </c>
      <c r="K125">
        <v>0.30144656958574728</v>
      </c>
      <c r="L125">
        <v>11</v>
      </c>
      <c r="M125" t="s">
        <v>1541</v>
      </c>
      <c r="N125" t="b">
        <v>0</v>
      </c>
    </row>
    <row r="126" spans="1:14" x14ac:dyDescent="0.45">
      <c r="A126" t="s">
        <v>390</v>
      </c>
      <c r="B126" t="s">
        <v>1542</v>
      </c>
      <c r="C126" t="s">
        <v>557</v>
      </c>
      <c r="D126">
        <v>5</v>
      </c>
      <c r="E126">
        <v>5</v>
      </c>
      <c r="F126">
        <v>4</v>
      </c>
      <c r="G126">
        <v>5</v>
      </c>
      <c r="H126">
        <v>1</v>
      </c>
      <c r="I126">
        <v>3.92</v>
      </c>
      <c r="J126">
        <v>20</v>
      </c>
      <c r="K126">
        <v>0.38423232720376937</v>
      </c>
      <c r="L126">
        <v>12</v>
      </c>
      <c r="M126" t="s">
        <v>1543</v>
      </c>
      <c r="N126" t="b">
        <v>0</v>
      </c>
    </row>
    <row r="127" spans="1:14" x14ac:dyDescent="0.45">
      <c r="A127" t="s">
        <v>393</v>
      </c>
      <c r="B127" t="s">
        <v>698</v>
      </c>
      <c r="C127" t="s">
        <v>557</v>
      </c>
      <c r="D127">
        <v>5</v>
      </c>
      <c r="E127">
        <v>1</v>
      </c>
      <c r="F127">
        <v>1</v>
      </c>
      <c r="G127">
        <v>1</v>
      </c>
      <c r="H127">
        <v>1</v>
      </c>
      <c r="I127">
        <v>1.88</v>
      </c>
      <c r="J127">
        <v>9</v>
      </c>
      <c r="K127">
        <v>1.342930742141646E-2</v>
      </c>
      <c r="L127">
        <v>4</v>
      </c>
      <c r="M127" t="s">
        <v>1544</v>
      </c>
      <c r="N127" t="b">
        <v>0</v>
      </c>
    </row>
    <row r="128" spans="1:14" x14ac:dyDescent="0.45">
      <c r="A128" t="s">
        <v>396</v>
      </c>
      <c r="B128" t="s">
        <v>698</v>
      </c>
      <c r="C128" t="s">
        <v>557</v>
      </c>
      <c r="D128">
        <v>1</v>
      </c>
      <c r="E128">
        <v>1</v>
      </c>
      <c r="F128">
        <v>1</v>
      </c>
      <c r="G128">
        <v>1</v>
      </c>
      <c r="H128">
        <v>1</v>
      </c>
      <c r="I128">
        <v>1</v>
      </c>
      <c r="J128">
        <v>5</v>
      </c>
      <c r="K128">
        <v>2.4247406033120322E-2</v>
      </c>
      <c r="L128">
        <v>7</v>
      </c>
      <c r="M128" t="s">
        <v>1545</v>
      </c>
      <c r="N128" t="b">
        <v>0</v>
      </c>
    </row>
    <row r="129" spans="1:14" x14ac:dyDescent="0.45">
      <c r="A129" t="s">
        <v>399</v>
      </c>
      <c r="B129" t="s">
        <v>1546</v>
      </c>
      <c r="C129" t="s">
        <v>557</v>
      </c>
      <c r="D129">
        <v>5</v>
      </c>
      <c r="E129">
        <v>5</v>
      </c>
      <c r="F129">
        <v>4</v>
      </c>
      <c r="G129">
        <v>5</v>
      </c>
      <c r="H129">
        <v>1</v>
      </c>
      <c r="I129">
        <v>3.5</v>
      </c>
      <c r="J129">
        <v>20</v>
      </c>
      <c r="K129">
        <v>0.27276730608627159</v>
      </c>
      <c r="L129">
        <v>12</v>
      </c>
      <c r="M129" t="s">
        <v>1547</v>
      </c>
      <c r="N129" t="b">
        <v>0</v>
      </c>
    </row>
    <row r="130" spans="1:14" x14ac:dyDescent="0.45">
      <c r="A130" t="s">
        <v>402</v>
      </c>
      <c r="B130" t="s">
        <v>698</v>
      </c>
      <c r="C130" t="s">
        <v>557</v>
      </c>
      <c r="D130">
        <v>1</v>
      </c>
      <c r="E130">
        <v>1</v>
      </c>
      <c r="F130">
        <v>1</v>
      </c>
      <c r="G130">
        <v>1</v>
      </c>
      <c r="H130">
        <v>1</v>
      </c>
      <c r="I130">
        <v>1.84</v>
      </c>
      <c r="J130">
        <v>5</v>
      </c>
      <c r="K130">
        <v>1.7058697156376951E-2</v>
      </c>
      <c r="L130">
        <v>12</v>
      </c>
      <c r="M130" t="s">
        <v>1548</v>
      </c>
      <c r="N130" t="b">
        <v>0</v>
      </c>
    </row>
    <row r="131" spans="1:14" x14ac:dyDescent="0.45">
      <c r="A131" t="s">
        <v>405</v>
      </c>
      <c r="B131" t="s">
        <v>1549</v>
      </c>
      <c r="C131" t="s">
        <v>557</v>
      </c>
      <c r="D131">
        <v>5</v>
      </c>
      <c r="E131">
        <v>5</v>
      </c>
      <c r="F131">
        <v>4</v>
      </c>
      <c r="G131">
        <v>5</v>
      </c>
      <c r="H131">
        <v>1</v>
      </c>
      <c r="I131">
        <v>4.3400000000000007</v>
      </c>
      <c r="J131">
        <v>20</v>
      </c>
      <c r="K131">
        <v>0.34647393976641039</v>
      </c>
      <c r="L131">
        <v>12</v>
      </c>
      <c r="M131" t="s">
        <v>1550</v>
      </c>
      <c r="N131" t="b">
        <v>0</v>
      </c>
    </row>
    <row r="132" spans="1:14" x14ac:dyDescent="0.45">
      <c r="A132" t="s">
        <v>408</v>
      </c>
      <c r="B132" t="s">
        <v>1551</v>
      </c>
      <c r="C132" t="s">
        <v>557</v>
      </c>
      <c r="D132">
        <v>5</v>
      </c>
      <c r="E132">
        <v>5</v>
      </c>
      <c r="F132">
        <v>4</v>
      </c>
      <c r="G132">
        <v>5</v>
      </c>
      <c r="H132">
        <v>1</v>
      </c>
      <c r="I132">
        <v>4.3400000000000007</v>
      </c>
      <c r="J132">
        <v>20</v>
      </c>
      <c r="K132">
        <v>0.21534118104838501</v>
      </c>
      <c r="L132">
        <v>14</v>
      </c>
      <c r="M132" t="s">
        <v>1552</v>
      </c>
      <c r="N132" t="b">
        <v>0</v>
      </c>
    </row>
    <row r="133" spans="1:14" x14ac:dyDescent="0.45">
      <c r="A133" t="s">
        <v>411</v>
      </c>
      <c r="B133" t="s">
        <v>1553</v>
      </c>
      <c r="C133" t="s">
        <v>557</v>
      </c>
      <c r="D133">
        <v>5</v>
      </c>
      <c r="E133">
        <v>5</v>
      </c>
      <c r="F133">
        <v>5</v>
      </c>
      <c r="G133">
        <v>5</v>
      </c>
      <c r="H133">
        <v>1</v>
      </c>
      <c r="I133">
        <v>4.4800000000000004</v>
      </c>
      <c r="J133">
        <v>21</v>
      </c>
      <c r="K133">
        <v>0.28126574303093838</v>
      </c>
      <c r="L133">
        <v>11</v>
      </c>
      <c r="M133" t="s">
        <v>1554</v>
      </c>
      <c r="N133" t="b">
        <v>0</v>
      </c>
    </row>
    <row r="134" spans="1:14" x14ac:dyDescent="0.45">
      <c r="A134" t="s">
        <v>414</v>
      </c>
      <c r="B134" t="s">
        <v>1555</v>
      </c>
      <c r="C134" t="s">
        <v>557</v>
      </c>
      <c r="D134">
        <v>5</v>
      </c>
      <c r="E134">
        <v>5</v>
      </c>
      <c r="F134">
        <v>5</v>
      </c>
      <c r="G134">
        <v>5</v>
      </c>
      <c r="H134">
        <v>1</v>
      </c>
      <c r="I134">
        <v>3.64</v>
      </c>
      <c r="J134">
        <v>21</v>
      </c>
      <c r="K134">
        <v>0.196760151289223</v>
      </c>
      <c r="L134">
        <v>11</v>
      </c>
      <c r="M134" t="s">
        <v>1556</v>
      </c>
      <c r="N134" t="b">
        <v>0</v>
      </c>
    </row>
    <row r="135" spans="1:14" x14ac:dyDescent="0.45">
      <c r="A135" t="s">
        <v>417</v>
      </c>
      <c r="B135" t="s">
        <v>698</v>
      </c>
      <c r="C135" t="s">
        <v>557</v>
      </c>
      <c r="D135">
        <v>1</v>
      </c>
      <c r="E135">
        <v>1</v>
      </c>
      <c r="F135">
        <v>1</v>
      </c>
      <c r="G135">
        <v>1</v>
      </c>
      <c r="H135">
        <v>1</v>
      </c>
      <c r="I135">
        <v>1</v>
      </c>
      <c r="J135">
        <v>5</v>
      </c>
      <c r="K135">
        <v>4.6962204462204463E-2</v>
      </c>
      <c r="L135">
        <v>11</v>
      </c>
      <c r="M135" t="s">
        <v>1557</v>
      </c>
      <c r="N135" t="b">
        <v>0</v>
      </c>
    </row>
    <row r="136" spans="1:14" x14ac:dyDescent="0.45">
      <c r="A136" t="s">
        <v>420</v>
      </c>
      <c r="B136" t="s">
        <v>698</v>
      </c>
      <c r="C136" t="s">
        <v>557</v>
      </c>
      <c r="D136">
        <v>1</v>
      </c>
      <c r="E136">
        <v>1</v>
      </c>
      <c r="F136">
        <v>1</v>
      </c>
      <c r="G136">
        <v>1</v>
      </c>
      <c r="H136">
        <v>1</v>
      </c>
      <c r="I136">
        <v>1</v>
      </c>
      <c r="J136">
        <v>5</v>
      </c>
      <c r="K136">
        <v>2.1228070175438589E-2</v>
      </c>
      <c r="L136">
        <v>3</v>
      </c>
      <c r="M136" t="s">
        <v>1558</v>
      </c>
      <c r="N136" t="b">
        <v>0</v>
      </c>
    </row>
    <row r="137" spans="1:14" x14ac:dyDescent="0.45">
      <c r="A137" t="s">
        <v>423</v>
      </c>
      <c r="B137" t="s">
        <v>1072</v>
      </c>
      <c r="C137" t="s">
        <v>557</v>
      </c>
      <c r="D137">
        <v>5</v>
      </c>
      <c r="E137">
        <v>5</v>
      </c>
      <c r="F137">
        <v>5</v>
      </c>
      <c r="G137">
        <v>5</v>
      </c>
      <c r="H137">
        <v>1</v>
      </c>
      <c r="I137">
        <v>3.64</v>
      </c>
      <c r="J137">
        <v>21</v>
      </c>
      <c r="K137">
        <v>6.5485007617114677E-2</v>
      </c>
      <c r="L137">
        <v>14</v>
      </c>
      <c r="M137" t="s">
        <v>1559</v>
      </c>
      <c r="N137" t="b">
        <v>0</v>
      </c>
    </row>
    <row r="138" spans="1:14" x14ac:dyDescent="0.45">
      <c r="A138" t="s">
        <v>426</v>
      </c>
      <c r="B138" t="s">
        <v>1560</v>
      </c>
      <c r="C138" t="s">
        <v>557</v>
      </c>
      <c r="D138">
        <v>5</v>
      </c>
      <c r="E138">
        <v>5</v>
      </c>
      <c r="F138">
        <v>4</v>
      </c>
      <c r="G138">
        <v>5</v>
      </c>
      <c r="H138">
        <v>1</v>
      </c>
      <c r="I138">
        <v>4.3400000000000007</v>
      </c>
      <c r="J138">
        <v>20</v>
      </c>
      <c r="K138">
        <v>0.25524851517187741</v>
      </c>
      <c r="L138">
        <v>9</v>
      </c>
      <c r="M138" t="s">
        <v>1561</v>
      </c>
      <c r="N138" t="b">
        <v>0</v>
      </c>
    </row>
    <row r="139" spans="1:14" x14ac:dyDescent="0.45">
      <c r="A139" t="s">
        <v>429</v>
      </c>
      <c r="B139" t="s">
        <v>1076</v>
      </c>
      <c r="C139" t="s">
        <v>557</v>
      </c>
      <c r="D139">
        <v>5</v>
      </c>
      <c r="E139">
        <v>5</v>
      </c>
      <c r="F139">
        <v>5</v>
      </c>
      <c r="G139">
        <v>5</v>
      </c>
      <c r="H139">
        <v>1</v>
      </c>
      <c r="I139">
        <v>4.4800000000000004</v>
      </c>
      <c r="J139">
        <v>21</v>
      </c>
      <c r="K139">
        <v>0.44154746350564011</v>
      </c>
      <c r="L139">
        <v>12</v>
      </c>
      <c r="M139" t="s">
        <v>1562</v>
      </c>
      <c r="N139" t="b">
        <v>0</v>
      </c>
    </row>
    <row r="140" spans="1:14" x14ac:dyDescent="0.45">
      <c r="A140" t="s">
        <v>432</v>
      </c>
      <c r="B140" t="s">
        <v>1563</v>
      </c>
      <c r="C140" t="s">
        <v>557</v>
      </c>
      <c r="D140">
        <v>5</v>
      </c>
      <c r="E140">
        <v>5</v>
      </c>
      <c r="F140">
        <v>5</v>
      </c>
      <c r="G140">
        <v>5</v>
      </c>
      <c r="H140">
        <v>1</v>
      </c>
      <c r="I140">
        <v>4.4800000000000004</v>
      </c>
      <c r="J140">
        <v>21</v>
      </c>
      <c r="K140">
        <v>0.42252089822389821</v>
      </c>
      <c r="L140">
        <v>13</v>
      </c>
      <c r="M140" t="s">
        <v>1564</v>
      </c>
      <c r="N140" t="b">
        <v>0</v>
      </c>
    </row>
    <row r="141" spans="1:14" x14ac:dyDescent="0.45">
      <c r="A141" t="s">
        <v>435</v>
      </c>
      <c r="B141" t="s">
        <v>1080</v>
      </c>
      <c r="C141" t="s">
        <v>557</v>
      </c>
      <c r="D141">
        <v>4</v>
      </c>
      <c r="E141">
        <v>4</v>
      </c>
      <c r="F141">
        <v>2</v>
      </c>
      <c r="G141">
        <v>5</v>
      </c>
      <c r="H141">
        <v>1</v>
      </c>
      <c r="I141">
        <v>3.66</v>
      </c>
      <c r="J141">
        <v>16</v>
      </c>
      <c r="K141">
        <v>0</v>
      </c>
      <c r="L141">
        <v>3</v>
      </c>
      <c r="M141" t="s">
        <v>1565</v>
      </c>
      <c r="N141" t="b">
        <v>0</v>
      </c>
    </row>
    <row r="142" spans="1:14" x14ac:dyDescent="0.45">
      <c r="A142" t="s">
        <v>438</v>
      </c>
      <c r="B142" t="s">
        <v>698</v>
      </c>
      <c r="C142" t="s">
        <v>557</v>
      </c>
      <c r="D142">
        <v>1</v>
      </c>
      <c r="E142">
        <v>1</v>
      </c>
      <c r="F142">
        <v>1</v>
      </c>
      <c r="G142">
        <v>1</v>
      </c>
      <c r="H142">
        <v>1</v>
      </c>
      <c r="I142">
        <v>1</v>
      </c>
      <c r="J142">
        <v>5</v>
      </c>
      <c r="K142">
        <v>3.8622284238381217E-2</v>
      </c>
      <c r="L142">
        <v>11</v>
      </c>
      <c r="M142" t="s">
        <v>1566</v>
      </c>
      <c r="N142" t="b">
        <v>0</v>
      </c>
    </row>
    <row r="143" spans="1:14" x14ac:dyDescent="0.45">
      <c r="A143" t="s">
        <v>441</v>
      </c>
      <c r="B143" t="s">
        <v>1567</v>
      </c>
      <c r="C143" t="s">
        <v>557</v>
      </c>
      <c r="D143">
        <v>5</v>
      </c>
      <c r="E143">
        <v>5</v>
      </c>
      <c r="F143">
        <v>5</v>
      </c>
      <c r="G143">
        <v>5</v>
      </c>
      <c r="H143">
        <v>1</v>
      </c>
      <c r="I143">
        <v>4.76</v>
      </c>
      <c r="J143">
        <v>21</v>
      </c>
      <c r="K143">
        <v>0.14466495910104929</v>
      </c>
      <c r="L143">
        <v>7</v>
      </c>
      <c r="M143" t="s">
        <v>1568</v>
      </c>
      <c r="N143" t="b">
        <v>0</v>
      </c>
    </row>
    <row r="144" spans="1:14" x14ac:dyDescent="0.45">
      <c r="A144" t="s">
        <v>444</v>
      </c>
      <c r="B144" t="s">
        <v>1569</v>
      </c>
      <c r="C144" t="s">
        <v>557</v>
      </c>
      <c r="D144">
        <v>4</v>
      </c>
      <c r="E144">
        <v>5</v>
      </c>
      <c r="F144">
        <v>4</v>
      </c>
      <c r="G144">
        <v>5</v>
      </c>
      <c r="H144">
        <v>1</v>
      </c>
      <c r="I144">
        <v>3.28</v>
      </c>
      <c r="J144">
        <v>19</v>
      </c>
      <c r="K144">
        <v>0.15731098835375151</v>
      </c>
      <c r="L144">
        <v>10</v>
      </c>
      <c r="M144" t="s">
        <v>1570</v>
      </c>
      <c r="N144" t="b">
        <v>0</v>
      </c>
    </row>
    <row r="145" spans="1:14" x14ac:dyDescent="0.45">
      <c r="A145" t="s">
        <v>435</v>
      </c>
      <c r="B145" t="s">
        <v>1080</v>
      </c>
      <c r="C145" t="s">
        <v>557</v>
      </c>
      <c r="D145">
        <v>4</v>
      </c>
      <c r="E145">
        <v>4</v>
      </c>
      <c r="F145">
        <v>2</v>
      </c>
      <c r="G145">
        <v>5</v>
      </c>
      <c r="H145">
        <v>1</v>
      </c>
      <c r="I145">
        <v>3.66</v>
      </c>
      <c r="J145">
        <v>16</v>
      </c>
      <c r="K145">
        <v>0</v>
      </c>
      <c r="L145">
        <v>3</v>
      </c>
      <c r="M145" t="s">
        <v>1571</v>
      </c>
      <c r="N145" t="b">
        <v>0</v>
      </c>
    </row>
    <row r="146" spans="1:14" x14ac:dyDescent="0.45">
      <c r="A146" t="s">
        <v>449</v>
      </c>
      <c r="B146" t="s">
        <v>1572</v>
      </c>
      <c r="C146" t="s">
        <v>557</v>
      </c>
      <c r="D146">
        <v>5</v>
      </c>
      <c r="E146">
        <v>5</v>
      </c>
      <c r="F146">
        <v>4</v>
      </c>
      <c r="G146">
        <v>5</v>
      </c>
      <c r="H146">
        <v>1</v>
      </c>
      <c r="I146">
        <v>4.3400000000000007</v>
      </c>
      <c r="J146">
        <v>20</v>
      </c>
      <c r="K146">
        <v>0.1840646782325788</v>
      </c>
      <c r="L146">
        <v>10</v>
      </c>
      <c r="M146" t="s">
        <v>1573</v>
      </c>
      <c r="N146" t="b">
        <v>0</v>
      </c>
    </row>
    <row r="147" spans="1:14" x14ac:dyDescent="0.45">
      <c r="A147" t="s">
        <v>452</v>
      </c>
      <c r="B147" t="s">
        <v>1574</v>
      </c>
      <c r="C147" t="s">
        <v>557</v>
      </c>
      <c r="D147">
        <v>3</v>
      </c>
      <c r="E147">
        <v>4</v>
      </c>
      <c r="F147">
        <v>2</v>
      </c>
      <c r="G147">
        <v>4</v>
      </c>
      <c r="H147">
        <v>1</v>
      </c>
      <c r="I147">
        <v>3.6</v>
      </c>
      <c r="J147">
        <v>14</v>
      </c>
      <c r="K147">
        <v>9.9695340212981806E-2</v>
      </c>
      <c r="L147">
        <v>15</v>
      </c>
      <c r="M147" t="s">
        <v>1575</v>
      </c>
      <c r="N147" t="b">
        <v>0</v>
      </c>
    </row>
    <row r="148" spans="1:14" x14ac:dyDescent="0.45">
      <c r="A148" t="s">
        <v>455</v>
      </c>
      <c r="B148" t="s">
        <v>1576</v>
      </c>
      <c r="C148" t="s">
        <v>557</v>
      </c>
      <c r="D148">
        <v>3</v>
      </c>
      <c r="E148">
        <v>3</v>
      </c>
      <c r="F148">
        <v>2</v>
      </c>
      <c r="G148">
        <v>4</v>
      </c>
      <c r="H148">
        <v>1</v>
      </c>
      <c r="I148">
        <v>2.2999999999999998</v>
      </c>
      <c r="J148">
        <v>13</v>
      </c>
      <c r="K148">
        <v>0.19565742108850381</v>
      </c>
      <c r="L148">
        <v>13</v>
      </c>
      <c r="M148" t="s">
        <v>1577</v>
      </c>
      <c r="N148" t="b">
        <v>0</v>
      </c>
    </row>
    <row r="149" spans="1:14" x14ac:dyDescent="0.45">
      <c r="A149" t="s">
        <v>458</v>
      </c>
      <c r="B149" t="s">
        <v>1578</v>
      </c>
      <c r="C149" t="s">
        <v>557</v>
      </c>
      <c r="D149">
        <v>5</v>
      </c>
      <c r="E149">
        <v>5</v>
      </c>
      <c r="F149">
        <v>5</v>
      </c>
      <c r="G149">
        <v>5</v>
      </c>
      <c r="H149">
        <v>5</v>
      </c>
      <c r="I149">
        <v>5</v>
      </c>
      <c r="J149">
        <v>25</v>
      </c>
      <c r="K149">
        <v>0.17171344851021569</v>
      </c>
      <c r="L149">
        <v>11</v>
      </c>
      <c r="M149" t="s">
        <v>778</v>
      </c>
      <c r="N149" t="b">
        <v>0</v>
      </c>
    </row>
    <row r="150" spans="1:14" x14ac:dyDescent="0.45">
      <c r="A150" t="s">
        <v>461</v>
      </c>
      <c r="B150" t="s">
        <v>1579</v>
      </c>
      <c r="C150" t="s">
        <v>557</v>
      </c>
      <c r="D150">
        <v>4</v>
      </c>
      <c r="E150">
        <v>4</v>
      </c>
      <c r="F150">
        <v>3</v>
      </c>
      <c r="G150">
        <v>5</v>
      </c>
      <c r="H150">
        <v>1</v>
      </c>
      <c r="I150">
        <v>3.8</v>
      </c>
      <c r="J150">
        <v>17</v>
      </c>
      <c r="K150">
        <v>0.21840708830840411</v>
      </c>
      <c r="L150">
        <v>12</v>
      </c>
      <c r="M150" t="s">
        <v>1580</v>
      </c>
      <c r="N150" t="b">
        <v>0</v>
      </c>
    </row>
    <row r="151" spans="1:14" x14ac:dyDescent="0.45">
      <c r="A151" t="s">
        <v>464</v>
      </c>
      <c r="B151" t="s">
        <v>1581</v>
      </c>
      <c r="C151" t="s">
        <v>557</v>
      </c>
      <c r="D151">
        <v>5</v>
      </c>
      <c r="E151">
        <v>5</v>
      </c>
      <c r="F151">
        <v>5</v>
      </c>
      <c r="G151">
        <v>5</v>
      </c>
      <c r="H151">
        <v>1</v>
      </c>
      <c r="I151">
        <v>4.4800000000000004</v>
      </c>
      <c r="J151">
        <v>21</v>
      </c>
      <c r="K151">
        <v>0.12578553590921951</v>
      </c>
      <c r="L151">
        <v>13</v>
      </c>
      <c r="M151" t="s">
        <v>1582</v>
      </c>
      <c r="N151" t="b">
        <v>0</v>
      </c>
    </row>
    <row r="152" spans="1:14" x14ac:dyDescent="0.45">
      <c r="A152" t="s">
        <v>467</v>
      </c>
      <c r="B152" t="s">
        <v>698</v>
      </c>
      <c r="C152" t="s">
        <v>557</v>
      </c>
      <c r="D152">
        <v>1</v>
      </c>
      <c r="E152">
        <v>1</v>
      </c>
      <c r="F152">
        <v>1</v>
      </c>
      <c r="G152">
        <v>1</v>
      </c>
      <c r="H152">
        <v>1</v>
      </c>
      <c r="I152">
        <v>2.12</v>
      </c>
      <c r="J152">
        <v>5</v>
      </c>
      <c r="K152">
        <v>5.7171893147502907E-2</v>
      </c>
      <c r="L152">
        <v>3</v>
      </c>
      <c r="M152" t="s">
        <v>1583</v>
      </c>
      <c r="N152" t="b">
        <v>0</v>
      </c>
    </row>
    <row r="153" spans="1:14" x14ac:dyDescent="0.45">
      <c r="A153" t="s">
        <v>470</v>
      </c>
      <c r="B153" t="s">
        <v>698</v>
      </c>
      <c r="C153" t="s">
        <v>557</v>
      </c>
      <c r="D153">
        <v>5</v>
      </c>
      <c r="E153">
        <v>1</v>
      </c>
      <c r="F153">
        <v>1</v>
      </c>
      <c r="G153">
        <v>1</v>
      </c>
      <c r="H153">
        <v>1</v>
      </c>
      <c r="I153">
        <v>1.88</v>
      </c>
      <c r="J153">
        <v>9</v>
      </c>
      <c r="K153">
        <v>6.5557947677763351E-2</v>
      </c>
      <c r="L153">
        <v>7</v>
      </c>
      <c r="M153" t="s">
        <v>1584</v>
      </c>
      <c r="N153" t="b">
        <v>0</v>
      </c>
    </row>
    <row r="154" spans="1:14" x14ac:dyDescent="0.45">
      <c r="A154" t="s">
        <v>473</v>
      </c>
      <c r="B154" t="s">
        <v>698</v>
      </c>
      <c r="C154" t="s">
        <v>557</v>
      </c>
      <c r="D154">
        <v>3</v>
      </c>
      <c r="E154">
        <v>1</v>
      </c>
      <c r="F154">
        <v>1</v>
      </c>
      <c r="G154">
        <v>1</v>
      </c>
      <c r="H154">
        <v>1</v>
      </c>
      <c r="I154">
        <v>1.44</v>
      </c>
      <c r="J154">
        <v>7</v>
      </c>
      <c r="K154">
        <v>7.2222167876758975E-2</v>
      </c>
      <c r="L154">
        <v>4</v>
      </c>
      <c r="M154" t="s">
        <v>1585</v>
      </c>
      <c r="N154" t="b">
        <v>0</v>
      </c>
    </row>
    <row r="155" spans="1:14" x14ac:dyDescent="0.45">
      <c r="A155" t="s">
        <v>476</v>
      </c>
      <c r="B155" t="s">
        <v>1586</v>
      </c>
      <c r="C155" t="s">
        <v>557</v>
      </c>
      <c r="D155">
        <v>4</v>
      </c>
      <c r="E155">
        <v>5</v>
      </c>
      <c r="F155">
        <v>4</v>
      </c>
      <c r="G155">
        <v>5</v>
      </c>
      <c r="H155">
        <v>1</v>
      </c>
      <c r="I155">
        <v>4.12</v>
      </c>
      <c r="J155">
        <v>19</v>
      </c>
      <c r="K155">
        <v>5.7340660933962367E-2</v>
      </c>
      <c r="L155">
        <v>11</v>
      </c>
      <c r="M155" t="s">
        <v>1587</v>
      </c>
      <c r="N155" t="b">
        <v>0</v>
      </c>
    </row>
    <row r="156" spans="1:14" x14ac:dyDescent="0.45">
      <c r="A156" t="s">
        <v>479</v>
      </c>
      <c r="B156" t="s">
        <v>1107</v>
      </c>
      <c r="C156" t="s">
        <v>557</v>
      </c>
      <c r="D156">
        <v>5</v>
      </c>
      <c r="E156">
        <v>5</v>
      </c>
      <c r="F156">
        <v>5</v>
      </c>
      <c r="G156">
        <v>5</v>
      </c>
      <c r="H156">
        <v>1</v>
      </c>
      <c r="I156">
        <v>4.4800000000000004</v>
      </c>
      <c r="J156">
        <v>21</v>
      </c>
      <c r="K156">
        <v>0.28923379495318691</v>
      </c>
      <c r="L156">
        <v>10</v>
      </c>
      <c r="M156" t="s">
        <v>1588</v>
      </c>
      <c r="N156" t="b">
        <v>0</v>
      </c>
    </row>
    <row r="157" spans="1:14" x14ac:dyDescent="0.45">
      <c r="A157" t="s">
        <v>93</v>
      </c>
      <c r="B157" t="s">
        <v>1109</v>
      </c>
      <c r="C157" t="s">
        <v>557</v>
      </c>
      <c r="D157">
        <v>5</v>
      </c>
      <c r="E157">
        <v>5</v>
      </c>
      <c r="F157">
        <v>4</v>
      </c>
      <c r="G157">
        <v>5</v>
      </c>
      <c r="H157">
        <v>1</v>
      </c>
      <c r="I157">
        <v>3.5</v>
      </c>
      <c r="J157">
        <v>20</v>
      </c>
      <c r="K157">
        <v>0.16327621608581361</v>
      </c>
      <c r="L157">
        <v>7</v>
      </c>
      <c r="M157" t="s">
        <v>1110</v>
      </c>
      <c r="N157" t="b">
        <v>0</v>
      </c>
    </row>
    <row r="158" spans="1:14" x14ac:dyDescent="0.45">
      <c r="A158" t="s">
        <v>96</v>
      </c>
      <c r="B158" t="s">
        <v>1111</v>
      </c>
      <c r="C158" t="s">
        <v>557</v>
      </c>
      <c r="D158">
        <v>5</v>
      </c>
      <c r="E158">
        <v>5</v>
      </c>
      <c r="F158">
        <v>4</v>
      </c>
      <c r="G158">
        <v>5</v>
      </c>
      <c r="H158">
        <v>1</v>
      </c>
      <c r="I158">
        <v>4.3400000000000007</v>
      </c>
      <c r="J158">
        <v>20</v>
      </c>
      <c r="K158">
        <v>0.27388115840053873</v>
      </c>
      <c r="L158">
        <v>10</v>
      </c>
      <c r="M158" t="s">
        <v>1112</v>
      </c>
      <c r="N158" t="b">
        <v>0</v>
      </c>
    </row>
    <row r="159" spans="1:14" x14ac:dyDescent="0.45">
      <c r="A159" t="s">
        <v>99</v>
      </c>
      <c r="B159" t="s">
        <v>1113</v>
      </c>
      <c r="C159" t="s">
        <v>557</v>
      </c>
      <c r="D159">
        <v>5</v>
      </c>
      <c r="E159">
        <v>5</v>
      </c>
      <c r="F159">
        <v>4</v>
      </c>
      <c r="G159">
        <v>5</v>
      </c>
      <c r="H159">
        <v>3</v>
      </c>
      <c r="I159">
        <v>4.74</v>
      </c>
      <c r="J159">
        <v>22</v>
      </c>
      <c r="K159">
        <v>0.29469140070388439</v>
      </c>
      <c r="L159">
        <v>10</v>
      </c>
      <c r="M159" t="s">
        <v>1114</v>
      </c>
      <c r="N159" t="b">
        <v>0</v>
      </c>
    </row>
    <row r="160" spans="1:14" x14ac:dyDescent="0.45">
      <c r="A160" t="s">
        <v>102</v>
      </c>
      <c r="B160" t="s">
        <v>1115</v>
      </c>
      <c r="C160" t="s">
        <v>557</v>
      </c>
      <c r="D160">
        <v>4</v>
      </c>
      <c r="E160">
        <v>4</v>
      </c>
      <c r="F160">
        <v>2</v>
      </c>
      <c r="G160">
        <v>5</v>
      </c>
      <c r="H160">
        <v>1</v>
      </c>
      <c r="I160">
        <v>3.94</v>
      </c>
      <c r="J160">
        <v>16</v>
      </c>
      <c r="K160">
        <v>8.5344399212355149E-2</v>
      </c>
      <c r="L160">
        <v>12</v>
      </c>
      <c r="M160" t="s">
        <v>1116</v>
      </c>
      <c r="N160" t="b">
        <v>0</v>
      </c>
    </row>
    <row r="161" spans="1:14" x14ac:dyDescent="0.45">
      <c r="A161" t="s">
        <v>105</v>
      </c>
      <c r="B161" t="s">
        <v>1117</v>
      </c>
      <c r="C161" t="s">
        <v>557</v>
      </c>
      <c r="D161">
        <v>3</v>
      </c>
      <c r="E161">
        <v>5</v>
      </c>
      <c r="F161">
        <v>3</v>
      </c>
      <c r="G161">
        <v>4</v>
      </c>
      <c r="H161">
        <v>1</v>
      </c>
      <c r="I161">
        <v>2.8</v>
      </c>
      <c r="J161">
        <v>16</v>
      </c>
      <c r="K161">
        <v>0.21164457431790759</v>
      </c>
      <c r="L161">
        <v>13</v>
      </c>
      <c r="M161" t="s">
        <v>1118</v>
      </c>
      <c r="N161" t="b">
        <v>0</v>
      </c>
    </row>
    <row r="162" spans="1:14" x14ac:dyDescent="0.45">
      <c r="A162" t="s">
        <v>108</v>
      </c>
      <c r="B162" t="s">
        <v>1119</v>
      </c>
      <c r="C162" t="s">
        <v>557</v>
      </c>
      <c r="D162">
        <v>5</v>
      </c>
      <c r="E162">
        <v>5</v>
      </c>
      <c r="F162">
        <v>4</v>
      </c>
      <c r="G162">
        <v>5</v>
      </c>
      <c r="H162">
        <v>1</v>
      </c>
      <c r="I162">
        <v>4.3400000000000007</v>
      </c>
      <c r="J162">
        <v>20</v>
      </c>
      <c r="K162">
        <v>0.28127742699029878</v>
      </c>
      <c r="L162">
        <v>8</v>
      </c>
      <c r="M162" t="s">
        <v>1120</v>
      </c>
      <c r="N162" t="b">
        <v>0</v>
      </c>
    </row>
    <row r="163" spans="1:14" x14ac:dyDescent="0.45">
      <c r="A163" t="s">
        <v>111</v>
      </c>
      <c r="B163" t="s">
        <v>1121</v>
      </c>
      <c r="C163" t="s">
        <v>557</v>
      </c>
      <c r="D163">
        <v>4</v>
      </c>
      <c r="E163">
        <v>5</v>
      </c>
      <c r="F163">
        <v>4</v>
      </c>
      <c r="G163">
        <v>5</v>
      </c>
      <c r="H163">
        <v>1</v>
      </c>
      <c r="I163">
        <v>3.28</v>
      </c>
      <c r="J163">
        <v>19</v>
      </c>
      <c r="K163">
        <v>0.35264038309845491</v>
      </c>
      <c r="L163">
        <v>9</v>
      </c>
      <c r="M163" t="s">
        <v>1122</v>
      </c>
      <c r="N163" t="b">
        <v>0</v>
      </c>
    </row>
    <row r="164" spans="1:14" x14ac:dyDescent="0.45">
      <c r="A164" t="s">
        <v>114</v>
      </c>
      <c r="B164" t="s">
        <v>1123</v>
      </c>
      <c r="C164" t="s">
        <v>557</v>
      </c>
      <c r="D164">
        <v>4</v>
      </c>
      <c r="E164">
        <v>5</v>
      </c>
      <c r="F164">
        <v>4</v>
      </c>
      <c r="G164">
        <v>5</v>
      </c>
      <c r="H164">
        <v>1</v>
      </c>
      <c r="I164">
        <v>4.12</v>
      </c>
      <c r="J164">
        <v>19</v>
      </c>
      <c r="K164">
        <v>0.2045897961281444</v>
      </c>
      <c r="L164">
        <v>11</v>
      </c>
      <c r="M164" t="s">
        <v>1124</v>
      </c>
      <c r="N164" t="b">
        <v>0</v>
      </c>
    </row>
    <row r="165" spans="1:14" x14ac:dyDescent="0.45">
      <c r="A165" t="s">
        <v>117</v>
      </c>
      <c r="B165" t="s">
        <v>1125</v>
      </c>
      <c r="C165" t="s">
        <v>557</v>
      </c>
      <c r="D165">
        <v>4</v>
      </c>
      <c r="E165">
        <v>4</v>
      </c>
      <c r="F165">
        <v>3</v>
      </c>
      <c r="G165">
        <v>5</v>
      </c>
      <c r="H165">
        <v>1</v>
      </c>
      <c r="I165">
        <v>2.96</v>
      </c>
      <c r="J165">
        <v>17</v>
      </c>
      <c r="K165">
        <v>0.12558714386605629</v>
      </c>
      <c r="L165">
        <v>10</v>
      </c>
      <c r="M165" t="s">
        <v>1126</v>
      </c>
      <c r="N165" t="b">
        <v>0</v>
      </c>
    </row>
    <row r="166" spans="1:14" x14ac:dyDescent="0.45">
      <c r="A166" t="s">
        <v>120</v>
      </c>
      <c r="B166" t="s">
        <v>1127</v>
      </c>
      <c r="C166" t="s">
        <v>557</v>
      </c>
      <c r="D166">
        <v>2</v>
      </c>
      <c r="E166">
        <v>4</v>
      </c>
      <c r="F166">
        <v>2</v>
      </c>
      <c r="G166">
        <v>5</v>
      </c>
      <c r="H166">
        <v>1</v>
      </c>
      <c r="I166">
        <v>3.22</v>
      </c>
      <c r="J166">
        <v>14</v>
      </c>
      <c r="K166">
        <v>0.1672567277032091</v>
      </c>
      <c r="L166">
        <v>9</v>
      </c>
      <c r="M166" t="s">
        <v>1128</v>
      </c>
      <c r="N166" t="b">
        <v>0</v>
      </c>
    </row>
    <row r="167" spans="1:14" x14ac:dyDescent="0.45">
      <c r="A167" t="s">
        <v>123</v>
      </c>
      <c r="B167" t="s">
        <v>1129</v>
      </c>
      <c r="C167" t="s">
        <v>557</v>
      </c>
      <c r="D167">
        <v>5</v>
      </c>
      <c r="E167">
        <v>5</v>
      </c>
      <c r="F167">
        <v>5</v>
      </c>
      <c r="G167">
        <v>5</v>
      </c>
      <c r="H167">
        <v>1</v>
      </c>
      <c r="I167">
        <v>3.64</v>
      </c>
      <c r="J167">
        <v>21</v>
      </c>
      <c r="K167">
        <v>0.31898390070756688</v>
      </c>
      <c r="L167">
        <v>11</v>
      </c>
      <c r="M167" t="s">
        <v>1130</v>
      </c>
      <c r="N167" t="b">
        <v>0</v>
      </c>
    </row>
    <row r="168" spans="1:14" x14ac:dyDescent="0.45">
      <c r="A168" t="s">
        <v>126</v>
      </c>
      <c r="B168" t="s">
        <v>1131</v>
      </c>
      <c r="C168" t="s">
        <v>557</v>
      </c>
      <c r="D168">
        <v>5</v>
      </c>
      <c r="E168">
        <v>5</v>
      </c>
      <c r="F168">
        <v>4</v>
      </c>
      <c r="G168">
        <v>5</v>
      </c>
      <c r="H168">
        <v>1</v>
      </c>
      <c r="I168">
        <v>4.3400000000000007</v>
      </c>
      <c r="J168">
        <v>20</v>
      </c>
      <c r="K168">
        <v>0.42633306157155582</v>
      </c>
      <c r="L168">
        <v>12</v>
      </c>
      <c r="M168" t="s">
        <v>1132</v>
      </c>
      <c r="N168" t="b">
        <v>0</v>
      </c>
    </row>
    <row r="169" spans="1:14" x14ac:dyDescent="0.45">
      <c r="A169" t="s">
        <v>129</v>
      </c>
      <c r="B169" t="s">
        <v>886</v>
      </c>
      <c r="C169" t="s">
        <v>557</v>
      </c>
      <c r="D169">
        <v>5</v>
      </c>
      <c r="E169">
        <v>5</v>
      </c>
      <c r="F169">
        <v>5</v>
      </c>
      <c r="G169">
        <v>5</v>
      </c>
      <c r="H169">
        <v>1</v>
      </c>
      <c r="I169">
        <v>3.64</v>
      </c>
      <c r="J169">
        <v>21</v>
      </c>
      <c r="K169">
        <v>0.14649663387910741</v>
      </c>
      <c r="L169">
        <v>10</v>
      </c>
      <c r="M169" t="s">
        <v>1133</v>
      </c>
      <c r="N169" t="b">
        <v>0</v>
      </c>
    </row>
    <row r="170" spans="1:14" x14ac:dyDescent="0.45">
      <c r="A170" t="s">
        <v>132</v>
      </c>
      <c r="B170" t="s">
        <v>1134</v>
      </c>
      <c r="C170" t="s">
        <v>557</v>
      </c>
      <c r="D170">
        <v>5</v>
      </c>
      <c r="E170">
        <v>5</v>
      </c>
      <c r="F170">
        <v>4</v>
      </c>
      <c r="G170">
        <v>5</v>
      </c>
      <c r="H170">
        <v>1</v>
      </c>
      <c r="I170">
        <v>3.5</v>
      </c>
      <c r="J170">
        <v>20</v>
      </c>
      <c r="K170">
        <v>0.38363096649364808</v>
      </c>
      <c r="L170">
        <v>11</v>
      </c>
      <c r="M170" t="s">
        <v>1135</v>
      </c>
      <c r="N170" t="b">
        <v>0</v>
      </c>
    </row>
    <row r="171" spans="1:14" x14ac:dyDescent="0.45">
      <c r="A171" t="s">
        <v>135</v>
      </c>
      <c r="B171" t="s">
        <v>698</v>
      </c>
      <c r="C171" t="s">
        <v>557</v>
      </c>
      <c r="D171">
        <v>1</v>
      </c>
      <c r="E171">
        <v>1</v>
      </c>
      <c r="F171">
        <v>1</v>
      </c>
      <c r="G171">
        <v>1</v>
      </c>
      <c r="H171">
        <v>1</v>
      </c>
      <c r="I171">
        <v>1</v>
      </c>
      <c r="J171">
        <v>5</v>
      </c>
      <c r="K171">
        <v>4.0150389927235741E-2</v>
      </c>
      <c r="L171">
        <v>12</v>
      </c>
      <c r="M171" t="s">
        <v>1136</v>
      </c>
      <c r="N171" t="b">
        <v>0</v>
      </c>
    </row>
    <row r="172" spans="1:14" x14ac:dyDescent="0.45">
      <c r="A172" t="s">
        <v>138</v>
      </c>
      <c r="B172" t="s">
        <v>1137</v>
      </c>
      <c r="C172" t="s">
        <v>557</v>
      </c>
      <c r="D172">
        <v>4</v>
      </c>
      <c r="E172">
        <v>5</v>
      </c>
      <c r="F172">
        <v>4</v>
      </c>
      <c r="G172">
        <v>5</v>
      </c>
      <c r="H172">
        <v>1</v>
      </c>
      <c r="I172">
        <v>4.12</v>
      </c>
      <c r="J172">
        <v>19</v>
      </c>
      <c r="K172">
        <v>0.21031047430731151</v>
      </c>
      <c r="L172">
        <v>10</v>
      </c>
      <c r="M172" t="s">
        <v>1138</v>
      </c>
      <c r="N172" t="b">
        <v>0</v>
      </c>
    </row>
    <row r="173" spans="1:14" x14ac:dyDescent="0.45">
      <c r="A173" t="s">
        <v>141</v>
      </c>
      <c r="B173" t="s">
        <v>1139</v>
      </c>
      <c r="C173" t="s">
        <v>557</v>
      </c>
      <c r="D173">
        <v>4</v>
      </c>
      <c r="E173">
        <v>5</v>
      </c>
      <c r="F173">
        <v>3</v>
      </c>
      <c r="G173">
        <v>5</v>
      </c>
      <c r="H173">
        <v>1</v>
      </c>
      <c r="I173">
        <v>3.98</v>
      </c>
      <c r="J173">
        <v>18</v>
      </c>
      <c r="K173">
        <v>7.9076878904449283E-2</v>
      </c>
      <c r="L173">
        <v>10</v>
      </c>
      <c r="M173" t="s">
        <v>1140</v>
      </c>
      <c r="N173" t="b">
        <v>0</v>
      </c>
    </row>
    <row r="174" spans="1:14" x14ac:dyDescent="0.45">
      <c r="A174" t="s">
        <v>144</v>
      </c>
      <c r="B174" t="s">
        <v>1141</v>
      </c>
      <c r="C174" t="s">
        <v>557</v>
      </c>
      <c r="D174">
        <v>5</v>
      </c>
      <c r="E174">
        <v>5</v>
      </c>
      <c r="F174">
        <v>5</v>
      </c>
      <c r="G174">
        <v>5</v>
      </c>
      <c r="H174">
        <v>1</v>
      </c>
      <c r="I174">
        <v>4.4800000000000004</v>
      </c>
      <c r="J174">
        <v>21</v>
      </c>
      <c r="K174">
        <v>9.7902122209813036E-2</v>
      </c>
      <c r="L174">
        <v>10</v>
      </c>
      <c r="M174" t="s">
        <v>1142</v>
      </c>
      <c r="N174" t="b">
        <v>0</v>
      </c>
    </row>
    <row r="175" spans="1:14" x14ac:dyDescent="0.45">
      <c r="A175" t="s">
        <v>147</v>
      </c>
      <c r="B175" t="s">
        <v>1143</v>
      </c>
      <c r="C175" t="s">
        <v>557</v>
      </c>
      <c r="D175">
        <v>3</v>
      </c>
      <c r="E175">
        <v>3</v>
      </c>
      <c r="F175">
        <v>2</v>
      </c>
      <c r="G175">
        <v>4</v>
      </c>
      <c r="H175">
        <v>1</v>
      </c>
      <c r="I175">
        <v>3.14</v>
      </c>
      <c r="J175">
        <v>13</v>
      </c>
      <c r="K175">
        <v>0.13126782251531369</v>
      </c>
      <c r="L175">
        <v>10</v>
      </c>
      <c r="M175" t="s">
        <v>1144</v>
      </c>
      <c r="N175" t="b">
        <v>0</v>
      </c>
    </row>
    <row r="176" spans="1:14" x14ac:dyDescent="0.45">
      <c r="A176" t="s">
        <v>150</v>
      </c>
      <c r="B176" t="s">
        <v>1145</v>
      </c>
      <c r="C176" t="s">
        <v>557</v>
      </c>
      <c r="D176">
        <v>4</v>
      </c>
      <c r="E176">
        <v>5</v>
      </c>
      <c r="F176">
        <v>3</v>
      </c>
      <c r="G176">
        <v>5</v>
      </c>
      <c r="H176">
        <v>1</v>
      </c>
      <c r="I176">
        <v>3.98</v>
      </c>
      <c r="J176">
        <v>18</v>
      </c>
      <c r="K176">
        <v>6.7100983865205993E-2</v>
      </c>
      <c r="L176">
        <v>10</v>
      </c>
      <c r="M176" t="s">
        <v>1146</v>
      </c>
      <c r="N176" t="b">
        <v>0</v>
      </c>
    </row>
    <row r="177" spans="1:14" x14ac:dyDescent="0.45">
      <c r="A177" t="s">
        <v>153</v>
      </c>
      <c r="B177" t="s">
        <v>1147</v>
      </c>
      <c r="C177" t="s">
        <v>557</v>
      </c>
      <c r="D177">
        <v>4</v>
      </c>
      <c r="E177">
        <v>5</v>
      </c>
      <c r="F177">
        <v>4</v>
      </c>
      <c r="G177">
        <v>5</v>
      </c>
      <c r="H177">
        <v>1</v>
      </c>
      <c r="I177">
        <v>4.12</v>
      </c>
      <c r="J177">
        <v>19</v>
      </c>
      <c r="K177">
        <v>0.24482544795560721</v>
      </c>
      <c r="L177">
        <v>5</v>
      </c>
      <c r="M177" t="s">
        <v>1148</v>
      </c>
      <c r="N177" t="b">
        <v>0</v>
      </c>
    </row>
    <row r="178" spans="1:14" x14ac:dyDescent="0.45">
      <c r="A178" t="s">
        <v>156</v>
      </c>
      <c r="B178" t="s">
        <v>1149</v>
      </c>
      <c r="C178" t="s">
        <v>557</v>
      </c>
      <c r="D178">
        <v>5</v>
      </c>
      <c r="E178">
        <v>5</v>
      </c>
      <c r="F178">
        <v>4</v>
      </c>
      <c r="G178">
        <v>5</v>
      </c>
      <c r="H178">
        <v>1</v>
      </c>
      <c r="I178">
        <v>4.3400000000000007</v>
      </c>
      <c r="J178">
        <v>20</v>
      </c>
      <c r="K178">
        <v>0.31290464467139112</v>
      </c>
      <c r="L178">
        <v>11</v>
      </c>
      <c r="M178" t="s">
        <v>1150</v>
      </c>
      <c r="N178" t="b">
        <v>0</v>
      </c>
    </row>
    <row r="179" spans="1:14" x14ac:dyDescent="0.45">
      <c r="A179" t="s">
        <v>159</v>
      </c>
      <c r="B179" t="s">
        <v>1151</v>
      </c>
      <c r="C179" t="s">
        <v>557</v>
      </c>
      <c r="D179">
        <v>3</v>
      </c>
      <c r="E179">
        <v>3</v>
      </c>
      <c r="F179">
        <v>2</v>
      </c>
      <c r="G179">
        <v>4</v>
      </c>
      <c r="H179">
        <v>1</v>
      </c>
      <c r="I179">
        <v>3.42</v>
      </c>
      <c r="J179">
        <v>13</v>
      </c>
      <c r="K179">
        <v>0.19206423510735851</v>
      </c>
      <c r="L179">
        <v>9</v>
      </c>
      <c r="M179" t="s">
        <v>1152</v>
      </c>
      <c r="N179" t="b">
        <v>0</v>
      </c>
    </row>
    <row r="180" spans="1:14" x14ac:dyDescent="0.45">
      <c r="A180" t="s">
        <v>162</v>
      </c>
      <c r="B180" t="s">
        <v>1153</v>
      </c>
      <c r="C180" t="s">
        <v>557</v>
      </c>
      <c r="D180">
        <v>4</v>
      </c>
      <c r="E180">
        <v>4</v>
      </c>
      <c r="F180">
        <v>3</v>
      </c>
      <c r="G180">
        <v>4</v>
      </c>
      <c r="H180">
        <v>1</v>
      </c>
      <c r="I180">
        <v>2.84</v>
      </c>
      <c r="J180">
        <v>16</v>
      </c>
      <c r="K180">
        <v>0.34026979086576142</v>
      </c>
      <c r="L180">
        <v>11</v>
      </c>
      <c r="M180" t="s">
        <v>1154</v>
      </c>
      <c r="N180" t="b">
        <v>0</v>
      </c>
    </row>
    <row r="181" spans="1:14" x14ac:dyDescent="0.45">
      <c r="A181" t="s">
        <v>165</v>
      </c>
      <c r="B181" t="s">
        <v>1155</v>
      </c>
      <c r="C181" t="s">
        <v>557</v>
      </c>
      <c r="D181">
        <v>2</v>
      </c>
      <c r="E181">
        <v>2</v>
      </c>
      <c r="F181">
        <v>1</v>
      </c>
      <c r="G181">
        <v>4</v>
      </c>
      <c r="H181">
        <v>1</v>
      </c>
      <c r="I181">
        <v>2.88</v>
      </c>
      <c r="J181">
        <v>10</v>
      </c>
      <c r="K181">
        <v>0.1915376553776601</v>
      </c>
      <c r="L181">
        <v>12</v>
      </c>
      <c r="M181" t="s">
        <v>1156</v>
      </c>
      <c r="N181" t="b">
        <v>0</v>
      </c>
    </row>
    <row r="182" spans="1:14" x14ac:dyDescent="0.45">
      <c r="A182" t="s">
        <v>168</v>
      </c>
      <c r="B182" t="s">
        <v>1157</v>
      </c>
      <c r="C182" t="s">
        <v>557</v>
      </c>
      <c r="D182">
        <v>5</v>
      </c>
      <c r="E182">
        <v>5</v>
      </c>
      <c r="F182">
        <v>4</v>
      </c>
      <c r="G182">
        <v>5</v>
      </c>
      <c r="H182">
        <v>1</v>
      </c>
      <c r="I182">
        <v>4.3400000000000007</v>
      </c>
      <c r="J182">
        <v>20</v>
      </c>
      <c r="K182">
        <v>0.20220681310385111</v>
      </c>
      <c r="L182">
        <v>13</v>
      </c>
      <c r="M182" t="s">
        <v>1158</v>
      </c>
      <c r="N182" t="b">
        <v>0</v>
      </c>
    </row>
    <row r="183" spans="1:14" x14ac:dyDescent="0.45">
      <c r="A183" t="s">
        <v>171</v>
      </c>
      <c r="B183" t="s">
        <v>1159</v>
      </c>
      <c r="C183" t="s">
        <v>557</v>
      </c>
      <c r="D183">
        <v>4</v>
      </c>
      <c r="E183">
        <v>5</v>
      </c>
      <c r="F183">
        <v>4</v>
      </c>
      <c r="G183">
        <v>5</v>
      </c>
      <c r="H183">
        <v>1</v>
      </c>
      <c r="I183">
        <v>3.28</v>
      </c>
      <c r="J183">
        <v>19</v>
      </c>
      <c r="K183">
        <v>0.29884333776155769</v>
      </c>
      <c r="L183">
        <v>13</v>
      </c>
      <c r="M183" t="s">
        <v>1160</v>
      </c>
      <c r="N183" t="b">
        <v>0</v>
      </c>
    </row>
    <row r="184" spans="1:14" x14ac:dyDescent="0.45">
      <c r="A184" t="s">
        <v>174</v>
      </c>
      <c r="B184" t="s">
        <v>1161</v>
      </c>
      <c r="C184" t="s">
        <v>557</v>
      </c>
      <c r="D184">
        <v>4</v>
      </c>
      <c r="E184">
        <v>5</v>
      </c>
      <c r="F184">
        <v>4</v>
      </c>
      <c r="G184">
        <v>5</v>
      </c>
      <c r="H184">
        <v>1</v>
      </c>
      <c r="I184">
        <v>4.12</v>
      </c>
      <c r="J184">
        <v>19</v>
      </c>
      <c r="K184">
        <v>0.1538637898323186</v>
      </c>
      <c r="L184">
        <v>12</v>
      </c>
      <c r="M184" t="s">
        <v>1162</v>
      </c>
      <c r="N184" t="b">
        <v>0</v>
      </c>
    </row>
    <row r="185" spans="1:14" x14ac:dyDescent="0.45">
      <c r="A185" t="s">
        <v>177</v>
      </c>
      <c r="B185" t="s">
        <v>1163</v>
      </c>
      <c r="C185" t="s">
        <v>557</v>
      </c>
      <c r="D185">
        <v>4</v>
      </c>
      <c r="E185">
        <v>4</v>
      </c>
      <c r="F185">
        <v>3</v>
      </c>
      <c r="G185">
        <v>4</v>
      </c>
      <c r="H185">
        <v>3</v>
      </c>
      <c r="I185">
        <v>4.08</v>
      </c>
      <c r="J185">
        <v>18</v>
      </c>
      <c r="K185">
        <v>0.32980189587323849</v>
      </c>
      <c r="L185">
        <v>9</v>
      </c>
      <c r="M185" t="s">
        <v>1164</v>
      </c>
      <c r="N185" t="b">
        <v>0</v>
      </c>
    </row>
    <row r="186" spans="1:14" x14ac:dyDescent="0.45">
      <c r="A186" t="s">
        <v>180</v>
      </c>
      <c r="B186" t="s">
        <v>1165</v>
      </c>
      <c r="C186" t="s">
        <v>557</v>
      </c>
      <c r="D186">
        <v>5</v>
      </c>
      <c r="E186">
        <v>5</v>
      </c>
      <c r="F186">
        <v>5</v>
      </c>
      <c r="G186">
        <v>5</v>
      </c>
      <c r="H186">
        <v>1</v>
      </c>
      <c r="I186">
        <v>4.4800000000000004</v>
      </c>
      <c r="J186">
        <v>21</v>
      </c>
      <c r="K186">
        <v>0.15434258627359981</v>
      </c>
      <c r="L186">
        <v>13</v>
      </c>
      <c r="M186" t="s">
        <v>1166</v>
      </c>
      <c r="N186" t="b">
        <v>0</v>
      </c>
    </row>
    <row r="187" spans="1:14" x14ac:dyDescent="0.45">
      <c r="A187" t="s">
        <v>183</v>
      </c>
      <c r="B187" t="s">
        <v>1167</v>
      </c>
      <c r="C187" t="s">
        <v>557</v>
      </c>
      <c r="D187">
        <v>4</v>
      </c>
      <c r="E187">
        <v>5</v>
      </c>
      <c r="F187">
        <v>4</v>
      </c>
      <c r="G187">
        <v>5</v>
      </c>
      <c r="H187">
        <v>1</v>
      </c>
      <c r="I187">
        <v>4.12</v>
      </c>
      <c r="J187">
        <v>19</v>
      </c>
      <c r="K187">
        <v>0.1600827296202231</v>
      </c>
      <c r="L187">
        <v>11</v>
      </c>
      <c r="M187" t="s">
        <v>1168</v>
      </c>
      <c r="N187" t="b">
        <v>0</v>
      </c>
    </row>
    <row r="188" spans="1:14" x14ac:dyDescent="0.45">
      <c r="A188" t="s">
        <v>186</v>
      </c>
      <c r="B188" t="s">
        <v>1169</v>
      </c>
      <c r="C188" t="s">
        <v>557</v>
      </c>
      <c r="D188">
        <v>4</v>
      </c>
      <c r="E188">
        <v>4</v>
      </c>
      <c r="F188">
        <v>3</v>
      </c>
      <c r="G188">
        <v>5</v>
      </c>
      <c r="H188">
        <v>1</v>
      </c>
      <c r="I188">
        <v>3.8</v>
      </c>
      <c r="J188">
        <v>17</v>
      </c>
      <c r="K188">
        <v>0.1532030389491458</v>
      </c>
      <c r="L188">
        <v>10</v>
      </c>
      <c r="M188" t="s">
        <v>1170</v>
      </c>
      <c r="N188" t="b">
        <v>0</v>
      </c>
    </row>
    <row r="189" spans="1:14" x14ac:dyDescent="0.45">
      <c r="A189" t="s">
        <v>189</v>
      </c>
      <c r="B189" t="s">
        <v>1171</v>
      </c>
      <c r="C189" t="s">
        <v>557</v>
      </c>
      <c r="D189">
        <v>5</v>
      </c>
      <c r="E189">
        <v>5</v>
      </c>
      <c r="F189">
        <v>5</v>
      </c>
      <c r="G189">
        <v>5</v>
      </c>
      <c r="H189">
        <v>1</v>
      </c>
      <c r="I189">
        <v>4.76</v>
      </c>
      <c r="J189">
        <v>21</v>
      </c>
      <c r="K189">
        <v>0.30845203705115848</v>
      </c>
      <c r="L189">
        <v>11</v>
      </c>
      <c r="M189" t="s">
        <v>1172</v>
      </c>
      <c r="N189" t="b">
        <v>0</v>
      </c>
    </row>
    <row r="190" spans="1:14" x14ac:dyDescent="0.45">
      <c r="A190" t="s">
        <v>192</v>
      </c>
      <c r="B190" t="s">
        <v>1173</v>
      </c>
      <c r="C190" t="s">
        <v>557</v>
      </c>
      <c r="D190">
        <v>4</v>
      </c>
      <c r="E190">
        <v>5</v>
      </c>
      <c r="F190">
        <v>4</v>
      </c>
      <c r="G190">
        <v>5</v>
      </c>
      <c r="H190">
        <v>2</v>
      </c>
      <c r="I190">
        <v>4.46</v>
      </c>
      <c r="J190">
        <v>20</v>
      </c>
      <c r="K190">
        <v>0.38958457766088</v>
      </c>
      <c r="L190">
        <v>12</v>
      </c>
      <c r="M190" t="s">
        <v>1174</v>
      </c>
      <c r="N190" t="b">
        <v>0</v>
      </c>
    </row>
    <row r="191" spans="1:14" x14ac:dyDescent="0.45">
      <c r="A191" t="s">
        <v>195</v>
      </c>
      <c r="B191" t="s">
        <v>1175</v>
      </c>
      <c r="C191" t="s">
        <v>557</v>
      </c>
      <c r="D191">
        <v>5</v>
      </c>
      <c r="E191">
        <v>5</v>
      </c>
      <c r="F191">
        <v>5</v>
      </c>
      <c r="G191">
        <v>5</v>
      </c>
      <c r="H191">
        <v>1</v>
      </c>
      <c r="I191">
        <v>4.4800000000000004</v>
      </c>
      <c r="J191">
        <v>21</v>
      </c>
      <c r="K191">
        <v>0.19705770952107851</v>
      </c>
      <c r="L191">
        <v>8</v>
      </c>
      <c r="M191" t="s">
        <v>1176</v>
      </c>
      <c r="N191" t="b">
        <v>0</v>
      </c>
    </row>
    <row r="192" spans="1:14" x14ac:dyDescent="0.45">
      <c r="A192" t="s">
        <v>198</v>
      </c>
      <c r="B192" t="s">
        <v>1177</v>
      </c>
      <c r="C192" t="s">
        <v>557</v>
      </c>
      <c r="D192">
        <v>4</v>
      </c>
      <c r="E192">
        <v>5</v>
      </c>
      <c r="F192">
        <v>4</v>
      </c>
      <c r="G192">
        <v>5</v>
      </c>
      <c r="H192">
        <v>1</v>
      </c>
      <c r="I192">
        <v>4.12</v>
      </c>
      <c r="J192">
        <v>19</v>
      </c>
      <c r="K192">
        <v>0.1997893411818672</v>
      </c>
      <c r="L192">
        <v>11</v>
      </c>
      <c r="M192" t="s">
        <v>1178</v>
      </c>
      <c r="N192" t="b">
        <v>0</v>
      </c>
    </row>
    <row r="193" spans="1:14" x14ac:dyDescent="0.45">
      <c r="A193" t="s">
        <v>201</v>
      </c>
      <c r="B193" t="s">
        <v>1179</v>
      </c>
      <c r="C193" t="s">
        <v>557</v>
      </c>
      <c r="D193">
        <v>5</v>
      </c>
      <c r="E193">
        <v>5</v>
      </c>
      <c r="F193">
        <v>4</v>
      </c>
      <c r="G193">
        <v>5</v>
      </c>
      <c r="H193">
        <v>1</v>
      </c>
      <c r="I193">
        <v>4.3400000000000007</v>
      </c>
      <c r="J193">
        <v>20</v>
      </c>
      <c r="K193">
        <v>0.26822437266967192</v>
      </c>
      <c r="L193">
        <v>11</v>
      </c>
      <c r="M193" t="s">
        <v>1180</v>
      </c>
      <c r="N193" t="b">
        <v>0</v>
      </c>
    </row>
    <row r="194" spans="1:14" x14ac:dyDescent="0.45">
      <c r="A194" t="s">
        <v>204</v>
      </c>
      <c r="B194" t="s">
        <v>1181</v>
      </c>
      <c r="C194" t="s">
        <v>557</v>
      </c>
      <c r="D194">
        <v>4</v>
      </c>
      <c r="E194">
        <v>4</v>
      </c>
      <c r="F194">
        <v>3</v>
      </c>
      <c r="G194">
        <v>4</v>
      </c>
      <c r="H194">
        <v>1</v>
      </c>
      <c r="I194">
        <v>3.68</v>
      </c>
      <c r="J194">
        <v>16</v>
      </c>
      <c r="K194">
        <v>0.40006415424844971</v>
      </c>
      <c r="L194">
        <v>13</v>
      </c>
      <c r="M194" t="s">
        <v>1182</v>
      </c>
      <c r="N194" t="b">
        <v>0</v>
      </c>
    </row>
    <row r="195" spans="1:14" x14ac:dyDescent="0.45">
      <c r="A195" t="s">
        <v>207</v>
      </c>
      <c r="B195" t="s">
        <v>1183</v>
      </c>
      <c r="C195" t="s">
        <v>557</v>
      </c>
      <c r="D195">
        <v>4</v>
      </c>
      <c r="E195">
        <v>4</v>
      </c>
      <c r="F195">
        <v>3</v>
      </c>
      <c r="G195">
        <v>5</v>
      </c>
      <c r="H195">
        <v>1</v>
      </c>
      <c r="I195">
        <v>3.6</v>
      </c>
      <c r="J195">
        <v>17</v>
      </c>
      <c r="K195">
        <v>0.1223167939488812</v>
      </c>
      <c r="L195">
        <v>9</v>
      </c>
      <c r="M195" t="s">
        <v>1184</v>
      </c>
      <c r="N195" t="b">
        <v>0</v>
      </c>
    </row>
    <row r="196" spans="1:14" x14ac:dyDescent="0.45">
      <c r="A196" t="s">
        <v>210</v>
      </c>
      <c r="B196" t="s">
        <v>939</v>
      </c>
      <c r="C196" t="s">
        <v>557</v>
      </c>
      <c r="D196">
        <v>3</v>
      </c>
      <c r="E196">
        <v>4</v>
      </c>
      <c r="F196">
        <v>2</v>
      </c>
      <c r="G196">
        <v>5</v>
      </c>
      <c r="H196">
        <v>1</v>
      </c>
      <c r="I196">
        <v>2.6</v>
      </c>
      <c r="J196">
        <v>15</v>
      </c>
      <c r="K196">
        <v>0.1419575918323662</v>
      </c>
      <c r="L196">
        <v>11</v>
      </c>
      <c r="M196" t="s">
        <v>1185</v>
      </c>
      <c r="N196" t="b">
        <v>0</v>
      </c>
    </row>
    <row r="197" spans="1:14" x14ac:dyDescent="0.45">
      <c r="A197" t="s">
        <v>213</v>
      </c>
      <c r="B197" t="s">
        <v>941</v>
      </c>
      <c r="C197" t="s">
        <v>557</v>
      </c>
      <c r="D197">
        <v>5</v>
      </c>
      <c r="E197">
        <v>5</v>
      </c>
      <c r="F197">
        <v>4</v>
      </c>
      <c r="G197">
        <v>5</v>
      </c>
      <c r="H197">
        <v>1</v>
      </c>
      <c r="I197">
        <v>3.5</v>
      </c>
      <c r="J197">
        <v>20</v>
      </c>
      <c r="K197">
        <v>0.17893089036153231</v>
      </c>
      <c r="L197">
        <v>11</v>
      </c>
      <c r="M197" t="s">
        <v>1186</v>
      </c>
      <c r="N197" t="b">
        <v>0</v>
      </c>
    </row>
    <row r="198" spans="1:14" x14ac:dyDescent="0.45">
      <c r="A198" t="s">
        <v>216</v>
      </c>
      <c r="B198" t="s">
        <v>1187</v>
      </c>
      <c r="C198" t="s">
        <v>557</v>
      </c>
      <c r="D198">
        <v>5</v>
      </c>
      <c r="E198">
        <v>5</v>
      </c>
      <c r="F198">
        <v>5</v>
      </c>
      <c r="G198">
        <v>5</v>
      </c>
      <c r="H198">
        <v>1</v>
      </c>
      <c r="I198">
        <v>4.76</v>
      </c>
      <c r="J198">
        <v>21</v>
      </c>
      <c r="K198">
        <v>8.6831221162940619E-2</v>
      </c>
      <c r="L198">
        <v>10</v>
      </c>
      <c r="M198" t="s">
        <v>1188</v>
      </c>
      <c r="N198" t="b">
        <v>0</v>
      </c>
    </row>
    <row r="199" spans="1:14" x14ac:dyDescent="0.45">
      <c r="A199" t="s">
        <v>219</v>
      </c>
      <c r="B199" t="s">
        <v>1189</v>
      </c>
      <c r="C199" t="s">
        <v>557</v>
      </c>
      <c r="D199">
        <v>5</v>
      </c>
      <c r="E199">
        <v>5</v>
      </c>
      <c r="F199">
        <v>4</v>
      </c>
      <c r="G199">
        <v>5</v>
      </c>
      <c r="H199">
        <v>2</v>
      </c>
      <c r="I199">
        <v>3.56</v>
      </c>
      <c r="J199">
        <v>21</v>
      </c>
      <c r="K199">
        <v>0.3055343996302341</v>
      </c>
      <c r="L199">
        <v>11</v>
      </c>
      <c r="M199" t="s">
        <v>1190</v>
      </c>
      <c r="N199" t="b">
        <v>0</v>
      </c>
    </row>
    <row r="200" spans="1:14" x14ac:dyDescent="0.45">
      <c r="A200" t="s">
        <v>222</v>
      </c>
      <c r="B200" t="s">
        <v>1191</v>
      </c>
      <c r="C200" t="s">
        <v>557</v>
      </c>
      <c r="D200">
        <v>5</v>
      </c>
      <c r="E200">
        <v>5</v>
      </c>
      <c r="F200">
        <v>4</v>
      </c>
      <c r="G200">
        <v>5</v>
      </c>
      <c r="H200">
        <v>1</v>
      </c>
      <c r="I200">
        <v>4.3400000000000007</v>
      </c>
      <c r="J200">
        <v>20</v>
      </c>
      <c r="K200">
        <v>0.33598123994228818</v>
      </c>
      <c r="L200">
        <v>10</v>
      </c>
      <c r="M200" t="s">
        <v>1192</v>
      </c>
      <c r="N200" t="b">
        <v>0</v>
      </c>
    </row>
    <row r="201" spans="1:14" x14ac:dyDescent="0.45">
      <c r="A201" t="s">
        <v>225</v>
      </c>
      <c r="B201" t="s">
        <v>1193</v>
      </c>
      <c r="C201" t="s">
        <v>557</v>
      </c>
      <c r="D201">
        <v>5</v>
      </c>
      <c r="E201">
        <v>5</v>
      </c>
      <c r="F201">
        <v>4</v>
      </c>
      <c r="G201">
        <v>5</v>
      </c>
      <c r="H201">
        <v>1</v>
      </c>
      <c r="I201">
        <v>3.5</v>
      </c>
      <c r="J201">
        <v>20</v>
      </c>
      <c r="K201">
        <v>0.25042105398507869</v>
      </c>
      <c r="L201">
        <v>10</v>
      </c>
      <c r="M201" t="s">
        <v>1194</v>
      </c>
      <c r="N201" t="b">
        <v>0</v>
      </c>
    </row>
    <row r="202" spans="1:14" x14ac:dyDescent="0.45">
      <c r="A202" t="s">
        <v>228</v>
      </c>
      <c r="B202" t="s">
        <v>1195</v>
      </c>
      <c r="C202" t="s">
        <v>557</v>
      </c>
      <c r="D202">
        <v>4</v>
      </c>
      <c r="E202">
        <v>5</v>
      </c>
      <c r="F202">
        <v>4</v>
      </c>
      <c r="G202">
        <v>5</v>
      </c>
      <c r="H202">
        <v>1</v>
      </c>
      <c r="I202">
        <v>3.28</v>
      </c>
      <c r="J202">
        <v>19</v>
      </c>
      <c r="K202">
        <v>0.2346081264163456</v>
      </c>
      <c r="L202">
        <v>12</v>
      </c>
      <c r="M202" t="s">
        <v>1196</v>
      </c>
      <c r="N202" t="b">
        <v>0</v>
      </c>
    </row>
    <row r="203" spans="1:14" x14ac:dyDescent="0.45">
      <c r="A203" t="s">
        <v>231</v>
      </c>
      <c r="B203" t="s">
        <v>1197</v>
      </c>
      <c r="C203" t="s">
        <v>557</v>
      </c>
      <c r="D203">
        <v>5</v>
      </c>
      <c r="E203">
        <v>5</v>
      </c>
      <c r="F203">
        <v>4</v>
      </c>
      <c r="G203">
        <v>5</v>
      </c>
      <c r="H203">
        <v>1</v>
      </c>
      <c r="I203">
        <v>4.3400000000000007</v>
      </c>
      <c r="J203">
        <v>20</v>
      </c>
      <c r="K203">
        <v>0.24748027597038141</v>
      </c>
      <c r="L203">
        <v>11</v>
      </c>
      <c r="M203" t="s">
        <v>1198</v>
      </c>
      <c r="N203" t="b">
        <v>0</v>
      </c>
    </row>
    <row r="204" spans="1:14" x14ac:dyDescent="0.45">
      <c r="A204" t="s">
        <v>234</v>
      </c>
      <c r="B204" t="s">
        <v>1199</v>
      </c>
      <c r="C204" t="s">
        <v>557</v>
      </c>
      <c r="D204">
        <v>5</v>
      </c>
      <c r="E204">
        <v>5</v>
      </c>
      <c r="F204">
        <v>4</v>
      </c>
      <c r="G204">
        <v>5</v>
      </c>
      <c r="H204">
        <v>1</v>
      </c>
      <c r="I204">
        <v>4.3400000000000007</v>
      </c>
      <c r="J204">
        <v>20</v>
      </c>
      <c r="K204">
        <v>0.26258981842686779</v>
      </c>
      <c r="L204">
        <v>10</v>
      </c>
      <c r="M204" t="s">
        <v>1200</v>
      </c>
      <c r="N204" t="b">
        <v>0</v>
      </c>
    </row>
    <row r="205" spans="1:14" x14ac:dyDescent="0.45">
      <c r="A205" t="s">
        <v>237</v>
      </c>
      <c r="B205" t="s">
        <v>1201</v>
      </c>
      <c r="C205" t="s">
        <v>557</v>
      </c>
      <c r="D205">
        <v>4</v>
      </c>
      <c r="E205">
        <v>5</v>
      </c>
      <c r="F205">
        <v>4</v>
      </c>
      <c r="G205">
        <v>5</v>
      </c>
      <c r="H205">
        <v>1</v>
      </c>
      <c r="I205">
        <v>4.3999999999999986</v>
      </c>
      <c r="J205">
        <v>19</v>
      </c>
      <c r="K205">
        <v>0.32960975357260319</v>
      </c>
      <c r="L205">
        <v>11</v>
      </c>
      <c r="M205" t="s">
        <v>1202</v>
      </c>
      <c r="N205" t="b">
        <v>0</v>
      </c>
    </row>
    <row r="206" spans="1:14" x14ac:dyDescent="0.45">
      <c r="A206" t="s">
        <v>240</v>
      </c>
      <c r="B206" t="s">
        <v>1203</v>
      </c>
      <c r="C206" t="s">
        <v>557</v>
      </c>
      <c r="D206">
        <v>5</v>
      </c>
      <c r="E206">
        <v>5</v>
      </c>
      <c r="F206">
        <v>4</v>
      </c>
      <c r="G206">
        <v>5</v>
      </c>
      <c r="H206">
        <v>2</v>
      </c>
      <c r="I206">
        <v>4.4000000000000004</v>
      </c>
      <c r="J206">
        <v>21</v>
      </c>
      <c r="K206">
        <v>0.21202638352638351</v>
      </c>
      <c r="L206">
        <v>5</v>
      </c>
      <c r="M206" t="s">
        <v>1204</v>
      </c>
      <c r="N206" t="b">
        <v>0</v>
      </c>
    </row>
    <row r="207" spans="1:14" x14ac:dyDescent="0.45">
      <c r="A207" t="s">
        <v>243</v>
      </c>
      <c r="B207" t="s">
        <v>1205</v>
      </c>
      <c r="C207" t="s">
        <v>557</v>
      </c>
      <c r="D207">
        <v>5</v>
      </c>
      <c r="E207">
        <v>5</v>
      </c>
      <c r="F207">
        <v>4</v>
      </c>
      <c r="G207">
        <v>5</v>
      </c>
      <c r="H207">
        <v>1</v>
      </c>
      <c r="I207">
        <v>4.3400000000000007</v>
      </c>
      <c r="J207">
        <v>20</v>
      </c>
      <c r="K207">
        <v>0.2394569357642363</v>
      </c>
      <c r="L207">
        <v>9</v>
      </c>
      <c r="M207" t="s">
        <v>1206</v>
      </c>
      <c r="N207" t="b">
        <v>0</v>
      </c>
    </row>
    <row r="208" spans="1:14" x14ac:dyDescent="0.45">
      <c r="A208" t="s">
        <v>246</v>
      </c>
      <c r="B208" t="s">
        <v>1207</v>
      </c>
      <c r="C208" t="s">
        <v>557</v>
      </c>
      <c r="D208">
        <v>4</v>
      </c>
      <c r="E208">
        <v>5</v>
      </c>
      <c r="F208">
        <v>4</v>
      </c>
      <c r="G208">
        <v>5</v>
      </c>
      <c r="H208">
        <v>1</v>
      </c>
      <c r="I208">
        <v>3.28</v>
      </c>
      <c r="J208">
        <v>19</v>
      </c>
      <c r="K208">
        <v>0.26895410296204197</v>
      </c>
      <c r="L208">
        <v>11</v>
      </c>
      <c r="M208" t="s">
        <v>1208</v>
      </c>
      <c r="N208" t="b">
        <v>0</v>
      </c>
    </row>
    <row r="209" spans="1:14" x14ac:dyDescent="0.45">
      <c r="A209" t="s">
        <v>249</v>
      </c>
      <c r="B209" t="s">
        <v>1209</v>
      </c>
      <c r="C209" t="s">
        <v>557</v>
      </c>
      <c r="D209">
        <v>4</v>
      </c>
      <c r="E209">
        <v>4</v>
      </c>
      <c r="F209">
        <v>3</v>
      </c>
      <c r="G209">
        <v>4</v>
      </c>
      <c r="H209">
        <v>1</v>
      </c>
      <c r="I209">
        <v>3.26</v>
      </c>
      <c r="J209">
        <v>16</v>
      </c>
      <c r="K209">
        <v>0.22087787167110479</v>
      </c>
      <c r="L209">
        <v>12</v>
      </c>
      <c r="M209" t="s">
        <v>1210</v>
      </c>
      <c r="N209" t="b">
        <v>0</v>
      </c>
    </row>
    <row r="210" spans="1:14" x14ac:dyDescent="0.45">
      <c r="A210" t="s">
        <v>252</v>
      </c>
      <c r="B210" t="s">
        <v>1211</v>
      </c>
      <c r="C210" t="s">
        <v>557</v>
      </c>
      <c r="D210">
        <v>4</v>
      </c>
      <c r="E210">
        <v>5</v>
      </c>
      <c r="F210">
        <v>4</v>
      </c>
      <c r="G210">
        <v>5</v>
      </c>
      <c r="H210">
        <v>1</v>
      </c>
      <c r="I210">
        <v>4.12</v>
      </c>
      <c r="J210">
        <v>19</v>
      </c>
      <c r="K210">
        <v>0.46080798918581428</v>
      </c>
      <c r="L210">
        <v>10</v>
      </c>
      <c r="M210" t="s">
        <v>1212</v>
      </c>
      <c r="N210" t="b">
        <v>0</v>
      </c>
    </row>
    <row r="211" spans="1:14" x14ac:dyDescent="0.45">
      <c r="A211" t="s">
        <v>255</v>
      </c>
      <c r="B211" t="s">
        <v>1213</v>
      </c>
      <c r="C211" t="s">
        <v>557</v>
      </c>
      <c r="D211">
        <v>5</v>
      </c>
      <c r="E211">
        <v>5</v>
      </c>
      <c r="F211">
        <v>5</v>
      </c>
      <c r="G211">
        <v>5</v>
      </c>
      <c r="H211">
        <v>1</v>
      </c>
      <c r="I211">
        <v>4.4800000000000004</v>
      </c>
      <c r="J211">
        <v>21</v>
      </c>
      <c r="K211">
        <v>0.13029337042100869</v>
      </c>
      <c r="L211">
        <v>9</v>
      </c>
      <c r="M211" t="s">
        <v>1214</v>
      </c>
      <c r="N211" t="b">
        <v>0</v>
      </c>
    </row>
    <row r="212" spans="1:14" x14ac:dyDescent="0.45">
      <c r="A212" t="s">
        <v>258</v>
      </c>
      <c r="B212" t="s">
        <v>1215</v>
      </c>
      <c r="C212" t="s">
        <v>557</v>
      </c>
      <c r="D212">
        <v>4</v>
      </c>
      <c r="E212">
        <v>5</v>
      </c>
      <c r="F212">
        <v>4</v>
      </c>
      <c r="G212">
        <v>5</v>
      </c>
      <c r="H212">
        <v>1</v>
      </c>
      <c r="I212">
        <v>3.28</v>
      </c>
      <c r="J212">
        <v>19</v>
      </c>
      <c r="K212">
        <v>0.44280075754858772</v>
      </c>
      <c r="L212">
        <v>10</v>
      </c>
      <c r="M212" t="s">
        <v>1216</v>
      </c>
      <c r="N212" t="b">
        <v>0</v>
      </c>
    </row>
    <row r="213" spans="1:14" x14ac:dyDescent="0.45">
      <c r="A213" t="s">
        <v>261</v>
      </c>
      <c r="B213" t="s">
        <v>1217</v>
      </c>
      <c r="C213" t="s">
        <v>557</v>
      </c>
      <c r="D213">
        <v>5</v>
      </c>
      <c r="E213">
        <v>5</v>
      </c>
      <c r="F213">
        <v>4</v>
      </c>
      <c r="G213">
        <v>5</v>
      </c>
      <c r="H213">
        <v>1</v>
      </c>
      <c r="I213">
        <v>4.3400000000000007</v>
      </c>
      <c r="J213">
        <v>20</v>
      </c>
      <c r="K213">
        <v>0.47013695469595962</v>
      </c>
      <c r="L213">
        <v>11</v>
      </c>
      <c r="M213" t="s">
        <v>1218</v>
      </c>
      <c r="N213" t="b">
        <v>0</v>
      </c>
    </row>
    <row r="214" spans="1:14" x14ac:dyDescent="0.45">
      <c r="A214" t="s">
        <v>264</v>
      </c>
      <c r="B214" t="s">
        <v>1219</v>
      </c>
      <c r="C214" t="s">
        <v>557</v>
      </c>
      <c r="D214">
        <v>2</v>
      </c>
      <c r="E214">
        <v>1</v>
      </c>
      <c r="F214">
        <v>1</v>
      </c>
      <c r="G214">
        <v>4</v>
      </c>
      <c r="H214">
        <v>1</v>
      </c>
      <c r="I214">
        <v>1.58</v>
      </c>
      <c r="J214">
        <v>9</v>
      </c>
      <c r="K214">
        <v>0.28654969640710748</v>
      </c>
      <c r="L214">
        <v>10</v>
      </c>
      <c r="M214" t="s">
        <v>1220</v>
      </c>
      <c r="N214" t="b">
        <v>0</v>
      </c>
    </row>
    <row r="215" spans="1:14" x14ac:dyDescent="0.45">
      <c r="A215" t="s">
        <v>267</v>
      </c>
      <c r="B215" t="s">
        <v>1221</v>
      </c>
      <c r="C215" t="s">
        <v>557</v>
      </c>
      <c r="D215">
        <v>3</v>
      </c>
      <c r="E215">
        <v>3</v>
      </c>
      <c r="F215">
        <v>2</v>
      </c>
      <c r="G215">
        <v>4</v>
      </c>
      <c r="H215">
        <v>1</v>
      </c>
      <c r="I215">
        <v>3.14</v>
      </c>
      <c r="J215">
        <v>13</v>
      </c>
      <c r="K215">
        <v>0.13581215887261661</v>
      </c>
      <c r="L215">
        <v>11</v>
      </c>
      <c r="M215" t="s">
        <v>1222</v>
      </c>
      <c r="N215" t="b">
        <v>0</v>
      </c>
    </row>
    <row r="216" spans="1:14" x14ac:dyDescent="0.45">
      <c r="A216" t="s">
        <v>270</v>
      </c>
      <c r="B216" t="s">
        <v>698</v>
      </c>
      <c r="C216" t="s">
        <v>557</v>
      </c>
      <c r="D216">
        <v>1</v>
      </c>
      <c r="E216">
        <v>1</v>
      </c>
      <c r="F216">
        <v>1</v>
      </c>
      <c r="G216">
        <v>1</v>
      </c>
      <c r="H216">
        <v>1</v>
      </c>
      <c r="I216">
        <v>2.12</v>
      </c>
      <c r="J216">
        <v>5</v>
      </c>
      <c r="K216">
        <v>4.2929532705432552E-2</v>
      </c>
      <c r="L216">
        <v>11</v>
      </c>
      <c r="M216" t="s">
        <v>1223</v>
      </c>
      <c r="N216" t="b">
        <v>0</v>
      </c>
    </row>
    <row r="217" spans="1:14" x14ac:dyDescent="0.45">
      <c r="A217" t="s">
        <v>273</v>
      </c>
      <c r="B217" t="s">
        <v>698</v>
      </c>
      <c r="C217" t="s">
        <v>557</v>
      </c>
      <c r="D217">
        <v>3</v>
      </c>
      <c r="E217">
        <v>1</v>
      </c>
      <c r="F217">
        <v>1</v>
      </c>
      <c r="G217">
        <v>1</v>
      </c>
      <c r="H217">
        <v>1</v>
      </c>
      <c r="I217">
        <v>2.2799999999999998</v>
      </c>
      <c r="J217">
        <v>7</v>
      </c>
      <c r="K217">
        <v>6.6687824164071069E-2</v>
      </c>
      <c r="L217">
        <v>10</v>
      </c>
      <c r="M217" t="s">
        <v>1224</v>
      </c>
      <c r="N217" t="b">
        <v>0</v>
      </c>
    </row>
    <row r="218" spans="1:14" x14ac:dyDescent="0.45">
      <c r="A218" t="s">
        <v>276</v>
      </c>
      <c r="B218" t="s">
        <v>1225</v>
      </c>
      <c r="C218" t="s">
        <v>557</v>
      </c>
      <c r="D218">
        <v>4</v>
      </c>
      <c r="E218">
        <v>5</v>
      </c>
      <c r="F218">
        <v>4</v>
      </c>
      <c r="G218">
        <v>5</v>
      </c>
      <c r="H218">
        <v>1</v>
      </c>
      <c r="I218">
        <v>3.28</v>
      </c>
      <c r="J218">
        <v>19</v>
      </c>
      <c r="K218">
        <v>0.33132102676940778</v>
      </c>
      <c r="L218">
        <v>7</v>
      </c>
      <c r="M218" t="s">
        <v>1226</v>
      </c>
      <c r="N218" t="b">
        <v>0</v>
      </c>
    </row>
    <row r="219" spans="1:14" x14ac:dyDescent="0.45">
      <c r="A219" t="s">
        <v>279</v>
      </c>
      <c r="B219" t="s">
        <v>1227</v>
      </c>
      <c r="C219" t="s">
        <v>557</v>
      </c>
      <c r="D219">
        <v>3</v>
      </c>
      <c r="E219">
        <v>3</v>
      </c>
      <c r="F219">
        <v>2</v>
      </c>
      <c r="G219">
        <v>4</v>
      </c>
      <c r="H219">
        <v>1</v>
      </c>
      <c r="I219">
        <v>3.14</v>
      </c>
      <c r="J219">
        <v>13</v>
      </c>
      <c r="K219">
        <v>8.1895251262504687E-2</v>
      </c>
      <c r="L219">
        <v>13</v>
      </c>
      <c r="M219" t="s">
        <v>1228</v>
      </c>
      <c r="N219" t="b">
        <v>0</v>
      </c>
    </row>
    <row r="220" spans="1:14" x14ac:dyDescent="0.45">
      <c r="A220" t="s">
        <v>282</v>
      </c>
      <c r="B220" t="s">
        <v>1229</v>
      </c>
      <c r="C220" t="s">
        <v>557</v>
      </c>
      <c r="D220">
        <v>5</v>
      </c>
      <c r="E220">
        <v>5</v>
      </c>
      <c r="F220">
        <v>4</v>
      </c>
      <c r="G220">
        <v>5</v>
      </c>
      <c r="H220">
        <v>2</v>
      </c>
      <c r="I220">
        <v>4.68</v>
      </c>
      <c r="J220">
        <v>21</v>
      </c>
      <c r="K220">
        <v>0.37791296484633757</v>
      </c>
      <c r="L220">
        <v>9</v>
      </c>
      <c r="M220" t="s">
        <v>1230</v>
      </c>
      <c r="N220" t="b">
        <v>0</v>
      </c>
    </row>
    <row r="221" spans="1:14" x14ac:dyDescent="0.45">
      <c r="A221" t="s">
        <v>285</v>
      </c>
      <c r="B221" t="s">
        <v>1231</v>
      </c>
      <c r="C221" t="s">
        <v>557</v>
      </c>
      <c r="D221">
        <v>4</v>
      </c>
      <c r="E221">
        <v>5</v>
      </c>
      <c r="F221">
        <v>4</v>
      </c>
      <c r="G221">
        <v>5</v>
      </c>
      <c r="H221">
        <v>1</v>
      </c>
      <c r="I221">
        <v>3.28</v>
      </c>
      <c r="J221">
        <v>19</v>
      </c>
      <c r="K221">
        <v>0.14456025129051439</v>
      </c>
      <c r="L221">
        <v>10</v>
      </c>
      <c r="M221" t="s">
        <v>1232</v>
      </c>
      <c r="N221" t="b">
        <v>0</v>
      </c>
    </row>
    <row r="222" spans="1:14" x14ac:dyDescent="0.45">
      <c r="A222" t="s">
        <v>288</v>
      </c>
      <c r="B222" t="s">
        <v>1233</v>
      </c>
      <c r="C222" t="s">
        <v>557</v>
      </c>
      <c r="D222">
        <v>5</v>
      </c>
      <c r="E222">
        <v>5</v>
      </c>
      <c r="F222">
        <v>5</v>
      </c>
      <c r="G222">
        <v>5</v>
      </c>
      <c r="H222">
        <v>1</v>
      </c>
      <c r="I222">
        <v>4.4800000000000004</v>
      </c>
      <c r="J222">
        <v>21</v>
      </c>
      <c r="K222">
        <v>0.146302152353398</v>
      </c>
      <c r="L222">
        <v>10</v>
      </c>
      <c r="M222" t="s">
        <v>1234</v>
      </c>
      <c r="N222" t="b">
        <v>0</v>
      </c>
    </row>
    <row r="223" spans="1:14" x14ac:dyDescent="0.45">
      <c r="A223" t="s">
        <v>291</v>
      </c>
      <c r="B223" t="s">
        <v>1235</v>
      </c>
      <c r="C223" t="s">
        <v>557</v>
      </c>
      <c r="D223">
        <v>5</v>
      </c>
      <c r="E223">
        <v>5</v>
      </c>
      <c r="F223">
        <v>4</v>
      </c>
      <c r="G223">
        <v>5</v>
      </c>
      <c r="H223">
        <v>1</v>
      </c>
      <c r="I223">
        <v>4.3400000000000007</v>
      </c>
      <c r="J223">
        <v>20</v>
      </c>
      <c r="K223">
        <v>0.24045328991626119</v>
      </c>
      <c r="L223">
        <v>11</v>
      </c>
      <c r="M223" t="s">
        <v>1236</v>
      </c>
      <c r="N223" t="b">
        <v>0</v>
      </c>
    </row>
    <row r="224" spans="1:14" x14ac:dyDescent="0.45">
      <c r="A224" t="s">
        <v>294</v>
      </c>
      <c r="B224" t="s">
        <v>1237</v>
      </c>
      <c r="C224" t="s">
        <v>557</v>
      </c>
      <c r="D224">
        <v>4</v>
      </c>
      <c r="E224">
        <v>5</v>
      </c>
      <c r="F224">
        <v>3</v>
      </c>
      <c r="G224">
        <v>4</v>
      </c>
      <c r="H224">
        <v>1</v>
      </c>
      <c r="I224">
        <v>3.86</v>
      </c>
      <c r="J224">
        <v>17</v>
      </c>
      <c r="K224">
        <v>0.1792061396424508</v>
      </c>
      <c r="L224">
        <v>10</v>
      </c>
      <c r="M224" t="s">
        <v>1238</v>
      </c>
      <c r="N224" t="b">
        <v>0</v>
      </c>
    </row>
    <row r="225" spans="1:14" x14ac:dyDescent="0.45">
      <c r="A225" t="s">
        <v>297</v>
      </c>
      <c r="B225" t="s">
        <v>1239</v>
      </c>
      <c r="C225" t="s">
        <v>557</v>
      </c>
      <c r="D225">
        <v>5</v>
      </c>
      <c r="E225">
        <v>5</v>
      </c>
      <c r="F225">
        <v>5</v>
      </c>
      <c r="G225">
        <v>5</v>
      </c>
      <c r="H225">
        <v>1</v>
      </c>
      <c r="I225">
        <v>4.4800000000000004</v>
      </c>
      <c r="J225">
        <v>21</v>
      </c>
      <c r="K225">
        <v>0.22832460684449549</v>
      </c>
      <c r="L225">
        <v>12</v>
      </c>
      <c r="M225" t="s">
        <v>1240</v>
      </c>
      <c r="N225" t="b">
        <v>0</v>
      </c>
    </row>
    <row r="226" spans="1:14" x14ac:dyDescent="0.45">
      <c r="A226" t="s">
        <v>300</v>
      </c>
      <c r="B226" t="s">
        <v>1241</v>
      </c>
      <c r="C226" t="s">
        <v>557</v>
      </c>
      <c r="D226">
        <v>4</v>
      </c>
      <c r="E226">
        <v>5</v>
      </c>
      <c r="F226">
        <v>4</v>
      </c>
      <c r="G226">
        <v>5</v>
      </c>
      <c r="H226">
        <v>1</v>
      </c>
      <c r="I226">
        <v>4.12</v>
      </c>
      <c r="J226">
        <v>19</v>
      </c>
      <c r="K226">
        <v>0.29078375030460002</v>
      </c>
      <c r="L226">
        <v>10</v>
      </c>
      <c r="M226" t="s">
        <v>1242</v>
      </c>
      <c r="N226" t="b">
        <v>0</v>
      </c>
    </row>
    <row r="227" spans="1:14" x14ac:dyDescent="0.45">
      <c r="A227" t="s">
        <v>303</v>
      </c>
      <c r="B227" t="s">
        <v>1243</v>
      </c>
      <c r="C227" t="s">
        <v>557</v>
      </c>
      <c r="D227">
        <v>5</v>
      </c>
      <c r="E227">
        <v>5</v>
      </c>
      <c r="F227">
        <v>5</v>
      </c>
      <c r="G227">
        <v>5</v>
      </c>
      <c r="H227">
        <v>1</v>
      </c>
      <c r="I227">
        <v>4.4800000000000004</v>
      </c>
      <c r="J227">
        <v>21</v>
      </c>
      <c r="K227">
        <v>0.28784717986995861</v>
      </c>
      <c r="L227">
        <v>10</v>
      </c>
      <c r="M227" t="s">
        <v>1244</v>
      </c>
      <c r="N227" t="b">
        <v>0</v>
      </c>
    </row>
    <row r="228" spans="1:14" x14ac:dyDescent="0.45">
      <c r="A228" t="s">
        <v>306</v>
      </c>
      <c r="B228" t="s">
        <v>1245</v>
      </c>
      <c r="C228" t="s">
        <v>557</v>
      </c>
      <c r="D228">
        <v>5</v>
      </c>
      <c r="E228">
        <v>5</v>
      </c>
      <c r="F228">
        <v>5</v>
      </c>
      <c r="G228">
        <v>5</v>
      </c>
      <c r="H228">
        <v>1</v>
      </c>
      <c r="I228">
        <v>4.4800000000000004</v>
      </c>
      <c r="J228">
        <v>21</v>
      </c>
      <c r="K228">
        <v>0.32392005552639042</v>
      </c>
      <c r="L228">
        <v>13</v>
      </c>
      <c r="M228" t="s">
        <v>1246</v>
      </c>
      <c r="N228" t="b">
        <v>0</v>
      </c>
    </row>
    <row r="229" spans="1:14" x14ac:dyDescent="0.45">
      <c r="A229" t="s">
        <v>309</v>
      </c>
      <c r="B229" t="s">
        <v>1247</v>
      </c>
      <c r="C229" t="s">
        <v>557</v>
      </c>
      <c r="D229">
        <v>5</v>
      </c>
      <c r="E229">
        <v>5</v>
      </c>
      <c r="F229">
        <v>4</v>
      </c>
      <c r="G229">
        <v>5</v>
      </c>
      <c r="H229">
        <v>1</v>
      </c>
      <c r="I229">
        <v>4.3400000000000007</v>
      </c>
      <c r="J229">
        <v>20</v>
      </c>
      <c r="K229">
        <v>0.24641267008432369</v>
      </c>
      <c r="L229">
        <v>15</v>
      </c>
      <c r="M229" t="s">
        <v>1248</v>
      </c>
      <c r="N229" t="b">
        <v>0</v>
      </c>
    </row>
    <row r="230" spans="1:14" x14ac:dyDescent="0.45">
      <c r="A230" t="s">
        <v>312</v>
      </c>
      <c r="B230" t="s">
        <v>1249</v>
      </c>
      <c r="C230" t="s">
        <v>557</v>
      </c>
      <c r="D230">
        <v>4</v>
      </c>
      <c r="E230">
        <v>5</v>
      </c>
      <c r="F230">
        <v>4</v>
      </c>
      <c r="G230">
        <v>5</v>
      </c>
      <c r="H230">
        <v>1</v>
      </c>
      <c r="I230">
        <v>4.12</v>
      </c>
      <c r="J230">
        <v>19</v>
      </c>
      <c r="K230">
        <v>0.39207594304352328</v>
      </c>
      <c r="L230">
        <v>14</v>
      </c>
      <c r="M230" t="s">
        <v>1250</v>
      </c>
      <c r="N230" t="b">
        <v>0</v>
      </c>
    </row>
    <row r="231" spans="1:14" x14ac:dyDescent="0.45">
      <c r="A231" t="s">
        <v>315</v>
      </c>
      <c r="B231" t="s">
        <v>1251</v>
      </c>
      <c r="C231" t="s">
        <v>557</v>
      </c>
      <c r="D231">
        <v>5</v>
      </c>
      <c r="E231">
        <v>5</v>
      </c>
      <c r="F231">
        <v>4</v>
      </c>
      <c r="G231">
        <v>5</v>
      </c>
      <c r="H231">
        <v>1</v>
      </c>
      <c r="I231">
        <v>4.3400000000000007</v>
      </c>
      <c r="J231">
        <v>20</v>
      </c>
      <c r="K231">
        <v>0.3894433462736766</v>
      </c>
      <c r="L231">
        <v>12</v>
      </c>
      <c r="M231" t="s">
        <v>1252</v>
      </c>
      <c r="N231" t="b">
        <v>0</v>
      </c>
    </row>
    <row r="232" spans="1:14" x14ac:dyDescent="0.45">
      <c r="A232" t="s">
        <v>318</v>
      </c>
      <c r="B232" t="s">
        <v>1253</v>
      </c>
      <c r="C232" t="s">
        <v>557</v>
      </c>
      <c r="D232">
        <v>5</v>
      </c>
      <c r="E232">
        <v>5</v>
      </c>
      <c r="F232">
        <v>5</v>
      </c>
      <c r="G232">
        <v>5</v>
      </c>
      <c r="H232">
        <v>1</v>
      </c>
      <c r="I232">
        <v>4.4800000000000004</v>
      </c>
      <c r="J232">
        <v>21</v>
      </c>
      <c r="K232">
        <v>0.2284949672768665</v>
      </c>
      <c r="L232">
        <v>11</v>
      </c>
      <c r="M232" t="s">
        <v>1254</v>
      </c>
      <c r="N232" t="b">
        <v>0</v>
      </c>
    </row>
    <row r="233" spans="1:14" x14ac:dyDescent="0.45">
      <c r="A233" t="s">
        <v>321</v>
      </c>
      <c r="B233" t="s">
        <v>1255</v>
      </c>
      <c r="C233" t="s">
        <v>557</v>
      </c>
      <c r="D233">
        <v>5</v>
      </c>
      <c r="E233">
        <v>5</v>
      </c>
      <c r="F233">
        <v>5</v>
      </c>
      <c r="G233">
        <v>5</v>
      </c>
      <c r="H233">
        <v>1</v>
      </c>
      <c r="I233">
        <v>4.4800000000000004</v>
      </c>
      <c r="J233">
        <v>21</v>
      </c>
      <c r="K233">
        <v>0.1071351714565318</v>
      </c>
      <c r="L233">
        <v>10</v>
      </c>
      <c r="M233" t="s">
        <v>1256</v>
      </c>
      <c r="N233" t="b">
        <v>0</v>
      </c>
    </row>
    <row r="234" spans="1:14" x14ac:dyDescent="0.45">
      <c r="A234" t="s">
        <v>324</v>
      </c>
      <c r="B234" t="s">
        <v>1257</v>
      </c>
      <c r="C234" t="s">
        <v>557</v>
      </c>
      <c r="D234">
        <v>5</v>
      </c>
      <c r="E234">
        <v>5</v>
      </c>
      <c r="F234">
        <v>4</v>
      </c>
      <c r="G234">
        <v>5</v>
      </c>
      <c r="H234">
        <v>1</v>
      </c>
      <c r="I234">
        <v>3.5</v>
      </c>
      <c r="J234">
        <v>20</v>
      </c>
      <c r="K234">
        <v>0.19601433795068621</v>
      </c>
      <c r="L234">
        <v>11</v>
      </c>
      <c r="M234" t="s">
        <v>1258</v>
      </c>
      <c r="N234" t="b">
        <v>0</v>
      </c>
    </row>
    <row r="235" spans="1:14" x14ac:dyDescent="0.45">
      <c r="A235" t="s">
        <v>327</v>
      </c>
      <c r="B235" t="s">
        <v>1259</v>
      </c>
      <c r="C235" t="s">
        <v>557</v>
      </c>
      <c r="D235">
        <v>4</v>
      </c>
      <c r="E235">
        <v>4</v>
      </c>
      <c r="F235">
        <v>3</v>
      </c>
      <c r="G235">
        <v>5</v>
      </c>
      <c r="H235">
        <v>1</v>
      </c>
      <c r="I235">
        <v>3.8</v>
      </c>
      <c r="J235">
        <v>17</v>
      </c>
      <c r="K235">
        <v>0.10200474898236089</v>
      </c>
      <c r="L235">
        <v>2</v>
      </c>
      <c r="M235" t="s">
        <v>1260</v>
      </c>
      <c r="N235" t="b">
        <v>0</v>
      </c>
    </row>
    <row r="236" spans="1:14" x14ac:dyDescent="0.45">
      <c r="A236" t="s">
        <v>330</v>
      </c>
      <c r="B236" t="s">
        <v>1261</v>
      </c>
      <c r="C236" t="s">
        <v>557</v>
      </c>
      <c r="D236">
        <v>5</v>
      </c>
      <c r="E236">
        <v>5</v>
      </c>
      <c r="F236">
        <v>4</v>
      </c>
      <c r="G236">
        <v>5</v>
      </c>
      <c r="H236">
        <v>1</v>
      </c>
      <c r="I236">
        <v>4.3400000000000007</v>
      </c>
      <c r="J236">
        <v>20</v>
      </c>
      <c r="K236">
        <v>0.15783556548926331</v>
      </c>
      <c r="L236">
        <v>12</v>
      </c>
      <c r="M236" t="s">
        <v>1262</v>
      </c>
      <c r="N236" t="b">
        <v>0</v>
      </c>
    </row>
    <row r="237" spans="1:14" x14ac:dyDescent="0.45">
      <c r="A237" t="s">
        <v>333</v>
      </c>
      <c r="B237" t="s">
        <v>1263</v>
      </c>
      <c r="C237" t="s">
        <v>557</v>
      </c>
      <c r="D237">
        <v>5</v>
      </c>
      <c r="E237">
        <v>5</v>
      </c>
      <c r="F237">
        <v>4</v>
      </c>
      <c r="G237">
        <v>5</v>
      </c>
      <c r="H237">
        <v>1</v>
      </c>
      <c r="I237">
        <v>4.3400000000000007</v>
      </c>
      <c r="J237">
        <v>20</v>
      </c>
      <c r="K237">
        <v>0.46905080975617353</v>
      </c>
      <c r="L237">
        <v>10</v>
      </c>
      <c r="M237" t="s">
        <v>1264</v>
      </c>
      <c r="N237" t="b">
        <v>0</v>
      </c>
    </row>
    <row r="238" spans="1:14" x14ac:dyDescent="0.45">
      <c r="A238" t="s">
        <v>336</v>
      </c>
      <c r="B238" t="s">
        <v>1265</v>
      </c>
      <c r="C238" t="s">
        <v>557</v>
      </c>
      <c r="D238">
        <v>5</v>
      </c>
      <c r="E238">
        <v>5</v>
      </c>
      <c r="F238">
        <v>5</v>
      </c>
      <c r="G238">
        <v>5</v>
      </c>
      <c r="H238">
        <v>1</v>
      </c>
      <c r="I238">
        <v>4.4800000000000004</v>
      </c>
      <c r="J238">
        <v>21</v>
      </c>
      <c r="K238">
        <v>0.3216580718015904</v>
      </c>
      <c r="L238">
        <v>11</v>
      </c>
      <c r="M238" t="s">
        <v>1266</v>
      </c>
      <c r="N238" t="b">
        <v>0</v>
      </c>
    </row>
    <row r="239" spans="1:14" x14ac:dyDescent="0.45">
      <c r="A239" t="s">
        <v>339</v>
      </c>
      <c r="B239" t="s">
        <v>1267</v>
      </c>
      <c r="C239" t="s">
        <v>557</v>
      </c>
      <c r="D239">
        <v>3</v>
      </c>
      <c r="E239">
        <v>3</v>
      </c>
      <c r="F239">
        <v>2</v>
      </c>
      <c r="G239">
        <v>4</v>
      </c>
      <c r="H239">
        <v>1</v>
      </c>
      <c r="I239">
        <v>3.14</v>
      </c>
      <c r="J239">
        <v>13</v>
      </c>
      <c r="K239">
        <v>0.15230301975846661</v>
      </c>
      <c r="L239">
        <v>13</v>
      </c>
      <c r="M239" t="s">
        <v>1268</v>
      </c>
      <c r="N239" t="b">
        <v>0</v>
      </c>
    </row>
    <row r="240" spans="1:14" x14ac:dyDescent="0.45">
      <c r="A240" t="s">
        <v>342</v>
      </c>
      <c r="B240" t="s">
        <v>1269</v>
      </c>
      <c r="C240" t="s">
        <v>557</v>
      </c>
      <c r="D240">
        <v>5</v>
      </c>
      <c r="E240">
        <v>5</v>
      </c>
      <c r="F240">
        <v>4</v>
      </c>
      <c r="G240">
        <v>5</v>
      </c>
      <c r="H240">
        <v>1</v>
      </c>
      <c r="I240">
        <v>3.5</v>
      </c>
      <c r="J240">
        <v>20</v>
      </c>
      <c r="K240">
        <v>0.39787795285363858</v>
      </c>
      <c r="L240">
        <v>11</v>
      </c>
      <c r="M240" t="s">
        <v>1270</v>
      </c>
      <c r="N240" t="b">
        <v>0</v>
      </c>
    </row>
    <row r="241" spans="1:14" x14ac:dyDescent="0.45">
      <c r="A241" t="s">
        <v>345</v>
      </c>
      <c r="B241" t="s">
        <v>1271</v>
      </c>
      <c r="C241" t="s">
        <v>557</v>
      </c>
      <c r="D241">
        <v>5</v>
      </c>
      <c r="E241">
        <v>5</v>
      </c>
      <c r="F241">
        <v>4</v>
      </c>
      <c r="G241">
        <v>5</v>
      </c>
      <c r="H241">
        <v>1</v>
      </c>
      <c r="I241">
        <v>4.3400000000000007</v>
      </c>
      <c r="J241">
        <v>20</v>
      </c>
      <c r="K241">
        <v>0.20426898754551559</v>
      </c>
      <c r="L241">
        <v>12</v>
      </c>
      <c r="M241" t="s">
        <v>1272</v>
      </c>
      <c r="N241" t="b">
        <v>0</v>
      </c>
    </row>
    <row r="242" spans="1:14" x14ac:dyDescent="0.45">
      <c r="A242" t="s">
        <v>348</v>
      </c>
      <c r="B242" t="s">
        <v>1273</v>
      </c>
      <c r="C242" t="s">
        <v>557</v>
      </c>
      <c r="D242">
        <v>4</v>
      </c>
      <c r="E242">
        <v>5</v>
      </c>
      <c r="F242">
        <v>4</v>
      </c>
      <c r="G242">
        <v>5</v>
      </c>
      <c r="H242">
        <v>1</v>
      </c>
      <c r="I242">
        <v>3.28</v>
      </c>
      <c r="J242">
        <v>19</v>
      </c>
      <c r="K242">
        <v>0.2253900993889314</v>
      </c>
      <c r="L242">
        <v>15</v>
      </c>
      <c r="M242" t="s">
        <v>1274</v>
      </c>
      <c r="N242" t="b">
        <v>0</v>
      </c>
    </row>
    <row r="243" spans="1:14" x14ac:dyDescent="0.45">
      <c r="A243" t="s">
        <v>351</v>
      </c>
      <c r="B243" t="s">
        <v>1275</v>
      </c>
      <c r="C243" t="s">
        <v>557</v>
      </c>
      <c r="D243">
        <v>5</v>
      </c>
      <c r="E243">
        <v>5</v>
      </c>
      <c r="F243">
        <v>5</v>
      </c>
      <c r="G243">
        <v>5</v>
      </c>
      <c r="H243">
        <v>1</v>
      </c>
      <c r="I243">
        <v>4.4800000000000004</v>
      </c>
      <c r="J243">
        <v>21</v>
      </c>
      <c r="K243">
        <v>0.15758624802283311</v>
      </c>
      <c r="L243">
        <v>10</v>
      </c>
      <c r="M243" t="s">
        <v>885</v>
      </c>
      <c r="N243" t="b">
        <v>0</v>
      </c>
    </row>
    <row r="244" spans="1:14" x14ac:dyDescent="0.45">
      <c r="A244" t="s">
        <v>354</v>
      </c>
      <c r="B244" t="s">
        <v>1276</v>
      </c>
      <c r="C244" t="s">
        <v>557</v>
      </c>
      <c r="D244">
        <v>5</v>
      </c>
      <c r="E244">
        <v>5</v>
      </c>
      <c r="F244">
        <v>4</v>
      </c>
      <c r="G244">
        <v>5</v>
      </c>
      <c r="H244">
        <v>1</v>
      </c>
      <c r="I244">
        <v>4.3400000000000007</v>
      </c>
      <c r="J244">
        <v>20</v>
      </c>
      <c r="K244">
        <v>0.2220575981943555</v>
      </c>
      <c r="L244">
        <v>12</v>
      </c>
      <c r="M244" t="s">
        <v>1277</v>
      </c>
      <c r="N244" t="b">
        <v>0</v>
      </c>
    </row>
    <row r="245" spans="1:14" x14ac:dyDescent="0.45">
      <c r="A245" t="s">
        <v>357</v>
      </c>
      <c r="B245" t="s">
        <v>1278</v>
      </c>
      <c r="C245" t="s">
        <v>557</v>
      </c>
      <c r="D245">
        <v>5</v>
      </c>
      <c r="E245">
        <v>5</v>
      </c>
      <c r="F245">
        <v>5</v>
      </c>
      <c r="G245">
        <v>5</v>
      </c>
      <c r="H245">
        <v>1</v>
      </c>
      <c r="I245">
        <v>4.4800000000000004</v>
      </c>
      <c r="J245">
        <v>21</v>
      </c>
      <c r="K245">
        <v>0</v>
      </c>
      <c r="L245">
        <v>1</v>
      </c>
      <c r="M245" t="s">
        <v>1279</v>
      </c>
      <c r="N245" t="b">
        <v>0</v>
      </c>
    </row>
    <row r="246" spans="1:14" x14ac:dyDescent="0.45">
      <c r="A246" t="s">
        <v>360</v>
      </c>
      <c r="B246" t="s">
        <v>1280</v>
      </c>
      <c r="C246" t="s">
        <v>557</v>
      </c>
      <c r="D246">
        <v>5</v>
      </c>
      <c r="E246">
        <v>5</v>
      </c>
      <c r="F246">
        <v>4</v>
      </c>
      <c r="G246">
        <v>5</v>
      </c>
      <c r="H246">
        <v>1</v>
      </c>
      <c r="I246">
        <v>4.3400000000000007</v>
      </c>
      <c r="J246">
        <v>20</v>
      </c>
      <c r="K246">
        <v>0.35458591449248561</v>
      </c>
      <c r="L246">
        <v>14</v>
      </c>
      <c r="M246" t="s">
        <v>1281</v>
      </c>
      <c r="N246" t="b">
        <v>0</v>
      </c>
    </row>
    <row r="247" spans="1:14" x14ac:dyDescent="0.45">
      <c r="A247" t="s">
        <v>363</v>
      </c>
      <c r="B247" t="s">
        <v>1282</v>
      </c>
      <c r="C247" t="s">
        <v>557</v>
      </c>
      <c r="D247">
        <v>5</v>
      </c>
      <c r="E247">
        <v>5</v>
      </c>
      <c r="F247">
        <v>4</v>
      </c>
      <c r="G247">
        <v>5</v>
      </c>
      <c r="H247">
        <v>1</v>
      </c>
      <c r="I247">
        <v>4.3400000000000007</v>
      </c>
      <c r="J247">
        <v>20</v>
      </c>
      <c r="K247">
        <v>0.15469906388095481</v>
      </c>
      <c r="L247">
        <v>9</v>
      </c>
      <c r="M247" t="s">
        <v>1283</v>
      </c>
      <c r="N247" t="b">
        <v>0</v>
      </c>
    </row>
    <row r="248" spans="1:14" x14ac:dyDescent="0.45">
      <c r="A248" t="s">
        <v>366</v>
      </c>
      <c r="B248" t="s">
        <v>1284</v>
      </c>
      <c r="C248" t="s">
        <v>557</v>
      </c>
      <c r="D248">
        <v>4</v>
      </c>
      <c r="E248">
        <v>4</v>
      </c>
      <c r="F248">
        <v>3</v>
      </c>
      <c r="G248">
        <v>4</v>
      </c>
      <c r="H248">
        <v>1</v>
      </c>
      <c r="I248">
        <v>2.84</v>
      </c>
      <c r="J248">
        <v>16</v>
      </c>
      <c r="K248">
        <v>0.39021501408929671</v>
      </c>
      <c r="L248">
        <v>12</v>
      </c>
      <c r="M248" t="s">
        <v>1285</v>
      </c>
      <c r="N248" t="b">
        <v>0</v>
      </c>
    </row>
    <row r="249" spans="1:14" x14ac:dyDescent="0.45">
      <c r="A249" t="s">
        <v>369</v>
      </c>
      <c r="B249" t="s">
        <v>1286</v>
      </c>
      <c r="C249" t="s">
        <v>557</v>
      </c>
      <c r="D249">
        <v>5</v>
      </c>
      <c r="E249">
        <v>5</v>
      </c>
      <c r="F249">
        <v>4</v>
      </c>
      <c r="G249">
        <v>5</v>
      </c>
      <c r="H249">
        <v>1</v>
      </c>
      <c r="I249">
        <v>4.3400000000000007</v>
      </c>
      <c r="J249">
        <v>20</v>
      </c>
      <c r="K249">
        <v>0.39835055440829609</v>
      </c>
      <c r="L249">
        <v>12</v>
      </c>
      <c r="M249" t="s">
        <v>1287</v>
      </c>
      <c r="N249" t="b">
        <v>0</v>
      </c>
    </row>
    <row r="250" spans="1:14" x14ac:dyDescent="0.45">
      <c r="A250" t="s">
        <v>372</v>
      </c>
      <c r="B250" t="s">
        <v>1288</v>
      </c>
      <c r="C250" t="s">
        <v>557</v>
      </c>
      <c r="D250">
        <v>5</v>
      </c>
      <c r="E250">
        <v>5</v>
      </c>
      <c r="F250">
        <v>4</v>
      </c>
      <c r="G250">
        <v>5</v>
      </c>
      <c r="H250">
        <v>1</v>
      </c>
      <c r="I250">
        <v>3.92</v>
      </c>
      <c r="J250">
        <v>20</v>
      </c>
      <c r="K250">
        <v>0.2261252356913058</v>
      </c>
      <c r="L250">
        <v>8</v>
      </c>
      <c r="M250" t="s">
        <v>1289</v>
      </c>
      <c r="N250" t="b">
        <v>0</v>
      </c>
    </row>
    <row r="251" spans="1:14" x14ac:dyDescent="0.45">
      <c r="A251" t="s">
        <v>375</v>
      </c>
      <c r="B251" t="s">
        <v>1290</v>
      </c>
      <c r="C251" t="s">
        <v>557</v>
      </c>
      <c r="D251">
        <v>4</v>
      </c>
      <c r="E251">
        <v>4</v>
      </c>
      <c r="F251">
        <v>3</v>
      </c>
      <c r="G251">
        <v>4</v>
      </c>
      <c r="H251">
        <v>1</v>
      </c>
      <c r="I251">
        <v>3.68</v>
      </c>
      <c r="J251">
        <v>16</v>
      </c>
      <c r="K251">
        <v>0.34915280728786519</v>
      </c>
      <c r="L251">
        <v>5</v>
      </c>
      <c r="M251" t="s">
        <v>1291</v>
      </c>
      <c r="N251" t="b">
        <v>0</v>
      </c>
    </row>
    <row r="252" spans="1:14" x14ac:dyDescent="0.45">
      <c r="A252" t="s">
        <v>378</v>
      </c>
      <c r="B252" t="s">
        <v>1292</v>
      </c>
      <c r="C252" t="s">
        <v>557</v>
      </c>
      <c r="D252">
        <v>5</v>
      </c>
      <c r="E252">
        <v>5</v>
      </c>
      <c r="F252">
        <v>4</v>
      </c>
      <c r="G252">
        <v>5</v>
      </c>
      <c r="H252">
        <v>1</v>
      </c>
      <c r="I252">
        <v>3.5</v>
      </c>
      <c r="J252">
        <v>20</v>
      </c>
      <c r="K252">
        <v>0.29428306343797939</v>
      </c>
      <c r="L252">
        <v>12</v>
      </c>
      <c r="M252" t="s">
        <v>1293</v>
      </c>
      <c r="N252" t="b">
        <v>0</v>
      </c>
    </row>
    <row r="253" spans="1:14" x14ac:dyDescent="0.45">
      <c r="A253" t="s">
        <v>381</v>
      </c>
      <c r="B253" t="s">
        <v>1294</v>
      </c>
      <c r="C253" t="s">
        <v>557</v>
      </c>
      <c r="D253">
        <v>4</v>
      </c>
      <c r="E253">
        <v>5</v>
      </c>
      <c r="F253">
        <v>4</v>
      </c>
      <c r="G253">
        <v>5</v>
      </c>
      <c r="H253">
        <v>1</v>
      </c>
      <c r="I253">
        <v>3.28</v>
      </c>
      <c r="J253">
        <v>19</v>
      </c>
      <c r="K253">
        <v>0.15701489086720899</v>
      </c>
      <c r="L253">
        <v>12</v>
      </c>
      <c r="M253" t="s">
        <v>1295</v>
      </c>
      <c r="N253" t="b">
        <v>0</v>
      </c>
    </row>
    <row r="254" spans="1:14" x14ac:dyDescent="0.45">
      <c r="A254" t="s">
        <v>384</v>
      </c>
      <c r="B254" t="s">
        <v>1296</v>
      </c>
      <c r="C254" t="s">
        <v>557</v>
      </c>
      <c r="D254">
        <v>5</v>
      </c>
      <c r="E254">
        <v>5</v>
      </c>
      <c r="F254">
        <v>4</v>
      </c>
      <c r="G254">
        <v>5</v>
      </c>
      <c r="H254">
        <v>1</v>
      </c>
      <c r="I254">
        <v>4.3400000000000007</v>
      </c>
      <c r="J254">
        <v>20</v>
      </c>
      <c r="K254">
        <v>0.39639379036298722</v>
      </c>
      <c r="L254">
        <v>8</v>
      </c>
      <c r="M254" t="s">
        <v>1297</v>
      </c>
      <c r="N254" t="b">
        <v>0</v>
      </c>
    </row>
    <row r="255" spans="1:14" x14ac:dyDescent="0.45">
      <c r="A255" t="s">
        <v>387</v>
      </c>
      <c r="B255" t="s">
        <v>1298</v>
      </c>
      <c r="C255" t="s">
        <v>557</v>
      </c>
      <c r="D255">
        <v>5</v>
      </c>
      <c r="E255">
        <v>5</v>
      </c>
      <c r="F255">
        <v>4</v>
      </c>
      <c r="G255">
        <v>5</v>
      </c>
      <c r="H255">
        <v>1</v>
      </c>
      <c r="I255">
        <v>3.92</v>
      </c>
      <c r="J255">
        <v>20</v>
      </c>
      <c r="K255">
        <v>0.37542970739115589</v>
      </c>
      <c r="L255">
        <v>11</v>
      </c>
      <c r="M255" t="s">
        <v>1299</v>
      </c>
      <c r="N255" t="b">
        <v>0</v>
      </c>
    </row>
    <row r="256" spans="1:14" x14ac:dyDescent="0.45">
      <c r="A256" t="s">
        <v>390</v>
      </c>
      <c r="B256" t="s">
        <v>1300</v>
      </c>
      <c r="C256" t="s">
        <v>557</v>
      </c>
      <c r="D256">
        <v>5</v>
      </c>
      <c r="E256">
        <v>5</v>
      </c>
      <c r="F256">
        <v>3</v>
      </c>
      <c r="G256">
        <v>5</v>
      </c>
      <c r="H256">
        <v>1</v>
      </c>
      <c r="I256">
        <v>3.36</v>
      </c>
      <c r="J256">
        <v>19</v>
      </c>
      <c r="K256">
        <v>0.19289649419805441</v>
      </c>
      <c r="L256">
        <v>8</v>
      </c>
      <c r="M256" t="s">
        <v>1301</v>
      </c>
      <c r="N256" t="b">
        <v>0</v>
      </c>
    </row>
    <row r="257" spans="1:14" x14ac:dyDescent="0.45">
      <c r="A257" t="s">
        <v>393</v>
      </c>
      <c r="B257" t="s">
        <v>1302</v>
      </c>
      <c r="C257" t="s">
        <v>557</v>
      </c>
      <c r="D257">
        <v>5</v>
      </c>
      <c r="E257">
        <v>5</v>
      </c>
      <c r="F257">
        <v>5</v>
      </c>
      <c r="G257">
        <v>5</v>
      </c>
      <c r="H257">
        <v>1</v>
      </c>
      <c r="I257">
        <v>3.64</v>
      </c>
      <c r="J257">
        <v>21</v>
      </c>
      <c r="K257">
        <v>0.22476244593513919</v>
      </c>
      <c r="L257">
        <v>11</v>
      </c>
      <c r="M257" t="s">
        <v>1303</v>
      </c>
      <c r="N257" t="b">
        <v>0</v>
      </c>
    </row>
    <row r="258" spans="1:14" x14ac:dyDescent="0.45">
      <c r="A258" t="s">
        <v>396</v>
      </c>
      <c r="B258" t="s">
        <v>1304</v>
      </c>
      <c r="C258" t="s">
        <v>557</v>
      </c>
      <c r="D258">
        <v>5</v>
      </c>
      <c r="E258">
        <v>5</v>
      </c>
      <c r="F258">
        <v>4</v>
      </c>
      <c r="G258">
        <v>5</v>
      </c>
      <c r="H258">
        <v>1</v>
      </c>
      <c r="I258">
        <v>3.5</v>
      </c>
      <c r="J258">
        <v>20</v>
      </c>
      <c r="K258">
        <v>0.34857558022566038</v>
      </c>
      <c r="L258">
        <v>10</v>
      </c>
      <c r="M258" t="s">
        <v>1305</v>
      </c>
      <c r="N258" t="b">
        <v>0</v>
      </c>
    </row>
    <row r="259" spans="1:14" x14ac:dyDescent="0.45">
      <c r="A259" t="s">
        <v>399</v>
      </c>
      <c r="B259" t="s">
        <v>1306</v>
      </c>
      <c r="C259" t="s">
        <v>557</v>
      </c>
      <c r="D259">
        <v>4</v>
      </c>
      <c r="E259">
        <v>4</v>
      </c>
      <c r="F259">
        <v>3</v>
      </c>
      <c r="G259">
        <v>4</v>
      </c>
      <c r="H259">
        <v>1</v>
      </c>
      <c r="I259">
        <v>2.84</v>
      </c>
      <c r="J259">
        <v>16</v>
      </c>
      <c r="K259">
        <v>0.17245508733882581</v>
      </c>
      <c r="L259">
        <v>12</v>
      </c>
      <c r="M259" t="s">
        <v>1307</v>
      </c>
      <c r="N259" t="b">
        <v>0</v>
      </c>
    </row>
    <row r="260" spans="1:14" x14ac:dyDescent="0.45">
      <c r="A260" t="s">
        <v>402</v>
      </c>
      <c r="B260" t="s">
        <v>1308</v>
      </c>
      <c r="C260" t="s">
        <v>557</v>
      </c>
      <c r="D260">
        <v>5</v>
      </c>
      <c r="E260">
        <v>5</v>
      </c>
      <c r="F260">
        <v>5</v>
      </c>
      <c r="G260">
        <v>5</v>
      </c>
      <c r="H260">
        <v>3</v>
      </c>
      <c r="I260">
        <v>4.88</v>
      </c>
      <c r="J260">
        <v>23</v>
      </c>
      <c r="K260">
        <v>0.26078424952270712</v>
      </c>
      <c r="L260">
        <v>12</v>
      </c>
      <c r="M260" t="s">
        <v>1309</v>
      </c>
      <c r="N260" t="b">
        <v>0</v>
      </c>
    </row>
    <row r="261" spans="1:14" x14ac:dyDescent="0.45">
      <c r="A261" t="s">
        <v>405</v>
      </c>
      <c r="B261" t="s">
        <v>1310</v>
      </c>
      <c r="C261" t="s">
        <v>557</v>
      </c>
      <c r="D261">
        <v>4</v>
      </c>
      <c r="E261">
        <v>4</v>
      </c>
      <c r="F261">
        <v>3</v>
      </c>
      <c r="G261">
        <v>5</v>
      </c>
      <c r="H261">
        <v>1</v>
      </c>
      <c r="I261">
        <v>3.8</v>
      </c>
      <c r="J261">
        <v>17</v>
      </c>
      <c r="K261">
        <v>0.11569903062427531</v>
      </c>
      <c r="L261">
        <v>10</v>
      </c>
      <c r="M261" t="s">
        <v>1311</v>
      </c>
      <c r="N261" t="b">
        <v>0</v>
      </c>
    </row>
    <row r="262" spans="1:14" x14ac:dyDescent="0.45">
      <c r="A262" t="s">
        <v>408</v>
      </c>
      <c r="B262" t="s">
        <v>1312</v>
      </c>
      <c r="C262" t="s">
        <v>557</v>
      </c>
      <c r="D262">
        <v>5</v>
      </c>
      <c r="E262">
        <v>5</v>
      </c>
      <c r="F262">
        <v>5</v>
      </c>
      <c r="G262">
        <v>5</v>
      </c>
      <c r="H262">
        <v>1</v>
      </c>
      <c r="I262">
        <v>4.4800000000000004</v>
      </c>
      <c r="J262">
        <v>21</v>
      </c>
      <c r="K262">
        <v>0.30219911834318269</v>
      </c>
      <c r="L262">
        <v>10</v>
      </c>
      <c r="M262" t="s">
        <v>1313</v>
      </c>
      <c r="N262" t="b">
        <v>0</v>
      </c>
    </row>
    <row r="263" spans="1:14" x14ac:dyDescent="0.45">
      <c r="A263" t="s">
        <v>411</v>
      </c>
      <c r="B263" t="s">
        <v>1314</v>
      </c>
      <c r="C263" t="s">
        <v>557</v>
      </c>
      <c r="D263">
        <v>5</v>
      </c>
      <c r="E263">
        <v>5</v>
      </c>
      <c r="F263">
        <v>4</v>
      </c>
      <c r="G263">
        <v>5</v>
      </c>
      <c r="H263">
        <v>1</v>
      </c>
      <c r="I263">
        <v>4.3400000000000007</v>
      </c>
      <c r="J263">
        <v>20</v>
      </c>
      <c r="K263">
        <v>0.2368669255001247</v>
      </c>
      <c r="L263">
        <v>12</v>
      </c>
      <c r="M263" t="s">
        <v>1315</v>
      </c>
      <c r="N263" t="b">
        <v>0</v>
      </c>
    </row>
    <row r="264" spans="1:14" x14ac:dyDescent="0.45">
      <c r="A264" t="s">
        <v>414</v>
      </c>
      <c r="B264" t="s">
        <v>1316</v>
      </c>
      <c r="C264" t="s">
        <v>557</v>
      </c>
      <c r="D264">
        <v>4</v>
      </c>
      <c r="E264">
        <v>4</v>
      </c>
      <c r="F264">
        <v>3</v>
      </c>
      <c r="G264">
        <v>4</v>
      </c>
      <c r="H264">
        <v>1</v>
      </c>
      <c r="I264">
        <v>3.26</v>
      </c>
      <c r="J264">
        <v>16</v>
      </c>
      <c r="K264">
        <v>0.1113923903345425</v>
      </c>
      <c r="L264">
        <v>16</v>
      </c>
      <c r="M264" t="s">
        <v>1317</v>
      </c>
      <c r="N264" t="b">
        <v>0</v>
      </c>
    </row>
    <row r="265" spans="1:14" x14ac:dyDescent="0.45">
      <c r="A265" t="s">
        <v>417</v>
      </c>
      <c r="B265" t="s">
        <v>1318</v>
      </c>
      <c r="C265" t="s">
        <v>557</v>
      </c>
      <c r="D265">
        <v>4</v>
      </c>
      <c r="E265">
        <v>5</v>
      </c>
      <c r="F265">
        <v>3</v>
      </c>
      <c r="G265">
        <v>4</v>
      </c>
      <c r="H265">
        <v>1</v>
      </c>
      <c r="I265">
        <v>3.02</v>
      </c>
      <c r="J265">
        <v>17</v>
      </c>
      <c r="K265">
        <v>0.37028000760078789</v>
      </c>
      <c r="L265">
        <v>9</v>
      </c>
      <c r="M265" t="s">
        <v>1319</v>
      </c>
      <c r="N265" t="b">
        <v>0</v>
      </c>
    </row>
    <row r="266" spans="1:14" x14ac:dyDescent="0.45">
      <c r="A266" t="s">
        <v>420</v>
      </c>
      <c r="B266" t="s">
        <v>1072</v>
      </c>
      <c r="C266" t="s">
        <v>557</v>
      </c>
      <c r="D266">
        <v>5</v>
      </c>
      <c r="E266">
        <v>5</v>
      </c>
      <c r="F266">
        <v>5</v>
      </c>
      <c r="G266">
        <v>5</v>
      </c>
      <c r="H266">
        <v>1</v>
      </c>
      <c r="I266">
        <v>4.4800000000000004</v>
      </c>
      <c r="J266">
        <v>21</v>
      </c>
      <c r="K266">
        <v>0.13822105713162261</v>
      </c>
      <c r="L266">
        <v>13</v>
      </c>
      <c r="M266" t="s">
        <v>676</v>
      </c>
      <c r="N266" t="b">
        <v>0</v>
      </c>
    </row>
    <row r="267" spans="1:14" x14ac:dyDescent="0.45">
      <c r="A267" t="s">
        <v>423</v>
      </c>
      <c r="B267" t="s">
        <v>1320</v>
      </c>
      <c r="C267" t="s">
        <v>557</v>
      </c>
      <c r="D267">
        <v>5</v>
      </c>
      <c r="E267">
        <v>5</v>
      </c>
      <c r="F267">
        <v>4</v>
      </c>
      <c r="G267">
        <v>5</v>
      </c>
      <c r="H267">
        <v>1</v>
      </c>
      <c r="I267">
        <v>3.5</v>
      </c>
      <c r="J267">
        <v>20</v>
      </c>
      <c r="K267">
        <v>0.2234859152980839</v>
      </c>
      <c r="L267">
        <v>11</v>
      </c>
      <c r="M267" t="s">
        <v>1321</v>
      </c>
      <c r="N267" t="b">
        <v>0</v>
      </c>
    </row>
    <row r="268" spans="1:14" x14ac:dyDescent="0.45">
      <c r="A268" t="s">
        <v>426</v>
      </c>
      <c r="B268" t="s">
        <v>1076</v>
      </c>
      <c r="C268" t="s">
        <v>557</v>
      </c>
      <c r="D268">
        <v>4</v>
      </c>
      <c r="E268">
        <v>5</v>
      </c>
      <c r="F268">
        <v>4</v>
      </c>
      <c r="G268">
        <v>5</v>
      </c>
      <c r="H268">
        <v>1</v>
      </c>
      <c r="I268">
        <v>3.28</v>
      </c>
      <c r="J268">
        <v>19</v>
      </c>
      <c r="K268">
        <v>0.1815819995657805</v>
      </c>
      <c r="L268">
        <v>10</v>
      </c>
      <c r="M268" t="s">
        <v>1322</v>
      </c>
      <c r="N268" t="b">
        <v>0</v>
      </c>
    </row>
    <row r="269" spans="1:14" x14ac:dyDescent="0.45">
      <c r="A269" t="s">
        <v>429</v>
      </c>
      <c r="B269" t="s">
        <v>1323</v>
      </c>
      <c r="C269" t="s">
        <v>557</v>
      </c>
      <c r="D269">
        <v>5</v>
      </c>
      <c r="E269">
        <v>5</v>
      </c>
      <c r="F269">
        <v>4</v>
      </c>
      <c r="G269">
        <v>5</v>
      </c>
      <c r="H269">
        <v>1</v>
      </c>
      <c r="I269">
        <v>3.5</v>
      </c>
      <c r="J269">
        <v>20</v>
      </c>
      <c r="K269">
        <v>0.27790730677750303</v>
      </c>
      <c r="L269">
        <v>12</v>
      </c>
      <c r="M269" t="s">
        <v>1324</v>
      </c>
      <c r="N269" t="b">
        <v>0</v>
      </c>
    </row>
    <row r="270" spans="1:14" x14ac:dyDescent="0.45">
      <c r="A270" t="s">
        <v>432</v>
      </c>
      <c r="B270" t="s">
        <v>1325</v>
      </c>
      <c r="C270" t="s">
        <v>557</v>
      </c>
      <c r="D270">
        <v>4</v>
      </c>
      <c r="E270">
        <v>4</v>
      </c>
      <c r="F270">
        <v>3</v>
      </c>
      <c r="G270">
        <v>5</v>
      </c>
      <c r="H270">
        <v>1</v>
      </c>
      <c r="I270">
        <v>3.8</v>
      </c>
      <c r="J270">
        <v>17</v>
      </c>
      <c r="K270">
        <v>7.6208640244893433E-2</v>
      </c>
      <c r="L270">
        <v>5</v>
      </c>
      <c r="M270" t="s">
        <v>1326</v>
      </c>
      <c r="N270" t="b">
        <v>0</v>
      </c>
    </row>
    <row r="271" spans="1:14" x14ac:dyDescent="0.45">
      <c r="A271" t="s">
        <v>435</v>
      </c>
      <c r="B271" t="s">
        <v>1327</v>
      </c>
      <c r="C271" t="s">
        <v>557</v>
      </c>
      <c r="D271">
        <v>5</v>
      </c>
      <c r="E271">
        <v>5</v>
      </c>
      <c r="F271">
        <v>5</v>
      </c>
      <c r="G271">
        <v>5</v>
      </c>
      <c r="H271">
        <v>1</v>
      </c>
      <c r="I271">
        <v>4.76</v>
      </c>
      <c r="J271">
        <v>21</v>
      </c>
      <c r="K271">
        <v>0.20344181497040531</v>
      </c>
      <c r="L271">
        <v>10</v>
      </c>
      <c r="M271" t="s">
        <v>1328</v>
      </c>
      <c r="N271" t="b">
        <v>0</v>
      </c>
    </row>
    <row r="272" spans="1:14" x14ac:dyDescent="0.45">
      <c r="A272" t="s">
        <v>438</v>
      </c>
      <c r="B272" t="s">
        <v>1329</v>
      </c>
      <c r="C272" t="s">
        <v>557</v>
      </c>
      <c r="D272">
        <v>5</v>
      </c>
      <c r="E272">
        <v>5</v>
      </c>
      <c r="F272">
        <v>5</v>
      </c>
      <c r="G272">
        <v>5</v>
      </c>
      <c r="H272">
        <v>1</v>
      </c>
      <c r="I272">
        <v>4.4800000000000004</v>
      </c>
      <c r="J272">
        <v>21</v>
      </c>
      <c r="K272">
        <v>0.13967991127654991</v>
      </c>
      <c r="L272">
        <v>7</v>
      </c>
      <c r="M272" t="s">
        <v>1330</v>
      </c>
      <c r="N272" t="b">
        <v>0</v>
      </c>
    </row>
    <row r="273" spans="1:14" x14ac:dyDescent="0.45">
      <c r="A273" t="s">
        <v>441</v>
      </c>
      <c r="B273" t="s">
        <v>1331</v>
      </c>
      <c r="C273" t="s">
        <v>557</v>
      </c>
      <c r="D273">
        <v>4</v>
      </c>
      <c r="E273">
        <v>5</v>
      </c>
      <c r="F273">
        <v>4</v>
      </c>
      <c r="G273">
        <v>5</v>
      </c>
      <c r="H273">
        <v>1</v>
      </c>
      <c r="I273">
        <v>3.28</v>
      </c>
      <c r="J273">
        <v>19</v>
      </c>
      <c r="K273">
        <v>0.2202858791809357</v>
      </c>
      <c r="L273">
        <v>12</v>
      </c>
      <c r="M273" t="s">
        <v>1332</v>
      </c>
      <c r="N273" t="b">
        <v>0</v>
      </c>
    </row>
    <row r="274" spans="1:14" x14ac:dyDescent="0.45">
      <c r="A274" t="s">
        <v>444</v>
      </c>
      <c r="B274" t="s">
        <v>1333</v>
      </c>
      <c r="C274" t="s">
        <v>557</v>
      </c>
      <c r="D274">
        <v>4</v>
      </c>
      <c r="E274">
        <v>4</v>
      </c>
      <c r="F274">
        <v>3</v>
      </c>
      <c r="G274">
        <v>5</v>
      </c>
      <c r="H274">
        <v>1</v>
      </c>
      <c r="I274">
        <v>3.8</v>
      </c>
      <c r="J274">
        <v>17</v>
      </c>
      <c r="K274">
        <v>9.3948788727752142E-2</v>
      </c>
      <c r="L274">
        <v>5</v>
      </c>
      <c r="M274" t="s">
        <v>1334</v>
      </c>
      <c r="N274" t="b">
        <v>0</v>
      </c>
    </row>
    <row r="275" spans="1:14" x14ac:dyDescent="0.45">
      <c r="A275" t="s">
        <v>435</v>
      </c>
      <c r="B275" t="s">
        <v>1335</v>
      </c>
      <c r="C275" t="s">
        <v>557</v>
      </c>
      <c r="D275">
        <v>5</v>
      </c>
      <c r="E275">
        <v>5</v>
      </c>
      <c r="F275">
        <v>4</v>
      </c>
      <c r="G275">
        <v>5</v>
      </c>
      <c r="H275">
        <v>1</v>
      </c>
      <c r="I275">
        <v>4.3400000000000007</v>
      </c>
      <c r="J275">
        <v>20</v>
      </c>
      <c r="K275">
        <v>0.2061587800743033</v>
      </c>
      <c r="L275">
        <v>10</v>
      </c>
      <c r="M275" t="s">
        <v>1336</v>
      </c>
      <c r="N275" t="b">
        <v>0</v>
      </c>
    </row>
    <row r="276" spans="1:14" x14ac:dyDescent="0.45">
      <c r="A276" t="s">
        <v>449</v>
      </c>
      <c r="B276" t="s">
        <v>1337</v>
      </c>
      <c r="C276" t="s">
        <v>557</v>
      </c>
      <c r="D276">
        <v>5</v>
      </c>
      <c r="E276">
        <v>5</v>
      </c>
      <c r="F276">
        <v>4</v>
      </c>
      <c r="G276">
        <v>5</v>
      </c>
      <c r="H276">
        <v>1</v>
      </c>
      <c r="I276">
        <v>3.5</v>
      </c>
      <c r="J276">
        <v>20</v>
      </c>
      <c r="K276">
        <v>0.14839272236331061</v>
      </c>
      <c r="L276">
        <v>10</v>
      </c>
      <c r="M276" t="s">
        <v>1338</v>
      </c>
      <c r="N276" t="b">
        <v>0</v>
      </c>
    </row>
    <row r="277" spans="1:14" x14ac:dyDescent="0.45">
      <c r="A277" t="s">
        <v>452</v>
      </c>
      <c r="B277" t="s">
        <v>1339</v>
      </c>
      <c r="C277" t="s">
        <v>557</v>
      </c>
      <c r="D277">
        <v>4</v>
      </c>
      <c r="E277">
        <v>5</v>
      </c>
      <c r="F277">
        <v>3</v>
      </c>
      <c r="G277">
        <v>4</v>
      </c>
      <c r="H277">
        <v>1</v>
      </c>
      <c r="I277">
        <v>3.02</v>
      </c>
      <c r="J277">
        <v>17</v>
      </c>
      <c r="K277">
        <v>0.256761557778724</v>
      </c>
      <c r="L277">
        <v>12</v>
      </c>
      <c r="M277" t="s">
        <v>1340</v>
      </c>
      <c r="N277" t="b">
        <v>0</v>
      </c>
    </row>
    <row r="278" spans="1:14" x14ac:dyDescent="0.45">
      <c r="A278" t="s">
        <v>455</v>
      </c>
      <c r="B278" t="s">
        <v>1094</v>
      </c>
      <c r="C278" t="s">
        <v>557</v>
      </c>
      <c r="D278">
        <v>5</v>
      </c>
      <c r="E278">
        <v>5</v>
      </c>
      <c r="F278">
        <v>5</v>
      </c>
      <c r="G278">
        <v>5</v>
      </c>
      <c r="H278">
        <v>1</v>
      </c>
      <c r="I278">
        <v>4.4800000000000004</v>
      </c>
      <c r="J278">
        <v>21</v>
      </c>
      <c r="K278">
        <v>0.1882278276559701</v>
      </c>
      <c r="L278">
        <v>10</v>
      </c>
      <c r="M278" t="s">
        <v>1341</v>
      </c>
      <c r="N278" t="b">
        <v>0</v>
      </c>
    </row>
    <row r="279" spans="1:14" x14ac:dyDescent="0.45">
      <c r="A279" t="s">
        <v>458</v>
      </c>
      <c r="B279" t="s">
        <v>1342</v>
      </c>
      <c r="C279" t="s">
        <v>557</v>
      </c>
      <c r="D279">
        <v>5</v>
      </c>
      <c r="E279">
        <v>5</v>
      </c>
      <c r="F279">
        <v>4</v>
      </c>
      <c r="G279">
        <v>5</v>
      </c>
      <c r="H279">
        <v>1</v>
      </c>
      <c r="I279">
        <v>4.3400000000000007</v>
      </c>
      <c r="J279">
        <v>20</v>
      </c>
      <c r="K279">
        <v>0.17396680851837651</v>
      </c>
      <c r="L279">
        <v>10</v>
      </c>
      <c r="M279" t="s">
        <v>1343</v>
      </c>
      <c r="N279" t="b">
        <v>0</v>
      </c>
    </row>
    <row r="280" spans="1:14" x14ac:dyDescent="0.45">
      <c r="A280" t="s">
        <v>461</v>
      </c>
      <c r="B280" t="s">
        <v>1344</v>
      </c>
      <c r="C280" t="s">
        <v>557</v>
      </c>
      <c r="D280">
        <v>5</v>
      </c>
      <c r="E280">
        <v>5</v>
      </c>
      <c r="F280">
        <v>4</v>
      </c>
      <c r="G280">
        <v>5</v>
      </c>
      <c r="H280">
        <v>1</v>
      </c>
      <c r="I280">
        <v>4.3400000000000007</v>
      </c>
      <c r="J280">
        <v>20</v>
      </c>
      <c r="K280">
        <v>0.40674245796713909</v>
      </c>
      <c r="L280">
        <v>9</v>
      </c>
      <c r="M280" t="s">
        <v>1345</v>
      </c>
      <c r="N280" t="b">
        <v>0</v>
      </c>
    </row>
    <row r="281" spans="1:14" x14ac:dyDescent="0.45">
      <c r="A281" t="s">
        <v>464</v>
      </c>
      <c r="B281" t="s">
        <v>1346</v>
      </c>
      <c r="C281" t="s">
        <v>557</v>
      </c>
      <c r="D281">
        <v>5</v>
      </c>
      <c r="E281">
        <v>5</v>
      </c>
      <c r="F281">
        <v>5</v>
      </c>
      <c r="G281">
        <v>5</v>
      </c>
      <c r="H281">
        <v>1</v>
      </c>
      <c r="I281">
        <v>4.4800000000000004</v>
      </c>
      <c r="J281">
        <v>21</v>
      </c>
      <c r="K281">
        <v>0.14925578922908819</v>
      </c>
      <c r="L281">
        <v>7</v>
      </c>
      <c r="M281" t="s">
        <v>1347</v>
      </c>
      <c r="N281" t="b">
        <v>0</v>
      </c>
    </row>
    <row r="282" spans="1:14" x14ac:dyDescent="0.45">
      <c r="A282" t="s">
        <v>467</v>
      </c>
      <c r="B282" t="s">
        <v>1348</v>
      </c>
      <c r="C282" t="s">
        <v>557</v>
      </c>
      <c r="D282">
        <v>5</v>
      </c>
      <c r="E282">
        <v>5</v>
      </c>
      <c r="F282">
        <v>5</v>
      </c>
      <c r="G282">
        <v>5</v>
      </c>
      <c r="H282">
        <v>1</v>
      </c>
      <c r="I282">
        <v>4.4800000000000004</v>
      </c>
      <c r="J282">
        <v>21</v>
      </c>
      <c r="K282">
        <v>0.30817434431412027</v>
      </c>
      <c r="L282">
        <v>8</v>
      </c>
      <c r="M282" t="s">
        <v>1349</v>
      </c>
      <c r="N282" t="b">
        <v>0</v>
      </c>
    </row>
    <row r="283" spans="1:14" x14ac:dyDescent="0.45">
      <c r="A283" t="s">
        <v>470</v>
      </c>
      <c r="B283" t="s">
        <v>1350</v>
      </c>
      <c r="C283" t="s">
        <v>557</v>
      </c>
      <c r="D283">
        <v>5</v>
      </c>
      <c r="E283">
        <v>5</v>
      </c>
      <c r="F283">
        <v>4</v>
      </c>
      <c r="G283">
        <v>5</v>
      </c>
      <c r="H283">
        <v>1</v>
      </c>
      <c r="I283">
        <v>4.3400000000000007</v>
      </c>
      <c r="J283">
        <v>20</v>
      </c>
      <c r="K283">
        <v>9.1212724547531598E-2</v>
      </c>
      <c r="L283">
        <v>11</v>
      </c>
      <c r="M283" t="s">
        <v>1351</v>
      </c>
      <c r="N283" t="b">
        <v>0</v>
      </c>
    </row>
    <row r="284" spans="1:14" x14ac:dyDescent="0.45">
      <c r="A284" t="s">
        <v>473</v>
      </c>
      <c r="B284" t="s">
        <v>1352</v>
      </c>
      <c r="C284" t="s">
        <v>557</v>
      </c>
      <c r="D284">
        <v>5</v>
      </c>
      <c r="E284">
        <v>5</v>
      </c>
      <c r="F284">
        <v>4</v>
      </c>
      <c r="G284">
        <v>5</v>
      </c>
      <c r="H284">
        <v>1</v>
      </c>
      <c r="I284">
        <v>4.3400000000000007</v>
      </c>
      <c r="J284">
        <v>20</v>
      </c>
      <c r="K284">
        <v>0.1456352337588655</v>
      </c>
      <c r="L284">
        <v>8</v>
      </c>
      <c r="M284" t="s">
        <v>1353</v>
      </c>
      <c r="N284" t="b">
        <v>0</v>
      </c>
    </row>
    <row r="285" spans="1:14" x14ac:dyDescent="0.45">
      <c r="A285" t="s">
        <v>476</v>
      </c>
      <c r="B285" t="s">
        <v>1107</v>
      </c>
      <c r="C285" t="s">
        <v>557</v>
      </c>
      <c r="D285">
        <v>5</v>
      </c>
      <c r="E285">
        <v>5</v>
      </c>
      <c r="F285">
        <v>5</v>
      </c>
      <c r="G285">
        <v>5</v>
      </c>
      <c r="H285">
        <v>1</v>
      </c>
      <c r="I285">
        <v>4.4800000000000004</v>
      </c>
      <c r="J285">
        <v>21</v>
      </c>
      <c r="K285">
        <v>0.25122302405982633</v>
      </c>
      <c r="L285">
        <v>11</v>
      </c>
      <c r="M285" t="s">
        <v>1354</v>
      </c>
      <c r="N285" t="b">
        <v>0</v>
      </c>
    </row>
    <row r="286" spans="1:14" x14ac:dyDescent="0.45">
      <c r="A286" t="s">
        <v>93</v>
      </c>
      <c r="B286" t="s">
        <v>860</v>
      </c>
      <c r="C286" t="s">
        <v>557</v>
      </c>
      <c r="D286">
        <v>5</v>
      </c>
      <c r="E286">
        <v>5</v>
      </c>
      <c r="F286">
        <v>4</v>
      </c>
      <c r="G286">
        <v>5</v>
      </c>
      <c r="H286">
        <v>1</v>
      </c>
      <c r="I286">
        <v>4.3400000000000007</v>
      </c>
      <c r="J286">
        <v>20</v>
      </c>
      <c r="K286">
        <v>0.24821616287354581</v>
      </c>
      <c r="L286">
        <v>8</v>
      </c>
      <c r="M286" t="s">
        <v>861</v>
      </c>
      <c r="N286" t="b">
        <v>0</v>
      </c>
    </row>
    <row r="287" spans="1:14" x14ac:dyDescent="0.45">
      <c r="A287" t="s">
        <v>96</v>
      </c>
      <c r="B287" t="s">
        <v>862</v>
      </c>
      <c r="C287" t="s">
        <v>557</v>
      </c>
      <c r="D287">
        <v>5</v>
      </c>
      <c r="E287">
        <v>5</v>
      </c>
      <c r="F287">
        <v>5</v>
      </c>
      <c r="G287">
        <v>5</v>
      </c>
      <c r="H287">
        <v>1</v>
      </c>
      <c r="I287">
        <v>3.64</v>
      </c>
      <c r="J287">
        <v>21</v>
      </c>
      <c r="K287">
        <v>0.22433297285461409</v>
      </c>
      <c r="L287">
        <v>11</v>
      </c>
      <c r="M287" t="s">
        <v>863</v>
      </c>
      <c r="N287" t="b">
        <v>0</v>
      </c>
    </row>
    <row r="288" spans="1:14" x14ac:dyDescent="0.45">
      <c r="A288" t="s">
        <v>99</v>
      </c>
      <c r="B288" t="s">
        <v>864</v>
      </c>
      <c r="C288" t="s">
        <v>557</v>
      </c>
      <c r="D288">
        <v>5</v>
      </c>
      <c r="E288">
        <v>5</v>
      </c>
      <c r="F288">
        <v>5</v>
      </c>
      <c r="G288">
        <v>5</v>
      </c>
      <c r="H288">
        <v>1</v>
      </c>
      <c r="I288">
        <v>4.4800000000000004</v>
      </c>
      <c r="J288">
        <v>21</v>
      </c>
      <c r="K288">
        <v>0.46095319916553112</v>
      </c>
      <c r="L288">
        <v>10</v>
      </c>
      <c r="M288" t="s">
        <v>865</v>
      </c>
      <c r="N288" t="b">
        <v>0</v>
      </c>
    </row>
    <row r="289" spans="1:14" x14ac:dyDescent="0.45">
      <c r="A289" t="s">
        <v>102</v>
      </c>
      <c r="B289" t="s">
        <v>866</v>
      </c>
      <c r="C289" t="s">
        <v>557</v>
      </c>
      <c r="D289">
        <v>4</v>
      </c>
      <c r="E289">
        <v>4</v>
      </c>
      <c r="F289">
        <v>2</v>
      </c>
      <c r="G289">
        <v>5</v>
      </c>
      <c r="H289">
        <v>1</v>
      </c>
      <c r="I289">
        <v>3.66</v>
      </c>
      <c r="J289">
        <v>16</v>
      </c>
      <c r="K289">
        <v>0.24041393626272189</v>
      </c>
      <c r="L289">
        <v>12</v>
      </c>
      <c r="M289" t="s">
        <v>867</v>
      </c>
      <c r="N289" t="b">
        <v>0</v>
      </c>
    </row>
    <row r="290" spans="1:14" x14ac:dyDescent="0.45">
      <c r="A290" t="s">
        <v>105</v>
      </c>
      <c r="B290" t="s">
        <v>868</v>
      </c>
      <c r="C290" t="s">
        <v>557</v>
      </c>
      <c r="D290">
        <v>5</v>
      </c>
      <c r="E290">
        <v>5</v>
      </c>
      <c r="F290">
        <v>4</v>
      </c>
      <c r="G290">
        <v>5</v>
      </c>
      <c r="H290">
        <v>1</v>
      </c>
      <c r="I290">
        <v>3.5</v>
      </c>
      <c r="J290">
        <v>20</v>
      </c>
      <c r="K290">
        <v>0.27096904789754928</v>
      </c>
      <c r="L290">
        <v>11</v>
      </c>
      <c r="M290" t="s">
        <v>869</v>
      </c>
      <c r="N290" t="b">
        <v>0</v>
      </c>
    </row>
    <row r="291" spans="1:14" x14ac:dyDescent="0.45">
      <c r="A291" t="s">
        <v>108</v>
      </c>
      <c r="B291" t="s">
        <v>870</v>
      </c>
      <c r="C291" t="s">
        <v>557</v>
      </c>
      <c r="D291">
        <v>5</v>
      </c>
      <c r="E291">
        <v>5</v>
      </c>
      <c r="F291">
        <v>4</v>
      </c>
      <c r="G291">
        <v>5</v>
      </c>
      <c r="H291">
        <v>1</v>
      </c>
      <c r="I291">
        <v>4.3400000000000007</v>
      </c>
      <c r="J291">
        <v>20</v>
      </c>
      <c r="K291">
        <v>0.41901880624323667</v>
      </c>
      <c r="L291">
        <v>11</v>
      </c>
      <c r="M291" t="s">
        <v>871</v>
      </c>
      <c r="N291" t="b">
        <v>0</v>
      </c>
    </row>
    <row r="292" spans="1:14" x14ac:dyDescent="0.45">
      <c r="A292" t="s">
        <v>111</v>
      </c>
      <c r="B292" t="s">
        <v>872</v>
      </c>
      <c r="C292" t="s">
        <v>557</v>
      </c>
      <c r="D292">
        <v>5</v>
      </c>
      <c r="E292">
        <v>5</v>
      </c>
      <c r="F292">
        <v>5</v>
      </c>
      <c r="G292">
        <v>5</v>
      </c>
      <c r="H292">
        <v>1</v>
      </c>
      <c r="I292">
        <v>4.76</v>
      </c>
      <c r="J292">
        <v>21</v>
      </c>
      <c r="K292">
        <v>0.39462343448340442</v>
      </c>
      <c r="L292">
        <v>10</v>
      </c>
      <c r="M292" t="s">
        <v>873</v>
      </c>
      <c r="N292" t="b">
        <v>0</v>
      </c>
    </row>
    <row r="293" spans="1:14" x14ac:dyDescent="0.45">
      <c r="A293" t="s">
        <v>114</v>
      </c>
      <c r="B293" t="s">
        <v>874</v>
      </c>
      <c r="C293" t="s">
        <v>557</v>
      </c>
      <c r="D293">
        <v>5</v>
      </c>
      <c r="E293">
        <v>5</v>
      </c>
      <c r="F293">
        <v>5</v>
      </c>
      <c r="G293">
        <v>5</v>
      </c>
      <c r="H293">
        <v>1</v>
      </c>
      <c r="I293">
        <v>4.4800000000000004</v>
      </c>
      <c r="J293">
        <v>21</v>
      </c>
      <c r="K293">
        <v>0.19432961213312391</v>
      </c>
      <c r="L293">
        <v>13</v>
      </c>
      <c r="M293" t="s">
        <v>875</v>
      </c>
      <c r="N293" t="b">
        <v>0</v>
      </c>
    </row>
    <row r="294" spans="1:14" x14ac:dyDescent="0.45">
      <c r="A294" t="s">
        <v>117</v>
      </c>
      <c r="B294" t="s">
        <v>876</v>
      </c>
      <c r="C294" t="s">
        <v>557</v>
      </c>
      <c r="D294">
        <v>4</v>
      </c>
      <c r="E294">
        <v>4</v>
      </c>
      <c r="F294">
        <v>3</v>
      </c>
      <c r="G294">
        <v>5</v>
      </c>
      <c r="H294">
        <v>1</v>
      </c>
      <c r="I294">
        <v>2.96</v>
      </c>
      <c r="J294">
        <v>17</v>
      </c>
      <c r="K294">
        <v>0.2428971171239695</v>
      </c>
      <c r="L294">
        <v>11</v>
      </c>
      <c r="M294" t="s">
        <v>877</v>
      </c>
      <c r="N294" t="b">
        <v>0</v>
      </c>
    </row>
    <row r="295" spans="1:14" x14ac:dyDescent="0.45">
      <c r="A295" t="s">
        <v>120</v>
      </c>
      <c r="B295" t="s">
        <v>878</v>
      </c>
      <c r="C295" t="s">
        <v>557</v>
      </c>
      <c r="D295">
        <v>4</v>
      </c>
      <c r="E295">
        <v>5</v>
      </c>
      <c r="F295">
        <v>3</v>
      </c>
      <c r="G295">
        <v>4</v>
      </c>
      <c r="H295">
        <v>1</v>
      </c>
      <c r="I295">
        <v>3.86</v>
      </c>
      <c r="J295">
        <v>17</v>
      </c>
      <c r="K295">
        <v>0.26581052103420522</v>
      </c>
      <c r="L295">
        <v>10</v>
      </c>
      <c r="M295" t="s">
        <v>879</v>
      </c>
      <c r="N295" t="b">
        <v>0</v>
      </c>
    </row>
    <row r="296" spans="1:14" x14ac:dyDescent="0.45">
      <c r="A296" t="s">
        <v>123</v>
      </c>
      <c r="B296" t="s">
        <v>880</v>
      </c>
      <c r="C296" t="s">
        <v>557</v>
      </c>
      <c r="D296">
        <v>5</v>
      </c>
      <c r="E296">
        <v>5</v>
      </c>
      <c r="F296">
        <v>5</v>
      </c>
      <c r="G296">
        <v>5</v>
      </c>
      <c r="H296">
        <v>1</v>
      </c>
      <c r="I296">
        <v>4.4800000000000004</v>
      </c>
      <c r="J296">
        <v>21</v>
      </c>
      <c r="K296">
        <v>0.33264327511560482</v>
      </c>
      <c r="L296">
        <v>10</v>
      </c>
      <c r="M296" t="s">
        <v>881</v>
      </c>
      <c r="N296" t="b">
        <v>0</v>
      </c>
    </row>
    <row r="297" spans="1:14" x14ac:dyDescent="0.45">
      <c r="A297" t="s">
        <v>126</v>
      </c>
      <c r="B297" t="s">
        <v>882</v>
      </c>
      <c r="C297" t="s">
        <v>557</v>
      </c>
      <c r="D297">
        <v>5</v>
      </c>
      <c r="E297">
        <v>5</v>
      </c>
      <c r="F297">
        <v>5</v>
      </c>
      <c r="G297">
        <v>5</v>
      </c>
      <c r="H297">
        <v>1</v>
      </c>
      <c r="I297">
        <v>4.4800000000000004</v>
      </c>
      <c r="J297">
        <v>21</v>
      </c>
      <c r="K297">
        <v>0.30153351729804428</v>
      </c>
      <c r="L297">
        <v>14</v>
      </c>
      <c r="M297" t="s">
        <v>883</v>
      </c>
      <c r="N297" t="b">
        <v>0</v>
      </c>
    </row>
    <row r="298" spans="1:14" x14ac:dyDescent="0.45">
      <c r="A298" t="s">
        <v>129</v>
      </c>
      <c r="B298" t="s">
        <v>884</v>
      </c>
      <c r="C298" t="s">
        <v>557</v>
      </c>
      <c r="D298">
        <v>5</v>
      </c>
      <c r="E298">
        <v>5</v>
      </c>
      <c r="F298">
        <v>5</v>
      </c>
      <c r="G298">
        <v>5</v>
      </c>
      <c r="H298">
        <v>1</v>
      </c>
      <c r="I298">
        <v>4.4800000000000004</v>
      </c>
      <c r="J298">
        <v>21</v>
      </c>
      <c r="K298">
        <v>6.7013011176841622E-2</v>
      </c>
      <c r="L298">
        <v>8</v>
      </c>
      <c r="M298" t="s">
        <v>885</v>
      </c>
      <c r="N298" t="b">
        <v>0</v>
      </c>
    </row>
    <row r="299" spans="1:14" x14ac:dyDescent="0.45">
      <c r="A299" t="s">
        <v>132</v>
      </c>
      <c r="B299" t="s">
        <v>886</v>
      </c>
      <c r="C299" t="s">
        <v>557</v>
      </c>
      <c r="D299">
        <v>5</v>
      </c>
      <c r="E299">
        <v>5</v>
      </c>
      <c r="F299">
        <v>5</v>
      </c>
      <c r="G299">
        <v>5</v>
      </c>
      <c r="H299">
        <v>1</v>
      </c>
      <c r="I299">
        <v>4.4800000000000004</v>
      </c>
      <c r="J299">
        <v>21</v>
      </c>
      <c r="K299">
        <v>0.1400556110556111</v>
      </c>
      <c r="L299">
        <v>10</v>
      </c>
      <c r="M299" t="s">
        <v>887</v>
      </c>
      <c r="N299" t="b">
        <v>0</v>
      </c>
    </row>
    <row r="300" spans="1:14" x14ac:dyDescent="0.45">
      <c r="A300" t="s">
        <v>135</v>
      </c>
      <c r="B300" t="s">
        <v>888</v>
      </c>
      <c r="C300" t="s">
        <v>557</v>
      </c>
      <c r="D300">
        <v>5</v>
      </c>
      <c r="E300">
        <v>5</v>
      </c>
      <c r="F300">
        <v>4</v>
      </c>
      <c r="G300">
        <v>5</v>
      </c>
      <c r="H300">
        <v>1</v>
      </c>
      <c r="I300">
        <v>3.5</v>
      </c>
      <c r="J300">
        <v>20</v>
      </c>
      <c r="K300">
        <v>0.22811809233202829</v>
      </c>
      <c r="L300">
        <v>11</v>
      </c>
      <c r="M300" t="s">
        <v>889</v>
      </c>
      <c r="N300" t="b">
        <v>0</v>
      </c>
    </row>
    <row r="301" spans="1:14" x14ac:dyDescent="0.45">
      <c r="A301" t="s">
        <v>138</v>
      </c>
      <c r="B301" t="s">
        <v>698</v>
      </c>
      <c r="C301" t="s">
        <v>557</v>
      </c>
      <c r="D301">
        <v>1</v>
      </c>
      <c r="E301">
        <v>1</v>
      </c>
      <c r="F301">
        <v>1</v>
      </c>
      <c r="G301">
        <v>1</v>
      </c>
      <c r="H301">
        <v>1</v>
      </c>
      <c r="I301">
        <v>1</v>
      </c>
      <c r="J301">
        <v>5</v>
      </c>
      <c r="K301">
        <v>9.3001199026142886E-2</v>
      </c>
      <c r="L301">
        <v>12</v>
      </c>
      <c r="M301" t="s">
        <v>890</v>
      </c>
      <c r="N301" t="b">
        <v>0</v>
      </c>
    </row>
    <row r="302" spans="1:14" x14ac:dyDescent="0.45">
      <c r="A302" t="s">
        <v>141</v>
      </c>
      <c r="B302" t="s">
        <v>891</v>
      </c>
      <c r="C302" t="s">
        <v>557</v>
      </c>
      <c r="D302">
        <v>3</v>
      </c>
      <c r="E302">
        <v>3</v>
      </c>
      <c r="F302">
        <v>2</v>
      </c>
      <c r="G302">
        <v>4</v>
      </c>
      <c r="H302">
        <v>1</v>
      </c>
      <c r="I302">
        <v>2.2999999999999998</v>
      </c>
      <c r="J302">
        <v>13</v>
      </c>
      <c r="K302">
        <v>0.141707719702166</v>
      </c>
      <c r="L302">
        <v>11</v>
      </c>
      <c r="M302" t="s">
        <v>892</v>
      </c>
      <c r="N302" t="b">
        <v>0</v>
      </c>
    </row>
    <row r="303" spans="1:14" x14ac:dyDescent="0.45">
      <c r="A303" t="s">
        <v>144</v>
      </c>
      <c r="B303" t="s">
        <v>893</v>
      </c>
      <c r="C303" t="s">
        <v>557</v>
      </c>
      <c r="D303">
        <v>4</v>
      </c>
      <c r="E303">
        <v>5</v>
      </c>
      <c r="F303">
        <v>4</v>
      </c>
      <c r="G303">
        <v>5</v>
      </c>
      <c r="H303">
        <v>1</v>
      </c>
      <c r="I303">
        <v>4.12</v>
      </c>
      <c r="J303">
        <v>19</v>
      </c>
      <c r="K303">
        <v>0.14860110424644729</v>
      </c>
      <c r="L303">
        <v>10</v>
      </c>
      <c r="M303" t="s">
        <v>894</v>
      </c>
      <c r="N303" t="b">
        <v>0</v>
      </c>
    </row>
    <row r="304" spans="1:14" x14ac:dyDescent="0.45">
      <c r="A304" t="s">
        <v>147</v>
      </c>
      <c r="B304" t="s">
        <v>895</v>
      </c>
      <c r="C304" t="s">
        <v>557</v>
      </c>
      <c r="D304">
        <v>5</v>
      </c>
      <c r="E304">
        <v>5</v>
      </c>
      <c r="F304">
        <v>5</v>
      </c>
      <c r="G304">
        <v>5</v>
      </c>
      <c r="H304">
        <v>1</v>
      </c>
      <c r="I304">
        <v>4.4800000000000004</v>
      </c>
      <c r="J304">
        <v>21</v>
      </c>
      <c r="K304">
        <v>0.27164313229286069</v>
      </c>
      <c r="L304">
        <v>11</v>
      </c>
      <c r="M304" t="s">
        <v>896</v>
      </c>
      <c r="N304" t="b">
        <v>0</v>
      </c>
    </row>
    <row r="305" spans="1:14" x14ac:dyDescent="0.45">
      <c r="A305" t="s">
        <v>150</v>
      </c>
      <c r="B305" t="s">
        <v>897</v>
      </c>
      <c r="C305" t="s">
        <v>557</v>
      </c>
      <c r="D305">
        <v>3</v>
      </c>
      <c r="E305">
        <v>3</v>
      </c>
      <c r="F305">
        <v>2</v>
      </c>
      <c r="G305">
        <v>4</v>
      </c>
      <c r="H305">
        <v>1</v>
      </c>
      <c r="I305">
        <v>3.14</v>
      </c>
      <c r="J305">
        <v>13</v>
      </c>
      <c r="K305">
        <v>0.11532188559167431</v>
      </c>
      <c r="L305">
        <v>12</v>
      </c>
      <c r="M305" t="s">
        <v>898</v>
      </c>
      <c r="N305" t="b">
        <v>0</v>
      </c>
    </row>
    <row r="306" spans="1:14" x14ac:dyDescent="0.45">
      <c r="A306" t="s">
        <v>153</v>
      </c>
      <c r="B306" t="s">
        <v>899</v>
      </c>
      <c r="C306" t="s">
        <v>557</v>
      </c>
      <c r="D306">
        <v>4</v>
      </c>
      <c r="E306">
        <v>4</v>
      </c>
      <c r="F306">
        <v>3</v>
      </c>
      <c r="G306">
        <v>5</v>
      </c>
      <c r="H306">
        <v>1</v>
      </c>
      <c r="I306">
        <v>3.8</v>
      </c>
      <c r="J306">
        <v>17</v>
      </c>
      <c r="K306">
        <v>4.6527088113029212E-2</v>
      </c>
      <c r="L306">
        <v>9</v>
      </c>
      <c r="M306" t="s">
        <v>900</v>
      </c>
      <c r="N306" t="b">
        <v>0</v>
      </c>
    </row>
    <row r="307" spans="1:14" x14ac:dyDescent="0.45">
      <c r="A307" t="s">
        <v>156</v>
      </c>
      <c r="B307" t="s">
        <v>901</v>
      </c>
      <c r="C307" t="s">
        <v>557</v>
      </c>
      <c r="D307">
        <v>5</v>
      </c>
      <c r="E307">
        <v>5</v>
      </c>
      <c r="F307">
        <v>5</v>
      </c>
      <c r="G307">
        <v>5</v>
      </c>
      <c r="H307">
        <v>1</v>
      </c>
      <c r="I307">
        <v>4.4800000000000004</v>
      </c>
      <c r="J307">
        <v>21</v>
      </c>
      <c r="K307">
        <v>0.40080139809887688</v>
      </c>
      <c r="L307">
        <v>7</v>
      </c>
      <c r="M307" t="s">
        <v>902</v>
      </c>
      <c r="N307" t="b">
        <v>0</v>
      </c>
    </row>
    <row r="308" spans="1:14" x14ac:dyDescent="0.45">
      <c r="A308" t="s">
        <v>159</v>
      </c>
      <c r="B308" t="s">
        <v>903</v>
      </c>
      <c r="C308" t="s">
        <v>557</v>
      </c>
      <c r="D308">
        <v>5</v>
      </c>
      <c r="E308">
        <v>5</v>
      </c>
      <c r="F308">
        <v>5</v>
      </c>
      <c r="G308">
        <v>5</v>
      </c>
      <c r="H308">
        <v>1</v>
      </c>
      <c r="I308">
        <v>4.4800000000000004</v>
      </c>
      <c r="J308">
        <v>21</v>
      </c>
      <c r="K308">
        <v>0.41580118009224443</v>
      </c>
      <c r="L308">
        <v>10</v>
      </c>
      <c r="M308" t="s">
        <v>904</v>
      </c>
      <c r="N308" t="b">
        <v>0</v>
      </c>
    </row>
    <row r="309" spans="1:14" x14ac:dyDescent="0.45">
      <c r="A309" t="s">
        <v>162</v>
      </c>
      <c r="B309" t="s">
        <v>905</v>
      </c>
      <c r="C309" t="s">
        <v>557</v>
      </c>
      <c r="D309">
        <v>4</v>
      </c>
      <c r="E309">
        <v>3</v>
      </c>
      <c r="F309">
        <v>2</v>
      </c>
      <c r="G309">
        <v>4</v>
      </c>
      <c r="H309">
        <v>1</v>
      </c>
      <c r="I309">
        <v>2.52</v>
      </c>
      <c r="J309">
        <v>14</v>
      </c>
      <c r="K309">
        <v>0.17501950495989291</v>
      </c>
      <c r="L309">
        <v>10</v>
      </c>
      <c r="M309" t="s">
        <v>906</v>
      </c>
      <c r="N309" t="b">
        <v>0</v>
      </c>
    </row>
    <row r="310" spans="1:14" x14ac:dyDescent="0.45">
      <c r="A310" t="s">
        <v>165</v>
      </c>
      <c r="B310" t="s">
        <v>907</v>
      </c>
      <c r="C310" t="s">
        <v>557</v>
      </c>
      <c r="D310">
        <v>5</v>
      </c>
      <c r="E310">
        <v>5</v>
      </c>
      <c r="F310">
        <v>4</v>
      </c>
      <c r="G310">
        <v>5</v>
      </c>
      <c r="H310">
        <v>1</v>
      </c>
      <c r="I310">
        <v>4.3400000000000007</v>
      </c>
      <c r="J310">
        <v>20</v>
      </c>
      <c r="K310">
        <v>0.36888864975288649</v>
      </c>
      <c r="L310">
        <v>11</v>
      </c>
      <c r="M310" t="s">
        <v>908</v>
      </c>
      <c r="N310" t="b">
        <v>0</v>
      </c>
    </row>
    <row r="311" spans="1:14" x14ac:dyDescent="0.45">
      <c r="A311" t="s">
        <v>168</v>
      </c>
      <c r="B311" t="s">
        <v>909</v>
      </c>
      <c r="C311" t="s">
        <v>557</v>
      </c>
      <c r="D311">
        <v>2</v>
      </c>
      <c r="E311">
        <v>2</v>
      </c>
      <c r="F311">
        <v>1</v>
      </c>
      <c r="G311">
        <v>4</v>
      </c>
      <c r="H311">
        <v>1</v>
      </c>
      <c r="I311">
        <v>1.76</v>
      </c>
      <c r="J311">
        <v>10</v>
      </c>
      <c r="K311">
        <v>0.36230812754496972</v>
      </c>
      <c r="L311">
        <v>12</v>
      </c>
      <c r="M311" t="s">
        <v>910</v>
      </c>
      <c r="N311" t="b">
        <v>0</v>
      </c>
    </row>
    <row r="312" spans="1:14" x14ac:dyDescent="0.45">
      <c r="A312" t="s">
        <v>171</v>
      </c>
      <c r="B312" t="s">
        <v>911</v>
      </c>
      <c r="C312" t="s">
        <v>557</v>
      </c>
      <c r="D312">
        <v>4</v>
      </c>
      <c r="E312">
        <v>5</v>
      </c>
      <c r="F312">
        <v>4</v>
      </c>
      <c r="G312">
        <v>5</v>
      </c>
      <c r="H312">
        <v>1</v>
      </c>
      <c r="I312">
        <v>4.12</v>
      </c>
      <c r="J312">
        <v>19</v>
      </c>
      <c r="K312">
        <v>0.21913789834918429</v>
      </c>
      <c r="L312">
        <v>15</v>
      </c>
      <c r="M312" t="s">
        <v>912</v>
      </c>
      <c r="N312" t="b">
        <v>0</v>
      </c>
    </row>
    <row r="313" spans="1:14" x14ac:dyDescent="0.45">
      <c r="A313" t="s">
        <v>174</v>
      </c>
      <c r="B313" t="s">
        <v>913</v>
      </c>
      <c r="C313" t="s">
        <v>557</v>
      </c>
      <c r="D313">
        <v>4</v>
      </c>
      <c r="E313">
        <v>5</v>
      </c>
      <c r="F313">
        <v>4</v>
      </c>
      <c r="G313">
        <v>5</v>
      </c>
      <c r="H313">
        <v>1</v>
      </c>
      <c r="I313">
        <v>3.28</v>
      </c>
      <c r="J313">
        <v>19</v>
      </c>
      <c r="K313">
        <v>0.46198278250595692</v>
      </c>
      <c r="L313">
        <v>13</v>
      </c>
      <c r="M313" t="s">
        <v>914</v>
      </c>
      <c r="N313" t="b">
        <v>0</v>
      </c>
    </row>
    <row r="314" spans="1:14" x14ac:dyDescent="0.45">
      <c r="A314" t="s">
        <v>177</v>
      </c>
      <c r="B314" t="s">
        <v>915</v>
      </c>
      <c r="C314" t="s">
        <v>557</v>
      </c>
      <c r="D314">
        <v>5</v>
      </c>
      <c r="E314">
        <v>5</v>
      </c>
      <c r="F314">
        <v>5</v>
      </c>
      <c r="G314">
        <v>5</v>
      </c>
      <c r="H314">
        <v>1</v>
      </c>
      <c r="I314">
        <v>4.4800000000000004</v>
      </c>
      <c r="J314">
        <v>21</v>
      </c>
      <c r="K314">
        <v>0.51099137031946995</v>
      </c>
      <c r="L314">
        <v>14</v>
      </c>
      <c r="M314" t="s">
        <v>916</v>
      </c>
      <c r="N314" t="b">
        <v>0</v>
      </c>
    </row>
    <row r="315" spans="1:14" x14ac:dyDescent="0.45">
      <c r="A315" t="s">
        <v>180</v>
      </c>
      <c r="B315" t="s">
        <v>917</v>
      </c>
      <c r="C315" t="s">
        <v>557</v>
      </c>
      <c r="D315">
        <v>4</v>
      </c>
      <c r="E315">
        <v>4</v>
      </c>
      <c r="F315">
        <v>3</v>
      </c>
      <c r="G315">
        <v>4</v>
      </c>
      <c r="H315">
        <v>1</v>
      </c>
      <c r="I315">
        <v>3.68</v>
      </c>
      <c r="J315">
        <v>16</v>
      </c>
      <c r="K315">
        <v>0.41122486636424221</v>
      </c>
      <c r="L315">
        <v>10</v>
      </c>
      <c r="M315" t="s">
        <v>918</v>
      </c>
      <c r="N315" t="b">
        <v>0</v>
      </c>
    </row>
    <row r="316" spans="1:14" x14ac:dyDescent="0.45">
      <c r="A316" t="s">
        <v>183</v>
      </c>
      <c r="B316" t="s">
        <v>919</v>
      </c>
      <c r="C316" t="s">
        <v>557</v>
      </c>
      <c r="D316">
        <v>4</v>
      </c>
      <c r="E316">
        <v>4</v>
      </c>
      <c r="F316">
        <v>3</v>
      </c>
      <c r="G316">
        <v>5</v>
      </c>
      <c r="H316">
        <v>1</v>
      </c>
      <c r="I316">
        <v>3.8</v>
      </c>
      <c r="J316">
        <v>17</v>
      </c>
      <c r="K316">
        <v>0.15147673002276679</v>
      </c>
      <c r="L316">
        <v>12</v>
      </c>
      <c r="M316" t="s">
        <v>920</v>
      </c>
      <c r="N316" t="b">
        <v>0</v>
      </c>
    </row>
    <row r="317" spans="1:14" x14ac:dyDescent="0.45">
      <c r="A317" t="s">
        <v>186</v>
      </c>
      <c r="B317" t="s">
        <v>921</v>
      </c>
      <c r="C317" t="s">
        <v>557</v>
      </c>
      <c r="D317">
        <v>4</v>
      </c>
      <c r="E317">
        <v>5</v>
      </c>
      <c r="F317">
        <v>3</v>
      </c>
      <c r="G317">
        <v>5</v>
      </c>
      <c r="H317">
        <v>1</v>
      </c>
      <c r="I317">
        <v>3.14</v>
      </c>
      <c r="J317">
        <v>18</v>
      </c>
      <c r="K317">
        <v>0.29208820403914021</v>
      </c>
      <c r="L317">
        <v>11</v>
      </c>
      <c r="M317" t="s">
        <v>922</v>
      </c>
      <c r="N317" t="b">
        <v>0</v>
      </c>
    </row>
    <row r="318" spans="1:14" x14ac:dyDescent="0.45">
      <c r="A318" t="s">
        <v>189</v>
      </c>
      <c r="B318" t="s">
        <v>923</v>
      </c>
      <c r="C318" t="s">
        <v>557</v>
      </c>
      <c r="D318">
        <v>4</v>
      </c>
      <c r="E318">
        <v>5</v>
      </c>
      <c r="F318">
        <v>4</v>
      </c>
      <c r="G318">
        <v>5</v>
      </c>
      <c r="H318">
        <v>1</v>
      </c>
      <c r="I318">
        <v>4.12</v>
      </c>
      <c r="J318">
        <v>19</v>
      </c>
      <c r="K318">
        <v>0.10310738436567039</v>
      </c>
      <c r="L318">
        <v>10</v>
      </c>
      <c r="M318" t="s">
        <v>924</v>
      </c>
      <c r="N318" t="b">
        <v>0</v>
      </c>
    </row>
    <row r="319" spans="1:14" x14ac:dyDescent="0.45">
      <c r="A319" t="s">
        <v>192</v>
      </c>
      <c r="B319" t="s">
        <v>925</v>
      </c>
      <c r="C319" t="s">
        <v>557</v>
      </c>
      <c r="D319">
        <v>4</v>
      </c>
      <c r="E319">
        <v>5</v>
      </c>
      <c r="F319">
        <v>4</v>
      </c>
      <c r="G319">
        <v>5</v>
      </c>
      <c r="H319">
        <v>1</v>
      </c>
      <c r="I319">
        <v>4.3999999999999986</v>
      </c>
      <c r="J319">
        <v>19</v>
      </c>
      <c r="K319">
        <v>0.2261661859843678</v>
      </c>
      <c r="L319">
        <v>11</v>
      </c>
      <c r="M319" t="s">
        <v>926</v>
      </c>
      <c r="N319" t="b">
        <v>0</v>
      </c>
    </row>
    <row r="320" spans="1:14" x14ac:dyDescent="0.45">
      <c r="A320" t="s">
        <v>195</v>
      </c>
      <c r="B320" t="s">
        <v>927</v>
      </c>
      <c r="C320" t="s">
        <v>557</v>
      </c>
      <c r="D320">
        <v>5</v>
      </c>
      <c r="E320">
        <v>5</v>
      </c>
      <c r="F320">
        <v>5</v>
      </c>
      <c r="G320">
        <v>5</v>
      </c>
      <c r="H320">
        <v>1</v>
      </c>
      <c r="I320">
        <v>4.4800000000000004</v>
      </c>
      <c r="J320">
        <v>21</v>
      </c>
      <c r="K320">
        <v>0.29774671159110022</v>
      </c>
      <c r="L320">
        <v>11</v>
      </c>
      <c r="M320" t="s">
        <v>928</v>
      </c>
      <c r="N320" t="b">
        <v>0</v>
      </c>
    </row>
    <row r="321" spans="1:14" x14ac:dyDescent="0.45">
      <c r="A321" t="s">
        <v>198</v>
      </c>
      <c r="B321" t="s">
        <v>929</v>
      </c>
      <c r="C321" t="s">
        <v>557</v>
      </c>
      <c r="D321">
        <v>3</v>
      </c>
      <c r="E321">
        <v>3</v>
      </c>
      <c r="F321">
        <v>2</v>
      </c>
      <c r="G321">
        <v>4</v>
      </c>
      <c r="H321">
        <v>1</v>
      </c>
      <c r="I321">
        <v>2.74</v>
      </c>
      <c r="J321">
        <v>13</v>
      </c>
      <c r="K321">
        <v>0.31504555787675881</v>
      </c>
      <c r="L321">
        <v>10</v>
      </c>
      <c r="M321" t="s">
        <v>930</v>
      </c>
      <c r="N321" t="b">
        <v>0</v>
      </c>
    </row>
    <row r="322" spans="1:14" x14ac:dyDescent="0.45">
      <c r="A322" t="s">
        <v>201</v>
      </c>
      <c r="B322" t="s">
        <v>931</v>
      </c>
      <c r="C322" t="s">
        <v>557</v>
      </c>
      <c r="D322">
        <v>5</v>
      </c>
      <c r="E322">
        <v>5</v>
      </c>
      <c r="F322">
        <v>4</v>
      </c>
      <c r="G322">
        <v>5</v>
      </c>
      <c r="H322">
        <v>1</v>
      </c>
      <c r="I322">
        <v>4.3400000000000007</v>
      </c>
      <c r="J322">
        <v>20</v>
      </c>
      <c r="K322">
        <v>0.25965797923180262</v>
      </c>
      <c r="L322">
        <v>10</v>
      </c>
      <c r="M322" t="s">
        <v>932</v>
      </c>
      <c r="N322" t="b">
        <v>0</v>
      </c>
    </row>
    <row r="323" spans="1:14" x14ac:dyDescent="0.45">
      <c r="A323" t="s">
        <v>204</v>
      </c>
      <c r="B323" t="s">
        <v>933</v>
      </c>
      <c r="C323" t="s">
        <v>557</v>
      </c>
      <c r="D323">
        <v>5</v>
      </c>
      <c r="E323">
        <v>5</v>
      </c>
      <c r="F323">
        <v>4</v>
      </c>
      <c r="G323">
        <v>5</v>
      </c>
      <c r="H323">
        <v>3</v>
      </c>
      <c r="I323">
        <v>4.74</v>
      </c>
      <c r="J323">
        <v>22</v>
      </c>
      <c r="K323">
        <v>0.14481351223375599</v>
      </c>
      <c r="L323">
        <v>13</v>
      </c>
      <c r="M323" t="s">
        <v>934</v>
      </c>
      <c r="N323" t="b">
        <v>0</v>
      </c>
    </row>
    <row r="324" spans="1:14" x14ac:dyDescent="0.45">
      <c r="A324" t="s">
        <v>207</v>
      </c>
      <c r="B324" t="s">
        <v>935</v>
      </c>
      <c r="C324" t="s">
        <v>557</v>
      </c>
      <c r="D324">
        <v>5</v>
      </c>
      <c r="E324">
        <v>5</v>
      </c>
      <c r="F324">
        <v>4</v>
      </c>
      <c r="G324">
        <v>5</v>
      </c>
      <c r="H324">
        <v>2</v>
      </c>
      <c r="I324">
        <v>4.2</v>
      </c>
      <c r="J324">
        <v>21</v>
      </c>
      <c r="K324">
        <v>0.16365576835149201</v>
      </c>
      <c r="L324">
        <v>10</v>
      </c>
      <c r="M324" t="s">
        <v>936</v>
      </c>
      <c r="N324" t="b">
        <v>0</v>
      </c>
    </row>
    <row r="325" spans="1:14" x14ac:dyDescent="0.45">
      <c r="A325" t="s">
        <v>210</v>
      </c>
      <c r="B325" t="s">
        <v>937</v>
      </c>
      <c r="C325" t="s">
        <v>557</v>
      </c>
      <c r="D325">
        <v>4</v>
      </c>
      <c r="E325">
        <v>5</v>
      </c>
      <c r="F325">
        <v>4</v>
      </c>
      <c r="G325">
        <v>5</v>
      </c>
      <c r="H325">
        <v>1</v>
      </c>
      <c r="I325">
        <v>4.12</v>
      </c>
      <c r="J325">
        <v>19</v>
      </c>
      <c r="K325">
        <v>0.15997020198235221</v>
      </c>
      <c r="L325">
        <v>9</v>
      </c>
      <c r="M325" t="s">
        <v>938</v>
      </c>
      <c r="N325" t="b">
        <v>0</v>
      </c>
    </row>
    <row r="326" spans="1:14" x14ac:dyDescent="0.45">
      <c r="A326" t="s">
        <v>213</v>
      </c>
      <c r="B326" t="s">
        <v>939</v>
      </c>
      <c r="C326" t="s">
        <v>557</v>
      </c>
      <c r="D326">
        <v>3</v>
      </c>
      <c r="E326">
        <v>3</v>
      </c>
      <c r="F326">
        <v>2</v>
      </c>
      <c r="G326">
        <v>4</v>
      </c>
      <c r="H326">
        <v>1</v>
      </c>
      <c r="I326">
        <v>3.14</v>
      </c>
      <c r="J326">
        <v>13</v>
      </c>
      <c r="K326">
        <v>0.17006043509361421</v>
      </c>
      <c r="L326">
        <v>10</v>
      </c>
      <c r="M326" t="s">
        <v>940</v>
      </c>
      <c r="N326" t="b">
        <v>0</v>
      </c>
    </row>
    <row r="327" spans="1:14" x14ac:dyDescent="0.45">
      <c r="A327" t="s">
        <v>216</v>
      </c>
      <c r="B327" t="s">
        <v>941</v>
      </c>
      <c r="C327" t="s">
        <v>557</v>
      </c>
      <c r="D327">
        <v>5</v>
      </c>
      <c r="E327">
        <v>5</v>
      </c>
      <c r="F327">
        <v>4</v>
      </c>
      <c r="G327">
        <v>5</v>
      </c>
      <c r="H327">
        <v>1</v>
      </c>
      <c r="I327">
        <v>4.3400000000000007</v>
      </c>
      <c r="J327">
        <v>20</v>
      </c>
      <c r="K327">
        <v>0.14964680051659601</v>
      </c>
      <c r="L327">
        <v>10</v>
      </c>
      <c r="M327" t="s">
        <v>942</v>
      </c>
      <c r="N327" t="b">
        <v>0</v>
      </c>
    </row>
    <row r="328" spans="1:14" x14ac:dyDescent="0.45">
      <c r="A328" t="s">
        <v>219</v>
      </c>
      <c r="B328" t="s">
        <v>943</v>
      </c>
      <c r="C328" t="s">
        <v>557</v>
      </c>
      <c r="D328">
        <v>5</v>
      </c>
      <c r="E328">
        <v>5</v>
      </c>
      <c r="F328">
        <v>5</v>
      </c>
      <c r="G328">
        <v>5</v>
      </c>
      <c r="H328">
        <v>1</v>
      </c>
      <c r="I328">
        <v>4.4800000000000004</v>
      </c>
      <c r="J328">
        <v>21</v>
      </c>
      <c r="K328">
        <v>0.13892410439818231</v>
      </c>
      <c r="L328">
        <v>10</v>
      </c>
      <c r="M328" t="s">
        <v>944</v>
      </c>
      <c r="N328" t="b">
        <v>0</v>
      </c>
    </row>
    <row r="329" spans="1:14" x14ac:dyDescent="0.45">
      <c r="A329" t="s">
        <v>222</v>
      </c>
      <c r="B329" t="s">
        <v>945</v>
      </c>
      <c r="C329" t="s">
        <v>557</v>
      </c>
      <c r="D329">
        <v>5</v>
      </c>
      <c r="E329">
        <v>5</v>
      </c>
      <c r="F329">
        <v>4</v>
      </c>
      <c r="G329">
        <v>5</v>
      </c>
      <c r="H329">
        <v>1</v>
      </c>
      <c r="I329">
        <v>4.3400000000000007</v>
      </c>
      <c r="J329">
        <v>20</v>
      </c>
      <c r="K329">
        <v>0.3247862102766409</v>
      </c>
      <c r="L329">
        <v>11</v>
      </c>
      <c r="M329" t="s">
        <v>946</v>
      </c>
      <c r="N329" t="b">
        <v>0</v>
      </c>
    </row>
    <row r="330" spans="1:14" x14ac:dyDescent="0.45">
      <c r="A330" t="s">
        <v>225</v>
      </c>
      <c r="B330" t="s">
        <v>947</v>
      </c>
      <c r="C330" t="s">
        <v>557</v>
      </c>
      <c r="D330">
        <v>4</v>
      </c>
      <c r="E330">
        <v>5</v>
      </c>
      <c r="F330">
        <v>4</v>
      </c>
      <c r="G330">
        <v>5</v>
      </c>
      <c r="H330">
        <v>1</v>
      </c>
      <c r="I330">
        <v>4.12</v>
      </c>
      <c r="J330">
        <v>19</v>
      </c>
      <c r="K330">
        <v>0.29185141645971979</v>
      </c>
      <c r="L330">
        <v>10</v>
      </c>
      <c r="M330" t="s">
        <v>948</v>
      </c>
      <c r="N330" t="b">
        <v>0</v>
      </c>
    </row>
    <row r="331" spans="1:14" x14ac:dyDescent="0.45">
      <c r="A331" t="s">
        <v>228</v>
      </c>
      <c r="B331" t="s">
        <v>949</v>
      </c>
      <c r="C331" t="s">
        <v>557</v>
      </c>
      <c r="D331">
        <v>5</v>
      </c>
      <c r="E331">
        <v>5</v>
      </c>
      <c r="F331">
        <v>4</v>
      </c>
      <c r="G331">
        <v>5</v>
      </c>
      <c r="H331">
        <v>1</v>
      </c>
      <c r="I331">
        <v>4.3400000000000007</v>
      </c>
      <c r="J331">
        <v>20</v>
      </c>
      <c r="K331">
        <v>0.37622558571336773</v>
      </c>
      <c r="L331">
        <v>12</v>
      </c>
      <c r="M331" t="s">
        <v>950</v>
      </c>
      <c r="N331" t="b">
        <v>0</v>
      </c>
    </row>
    <row r="332" spans="1:14" x14ac:dyDescent="0.45">
      <c r="A332" t="s">
        <v>231</v>
      </c>
      <c r="B332" t="s">
        <v>951</v>
      </c>
      <c r="C332" t="s">
        <v>557</v>
      </c>
      <c r="D332">
        <v>4</v>
      </c>
      <c r="E332">
        <v>5</v>
      </c>
      <c r="F332">
        <v>4</v>
      </c>
      <c r="G332">
        <v>5</v>
      </c>
      <c r="H332">
        <v>1</v>
      </c>
      <c r="I332">
        <v>3.28</v>
      </c>
      <c r="J332">
        <v>19</v>
      </c>
      <c r="K332">
        <v>0.22538729451620371</v>
      </c>
      <c r="L332">
        <v>10</v>
      </c>
      <c r="M332" t="s">
        <v>952</v>
      </c>
      <c r="N332" t="b">
        <v>0</v>
      </c>
    </row>
    <row r="333" spans="1:14" x14ac:dyDescent="0.45">
      <c r="A333" t="s">
        <v>234</v>
      </c>
      <c r="B333" t="s">
        <v>953</v>
      </c>
      <c r="C333" t="s">
        <v>557</v>
      </c>
      <c r="D333">
        <v>5</v>
      </c>
      <c r="E333">
        <v>5</v>
      </c>
      <c r="F333">
        <v>4</v>
      </c>
      <c r="G333">
        <v>5</v>
      </c>
      <c r="H333">
        <v>1</v>
      </c>
      <c r="I333">
        <v>4.3400000000000007</v>
      </c>
      <c r="J333">
        <v>20</v>
      </c>
      <c r="K333">
        <v>0.37967651113132872</v>
      </c>
      <c r="L333">
        <v>10</v>
      </c>
      <c r="M333" t="s">
        <v>954</v>
      </c>
      <c r="N333" t="b">
        <v>0</v>
      </c>
    </row>
    <row r="334" spans="1:14" x14ac:dyDescent="0.45">
      <c r="A334" t="s">
        <v>237</v>
      </c>
      <c r="B334" t="s">
        <v>955</v>
      </c>
      <c r="C334" t="s">
        <v>557</v>
      </c>
      <c r="D334">
        <v>5</v>
      </c>
      <c r="E334">
        <v>5</v>
      </c>
      <c r="F334">
        <v>4</v>
      </c>
      <c r="G334">
        <v>5</v>
      </c>
      <c r="H334">
        <v>1</v>
      </c>
      <c r="I334">
        <v>4.3400000000000007</v>
      </c>
      <c r="J334">
        <v>20</v>
      </c>
      <c r="K334">
        <v>0.21729306286167699</v>
      </c>
      <c r="L334">
        <v>11</v>
      </c>
      <c r="M334" t="s">
        <v>956</v>
      </c>
      <c r="N334" t="b">
        <v>0</v>
      </c>
    </row>
    <row r="335" spans="1:14" x14ac:dyDescent="0.45">
      <c r="A335" t="s">
        <v>240</v>
      </c>
      <c r="B335" t="s">
        <v>957</v>
      </c>
      <c r="C335" t="s">
        <v>557</v>
      </c>
      <c r="D335">
        <v>4</v>
      </c>
      <c r="E335">
        <v>5</v>
      </c>
      <c r="F335">
        <v>4</v>
      </c>
      <c r="G335">
        <v>5</v>
      </c>
      <c r="H335">
        <v>1</v>
      </c>
      <c r="I335">
        <v>3.28</v>
      </c>
      <c r="J335">
        <v>19</v>
      </c>
      <c r="K335">
        <v>0.41646831127947309</v>
      </c>
      <c r="L335">
        <v>16</v>
      </c>
      <c r="M335" t="s">
        <v>958</v>
      </c>
      <c r="N335" t="b">
        <v>0</v>
      </c>
    </row>
    <row r="336" spans="1:14" x14ac:dyDescent="0.45">
      <c r="A336" t="s">
        <v>243</v>
      </c>
      <c r="B336" t="s">
        <v>959</v>
      </c>
      <c r="C336" t="s">
        <v>557</v>
      </c>
      <c r="D336">
        <v>5</v>
      </c>
      <c r="E336">
        <v>5</v>
      </c>
      <c r="F336">
        <v>5</v>
      </c>
      <c r="G336">
        <v>5</v>
      </c>
      <c r="H336">
        <v>1</v>
      </c>
      <c r="I336">
        <v>4.4800000000000004</v>
      </c>
      <c r="J336">
        <v>21</v>
      </c>
      <c r="K336">
        <v>0.22357829038196039</v>
      </c>
      <c r="L336">
        <v>4</v>
      </c>
      <c r="M336" t="s">
        <v>704</v>
      </c>
      <c r="N336" t="b">
        <v>0</v>
      </c>
    </row>
    <row r="337" spans="1:14" x14ac:dyDescent="0.45">
      <c r="A337" t="s">
        <v>246</v>
      </c>
      <c r="B337" t="s">
        <v>960</v>
      </c>
      <c r="C337" t="s">
        <v>557</v>
      </c>
      <c r="D337">
        <v>3</v>
      </c>
      <c r="E337">
        <v>4</v>
      </c>
      <c r="F337">
        <v>2</v>
      </c>
      <c r="G337">
        <v>5</v>
      </c>
      <c r="H337">
        <v>1</v>
      </c>
      <c r="I337">
        <v>2.6</v>
      </c>
      <c r="J337">
        <v>15</v>
      </c>
      <c r="K337">
        <v>0.34648702196542619</v>
      </c>
      <c r="L337">
        <v>11</v>
      </c>
      <c r="M337" t="s">
        <v>961</v>
      </c>
      <c r="N337" t="b">
        <v>0</v>
      </c>
    </row>
    <row r="338" spans="1:14" x14ac:dyDescent="0.45">
      <c r="A338" t="s">
        <v>249</v>
      </c>
      <c r="B338" t="s">
        <v>962</v>
      </c>
      <c r="C338" t="s">
        <v>557</v>
      </c>
      <c r="D338">
        <v>4</v>
      </c>
      <c r="E338">
        <v>4</v>
      </c>
      <c r="F338">
        <v>3</v>
      </c>
      <c r="G338">
        <v>4</v>
      </c>
      <c r="H338">
        <v>1</v>
      </c>
      <c r="I338">
        <v>3.96</v>
      </c>
      <c r="J338">
        <v>16</v>
      </c>
      <c r="K338">
        <v>0.30595847327770059</v>
      </c>
      <c r="L338">
        <v>10</v>
      </c>
      <c r="M338" t="s">
        <v>963</v>
      </c>
      <c r="N338" t="b">
        <v>0</v>
      </c>
    </row>
    <row r="339" spans="1:14" x14ac:dyDescent="0.45">
      <c r="A339" t="s">
        <v>252</v>
      </c>
      <c r="B339" t="s">
        <v>964</v>
      </c>
      <c r="C339" t="s">
        <v>557</v>
      </c>
      <c r="D339">
        <v>5</v>
      </c>
      <c r="E339">
        <v>5</v>
      </c>
      <c r="F339">
        <v>4</v>
      </c>
      <c r="G339">
        <v>5</v>
      </c>
      <c r="H339">
        <v>1</v>
      </c>
      <c r="I339">
        <v>4.3400000000000007</v>
      </c>
      <c r="J339">
        <v>20</v>
      </c>
      <c r="K339">
        <v>0.28551784143510428</v>
      </c>
      <c r="L339">
        <v>11</v>
      </c>
      <c r="M339" t="s">
        <v>965</v>
      </c>
      <c r="N339" t="b">
        <v>0</v>
      </c>
    </row>
    <row r="340" spans="1:14" x14ac:dyDescent="0.45">
      <c r="A340" t="s">
        <v>255</v>
      </c>
      <c r="B340" t="s">
        <v>966</v>
      </c>
      <c r="C340" t="s">
        <v>557</v>
      </c>
      <c r="D340">
        <v>4</v>
      </c>
      <c r="E340">
        <v>5</v>
      </c>
      <c r="F340">
        <v>4</v>
      </c>
      <c r="G340">
        <v>5</v>
      </c>
      <c r="H340">
        <v>1</v>
      </c>
      <c r="I340">
        <v>4.12</v>
      </c>
      <c r="J340">
        <v>19</v>
      </c>
      <c r="K340">
        <v>0.45719959099193819</v>
      </c>
      <c r="L340">
        <v>11</v>
      </c>
      <c r="M340" t="s">
        <v>967</v>
      </c>
      <c r="N340" t="b">
        <v>0</v>
      </c>
    </row>
    <row r="341" spans="1:14" x14ac:dyDescent="0.45">
      <c r="A341" t="s">
        <v>258</v>
      </c>
      <c r="B341" t="s">
        <v>968</v>
      </c>
      <c r="C341" t="s">
        <v>557</v>
      </c>
      <c r="D341">
        <v>5</v>
      </c>
      <c r="E341">
        <v>5</v>
      </c>
      <c r="F341">
        <v>4</v>
      </c>
      <c r="G341">
        <v>5</v>
      </c>
      <c r="H341">
        <v>1</v>
      </c>
      <c r="I341">
        <v>4.3400000000000007</v>
      </c>
      <c r="J341">
        <v>20</v>
      </c>
      <c r="K341">
        <v>0.31610456951698601</v>
      </c>
      <c r="L341">
        <v>10</v>
      </c>
      <c r="M341" t="s">
        <v>969</v>
      </c>
      <c r="N341" t="b">
        <v>0</v>
      </c>
    </row>
    <row r="342" spans="1:14" x14ac:dyDescent="0.45">
      <c r="A342" t="s">
        <v>261</v>
      </c>
      <c r="B342" t="s">
        <v>970</v>
      </c>
      <c r="C342" t="s">
        <v>557</v>
      </c>
      <c r="D342">
        <v>5</v>
      </c>
      <c r="E342">
        <v>5</v>
      </c>
      <c r="F342">
        <v>4</v>
      </c>
      <c r="G342">
        <v>5</v>
      </c>
      <c r="H342">
        <v>1</v>
      </c>
      <c r="I342">
        <v>3.5</v>
      </c>
      <c r="J342">
        <v>20</v>
      </c>
      <c r="K342">
        <v>0.37515138307924589</v>
      </c>
      <c r="L342">
        <v>10</v>
      </c>
      <c r="M342" t="s">
        <v>971</v>
      </c>
      <c r="N342" t="b">
        <v>0</v>
      </c>
    </row>
    <row r="343" spans="1:14" x14ac:dyDescent="0.45">
      <c r="A343" t="s">
        <v>264</v>
      </c>
      <c r="B343" t="s">
        <v>972</v>
      </c>
      <c r="C343" t="s">
        <v>557</v>
      </c>
      <c r="D343">
        <v>5</v>
      </c>
      <c r="E343">
        <v>5</v>
      </c>
      <c r="F343">
        <v>4</v>
      </c>
      <c r="G343">
        <v>5</v>
      </c>
      <c r="H343">
        <v>1</v>
      </c>
      <c r="I343">
        <v>4.3400000000000007</v>
      </c>
      <c r="J343">
        <v>20</v>
      </c>
      <c r="K343">
        <v>0.36923025686443689</v>
      </c>
      <c r="L343">
        <v>11</v>
      </c>
      <c r="M343" t="s">
        <v>973</v>
      </c>
      <c r="N343" t="b">
        <v>0</v>
      </c>
    </row>
    <row r="344" spans="1:14" x14ac:dyDescent="0.45">
      <c r="A344" t="s">
        <v>267</v>
      </c>
      <c r="B344" t="s">
        <v>974</v>
      </c>
      <c r="C344" t="s">
        <v>557</v>
      </c>
      <c r="D344">
        <v>4</v>
      </c>
      <c r="E344">
        <v>3</v>
      </c>
      <c r="F344">
        <v>2</v>
      </c>
      <c r="G344">
        <v>4</v>
      </c>
      <c r="H344">
        <v>1</v>
      </c>
      <c r="I344">
        <v>2.52</v>
      </c>
      <c r="J344">
        <v>14</v>
      </c>
      <c r="K344">
        <v>0.33731404020966538</v>
      </c>
      <c r="L344">
        <v>10</v>
      </c>
      <c r="M344" t="s">
        <v>975</v>
      </c>
      <c r="N344" t="b">
        <v>0</v>
      </c>
    </row>
    <row r="345" spans="1:14" x14ac:dyDescent="0.45">
      <c r="A345" t="s">
        <v>270</v>
      </c>
      <c r="B345" t="s">
        <v>976</v>
      </c>
      <c r="C345" t="s">
        <v>557</v>
      </c>
      <c r="D345">
        <v>5</v>
      </c>
      <c r="E345">
        <v>5</v>
      </c>
      <c r="F345">
        <v>5</v>
      </c>
      <c r="G345">
        <v>5</v>
      </c>
      <c r="H345">
        <v>1</v>
      </c>
      <c r="I345">
        <v>4.4800000000000004</v>
      </c>
      <c r="J345">
        <v>21</v>
      </c>
      <c r="K345">
        <v>8.4884248128680145E-2</v>
      </c>
      <c r="L345">
        <v>11</v>
      </c>
      <c r="M345" t="s">
        <v>977</v>
      </c>
      <c r="N345" t="b">
        <v>0</v>
      </c>
    </row>
    <row r="346" spans="1:14" x14ac:dyDescent="0.45">
      <c r="A346" t="s">
        <v>273</v>
      </c>
      <c r="B346" t="s">
        <v>698</v>
      </c>
      <c r="C346" t="s">
        <v>557</v>
      </c>
      <c r="D346">
        <v>1</v>
      </c>
      <c r="E346">
        <v>1</v>
      </c>
      <c r="F346">
        <v>1</v>
      </c>
      <c r="G346">
        <v>1</v>
      </c>
      <c r="H346">
        <v>1</v>
      </c>
      <c r="I346">
        <v>2.12</v>
      </c>
      <c r="J346">
        <v>5</v>
      </c>
      <c r="K346">
        <v>5.0209109640927833E-2</v>
      </c>
      <c r="L346">
        <v>11</v>
      </c>
      <c r="M346" t="s">
        <v>978</v>
      </c>
      <c r="N346" t="b">
        <v>0</v>
      </c>
    </row>
    <row r="347" spans="1:14" x14ac:dyDescent="0.45">
      <c r="A347" t="s">
        <v>276</v>
      </c>
      <c r="B347" t="s">
        <v>698</v>
      </c>
      <c r="C347" t="s">
        <v>557</v>
      </c>
      <c r="D347">
        <v>3</v>
      </c>
      <c r="E347">
        <v>1</v>
      </c>
      <c r="F347">
        <v>1</v>
      </c>
      <c r="G347">
        <v>1</v>
      </c>
      <c r="H347">
        <v>1</v>
      </c>
      <c r="I347">
        <v>1.44</v>
      </c>
      <c r="J347">
        <v>7</v>
      </c>
      <c r="K347">
        <v>6.7521312117924476E-2</v>
      </c>
      <c r="L347">
        <v>10</v>
      </c>
      <c r="M347" t="s">
        <v>979</v>
      </c>
      <c r="N347" t="b">
        <v>0</v>
      </c>
    </row>
    <row r="348" spans="1:14" x14ac:dyDescent="0.45">
      <c r="A348" t="s">
        <v>279</v>
      </c>
      <c r="B348" t="s">
        <v>698</v>
      </c>
      <c r="C348" t="s">
        <v>557</v>
      </c>
      <c r="D348">
        <v>1</v>
      </c>
      <c r="E348">
        <v>1</v>
      </c>
      <c r="F348">
        <v>1</v>
      </c>
      <c r="G348">
        <v>1</v>
      </c>
      <c r="H348">
        <v>1</v>
      </c>
      <c r="I348">
        <v>1</v>
      </c>
      <c r="J348">
        <v>5</v>
      </c>
      <c r="K348">
        <v>5.4752018429402777E-2</v>
      </c>
      <c r="L348">
        <v>8</v>
      </c>
      <c r="M348" t="s">
        <v>980</v>
      </c>
      <c r="N348" t="b">
        <v>0</v>
      </c>
    </row>
    <row r="349" spans="1:14" x14ac:dyDescent="0.45">
      <c r="A349" t="s">
        <v>282</v>
      </c>
      <c r="B349" t="s">
        <v>981</v>
      </c>
      <c r="C349" t="s">
        <v>557</v>
      </c>
      <c r="D349">
        <v>4</v>
      </c>
      <c r="E349">
        <v>4</v>
      </c>
      <c r="F349">
        <v>2</v>
      </c>
      <c r="G349">
        <v>4</v>
      </c>
      <c r="H349">
        <v>1</v>
      </c>
      <c r="I349">
        <v>3.54</v>
      </c>
      <c r="J349">
        <v>15</v>
      </c>
      <c r="K349">
        <v>0.1792001566438442</v>
      </c>
      <c r="L349">
        <v>11</v>
      </c>
      <c r="M349" t="s">
        <v>982</v>
      </c>
      <c r="N349" t="b">
        <v>0</v>
      </c>
    </row>
    <row r="350" spans="1:14" x14ac:dyDescent="0.45">
      <c r="A350" t="s">
        <v>285</v>
      </c>
      <c r="B350" t="s">
        <v>983</v>
      </c>
      <c r="C350" t="s">
        <v>557</v>
      </c>
      <c r="D350">
        <v>4</v>
      </c>
      <c r="E350">
        <v>4</v>
      </c>
      <c r="F350">
        <v>2</v>
      </c>
      <c r="G350">
        <v>4</v>
      </c>
      <c r="H350">
        <v>1</v>
      </c>
      <c r="I350">
        <v>3.54</v>
      </c>
      <c r="J350">
        <v>15</v>
      </c>
      <c r="K350">
        <v>0.17951977711927181</v>
      </c>
      <c r="L350">
        <v>11</v>
      </c>
      <c r="M350" t="s">
        <v>984</v>
      </c>
      <c r="N350" t="b">
        <v>0</v>
      </c>
    </row>
    <row r="351" spans="1:14" x14ac:dyDescent="0.45">
      <c r="A351" t="s">
        <v>288</v>
      </c>
      <c r="B351" t="s">
        <v>985</v>
      </c>
      <c r="C351" t="s">
        <v>557</v>
      </c>
      <c r="D351">
        <v>4</v>
      </c>
      <c r="E351">
        <v>5</v>
      </c>
      <c r="F351">
        <v>4</v>
      </c>
      <c r="G351">
        <v>5</v>
      </c>
      <c r="H351">
        <v>1</v>
      </c>
      <c r="I351">
        <v>3.28</v>
      </c>
      <c r="J351">
        <v>19</v>
      </c>
      <c r="K351">
        <v>0.1348635379274897</v>
      </c>
      <c r="L351">
        <v>10</v>
      </c>
      <c r="M351" t="s">
        <v>986</v>
      </c>
      <c r="N351" t="b">
        <v>0</v>
      </c>
    </row>
    <row r="352" spans="1:14" x14ac:dyDescent="0.45">
      <c r="A352" t="s">
        <v>291</v>
      </c>
      <c r="B352" t="s">
        <v>987</v>
      </c>
      <c r="C352" t="s">
        <v>557</v>
      </c>
      <c r="D352">
        <v>5</v>
      </c>
      <c r="E352">
        <v>5</v>
      </c>
      <c r="F352">
        <v>5</v>
      </c>
      <c r="G352">
        <v>5</v>
      </c>
      <c r="H352">
        <v>1</v>
      </c>
      <c r="I352">
        <v>4.4800000000000004</v>
      </c>
      <c r="J352">
        <v>21</v>
      </c>
      <c r="K352">
        <v>0.14603447362193281</v>
      </c>
      <c r="L352">
        <v>9</v>
      </c>
      <c r="M352" t="s">
        <v>988</v>
      </c>
      <c r="N352" t="b">
        <v>0</v>
      </c>
    </row>
    <row r="353" spans="1:14" x14ac:dyDescent="0.45">
      <c r="A353" t="s">
        <v>294</v>
      </c>
      <c r="B353" t="s">
        <v>989</v>
      </c>
      <c r="C353" t="s">
        <v>557</v>
      </c>
      <c r="D353">
        <v>5</v>
      </c>
      <c r="E353">
        <v>5</v>
      </c>
      <c r="F353">
        <v>4</v>
      </c>
      <c r="G353">
        <v>5</v>
      </c>
      <c r="H353">
        <v>1</v>
      </c>
      <c r="I353">
        <v>4.3400000000000007</v>
      </c>
      <c r="J353">
        <v>20</v>
      </c>
      <c r="K353">
        <v>0.41401454365411589</v>
      </c>
      <c r="L353">
        <v>11</v>
      </c>
      <c r="M353" t="s">
        <v>990</v>
      </c>
      <c r="N353" t="b">
        <v>0</v>
      </c>
    </row>
    <row r="354" spans="1:14" x14ac:dyDescent="0.45">
      <c r="A354" t="s">
        <v>297</v>
      </c>
      <c r="B354" t="s">
        <v>991</v>
      </c>
      <c r="C354" t="s">
        <v>557</v>
      </c>
      <c r="D354">
        <v>5</v>
      </c>
      <c r="E354">
        <v>5</v>
      </c>
      <c r="F354">
        <v>4</v>
      </c>
      <c r="G354">
        <v>5</v>
      </c>
      <c r="H354">
        <v>1</v>
      </c>
      <c r="I354">
        <v>4.3400000000000007</v>
      </c>
      <c r="J354">
        <v>20</v>
      </c>
      <c r="K354">
        <v>0.1854544792755165</v>
      </c>
      <c r="L354">
        <v>10</v>
      </c>
      <c r="M354" t="s">
        <v>992</v>
      </c>
      <c r="N354" t="b">
        <v>0</v>
      </c>
    </row>
    <row r="355" spans="1:14" x14ac:dyDescent="0.45">
      <c r="A355" t="s">
        <v>300</v>
      </c>
      <c r="B355" t="s">
        <v>993</v>
      </c>
      <c r="C355" t="s">
        <v>557</v>
      </c>
      <c r="D355">
        <v>5</v>
      </c>
      <c r="E355">
        <v>5</v>
      </c>
      <c r="F355">
        <v>4</v>
      </c>
      <c r="G355">
        <v>5</v>
      </c>
      <c r="H355">
        <v>1</v>
      </c>
      <c r="I355">
        <v>4.3400000000000007</v>
      </c>
      <c r="J355">
        <v>20</v>
      </c>
      <c r="K355">
        <v>0.17336332515602251</v>
      </c>
      <c r="L355">
        <v>11</v>
      </c>
      <c r="M355" t="s">
        <v>994</v>
      </c>
      <c r="N355" t="b">
        <v>0</v>
      </c>
    </row>
    <row r="356" spans="1:14" x14ac:dyDescent="0.45">
      <c r="A356" t="s">
        <v>303</v>
      </c>
      <c r="B356" t="s">
        <v>995</v>
      </c>
      <c r="C356" t="s">
        <v>557</v>
      </c>
      <c r="D356">
        <v>5</v>
      </c>
      <c r="E356">
        <v>5</v>
      </c>
      <c r="F356">
        <v>4</v>
      </c>
      <c r="G356">
        <v>5</v>
      </c>
      <c r="H356">
        <v>1</v>
      </c>
      <c r="I356">
        <v>3.5</v>
      </c>
      <c r="J356">
        <v>20</v>
      </c>
      <c r="K356">
        <v>0.23950537495718219</v>
      </c>
      <c r="L356">
        <v>12</v>
      </c>
      <c r="M356" t="s">
        <v>996</v>
      </c>
      <c r="N356" t="b">
        <v>0</v>
      </c>
    </row>
    <row r="357" spans="1:14" x14ac:dyDescent="0.45">
      <c r="A357" t="s">
        <v>306</v>
      </c>
      <c r="B357" t="s">
        <v>997</v>
      </c>
      <c r="C357" t="s">
        <v>557</v>
      </c>
      <c r="D357">
        <v>5</v>
      </c>
      <c r="E357">
        <v>5</v>
      </c>
      <c r="F357">
        <v>5</v>
      </c>
      <c r="G357">
        <v>5</v>
      </c>
      <c r="H357">
        <v>1</v>
      </c>
      <c r="I357">
        <v>3.64</v>
      </c>
      <c r="J357">
        <v>21</v>
      </c>
      <c r="K357">
        <v>0.27531005970052969</v>
      </c>
      <c r="L357">
        <v>10</v>
      </c>
      <c r="M357" t="s">
        <v>998</v>
      </c>
      <c r="N357" t="b">
        <v>0</v>
      </c>
    </row>
    <row r="358" spans="1:14" x14ac:dyDescent="0.45">
      <c r="A358" t="s">
        <v>309</v>
      </c>
      <c r="B358" t="s">
        <v>999</v>
      </c>
      <c r="C358" t="s">
        <v>557</v>
      </c>
      <c r="D358">
        <v>5</v>
      </c>
      <c r="E358">
        <v>5</v>
      </c>
      <c r="F358">
        <v>5</v>
      </c>
      <c r="G358">
        <v>5</v>
      </c>
      <c r="H358">
        <v>1</v>
      </c>
      <c r="I358">
        <v>4.76</v>
      </c>
      <c r="J358">
        <v>21</v>
      </c>
      <c r="K358">
        <v>0.43711041373199822</v>
      </c>
      <c r="L358">
        <v>14</v>
      </c>
      <c r="M358" t="s">
        <v>1000</v>
      </c>
      <c r="N358" t="b">
        <v>0</v>
      </c>
    </row>
    <row r="359" spans="1:14" x14ac:dyDescent="0.45">
      <c r="A359" t="s">
        <v>312</v>
      </c>
      <c r="B359" t="s">
        <v>1001</v>
      </c>
      <c r="C359" t="s">
        <v>557</v>
      </c>
      <c r="D359">
        <v>4</v>
      </c>
      <c r="E359">
        <v>5</v>
      </c>
      <c r="F359">
        <v>4</v>
      </c>
      <c r="G359">
        <v>5</v>
      </c>
      <c r="H359">
        <v>1</v>
      </c>
      <c r="I359">
        <v>3.28</v>
      </c>
      <c r="J359">
        <v>19</v>
      </c>
      <c r="K359">
        <v>0.1822652039394016</v>
      </c>
      <c r="L359">
        <v>17</v>
      </c>
      <c r="M359" t="s">
        <v>1002</v>
      </c>
      <c r="N359" t="b">
        <v>0</v>
      </c>
    </row>
    <row r="360" spans="1:14" x14ac:dyDescent="0.45">
      <c r="A360" t="s">
        <v>315</v>
      </c>
      <c r="B360" t="s">
        <v>1003</v>
      </c>
      <c r="C360" t="s">
        <v>557</v>
      </c>
      <c r="D360">
        <v>4</v>
      </c>
      <c r="E360">
        <v>5</v>
      </c>
      <c r="F360">
        <v>4</v>
      </c>
      <c r="G360">
        <v>5</v>
      </c>
      <c r="H360">
        <v>1</v>
      </c>
      <c r="I360">
        <v>4.12</v>
      </c>
      <c r="J360">
        <v>19</v>
      </c>
      <c r="K360">
        <v>0.28596382926666419</v>
      </c>
      <c r="L360">
        <v>14</v>
      </c>
      <c r="M360" t="s">
        <v>1004</v>
      </c>
      <c r="N360" t="b">
        <v>0</v>
      </c>
    </row>
    <row r="361" spans="1:14" x14ac:dyDescent="0.45">
      <c r="A361" t="s">
        <v>318</v>
      </c>
      <c r="B361" t="s">
        <v>698</v>
      </c>
      <c r="C361" t="s">
        <v>557</v>
      </c>
      <c r="D361">
        <v>1</v>
      </c>
      <c r="E361">
        <v>1</v>
      </c>
      <c r="F361">
        <v>1</v>
      </c>
      <c r="G361">
        <v>1</v>
      </c>
      <c r="H361">
        <v>1</v>
      </c>
      <c r="I361">
        <v>1</v>
      </c>
      <c r="J361">
        <v>5</v>
      </c>
      <c r="K361">
        <v>6.6548794467527358E-2</v>
      </c>
      <c r="L361">
        <v>11</v>
      </c>
      <c r="M361" t="s">
        <v>1005</v>
      </c>
      <c r="N361" t="b">
        <v>0</v>
      </c>
    </row>
    <row r="362" spans="1:14" x14ac:dyDescent="0.45">
      <c r="A362" t="s">
        <v>321</v>
      </c>
      <c r="B362" t="s">
        <v>1006</v>
      </c>
      <c r="C362" t="s">
        <v>557</v>
      </c>
      <c r="D362">
        <v>5</v>
      </c>
      <c r="E362">
        <v>5</v>
      </c>
      <c r="F362">
        <v>4</v>
      </c>
      <c r="G362">
        <v>5</v>
      </c>
      <c r="H362">
        <v>3</v>
      </c>
      <c r="I362">
        <v>4.74</v>
      </c>
      <c r="J362">
        <v>22</v>
      </c>
      <c r="K362">
        <v>0.27877467495120672</v>
      </c>
      <c r="L362">
        <v>11</v>
      </c>
      <c r="M362" t="s">
        <v>1007</v>
      </c>
      <c r="N362" t="b">
        <v>0</v>
      </c>
    </row>
    <row r="363" spans="1:14" x14ac:dyDescent="0.45">
      <c r="A363" t="s">
        <v>324</v>
      </c>
      <c r="B363" t="s">
        <v>1008</v>
      </c>
      <c r="C363" t="s">
        <v>557</v>
      </c>
      <c r="D363">
        <v>5</v>
      </c>
      <c r="E363">
        <v>5</v>
      </c>
      <c r="F363">
        <v>5</v>
      </c>
      <c r="G363">
        <v>5</v>
      </c>
      <c r="H363">
        <v>5</v>
      </c>
      <c r="I363">
        <v>5</v>
      </c>
      <c r="J363">
        <v>25</v>
      </c>
      <c r="K363">
        <v>8.2800754801101231E-2</v>
      </c>
      <c r="L363">
        <v>10</v>
      </c>
      <c r="M363" t="s">
        <v>1009</v>
      </c>
      <c r="N363" t="b">
        <v>0</v>
      </c>
    </row>
    <row r="364" spans="1:14" x14ac:dyDescent="0.45">
      <c r="A364" t="s">
        <v>327</v>
      </c>
      <c r="B364" t="s">
        <v>1010</v>
      </c>
      <c r="C364" t="s">
        <v>557</v>
      </c>
      <c r="D364">
        <v>5</v>
      </c>
      <c r="E364">
        <v>5</v>
      </c>
      <c r="F364">
        <v>4</v>
      </c>
      <c r="G364">
        <v>5</v>
      </c>
      <c r="H364">
        <v>1</v>
      </c>
      <c r="I364">
        <v>4.3400000000000007</v>
      </c>
      <c r="J364">
        <v>20</v>
      </c>
      <c r="K364">
        <v>0.35911904815293799</v>
      </c>
      <c r="L364">
        <v>14</v>
      </c>
      <c r="M364" t="s">
        <v>1011</v>
      </c>
      <c r="N364" t="b">
        <v>0</v>
      </c>
    </row>
    <row r="365" spans="1:14" x14ac:dyDescent="0.45">
      <c r="A365" t="s">
        <v>330</v>
      </c>
      <c r="B365" t="s">
        <v>1012</v>
      </c>
      <c r="C365" t="s">
        <v>557</v>
      </c>
      <c r="D365">
        <v>4</v>
      </c>
      <c r="E365">
        <v>5</v>
      </c>
      <c r="F365">
        <v>3</v>
      </c>
      <c r="G365">
        <v>5</v>
      </c>
      <c r="H365">
        <v>1</v>
      </c>
      <c r="I365">
        <v>3.14</v>
      </c>
      <c r="J365">
        <v>18</v>
      </c>
      <c r="K365">
        <v>4.3241542904290428E-2</v>
      </c>
      <c r="L365">
        <v>3</v>
      </c>
      <c r="M365" t="s">
        <v>1013</v>
      </c>
      <c r="N365" t="b">
        <v>0</v>
      </c>
    </row>
    <row r="366" spans="1:14" x14ac:dyDescent="0.45">
      <c r="A366" t="s">
        <v>333</v>
      </c>
      <c r="B366" t="s">
        <v>1014</v>
      </c>
      <c r="C366" t="s">
        <v>557</v>
      </c>
      <c r="D366">
        <v>5</v>
      </c>
      <c r="E366">
        <v>5</v>
      </c>
      <c r="F366">
        <v>3</v>
      </c>
      <c r="G366">
        <v>5</v>
      </c>
      <c r="H366">
        <v>1</v>
      </c>
      <c r="I366">
        <v>4.2</v>
      </c>
      <c r="J366">
        <v>19</v>
      </c>
      <c r="K366">
        <v>0.41053569778695181</v>
      </c>
      <c r="L366">
        <v>16</v>
      </c>
      <c r="M366" t="s">
        <v>1015</v>
      </c>
      <c r="N366" t="b">
        <v>0</v>
      </c>
    </row>
    <row r="367" spans="1:14" x14ac:dyDescent="0.45">
      <c r="A367" t="s">
        <v>336</v>
      </c>
      <c r="B367" t="s">
        <v>1016</v>
      </c>
      <c r="C367" t="s">
        <v>557</v>
      </c>
      <c r="D367">
        <v>4</v>
      </c>
      <c r="E367">
        <v>5</v>
      </c>
      <c r="F367">
        <v>4</v>
      </c>
      <c r="G367">
        <v>5</v>
      </c>
      <c r="H367">
        <v>1</v>
      </c>
      <c r="I367">
        <v>4.12</v>
      </c>
      <c r="J367">
        <v>19</v>
      </c>
      <c r="K367">
        <v>0.14301662670887039</v>
      </c>
      <c r="L367">
        <v>10</v>
      </c>
      <c r="M367" t="s">
        <v>1017</v>
      </c>
      <c r="N367" t="b">
        <v>0</v>
      </c>
    </row>
    <row r="368" spans="1:14" x14ac:dyDescent="0.45">
      <c r="A368" t="s">
        <v>339</v>
      </c>
      <c r="B368" t="s">
        <v>1018</v>
      </c>
      <c r="C368" t="s">
        <v>557</v>
      </c>
      <c r="D368">
        <v>5</v>
      </c>
      <c r="E368">
        <v>5</v>
      </c>
      <c r="F368">
        <v>4</v>
      </c>
      <c r="G368">
        <v>5</v>
      </c>
      <c r="H368">
        <v>1</v>
      </c>
      <c r="I368">
        <v>4.3400000000000007</v>
      </c>
      <c r="J368">
        <v>20</v>
      </c>
      <c r="K368">
        <v>0.2337686371582047</v>
      </c>
      <c r="L368">
        <v>10</v>
      </c>
      <c r="M368" t="s">
        <v>1019</v>
      </c>
      <c r="N368" t="b">
        <v>0</v>
      </c>
    </row>
    <row r="369" spans="1:14" x14ac:dyDescent="0.45">
      <c r="A369" t="s">
        <v>342</v>
      </c>
      <c r="B369" t="s">
        <v>1020</v>
      </c>
      <c r="C369" t="s">
        <v>557</v>
      </c>
      <c r="D369">
        <v>5</v>
      </c>
      <c r="E369">
        <v>5</v>
      </c>
      <c r="F369">
        <v>5</v>
      </c>
      <c r="G369">
        <v>5</v>
      </c>
      <c r="H369">
        <v>1</v>
      </c>
      <c r="I369">
        <v>4.4800000000000004</v>
      </c>
      <c r="J369">
        <v>21</v>
      </c>
      <c r="K369">
        <v>6.4670240782295108E-2</v>
      </c>
      <c r="L369">
        <v>15</v>
      </c>
      <c r="M369" t="s">
        <v>1021</v>
      </c>
      <c r="N369" t="b">
        <v>0</v>
      </c>
    </row>
    <row r="370" spans="1:14" x14ac:dyDescent="0.45">
      <c r="A370" t="s">
        <v>345</v>
      </c>
      <c r="B370" t="s">
        <v>1022</v>
      </c>
      <c r="C370" t="s">
        <v>557</v>
      </c>
      <c r="D370">
        <v>5</v>
      </c>
      <c r="E370">
        <v>5</v>
      </c>
      <c r="F370">
        <v>5</v>
      </c>
      <c r="G370">
        <v>5</v>
      </c>
      <c r="H370">
        <v>1</v>
      </c>
      <c r="I370">
        <v>4.4800000000000004</v>
      </c>
      <c r="J370">
        <v>21</v>
      </c>
      <c r="K370">
        <v>0.41832115016634269</v>
      </c>
      <c r="L370">
        <v>12</v>
      </c>
      <c r="M370" t="s">
        <v>1023</v>
      </c>
      <c r="N370" t="b">
        <v>0</v>
      </c>
    </row>
    <row r="371" spans="1:14" x14ac:dyDescent="0.45">
      <c r="A371" t="s">
        <v>348</v>
      </c>
      <c r="B371" t="s">
        <v>1024</v>
      </c>
      <c r="C371" t="s">
        <v>557</v>
      </c>
      <c r="D371">
        <v>5</v>
      </c>
      <c r="E371">
        <v>5</v>
      </c>
      <c r="F371">
        <v>5</v>
      </c>
      <c r="G371">
        <v>5</v>
      </c>
      <c r="H371">
        <v>1</v>
      </c>
      <c r="I371">
        <v>4.4800000000000004</v>
      </c>
      <c r="J371">
        <v>21</v>
      </c>
      <c r="K371">
        <v>0.24762341081808911</v>
      </c>
      <c r="L371">
        <v>14</v>
      </c>
      <c r="M371" t="s">
        <v>1025</v>
      </c>
      <c r="N371" t="b">
        <v>0</v>
      </c>
    </row>
    <row r="372" spans="1:14" x14ac:dyDescent="0.45">
      <c r="A372" t="s">
        <v>351</v>
      </c>
      <c r="B372" t="s">
        <v>1026</v>
      </c>
      <c r="C372" t="s">
        <v>557</v>
      </c>
      <c r="D372">
        <v>4</v>
      </c>
      <c r="E372">
        <v>5</v>
      </c>
      <c r="F372">
        <v>4</v>
      </c>
      <c r="G372">
        <v>5</v>
      </c>
      <c r="H372">
        <v>1</v>
      </c>
      <c r="I372">
        <v>4.12</v>
      </c>
      <c r="J372">
        <v>19</v>
      </c>
      <c r="K372">
        <v>0.18028722623287169</v>
      </c>
      <c r="L372">
        <v>17</v>
      </c>
      <c r="M372" t="s">
        <v>1027</v>
      </c>
      <c r="N372" t="b">
        <v>0</v>
      </c>
    </row>
    <row r="373" spans="1:14" x14ac:dyDescent="0.45">
      <c r="A373" t="s">
        <v>354</v>
      </c>
      <c r="B373" t="s">
        <v>777</v>
      </c>
      <c r="C373" t="s">
        <v>557</v>
      </c>
      <c r="D373">
        <v>5</v>
      </c>
      <c r="E373">
        <v>5</v>
      </c>
      <c r="F373">
        <v>5</v>
      </c>
      <c r="G373">
        <v>5</v>
      </c>
      <c r="H373">
        <v>5</v>
      </c>
      <c r="I373">
        <v>5</v>
      </c>
      <c r="J373">
        <v>25</v>
      </c>
      <c r="K373">
        <v>0.12441224806390749</v>
      </c>
      <c r="L373">
        <v>9</v>
      </c>
      <c r="M373" t="s">
        <v>1028</v>
      </c>
      <c r="N373" t="b">
        <v>0</v>
      </c>
    </row>
    <row r="374" spans="1:14" x14ac:dyDescent="0.45">
      <c r="A374" t="s">
        <v>357</v>
      </c>
      <c r="B374" t="s">
        <v>1029</v>
      </c>
      <c r="C374" t="s">
        <v>557</v>
      </c>
      <c r="D374">
        <v>5</v>
      </c>
      <c r="E374">
        <v>5</v>
      </c>
      <c r="F374">
        <v>5</v>
      </c>
      <c r="G374">
        <v>5</v>
      </c>
      <c r="H374">
        <v>1</v>
      </c>
      <c r="I374">
        <v>4.4800000000000004</v>
      </c>
      <c r="J374">
        <v>21</v>
      </c>
      <c r="K374">
        <v>0.31242603069266012</v>
      </c>
      <c r="L374">
        <v>13</v>
      </c>
      <c r="M374" t="s">
        <v>1030</v>
      </c>
      <c r="N374" t="b">
        <v>0</v>
      </c>
    </row>
    <row r="375" spans="1:14" x14ac:dyDescent="0.45">
      <c r="A375" t="s">
        <v>360</v>
      </c>
      <c r="B375" t="s">
        <v>1031</v>
      </c>
      <c r="C375" t="s">
        <v>557</v>
      </c>
      <c r="D375">
        <v>5</v>
      </c>
      <c r="E375">
        <v>5</v>
      </c>
      <c r="F375">
        <v>5</v>
      </c>
      <c r="G375">
        <v>5</v>
      </c>
      <c r="H375">
        <v>1</v>
      </c>
      <c r="I375">
        <v>4.4800000000000004</v>
      </c>
      <c r="J375">
        <v>21</v>
      </c>
      <c r="K375">
        <v>5.1599821746880568E-2</v>
      </c>
      <c r="L375">
        <v>2</v>
      </c>
      <c r="M375" t="s">
        <v>1032</v>
      </c>
      <c r="N375" t="b">
        <v>0</v>
      </c>
    </row>
    <row r="376" spans="1:14" x14ac:dyDescent="0.45">
      <c r="A376" t="s">
        <v>363</v>
      </c>
      <c r="B376" t="s">
        <v>1033</v>
      </c>
      <c r="C376" t="s">
        <v>557</v>
      </c>
      <c r="D376">
        <v>5</v>
      </c>
      <c r="E376">
        <v>5</v>
      </c>
      <c r="F376">
        <v>4</v>
      </c>
      <c r="G376">
        <v>5</v>
      </c>
      <c r="H376">
        <v>1</v>
      </c>
      <c r="I376">
        <v>4.3400000000000007</v>
      </c>
      <c r="J376">
        <v>20</v>
      </c>
      <c r="K376">
        <v>0.34262762699502669</v>
      </c>
      <c r="L376">
        <v>14</v>
      </c>
      <c r="M376" t="s">
        <v>1034</v>
      </c>
      <c r="N376" t="b">
        <v>0</v>
      </c>
    </row>
    <row r="377" spans="1:14" x14ac:dyDescent="0.45">
      <c r="A377" t="s">
        <v>366</v>
      </c>
      <c r="B377" t="s">
        <v>1035</v>
      </c>
      <c r="C377" t="s">
        <v>557</v>
      </c>
      <c r="D377">
        <v>5</v>
      </c>
      <c r="E377">
        <v>5</v>
      </c>
      <c r="F377">
        <v>4</v>
      </c>
      <c r="G377">
        <v>5</v>
      </c>
      <c r="H377">
        <v>1</v>
      </c>
      <c r="I377">
        <v>4.3400000000000007</v>
      </c>
      <c r="J377">
        <v>20</v>
      </c>
      <c r="K377">
        <v>0.1165080461116384</v>
      </c>
      <c r="L377">
        <v>9</v>
      </c>
      <c r="M377" t="s">
        <v>1036</v>
      </c>
      <c r="N377" t="b">
        <v>0</v>
      </c>
    </row>
    <row r="378" spans="1:14" x14ac:dyDescent="0.45">
      <c r="A378" t="s">
        <v>369</v>
      </c>
      <c r="B378" t="s">
        <v>1037</v>
      </c>
      <c r="C378" t="s">
        <v>557</v>
      </c>
      <c r="D378">
        <v>4</v>
      </c>
      <c r="E378">
        <v>5</v>
      </c>
      <c r="F378">
        <v>4</v>
      </c>
      <c r="G378">
        <v>5</v>
      </c>
      <c r="H378">
        <v>1</v>
      </c>
      <c r="I378">
        <v>3.28</v>
      </c>
      <c r="J378">
        <v>19</v>
      </c>
      <c r="K378">
        <v>0.46094547196758262</v>
      </c>
      <c r="L378">
        <v>14</v>
      </c>
      <c r="M378" t="s">
        <v>1038</v>
      </c>
      <c r="N378" t="b">
        <v>0</v>
      </c>
    </row>
    <row r="379" spans="1:14" x14ac:dyDescent="0.45">
      <c r="A379" t="s">
        <v>372</v>
      </c>
      <c r="B379" t="s">
        <v>1039</v>
      </c>
      <c r="C379" t="s">
        <v>557</v>
      </c>
      <c r="D379">
        <v>4</v>
      </c>
      <c r="E379">
        <v>5</v>
      </c>
      <c r="F379">
        <v>4</v>
      </c>
      <c r="G379">
        <v>5</v>
      </c>
      <c r="H379">
        <v>1</v>
      </c>
      <c r="I379">
        <v>4.12</v>
      </c>
      <c r="J379">
        <v>19</v>
      </c>
      <c r="K379">
        <v>0.12990741384092161</v>
      </c>
      <c r="L379">
        <v>14</v>
      </c>
      <c r="M379" t="s">
        <v>1040</v>
      </c>
      <c r="N379" t="b">
        <v>0</v>
      </c>
    </row>
    <row r="380" spans="1:14" x14ac:dyDescent="0.45">
      <c r="A380" t="s">
        <v>375</v>
      </c>
      <c r="B380" t="s">
        <v>1041</v>
      </c>
      <c r="C380" t="s">
        <v>557</v>
      </c>
      <c r="D380">
        <v>5</v>
      </c>
      <c r="E380">
        <v>5</v>
      </c>
      <c r="F380">
        <v>4</v>
      </c>
      <c r="G380">
        <v>5</v>
      </c>
      <c r="H380">
        <v>1</v>
      </c>
      <c r="I380">
        <v>3.5</v>
      </c>
      <c r="J380">
        <v>20</v>
      </c>
      <c r="K380">
        <v>0.14343330887782679</v>
      </c>
      <c r="L380">
        <v>11</v>
      </c>
      <c r="M380" t="s">
        <v>1042</v>
      </c>
      <c r="N380" t="b">
        <v>0</v>
      </c>
    </row>
    <row r="381" spans="1:14" x14ac:dyDescent="0.45">
      <c r="A381" t="s">
        <v>378</v>
      </c>
      <c r="B381" t="s">
        <v>1043</v>
      </c>
      <c r="C381" t="s">
        <v>557</v>
      </c>
      <c r="D381">
        <v>3</v>
      </c>
      <c r="E381">
        <v>3</v>
      </c>
      <c r="F381">
        <v>2</v>
      </c>
      <c r="G381">
        <v>4</v>
      </c>
      <c r="H381">
        <v>1</v>
      </c>
      <c r="I381">
        <v>2.2999999999999998</v>
      </c>
      <c r="J381">
        <v>13</v>
      </c>
      <c r="K381">
        <v>0.1495356037151703</v>
      </c>
      <c r="L381">
        <v>3</v>
      </c>
      <c r="M381" t="s">
        <v>1044</v>
      </c>
      <c r="N381" t="b">
        <v>0</v>
      </c>
    </row>
    <row r="382" spans="1:14" x14ac:dyDescent="0.45">
      <c r="A382" t="s">
        <v>381</v>
      </c>
      <c r="B382" t="s">
        <v>1045</v>
      </c>
      <c r="C382" t="s">
        <v>557</v>
      </c>
      <c r="D382">
        <v>5</v>
      </c>
      <c r="E382">
        <v>5</v>
      </c>
      <c r="F382">
        <v>5</v>
      </c>
      <c r="G382">
        <v>5</v>
      </c>
      <c r="H382">
        <v>1</v>
      </c>
      <c r="I382">
        <v>3.64</v>
      </c>
      <c r="J382">
        <v>21</v>
      </c>
      <c r="K382">
        <v>0.38518554565969709</v>
      </c>
      <c r="L382">
        <v>20</v>
      </c>
      <c r="M382" t="s">
        <v>1046</v>
      </c>
      <c r="N382" t="b">
        <v>0</v>
      </c>
    </row>
    <row r="383" spans="1:14" x14ac:dyDescent="0.45">
      <c r="A383" t="s">
        <v>384</v>
      </c>
      <c r="B383" t="s">
        <v>1047</v>
      </c>
      <c r="C383" t="s">
        <v>557</v>
      </c>
      <c r="D383">
        <v>5</v>
      </c>
      <c r="E383">
        <v>5</v>
      </c>
      <c r="F383">
        <v>4</v>
      </c>
      <c r="G383">
        <v>5</v>
      </c>
      <c r="H383">
        <v>1</v>
      </c>
      <c r="I383">
        <v>3.5</v>
      </c>
      <c r="J383">
        <v>20</v>
      </c>
      <c r="K383">
        <v>0.31332925820590701</v>
      </c>
      <c r="L383">
        <v>10</v>
      </c>
      <c r="M383" t="s">
        <v>1048</v>
      </c>
      <c r="N383" t="b">
        <v>0</v>
      </c>
    </row>
    <row r="384" spans="1:14" x14ac:dyDescent="0.45">
      <c r="A384" t="s">
        <v>387</v>
      </c>
      <c r="B384" t="s">
        <v>1049</v>
      </c>
      <c r="C384" t="s">
        <v>557</v>
      </c>
      <c r="D384">
        <v>5</v>
      </c>
      <c r="E384">
        <v>5</v>
      </c>
      <c r="F384">
        <v>5</v>
      </c>
      <c r="G384">
        <v>5</v>
      </c>
      <c r="H384">
        <v>1</v>
      </c>
      <c r="I384">
        <v>4.4800000000000004</v>
      </c>
      <c r="J384">
        <v>21</v>
      </c>
      <c r="K384">
        <v>0.28335415879848752</v>
      </c>
      <c r="L384">
        <v>8</v>
      </c>
      <c r="M384" t="s">
        <v>1050</v>
      </c>
      <c r="N384" t="b">
        <v>0</v>
      </c>
    </row>
    <row r="385" spans="1:14" x14ac:dyDescent="0.45">
      <c r="A385" t="s">
        <v>390</v>
      </c>
      <c r="B385" t="s">
        <v>1051</v>
      </c>
      <c r="C385" t="s">
        <v>557</v>
      </c>
      <c r="D385">
        <v>5</v>
      </c>
      <c r="E385">
        <v>5</v>
      </c>
      <c r="F385">
        <v>5</v>
      </c>
      <c r="G385">
        <v>5</v>
      </c>
      <c r="H385">
        <v>1</v>
      </c>
      <c r="I385">
        <v>4.0599999999999996</v>
      </c>
      <c r="J385">
        <v>21</v>
      </c>
      <c r="K385">
        <v>0.37504852309604292</v>
      </c>
      <c r="L385">
        <v>12</v>
      </c>
      <c r="M385" t="s">
        <v>1052</v>
      </c>
      <c r="N385" t="b">
        <v>0</v>
      </c>
    </row>
    <row r="386" spans="1:14" x14ac:dyDescent="0.45">
      <c r="A386" t="s">
        <v>393</v>
      </c>
      <c r="B386" t="s">
        <v>1053</v>
      </c>
      <c r="C386" t="s">
        <v>557</v>
      </c>
      <c r="D386">
        <v>5</v>
      </c>
      <c r="E386">
        <v>5</v>
      </c>
      <c r="F386">
        <v>3</v>
      </c>
      <c r="G386">
        <v>5</v>
      </c>
      <c r="H386">
        <v>1</v>
      </c>
      <c r="I386">
        <v>3.36</v>
      </c>
      <c r="J386">
        <v>19</v>
      </c>
      <c r="K386">
        <v>0.2713234960492481</v>
      </c>
      <c r="L386">
        <v>16</v>
      </c>
      <c r="M386" t="s">
        <v>1054</v>
      </c>
      <c r="N386" t="b">
        <v>0</v>
      </c>
    </row>
    <row r="387" spans="1:14" x14ac:dyDescent="0.45">
      <c r="A387" t="s">
        <v>396</v>
      </c>
      <c r="B387" t="s">
        <v>1055</v>
      </c>
      <c r="C387" t="s">
        <v>557</v>
      </c>
      <c r="D387">
        <v>5</v>
      </c>
      <c r="E387">
        <v>5</v>
      </c>
      <c r="F387">
        <v>5</v>
      </c>
      <c r="G387">
        <v>5</v>
      </c>
      <c r="H387">
        <v>1</v>
      </c>
      <c r="I387">
        <v>3.64</v>
      </c>
      <c r="J387">
        <v>21</v>
      </c>
      <c r="K387">
        <v>0.2040137574350937</v>
      </c>
      <c r="L387">
        <v>12</v>
      </c>
      <c r="M387" t="s">
        <v>1056</v>
      </c>
      <c r="N387" t="b">
        <v>0</v>
      </c>
    </row>
    <row r="388" spans="1:14" x14ac:dyDescent="0.45">
      <c r="A388" t="s">
        <v>399</v>
      </c>
      <c r="B388" t="s">
        <v>1057</v>
      </c>
      <c r="C388" t="s">
        <v>557</v>
      </c>
      <c r="D388">
        <v>5</v>
      </c>
      <c r="E388">
        <v>5</v>
      </c>
      <c r="F388">
        <v>4</v>
      </c>
      <c r="G388">
        <v>5</v>
      </c>
      <c r="H388">
        <v>1</v>
      </c>
      <c r="I388">
        <v>3.5</v>
      </c>
      <c r="J388">
        <v>20</v>
      </c>
      <c r="K388">
        <v>0.54891879125512899</v>
      </c>
      <c r="L388">
        <v>12</v>
      </c>
      <c r="M388" t="s">
        <v>1058</v>
      </c>
      <c r="N388" t="b">
        <v>0</v>
      </c>
    </row>
    <row r="389" spans="1:14" x14ac:dyDescent="0.45">
      <c r="A389" t="s">
        <v>402</v>
      </c>
      <c r="B389" t="s">
        <v>1059</v>
      </c>
      <c r="C389" t="s">
        <v>557</v>
      </c>
      <c r="D389">
        <v>4</v>
      </c>
      <c r="E389">
        <v>5</v>
      </c>
      <c r="F389">
        <v>4</v>
      </c>
      <c r="G389">
        <v>5</v>
      </c>
      <c r="H389">
        <v>1</v>
      </c>
      <c r="I389">
        <v>3.72</v>
      </c>
      <c r="J389">
        <v>19</v>
      </c>
      <c r="K389">
        <v>0.33934837617736058</v>
      </c>
      <c r="L389">
        <v>12</v>
      </c>
      <c r="M389" t="s">
        <v>1060</v>
      </c>
      <c r="N389" t="b">
        <v>0</v>
      </c>
    </row>
    <row r="390" spans="1:14" x14ac:dyDescent="0.45">
      <c r="A390" t="s">
        <v>405</v>
      </c>
      <c r="B390" t="s">
        <v>1061</v>
      </c>
      <c r="C390" t="s">
        <v>557</v>
      </c>
      <c r="D390">
        <v>5</v>
      </c>
      <c r="E390">
        <v>5</v>
      </c>
      <c r="F390">
        <v>4</v>
      </c>
      <c r="G390">
        <v>5</v>
      </c>
      <c r="H390">
        <v>1</v>
      </c>
      <c r="I390">
        <v>4.3400000000000007</v>
      </c>
      <c r="J390">
        <v>20</v>
      </c>
      <c r="K390">
        <v>0.40304557916639722</v>
      </c>
      <c r="L390">
        <v>13</v>
      </c>
      <c r="M390" t="s">
        <v>1062</v>
      </c>
      <c r="N390" t="b">
        <v>0</v>
      </c>
    </row>
    <row r="391" spans="1:14" x14ac:dyDescent="0.45">
      <c r="A391" t="s">
        <v>408</v>
      </c>
      <c r="B391" t="s">
        <v>1063</v>
      </c>
      <c r="C391" t="s">
        <v>557</v>
      </c>
      <c r="D391">
        <v>4</v>
      </c>
      <c r="E391">
        <v>5</v>
      </c>
      <c r="F391">
        <v>4</v>
      </c>
      <c r="G391">
        <v>5</v>
      </c>
      <c r="H391">
        <v>1</v>
      </c>
      <c r="I391">
        <v>4.12</v>
      </c>
      <c r="J391">
        <v>19</v>
      </c>
      <c r="K391">
        <v>0.27608701087915383</v>
      </c>
      <c r="L391">
        <v>14</v>
      </c>
      <c r="M391" t="s">
        <v>1064</v>
      </c>
      <c r="N391" t="b">
        <v>0</v>
      </c>
    </row>
    <row r="392" spans="1:14" x14ac:dyDescent="0.45">
      <c r="A392" t="s">
        <v>411</v>
      </c>
      <c r="B392" t="s">
        <v>698</v>
      </c>
      <c r="C392" t="s">
        <v>557</v>
      </c>
      <c r="D392">
        <v>5</v>
      </c>
      <c r="E392">
        <v>5</v>
      </c>
      <c r="F392">
        <v>5</v>
      </c>
      <c r="G392">
        <v>5</v>
      </c>
      <c r="H392">
        <v>1</v>
      </c>
      <c r="I392">
        <v>4.4800000000000004</v>
      </c>
      <c r="J392">
        <v>21</v>
      </c>
      <c r="K392">
        <v>4.4435508451697733E-2</v>
      </c>
      <c r="L392">
        <v>11</v>
      </c>
      <c r="M392" t="s">
        <v>1065</v>
      </c>
      <c r="N392" t="b">
        <v>0</v>
      </c>
    </row>
    <row r="393" spans="1:14" x14ac:dyDescent="0.45">
      <c r="A393" t="s">
        <v>414</v>
      </c>
      <c r="B393" t="s">
        <v>1066</v>
      </c>
      <c r="C393" t="s">
        <v>557</v>
      </c>
      <c r="D393">
        <v>5</v>
      </c>
      <c r="E393">
        <v>5</v>
      </c>
      <c r="F393">
        <v>5</v>
      </c>
      <c r="G393">
        <v>5</v>
      </c>
      <c r="H393">
        <v>1</v>
      </c>
      <c r="I393">
        <v>4.4800000000000004</v>
      </c>
      <c r="J393">
        <v>21</v>
      </c>
      <c r="K393">
        <v>0.27354157480015612</v>
      </c>
      <c r="L393">
        <v>10</v>
      </c>
      <c r="M393" t="s">
        <v>1067</v>
      </c>
      <c r="N393" t="b">
        <v>0</v>
      </c>
    </row>
    <row r="394" spans="1:14" x14ac:dyDescent="0.45">
      <c r="A394" t="s">
        <v>417</v>
      </c>
      <c r="B394" t="s">
        <v>1068</v>
      </c>
      <c r="C394" t="s">
        <v>557</v>
      </c>
      <c r="D394">
        <v>4</v>
      </c>
      <c r="E394">
        <v>5</v>
      </c>
      <c r="F394">
        <v>4</v>
      </c>
      <c r="G394">
        <v>5</v>
      </c>
      <c r="H394">
        <v>1</v>
      </c>
      <c r="I394">
        <v>3.28</v>
      </c>
      <c r="J394">
        <v>19</v>
      </c>
      <c r="K394">
        <v>0.35764969425639209</v>
      </c>
      <c r="L394">
        <v>11</v>
      </c>
      <c r="M394" t="s">
        <v>1069</v>
      </c>
      <c r="N394" t="b">
        <v>0</v>
      </c>
    </row>
    <row r="395" spans="1:14" x14ac:dyDescent="0.45">
      <c r="A395" t="s">
        <v>420</v>
      </c>
      <c r="B395" t="s">
        <v>1070</v>
      </c>
      <c r="C395" t="s">
        <v>557</v>
      </c>
      <c r="D395">
        <v>5</v>
      </c>
      <c r="E395">
        <v>5</v>
      </c>
      <c r="F395">
        <v>5</v>
      </c>
      <c r="G395">
        <v>5</v>
      </c>
      <c r="H395">
        <v>1</v>
      </c>
      <c r="I395">
        <v>3.64</v>
      </c>
      <c r="J395">
        <v>21</v>
      </c>
      <c r="K395">
        <v>0.4829146938810091</v>
      </c>
      <c r="L395">
        <v>18</v>
      </c>
      <c r="M395" t="s">
        <v>1071</v>
      </c>
      <c r="N395" t="b">
        <v>0</v>
      </c>
    </row>
    <row r="396" spans="1:14" x14ac:dyDescent="0.45">
      <c r="A396" t="s">
        <v>423</v>
      </c>
      <c r="B396" t="s">
        <v>1072</v>
      </c>
      <c r="C396" t="s">
        <v>557</v>
      </c>
      <c r="D396">
        <v>5</v>
      </c>
      <c r="E396">
        <v>5</v>
      </c>
      <c r="F396">
        <v>5</v>
      </c>
      <c r="G396">
        <v>5</v>
      </c>
      <c r="H396">
        <v>1</v>
      </c>
      <c r="I396">
        <v>4.4800000000000004</v>
      </c>
      <c r="J396">
        <v>21</v>
      </c>
      <c r="K396">
        <v>7.2707028271867841E-2</v>
      </c>
      <c r="L396">
        <v>11</v>
      </c>
      <c r="M396" t="s">
        <v>1073</v>
      </c>
      <c r="N396" t="b">
        <v>0</v>
      </c>
    </row>
    <row r="397" spans="1:14" x14ac:dyDescent="0.45">
      <c r="A397" t="s">
        <v>426</v>
      </c>
      <c r="B397" t="s">
        <v>1074</v>
      </c>
      <c r="C397" t="s">
        <v>557</v>
      </c>
      <c r="D397">
        <v>5</v>
      </c>
      <c r="E397">
        <v>5</v>
      </c>
      <c r="F397">
        <v>4</v>
      </c>
      <c r="G397">
        <v>5</v>
      </c>
      <c r="H397">
        <v>1</v>
      </c>
      <c r="I397">
        <v>3.5</v>
      </c>
      <c r="J397">
        <v>20</v>
      </c>
      <c r="K397">
        <v>0.42096474140330398</v>
      </c>
      <c r="L397">
        <v>13</v>
      </c>
      <c r="M397" t="s">
        <v>1075</v>
      </c>
      <c r="N397" t="b">
        <v>0</v>
      </c>
    </row>
    <row r="398" spans="1:14" x14ac:dyDescent="0.45">
      <c r="A398" t="s">
        <v>429</v>
      </c>
      <c r="B398" t="s">
        <v>1076</v>
      </c>
      <c r="C398" t="s">
        <v>557</v>
      </c>
      <c r="D398">
        <v>4</v>
      </c>
      <c r="E398">
        <v>5</v>
      </c>
      <c r="F398">
        <v>4</v>
      </c>
      <c r="G398">
        <v>5</v>
      </c>
      <c r="H398">
        <v>1</v>
      </c>
      <c r="I398">
        <v>4.12</v>
      </c>
      <c r="J398">
        <v>19</v>
      </c>
      <c r="K398">
        <v>0.20858752896829769</v>
      </c>
      <c r="L398">
        <v>10</v>
      </c>
      <c r="M398" t="s">
        <v>1077</v>
      </c>
      <c r="N398" t="b">
        <v>0</v>
      </c>
    </row>
    <row r="399" spans="1:14" x14ac:dyDescent="0.45">
      <c r="A399" t="s">
        <v>432</v>
      </c>
      <c r="B399" t="s">
        <v>1078</v>
      </c>
      <c r="C399" t="s">
        <v>557</v>
      </c>
      <c r="D399">
        <v>5</v>
      </c>
      <c r="E399">
        <v>5</v>
      </c>
      <c r="F399">
        <v>4</v>
      </c>
      <c r="G399">
        <v>5</v>
      </c>
      <c r="H399">
        <v>1</v>
      </c>
      <c r="I399">
        <v>4.3400000000000007</v>
      </c>
      <c r="J399">
        <v>20</v>
      </c>
      <c r="K399">
        <v>0.25817609472793568</v>
      </c>
      <c r="L399">
        <v>12</v>
      </c>
      <c r="M399" t="s">
        <v>1079</v>
      </c>
      <c r="N399" t="b">
        <v>0</v>
      </c>
    </row>
    <row r="400" spans="1:14" x14ac:dyDescent="0.45">
      <c r="A400" t="s">
        <v>435</v>
      </c>
      <c r="B400" t="s">
        <v>1080</v>
      </c>
      <c r="C400" t="s">
        <v>557</v>
      </c>
      <c r="D400">
        <v>4</v>
      </c>
      <c r="E400">
        <v>4</v>
      </c>
      <c r="F400">
        <v>2</v>
      </c>
      <c r="G400">
        <v>4</v>
      </c>
      <c r="H400">
        <v>1</v>
      </c>
      <c r="I400">
        <v>3.54</v>
      </c>
      <c r="J400">
        <v>15</v>
      </c>
      <c r="K400">
        <v>3.5476502226372553E-2</v>
      </c>
      <c r="L400">
        <v>6</v>
      </c>
      <c r="M400" t="s">
        <v>1081</v>
      </c>
      <c r="N400" t="b">
        <v>0</v>
      </c>
    </row>
    <row r="401" spans="1:14" x14ac:dyDescent="0.45">
      <c r="A401" t="s">
        <v>438</v>
      </c>
      <c r="B401" t="s">
        <v>1082</v>
      </c>
      <c r="C401" t="s">
        <v>557</v>
      </c>
      <c r="D401">
        <v>5</v>
      </c>
      <c r="E401">
        <v>5</v>
      </c>
      <c r="F401">
        <v>5</v>
      </c>
      <c r="G401">
        <v>5</v>
      </c>
      <c r="H401">
        <v>1</v>
      </c>
      <c r="I401">
        <v>4.4800000000000004</v>
      </c>
      <c r="J401">
        <v>21</v>
      </c>
      <c r="K401">
        <v>0.18941384494755589</v>
      </c>
      <c r="L401">
        <v>11</v>
      </c>
      <c r="M401" t="s">
        <v>1083</v>
      </c>
      <c r="N401" t="b">
        <v>0</v>
      </c>
    </row>
    <row r="402" spans="1:14" x14ac:dyDescent="0.45">
      <c r="A402" t="s">
        <v>441</v>
      </c>
      <c r="B402" t="s">
        <v>1084</v>
      </c>
      <c r="C402" t="s">
        <v>557</v>
      </c>
      <c r="D402">
        <v>5</v>
      </c>
      <c r="E402">
        <v>5</v>
      </c>
      <c r="F402">
        <v>5</v>
      </c>
      <c r="G402">
        <v>5</v>
      </c>
      <c r="H402">
        <v>1</v>
      </c>
      <c r="I402">
        <v>4.4800000000000004</v>
      </c>
      <c r="J402">
        <v>21</v>
      </c>
      <c r="K402">
        <v>8.8633526188958575E-2</v>
      </c>
      <c r="L402">
        <v>9</v>
      </c>
      <c r="M402" t="s">
        <v>1085</v>
      </c>
      <c r="N402" t="b">
        <v>0</v>
      </c>
    </row>
    <row r="403" spans="1:14" x14ac:dyDescent="0.45">
      <c r="A403" t="s">
        <v>444</v>
      </c>
      <c r="B403" t="s">
        <v>1086</v>
      </c>
      <c r="C403" t="s">
        <v>557</v>
      </c>
      <c r="D403">
        <v>4</v>
      </c>
      <c r="E403">
        <v>5</v>
      </c>
      <c r="F403">
        <v>4</v>
      </c>
      <c r="G403">
        <v>5</v>
      </c>
      <c r="H403">
        <v>1</v>
      </c>
      <c r="I403">
        <v>3.28</v>
      </c>
      <c r="J403">
        <v>19</v>
      </c>
      <c r="K403">
        <v>0.23765374926618121</v>
      </c>
      <c r="L403">
        <v>12</v>
      </c>
      <c r="M403" t="s">
        <v>1087</v>
      </c>
      <c r="N403" t="b">
        <v>0</v>
      </c>
    </row>
    <row r="404" spans="1:14" x14ac:dyDescent="0.45">
      <c r="A404" t="s">
        <v>435</v>
      </c>
      <c r="B404" t="s">
        <v>1080</v>
      </c>
      <c r="C404" t="s">
        <v>557</v>
      </c>
      <c r="D404">
        <v>4</v>
      </c>
      <c r="E404">
        <v>4</v>
      </c>
      <c r="F404">
        <v>2</v>
      </c>
      <c r="G404">
        <v>4</v>
      </c>
      <c r="H404">
        <v>1</v>
      </c>
      <c r="I404">
        <v>3.54</v>
      </c>
      <c r="J404">
        <v>15</v>
      </c>
      <c r="K404">
        <v>3.5476502226372553E-2</v>
      </c>
      <c r="L404">
        <v>6</v>
      </c>
      <c r="M404" t="s">
        <v>1081</v>
      </c>
      <c r="N404" t="b">
        <v>0</v>
      </c>
    </row>
    <row r="405" spans="1:14" x14ac:dyDescent="0.45">
      <c r="A405" t="s">
        <v>449</v>
      </c>
      <c r="B405" t="s">
        <v>1088</v>
      </c>
      <c r="C405" t="s">
        <v>557</v>
      </c>
      <c r="D405">
        <v>5</v>
      </c>
      <c r="E405">
        <v>5</v>
      </c>
      <c r="F405">
        <v>4</v>
      </c>
      <c r="G405">
        <v>5</v>
      </c>
      <c r="H405">
        <v>1</v>
      </c>
      <c r="I405">
        <v>4.3400000000000007</v>
      </c>
      <c r="J405">
        <v>20</v>
      </c>
      <c r="K405">
        <v>0.22308022421008561</v>
      </c>
      <c r="L405">
        <v>10</v>
      </c>
      <c r="M405" t="s">
        <v>1089</v>
      </c>
      <c r="N405" t="b">
        <v>0</v>
      </c>
    </row>
    <row r="406" spans="1:14" x14ac:dyDescent="0.45">
      <c r="A406" t="s">
        <v>452</v>
      </c>
      <c r="B406" t="s">
        <v>1090</v>
      </c>
      <c r="C406" t="s">
        <v>557</v>
      </c>
      <c r="D406">
        <v>5</v>
      </c>
      <c r="E406">
        <v>5</v>
      </c>
      <c r="F406">
        <v>4</v>
      </c>
      <c r="G406">
        <v>5</v>
      </c>
      <c r="H406">
        <v>1</v>
      </c>
      <c r="I406">
        <v>4.3400000000000007</v>
      </c>
      <c r="J406">
        <v>20</v>
      </c>
      <c r="K406">
        <v>0.16197931697667531</v>
      </c>
      <c r="L406">
        <v>10</v>
      </c>
      <c r="M406" t="s">
        <v>1091</v>
      </c>
      <c r="N406" t="b">
        <v>0</v>
      </c>
    </row>
    <row r="407" spans="1:14" x14ac:dyDescent="0.45">
      <c r="A407" t="s">
        <v>455</v>
      </c>
      <c r="B407" t="s">
        <v>1092</v>
      </c>
      <c r="C407" t="s">
        <v>557</v>
      </c>
      <c r="D407">
        <v>5</v>
      </c>
      <c r="E407">
        <v>5</v>
      </c>
      <c r="F407">
        <v>3</v>
      </c>
      <c r="G407">
        <v>5</v>
      </c>
      <c r="H407">
        <v>1</v>
      </c>
      <c r="I407">
        <v>3.8</v>
      </c>
      <c r="J407">
        <v>19</v>
      </c>
      <c r="K407">
        <v>0.14474267956923459</v>
      </c>
      <c r="L407">
        <v>11</v>
      </c>
      <c r="M407" t="s">
        <v>1093</v>
      </c>
      <c r="N407" t="b">
        <v>0</v>
      </c>
    </row>
    <row r="408" spans="1:14" x14ac:dyDescent="0.45">
      <c r="A408" t="s">
        <v>458</v>
      </c>
      <c r="B408" t="s">
        <v>1094</v>
      </c>
      <c r="C408" t="s">
        <v>557</v>
      </c>
      <c r="D408">
        <v>5</v>
      </c>
      <c r="E408">
        <v>5</v>
      </c>
      <c r="F408">
        <v>5</v>
      </c>
      <c r="G408">
        <v>5</v>
      </c>
      <c r="H408">
        <v>1</v>
      </c>
      <c r="I408">
        <v>4.4800000000000004</v>
      </c>
      <c r="J408">
        <v>21</v>
      </c>
      <c r="K408">
        <v>0.1899324710681613</v>
      </c>
      <c r="L408">
        <v>10</v>
      </c>
      <c r="M408" t="s">
        <v>1095</v>
      </c>
      <c r="N408" t="b">
        <v>0</v>
      </c>
    </row>
    <row r="409" spans="1:14" x14ac:dyDescent="0.45">
      <c r="A409" t="s">
        <v>461</v>
      </c>
      <c r="B409" t="s">
        <v>1096</v>
      </c>
      <c r="C409" t="s">
        <v>557</v>
      </c>
      <c r="D409">
        <v>5</v>
      </c>
      <c r="E409">
        <v>5</v>
      </c>
      <c r="F409">
        <v>5</v>
      </c>
      <c r="G409">
        <v>5</v>
      </c>
      <c r="H409">
        <v>1</v>
      </c>
      <c r="I409">
        <v>3.64</v>
      </c>
      <c r="J409">
        <v>21</v>
      </c>
      <c r="K409">
        <v>0.24826787440178461</v>
      </c>
      <c r="L409">
        <v>12</v>
      </c>
      <c r="M409" t="s">
        <v>1097</v>
      </c>
      <c r="N409" t="b">
        <v>0</v>
      </c>
    </row>
    <row r="410" spans="1:14" x14ac:dyDescent="0.45">
      <c r="A410" t="s">
        <v>464</v>
      </c>
      <c r="B410" t="s">
        <v>1098</v>
      </c>
      <c r="C410" t="s">
        <v>557</v>
      </c>
      <c r="D410">
        <v>5</v>
      </c>
      <c r="E410">
        <v>5</v>
      </c>
      <c r="F410">
        <v>4</v>
      </c>
      <c r="G410">
        <v>5</v>
      </c>
      <c r="H410">
        <v>1</v>
      </c>
      <c r="I410">
        <v>3.5</v>
      </c>
      <c r="J410">
        <v>20</v>
      </c>
      <c r="K410">
        <v>0.43738084687057721</v>
      </c>
      <c r="L410">
        <v>10</v>
      </c>
      <c r="M410" t="s">
        <v>1099</v>
      </c>
      <c r="N410" t="b">
        <v>0</v>
      </c>
    </row>
    <row r="411" spans="1:14" x14ac:dyDescent="0.45">
      <c r="A411" t="s">
        <v>467</v>
      </c>
      <c r="B411" t="s">
        <v>1100</v>
      </c>
      <c r="C411" t="s">
        <v>557</v>
      </c>
      <c r="D411">
        <v>4</v>
      </c>
      <c r="E411">
        <v>5</v>
      </c>
      <c r="F411">
        <v>4</v>
      </c>
      <c r="G411">
        <v>5</v>
      </c>
      <c r="H411">
        <v>1</v>
      </c>
      <c r="I411">
        <v>4.12</v>
      </c>
      <c r="J411">
        <v>19</v>
      </c>
      <c r="K411">
        <v>0.1635608745096411</v>
      </c>
      <c r="L411">
        <v>6</v>
      </c>
      <c r="M411" t="s">
        <v>1101</v>
      </c>
      <c r="N411" t="b">
        <v>0</v>
      </c>
    </row>
    <row r="412" spans="1:14" x14ac:dyDescent="0.45">
      <c r="A412" t="s">
        <v>470</v>
      </c>
      <c r="B412" t="s">
        <v>1102</v>
      </c>
      <c r="C412" t="s">
        <v>557</v>
      </c>
      <c r="D412">
        <v>5</v>
      </c>
      <c r="E412">
        <v>5</v>
      </c>
      <c r="F412">
        <v>4</v>
      </c>
      <c r="G412">
        <v>5</v>
      </c>
      <c r="H412">
        <v>1</v>
      </c>
      <c r="I412">
        <v>3.5</v>
      </c>
      <c r="J412">
        <v>20</v>
      </c>
      <c r="K412">
        <v>0.24840181410173931</v>
      </c>
      <c r="L412">
        <v>12</v>
      </c>
      <c r="M412" t="s">
        <v>1103</v>
      </c>
      <c r="N412" t="b">
        <v>0</v>
      </c>
    </row>
    <row r="413" spans="1:14" x14ac:dyDescent="0.45">
      <c r="A413" t="s">
        <v>473</v>
      </c>
      <c r="B413" t="s">
        <v>698</v>
      </c>
      <c r="C413" t="s">
        <v>557</v>
      </c>
      <c r="D413">
        <v>3</v>
      </c>
      <c r="E413">
        <v>1</v>
      </c>
      <c r="F413">
        <v>1</v>
      </c>
      <c r="G413">
        <v>1</v>
      </c>
      <c r="H413">
        <v>1</v>
      </c>
      <c r="I413">
        <v>1.44</v>
      </c>
      <c r="J413">
        <v>7</v>
      </c>
      <c r="K413">
        <v>7.4690626092877438E-2</v>
      </c>
      <c r="L413">
        <v>12</v>
      </c>
      <c r="M413" t="s">
        <v>1104</v>
      </c>
      <c r="N413" t="b">
        <v>0</v>
      </c>
    </row>
    <row r="414" spans="1:14" x14ac:dyDescent="0.45">
      <c r="A414" t="s">
        <v>476</v>
      </c>
      <c r="B414" t="s">
        <v>1105</v>
      </c>
      <c r="C414" t="s">
        <v>557</v>
      </c>
      <c r="D414">
        <v>3</v>
      </c>
      <c r="E414">
        <v>5</v>
      </c>
      <c r="F414">
        <v>4</v>
      </c>
      <c r="G414">
        <v>5</v>
      </c>
      <c r="H414">
        <v>1</v>
      </c>
      <c r="I414">
        <v>4.18</v>
      </c>
      <c r="J414">
        <v>18</v>
      </c>
      <c r="K414">
        <v>0.17455343706825799</v>
      </c>
      <c r="L414">
        <v>7</v>
      </c>
      <c r="M414" t="s">
        <v>1106</v>
      </c>
      <c r="N414" t="b">
        <v>0</v>
      </c>
    </row>
    <row r="415" spans="1:14" x14ac:dyDescent="0.45">
      <c r="A415" t="s">
        <v>479</v>
      </c>
      <c r="B415" t="s">
        <v>1107</v>
      </c>
      <c r="C415" t="s">
        <v>557</v>
      </c>
      <c r="D415">
        <v>5</v>
      </c>
      <c r="E415">
        <v>5</v>
      </c>
      <c r="F415">
        <v>5</v>
      </c>
      <c r="G415">
        <v>5</v>
      </c>
      <c r="H415">
        <v>1</v>
      </c>
      <c r="I415">
        <v>4.4800000000000004</v>
      </c>
      <c r="J415">
        <v>21</v>
      </c>
      <c r="K415">
        <v>0.27401766039834269</v>
      </c>
      <c r="L415">
        <v>11</v>
      </c>
      <c r="M415" t="s">
        <v>1108</v>
      </c>
      <c r="N415" t="b">
        <v>0</v>
      </c>
    </row>
    <row r="416" spans="1:14" x14ac:dyDescent="0.45">
      <c r="A416" t="s">
        <v>93</v>
      </c>
      <c r="B416" t="s">
        <v>607</v>
      </c>
      <c r="C416" t="s">
        <v>557</v>
      </c>
      <c r="D416">
        <v>5</v>
      </c>
      <c r="E416">
        <v>5</v>
      </c>
      <c r="F416">
        <v>4</v>
      </c>
      <c r="G416">
        <v>5</v>
      </c>
      <c r="H416">
        <v>1</v>
      </c>
      <c r="I416">
        <v>4.3400000000000007</v>
      </c>
      <c r="J416">
        <v>20</v>
      </c>
      <c r="K416">
        <v>0.35605077016698933</v>
      </c>
      <c r="L416">
        <v>9</v>
      </c>
      <c r="M416" t="s">
        <v>608</v>
      </c>
      <c r="N416" t="b">
        <v>0</v>
      </c>
    </row>
    <row r="417" spans="1:14" x14ac:dyDescent="0.45">
      <c r="A417" t="s">
        <v>96</v>
      </c>
      <c r="B417" t="s">
        <v>609</v>
      </c>
      <c r="C417" t="s">
        <v>557</v>
      </c>
      <c r="D417">
        <v>5</v>
      </c>
      <c r="E417">
        <v>5</v>
      </c>
      <c r="F417">
        <v>5</v>
      </c>
      <c r="G417">
        <v>5</v>
      </c>
      <c r="H417">
        <v>4</v>
      </c>
      <c r="I417">
        <v>4.9400000000000004</v>
      </c>
      <c r="J417">
        <v>24</v>
      </c>
      <c r="K417">
        <v>0.35156852960781232</v>
      </c>
      <c r="L417">
        <v>11</v>
      </c>
      <c r="M417" t="s">
        <v>610</v>
      </c>
      <c r="N417" t="b">
        <v>0</v>
      </c>
    </row>
    <row r="418" spans="1:14" x14ac:dyDescent="0.45">
      <c r="A418" t="s">
        <v>99</v>
      </c>
      <c r="B418" t="s">
        <v>611</v>
      </c>
      <c r="C418" t="s">
        <v>557</v>
      </c>
      <c r="D418">
        <v>5</v>
      </c>
      <c r="E418">
        <v>5</v>
      </c>
      <c r="F418">
        <v>5</v>
      </c>
      <c r="G418">
        <v>5</v>
      </c>
      <c r="H418">
        <v>1</v>
      </c>
      <c r="I418">
        <v>3.64</v>
      </c>
      <c r="J418">
        <v>21</v>
      </c>
      <c r="K418">
        <v>0.16277483532359949</v>
      </c>
      <c r="L418">
        <v>10</v>
      </c>
      <c r="M418" t="s">
        <v>612</v>
      </c>
      <c r="N418" t="b">
        <v>0</v>
      </c>
    </row>
    <row r="419" spans="1:14" x14ac:dyDescent="0.45">
      <c r="A419" t="s">
        <v>102</v>
      </c>
      <c r="B419" t="s">
        <v>613</v>
      </c>
      <c r="C419" t="s">
        <v>557</v>
      </c>
      <c r="D419">
        <v>5</v>
      </c>
      <c r="E419">
        <v>5</v>
      </c>
      <c r="F419">
        <v>3</v>
      </c>
      <c r="G419">
        <v>5</v>
      </c>
      <c r="H419">
        <v>1</v>
      </c>
      <c r="I419">
        <v>3.36</v>
      </c>
      <c r="J419">
        <v>19</v>
      </c>
      <c r="K419">
        <v>0.26073906174528788</v>
      </c>
      <c r="L419">
        <v>12</v>
      </c>
      <c r="M419" t="s">
        <v>614</v>
      </c>
      <c r="N419" t="b">
        <v>0</v>
      </c>
    </row>
    <row r="420" spans="1:14" x14ac:dyDescent="0.45">
      <c r="A420" t="s">
        <v>105</v>
      </c>
      <c r="B420" t="s">
        <v>615</v>
      </c>
      <c r="C420" t="s">
        <v>557</v>
      </c>
      <c r="D420">
        <v>5</v>
      </c>
      <c r="E420">
        <v>5</v>
      </c>
      <c r="F420">
        <v>5</v>
      </c>
      <c r="G420">
        <v>5</v>
      </c>
      <c r="H420">
        <v>1</v>
      </c>
      <c r="I420">
        <v>4.4800000000000004</v>
      </c>
      <c r="J420">
        <v>21</v>
      </c>
      <c r="K420">
        <v>0.57730021770805084</v>
      </c>
      <c r="L420">
        <v>16</v>
      </c>
      <c r="M420" t="s">
        <v>616</v>
      </c>
      <c r="N420" t="b">
        <v>0</v>
      </c>
    </row>
    <row r="421" spans="1:14" x14ac:dyDescent="0.45">
      <c r="A421" t="s">
        <v>108</v>
      </c>
      <c r="B421" t="s">
        <v>617</v>
      </c>
      <c r="C421" t="s">
        <v>557</v>
      </c>
      <c r="D421">
        <v>5</v>
      </c>
      <c r="E421">
        <v>5</v>
      </c>
      <c r="F421">
        <v>4</v>
      </c>
      <c r="G421">
        <v>5</v>
      </c>
      <c r="H421">
        <v>1</v>
      </c>
      <c r="I421">
        <v>4.3400000000000007</v>
      </c>
      <c r="J421">
        <v>20</v>
      </c>
      <c r="K421">
        <v>0.35792340968645531</v>
      </c>
      <c r="L421">
        <v>12</v>
      </c>
      <c r="M421" t="s">
        <v>618</v>
      </c>
      <c r="N421" t="b">
        <v>0</v>
      </c>
    </row>
    <row r="422" spans="1:14" x14ac:dyDescent="0.45">
      <c r="A422" t="s">
        <v>111</v>
      </c>
      <c r="B422" t="s">
        <v>619</v>
      </c>
      <c r="C422" t="s">
        <v>557</v>
      </c>
      <c r="D422">
        <v>5</v>
      </c>
      <c r="E422">
        <v>5</v>
      </c>
      <c r="F422">
        <v>4</v>
      </c>
      <c r="G422">
        <v>5</v>
      </c>
      <c r="H422">
        <v>1</v>
      </c>
      <c r="I422">
        <v>4.3400000000000007</v>
      </c>
      <c r="J422">
        <v>20</v>
      </c>
      <c r="K422">
        <v>0.35539265771226392</v>
      </c>
      <c r="L422">
        <v>11</v>
      </c>
      <c r="M422" t="s">
        <v>620</v>
      </c>
      <c r="N422" t="b">
        <v>0</v>
      </c>
    </row>
    <row r="423" spans="1:14" x14ac:dyDescent="0.45">
      <c r="A423" t="s">
        <v>114</v>
      </c>
      <c r="B423" t="s">
        <v>621</v>
      </c>
      <c r="C423" t="s">
        <v>557</v>
      </c>
      <c r="D423">
        <v>5</v>
      </c>
      <c r="E423">
        <v>5</v>
      </c>
      <c r="F423">
        <v>4</v>
      </c>
      <c r="G423">
        <v>5</v>
      </c>
      <c r="H423">
        <v>1</v>
      </c>
      <c r="I423">
        <v>4.62</v>
      </c>
      <c r="J423">
        <v>20</v>
      </c>
      <c r="K423">
        <v>0.38485942014022417</v>
      </c>
      <c r="L423">
        <v>10</v>
      </c>
      <c r="M423" t="s">
        <v>622</v>
      </c>
      <c r="N423" t="b">
        <v>0</v>
      </c>
    </row>
    <row r="424" spans="1:14" x14ac:dyDescent="0.45">
      <c r="A424" t="s">
        <v>117</v>
      </c>
      <c r="B424" t="s">
        <v>623</v>
      </c>
      <c r="C424" t="s">
        <v>557</v>
      </c>
      <c r="D424">
        <v>5</v>
      </c>
      <c r="E424">
        <v>5</v>
      </c>
      <c r="F424">
        <v>4</v>
      </c>
      <c r="G424">
        <v>5</v>
      </c>
      <c r="H424">
        <v>1</v>
      </c>
      <c r="I424">
        <v>4.3400000000000007</v>
      </c>
      <c r="J424">
        <v>20</v>
      </c>
      <c r="K424">
        <v>0.56816973763360445</v>
      </c>
      <c r="L424">
        <v>10</v>
      </c>
      <c r="M424" t="s">
        <v>624</v>
      </c>
      <c r="N424" t="b">
        <v>0</v>
      </c>
    </row>
    <row r="425" spans="1:14" x14ac:dyDescent="0.45">
      <c r="A425" t="s">
        <v>120</v>
      </c>
      <c r="B425" t="s">
        <v>625</v>
      </c>
      <c r="C425" t="s">
        <v>557</v>
      </c>
      <c r="D425">
        <v>5</v>
      </c>
      <c r="E425">
        <v>5</v>
      </c>
      <c r="F425">
        <v>5</v>
      </c>
      <c r="G425">
        <v>5</v>
      </c>
      <c r="H425">
        <v>1</v>
      </c>
      <c r="I425">
        <v>3.64</v>
      </c>
      <c r="J425">
        <v>21</v>
      </c>
      <c r="K425">
        <v>0.26977863608536728</v>
      </c>
      <c r="L425">
        <v>11</v>
      </c>
      <c r="M425" t="s">
        <v>626</v>
      </c>
      <c r="N425" t="b">
        <v>0</v>
      </c>
    </row>
    <row r="426" spans="1:14" x14ac:dyDescent="0.45">
      <c r="A426" t="s">
        <v>123</v>
      </c>
      <c r="B426" t="s">
        <v>627</v>
      </c>
      <c r="C426" t="s">
        <v>557</v>
      </c>
      <c r="D426">
        <v>5</v>
      </c>
      <c r="E426">
        <v>5</v>
      </c>
      <c r="F426">
        <v>5</v>
      </c>
      <c r="G426">
        <v>5</v>
      </c>
      <c r="H426">
        <v>1</v>
      </c>
      <c r="I426">
        <v>3.64</v>
      </c>
      <c r="J426">
        <v>21</v>
      </c>
      <c r="K426">
        <v>0.23901726391364431</v>
      </c>
      <c r="L426">
        <v>12</v>
      </c>
      <c r="M426" t="s">
        <v>628</v>
      </c>
      <c r="N426" t="b">
        <v>0</v>
      </c>
    </row>
    <row r="427" spans="1:14" x14ac:dyDescent="0.45">
      <c r="A427" t="s">
        <v>126</v>
      </c>
      <c r="B427" t="s">
        <v>629</v>
      </c>
      <c r="C427" t="s">
        <v>557</v>
      </c>
      <c r="D427">
        <v>5</v>
      </c>
      <c r="E427">
        <v>5</v>
      </c>
      <c r="F427">
        <v>5</v>
      </c>
      <c r="G427">
        <v>5</v>
      </c>
      <c r="H427">
        <v>5</v>
      </c>
      <c r="I427">
        <v>5</v>
      </c>
      <c r="J427">
        <v>25</v>
      </c>
      <c r="K427">
        <v>0.1943784740120649</v>
      </c>
      <c r="L427">
        <v>9</v>
      </c>
      <c r="M427" t="s">
        <v>630</v>
      </c>
      <c r="N427" t="b">
        <v>0</v>
      </c>
    </row>
    <row r="428" spans="1:14" x14ac:dyDescent="0.45">
      <c r="A428" t="s">
        <v>129</v>
      </c>
      <c r="B428" t="s">
        <v>631</v>
      </c>
      <c r="C428" t="s">
        <v>557</v>
      </c>
      <c r="D428">
        <v>5</v>
      </c>
      <c r="E428">
        <v>5</v>
      </c>
      <c r="F428">
        <v>5</v>
      </c>
      <c r="G428">
        <v>5</v>
      </c>
      <c r="H428">
        <v>1</v>
      </c>
      <c r="I428">
        <v>3.64</v>
      </c>
      <c r="J428">
        <v>21</v>
      </c>
      <c r="K428">
        <v>0.1034138438494052</v>
      </c>
      <c r="L428">
        <v>10</v>
      </c>
      <c r="M428" t="s">
        <v>632</v>
      </c>
      <c r="N428" t="b">
        <v>0</v>
      </c>
    </row>
    <row r="429" spans="1:14" x14ac:dyDescent="0.45">
      <c r="A429" t="s">
        <v>132</v>
      </c>
      <c r="B429" t="s">
        <v>633</v>
      </c>
      <c r="C429" t="s">
        <v>557</v>
      </c>
      <c r="D429">
        <v>4</v>
      </c>
      <c r="E429">
        <v>4</v>
      </c>
      <c r="F429">
        <v>3</v>
      </c>
      <c r="G429">
        <v>4</v>
      </c>
      <c r="H429">
        <v>1</v>
      </c>
      <c r="I429">
        <v>2.84</v>
      </c>
      <c r="J429">
        <v>16</v>
      </c>
      <c r="K429">
        <v>0.5034885651259966</v>
      </c>
      <c r="L429">
        <v>11</v>
      </c>
      <c r="M429" t="s">
        <v>634</v>
      </c>
      <c r="N429" t="b">
        <v>0</v>
      </c>
    </row>
    <row r="430" spans="1:14" x14ac:dyDescent="0.45">
      <c r="A430" t="s">
        <v>135</v>
      </c>
      <c r="B430" t="s">
        <v>635</v>
      </c>
      <c r="C430" t="s">
        <v>557</v>
      </c>
      <c r="D430">
        <v>5</v>
      </c>
      <c r="E430">
        <v>5</v>
      </c>
      <c r="F430">
        <v>4</v>
      </c>
      <c r="G430">
        <v>5</v>
      </c>
      <c r="H430">
        <v>5</v>
      </c>
      <c r="I430">
        <v>4.8599999999999994</v>
      </c>
      <c r="J430">
        <v>24</v>
      </c>
      <c r="K430">
        <v>0.1609527990622347</v>
      </c>
      <c r="L430">
        <v>11</v>
      </c>
      <c r="M430" t="s">
        <v>636</v>
      </c>
      <c r="N430" t="b">
        <v>0</v>
      </c>
    </row>
    <row r="431" spans="1:14" x14ac:dyDescent="0.45">
      <c r="A431" t="s">
        <v>138</v>
      </c>
      <c r="B431" t="s">
        <v>637</v>
      </c>
      <c r="C431" t="s">
        <v>557</v>
      </c>
      <c r="D431">
        <v>4</v>
      </c>
      <c r="E431">
        <v>5</v>
      </c>
      <c r="F431">
        <v>3</v>
      </c>
      <c r="G431">
        <v>4</v>
      </c>
      <c r="H431">
        <v>1</v>
      </c>
      <c r="I431">
        <v>3.02</v>
      </c>
      <c r="J431">
        <v>17</v>
      </c>
      <c r="K431">
        <v>0.19701398401709649</v>
      </c>
      <c r="L431">
        <v>12</v>
      </c>
      <c r="M431" t="s">
        <v>638</v>
      </c>
      <c r="N431" t="b">
        <v>0</v>
      </c>
    </row>
    <row r="432" spans="1:14" x14ac:dyDescent="0.45">
      <c r="A432" t="s">
        <v>141</v>
      </c>
      <c r="B432" t="s">
        <v>639</v>
      </c>
      <c r="C432" t="s">
        <v>557</v>
      </c>
      <c r="D432">
        <v>5</v>
      </c>
      <c r="E432">
        <v>5</v>
      </c>
      <c r="F432">
        <v>4</v>
      </c>
      <c r="G432">
        <v>5</v>
      </c>
      <c r="H432">
        <v>4</v>
      </c>
      <c r="I432">
        <v>4.8</v>
      </c>
      <c r="J432">
        <v>23</v>
      </c>
      <c r="K432">
        <v>0.27069791184413972</v>
      </c>
      <c r="L432">
        <v>10</v>
      </c>
      <c r="M432" t="s">
        <v>640</v>
      </c>
      <c r="N432" t="b">
        <v>0</v>
      </c>
    </row>
    <row r="433" spans="1:14" x14ac:dyDescent="0.45">
      <c r="A433" t="s">
        <v>144</v>
      </c>
      <c r="B433" t="s">
        <v>641</v>
      </c>
      <c r="C433" t="s">
        <v>557</v>
      </c>
      <c r="D433">
        <v>5</v>
      </c>
      <c r="E433">
        <v>5</v>
      </c>
      <c r="F433">
        <v>5</v>
      </c>
      <c r="G433">
        <v>5</v>
      </c>
      <c r="H433">
        <v>5</v>
      </c>
      <c r="I433">
        <v>5</v>
      </c>
      <c r="J433">
        <v>25</v>
      </c>
      <c r="K433">
        <v>0.21161845095123899</v>
      </c>
      <c r="L433">
        <v>10</v>
      </c>
      <c r="M433" t="s">
        <v>642</v>
      </c>
      <c r="N433" t="b">
        <v>0</v>
      </c>
    </row>
    <row r="434" spans="1:14" x14ac:dyDescent="0.45">
      <c r="A434" t="s">
        <v>147</v>
      </c>
      <c r="B434" t="s">
        <v>643</v>
      </c>
      <c r="C434" t="s">
        <v>557</v>
      </c>
      <c r="D434">
        <v>5</v>
      </c>
      <c r="E434">
        <v>5</v>
      </c>
      <c r="F434">
        <v>4</v>
      </c>
      <c r="G434">
        <v>5</v>
      </c>
      <c r="H434">
        <v>1</v>
      </c>
      <c r="I434">
        <v>3.5</v>
      </c>
      <c r="J434">
        <v>20</v>
      </c>
      <c r="K434">
        <v>0.16315881458242729</v>
      </c>
      <c r="L434">
        <v>10</v>
      </c>
      <c r="M434" t="s">
        <v>644</v>
      </c>
      <c r="N434" t="b">
        <v>0</v>
      </c>
    </row>
    <row r="435" spans="1:14" x14ac:dyDescent="0.45">
      <c r="A435" t="s">
        <v>150</v>
      </c>
      <c r="B435" t="s">
        <v>645</v>
      </c>
      <c r="C435" t="s">
        <v>557</v>
      </c>
      <c r="D435">
        <v>5</v>
      </c>
      <c r="E435">
        <v>5</v>
      </c>
      <c r="F435">
        <v>4</v>
      </c>
      <c r="G435">
        <v>5</v>
      </c>
      <c r="H435">
        <v>1</v>
      </c>
      <c r="I435">
        <v>4.3400000000000007</v>
      </c>
      <c r="J435">
        <v>20</v>
      </c>
      <c r="K435">
        <v>0.24598962082885331</v>
      </c>
      <c r="L435">
        <v>10</v>
      </c>
      <c r="M435" t="s">
        <v>646</v>
      </c>
      <c r="N435" t="b">
        <v>0</v>
      </c>
    </row>
    <row r="436" spans="1:14" x14ac:dyDescent="0.45">
      <c r="A436" t="s">
        <v>153</v>
      </c>
      <c r="B436" t="s">
        <v>647</v>
      </c>
      <c r="C436" t="s">
        <v>557</v>
      </c>
      <c r="D436">
        <v>5</v>
      </c>
      <c r="E436">
        <v>5</v>
      </c>
      <c r="F436">
        <v>4</v>
      </c>
      <c r="G436">
        <v>5</v>
      </c>
      <c r="H436">
        <v>1</v>
      </c>
      <c r="I436">
        <v>4.3400000000000007</v>
      </c>
      <c r="J436">
        <v>20</v>
      </c>
      <c r="K436">
        <v>0.27998339575703401</v>
      </c>
      <c r="L436">
        <v>10</v>
      </c>
      <c r="M436" t="s">
        <v>648</v>
      </c>
      <c r="N436" t="b">
        <v>0</v>
      </c>
    </row>
    <row r="437" spans="1:14" x14ac:dyDescent="0.45">
      <c r="A437" t="s">
        <v>156</v>
      </c>
      <c r="B437" t="s">
        <v>649</v>
      </c>
      <c r="C437" t="s">
        <v>557</v>
      </c>
      <c r="D437">
        <v>5</v>
      </c>
      <c r="E437">
        <v>5</v>
      </c>
      <c r="F437">
        <v>5</v>
      </c>
      <c r="G437">
        <v>5</v>
      </c>
      <c r="H437">
        <v>1</v>
      </c>
      <c r="I437">
        <v>4.76</v>
      </c>
      <c r="J437">
        <v>21</v>
      </c>
      <c r="K437">
        <v>0.22020840714902201</v>
      </c>
      <c r="L437">
        <v>10</v>
      </c>
      <c r="M437" t="s">
        <v>650</v>
      </c>
      <c r="N437" t="b">
        <v>0</v>
      </c>
    </row>
    <row r="438" spans="1:14" x14ac:dyDescent="0.45">
      <c r="A438" t="s">
        <v>159</v>
      </c>
      <c r="B438" t="s">
        <v>651</v>
      </c>
      <c r="C438" t="s">
        <v>557</v>
      </c>
      <c r="D438">
        <v>5</v>
      </c>
      <c r="E438">
        <v>5</v>
      </c>
      <c r="F438">
        <v>5</v>
      </c>
      <c r="G438">
        <v>5</v>
      </c>
      <c r="H438">
        <v>5</v>
      </c>
      <c r="I438">
        <v>5</v>
      </c>
      <c r="J438">
        <v>25</v>
      </c>
      <c r="K438">
        <v>0.1564736292081518</v>
      </c>
      <c r="L438">
        <v>9</v>
      </c>
      <c r="M438" t="s">
        <v>652</v>
      </c>
      <c r="N438" t="b">
        <v>0</v>
      </c>
    </row>
    <row r="439" spans="1:14" x14ac:dyDescent="0.45">
      <c r="A439" t="s">
        <v>162</v>
      </c>
      <c r="B439" t="s">
        <v>653</v>
      </c>
      <c r="C439" t="s">
        <v>557</v>
      </c>
      <c r="D439">
        <v>5</v>
      </c>
      <c r="E439">
        <v>5</v>
      </c>
      <c r="F439">
        <v>4</v>
      </c>
      <c r="G439">
        <v>5</v>
      </c>
      <c r="H439">
        <v>1</v>
      </c>
      <c r="I439">
        <v>4.3400000000000007</v>
      </c>
      <c r="J439">
        <v>20</v>
      </c>
      <c r="K439">
        <v>0.28439533836291042</v>
      </c>
      <c r="L439">
        <v>10</v>
      </c>
      <c r="M439" t="s">
        <v>654</v>
      </c>
      <c r="N439" t="b">
        <v>0</v>
      </c>
    </row>
    <row r="440" spans="1:14" x14ac:dyDescent="0.45">
      <c r="A440" t="s">
        <v>165</v>
      </c>
      <c r="B440" t="s">
        <v>655</v>
      </c>
      <c r="C440" t="s">
        <v>557</v>
      </c>
      <c r="D440">
        <v>4</v>
      </c>
      <c r="E440">
        <v>4</v>
      </c>
      <c r="F440">
        <v>2</v>
      </c>
      <c r="G440">
        <v>4</v>
      </c>
      <c r="H440">
        <v>1</v>
      </c>
      <c r="I440">
        <v>3.120000000000001</v>
      </c>
      <c r="J440">
        <v>15</v>
      </c>
      <c r="K440">
        <v>0.326185401774156</v>
      </c>
      <c r="L440">
        <v>10</v>
      </c>
      <c r="M440" t="s">
        <v>656</v>
      </c>
      <c r="N440" t="b">
        <v>0</v>
      </c>
    </row>
    <row r="441" spans="1:14" x14ac:dyDescent="0.45">
      <c r="A441" t="s">
        <v>168</v>
      </c>
      <c r="B441" t="s">
        <v>657</v>
      </c>
      <c r="C441" t="s">
        <v>557</v>
      </c>
      <c r="D441">
        <v>5</v>
      </c>
      <c r="E441">
        <v>5</v>
      </c>
      <c r="F441">
        <v>4</v>
      </c>
      <c r="G441">
        <v>5</v>
      </c>
      <c r="H441">
        <v>1</v>
      </c>
      <c r="I441">
        <v>3.5</v>
      </c>
      <c r="J441">
        <v>20</v>
      </c>
      <c r="K441">
        <v>0.2088314514152316</v>
      </c>
      <c r="L441">
        <v>14</v>
      </c>
      <c r="M441" t="s">
        <v>658</v>
      </c>
      <c r="N441" t="b">
        <v>0</v>
      </c>
    </row>
    <row r="442" spans="1:14" x14ac:dyDescent="0.45">
      <c r="A442" t="s">
        <v>171</v>
      </c>
      <c r="B442" t="s">
        <v>659</v>
      </c>
      <c r="C442" t="s">
        <v>557</v>
      </c>
      <c r="D442">
        <v>5</v>
      </c>
      <c r="E442">
        <v>5</v>
      </c>
      <c r="F442">
        <v>4</v>
      </c>
      <c r="G442">
        <v>5</v>
      </c>
      <c r="H442">
        <v>1</v>
      </c>
      <c r="I442">
        <v>4.3400000000000007</v>
      </c>
      <c r="J442">
        <v>20</v>
      </c>
      <c r="K442">
        <v>0.1295658421738736</v>
      </c>
      <c r="L442">
        <v>12</v>
      </c>
      <c r="M442" t="s">
        <v>660</v>
      </c>
      <c r="N442" t="b">
        <v>0</v>
      </c>
    </row>
    <row r="443" spans="1:14" x14ac:dyDescent="0.45">
      <c r="A443" t="s">
        <v>174</v>
      </c>
      <c r="B443" t="s">
        <v>661</v>
      </c>
      <c r="C443" t="s">
        <v>557</v>
      </c>
      <c r="D443">
        <v>5</v>
      </c>
      <c r="E443">
        <v>5</v>
      </c>
      <c r="F443">
        <v>4</v>
      </c>
      <c r="G443">
        <v>5</v>
      </c>
      <c r="H443">
        <v>1</v>
      </c>
      <c r="I443">
        <v>4.3400000000000007</v>
      </c>
      <c r="J443">
        <v>20</v>
      </c>
      <c r="K443">
        <v>0.41855042620667621</v>
      </c>
      <c r="L443">
        <v>12</v>
      </c>
      <c r="M443" t="s">
        <v>662</v>
      </c>
      <c r="N443" t="b">
        <v>0</v>
      </c>
    </row>
    <row r="444" spans="1:14" x14ac:dyDescent="0.45">
      <c r="A444" t="s">
        <v>177</v>
      </c>
      <c r="B444" t="s">
        <v>663</v>
      </c>
      <c r="C444" t="s">
        <v>557</v>
      </c>
      <c r="D444">
        <v>5</v>
      </c>
      <c r="E444">
        <v>5</v>
      </c>
      <c r="F444">
        <v>5</v>
      </c>
      <c r="G444">
        <v>5</v>
      </c>
      <c r="H444">
        <v>1</v>
      </c>
      <c r="I444">
        <v>4.4800000000000004</v>
      </c>
      <c r="J444">
        <v>21</v>
      </c>
      <c r="K444">
        <v>0.2056482346401701</v>
      </c>
      <c r="L444">
        <v>9</v>
      </c>
      <c r="M444" t="s">
        <v>664</v>
      </c>
      <c r="N444" t="b">
        <v>0</v>
      </c>
    </row>
    <row r="445" spans="1:14" x14ac:dyDescent="0.45">
      <c r="A445" t="s">
        <v>180</v>
      </c>
      <c r="B445" t="s">
        <v>665</v>
      </c>
      <c r="C445" t="s">
        <v>557</v>
      </c>
      <c r="D445">
        <v>4</v>
      </c>
      <c r="E445">
        <v>5</v>
      </c>
      <c r="F445">
        <v>3</v>
      </c>
      <c r="G445">
        <v>4</v>
      </c>
      <c r="H445">
        <v>1</v>
      </c>
      <c r="I445">
        <v>3.02</v>
      </c>
      <c r="J445">
        <v>17</v>
      </c>
      <c r="K445">
        <v>0.17330858107436839</v>
      </c>
      <c r="L445">
        <v>10</v>
      </c>
      <c r="M445" t="s">
        <v>666</v>
      </c>
      <c r="N445" t="b">
        <v>0</v>
      </c>
    </row>
    <row r="446" spans="1:14" x14ac:dyDescent="0.45">
      <c r="A446" t="s">
        <v>183</v>
      </c>
      <c r="B446" t="s">
        <v>667</v>
      </c>
      <c r="C446" t="s">
        <v>557</v>
      </c>
      <c r="D446">
        <v>5</v>
      </c>
      <c r="E446">
        <v>5</v>
      </c>
      <c r="F446">
        <v>4</v>
      </c>
      <c r="G446">
        <v>5</v>
      </c>
      <c r="H446">
        <v>1</v>
      </c>
      <c r="I446">
        <v>4.3400000000000007</v>
      </c>
      <c r="J446">
        <v>20</v>
      </c>
      <c r="K446">
        <v>0.34739200752690041</v>
      </c>
      <c r="L446">
        <v>12</v>
      </c>
      <c r="M446" t="s">
        <v>668</v>
      </c>
      <c r="N446" t="b">
        <v>0</v>
      </c>
    </row>
    <row r="447" spans="1:14" x14ac:dyDescent="0.45">
      <c r="A447" t="s">
        <v>186</v>
      </c>
      <c r="B447" t="s">
        <v>669</v>
      </c>
      <c r="C447" t="s">
        <v>557</v>
      </c>
      <c r="D447">
        <v>5</v>
      </c>
      <c r="E447">
        <v>5</v>
      </c>
      <c r="F447">
        <v>4</v>
      </c>
      <c r="G447">
        <v>5</v>
      </c>
      <c r="H447">
        <v>1</v>
      </c>
      <c r="I447">
        <v>3.5</v>
      </c>
      <c r="J447">
        <v>20</v>
      </c>
      <c r="K447">
        <v>0.16086772446687059</v>
      </c>
      <c r="L447">
        <v>10</v>
      </c>
      <c r="M447" t="s">
        <v>670</v>
      </c>
      <c r="N447" t="b">
        <v>0</v>
      </c>
    </row>
    <row r="448" spans="1:14" x14ac:dyDescent="0.45">
      <c r="A448" t="s">
        <v>189</v>
      </c>
      <c r="B448" t="s">
        <v>671</v>
      </c>
      <c r="C448" t="s">
        <v>557</v>
      </c>
      <c r="D448">
        <v>4</v>
      </c>
      <c r="E448">
        <v>5</v>
      </c>
      <c r="F448">
        <v>4</v>
      </c>
      <c r="G448">
        <v>5</v>
      </c>
      <c r="H448">
        <v>1</v>
      </c>
      <c r="I448">
        <v>4.12</v>
      </c>
      <c r="J448">
        <v>19</v>
      </c>
      <c r="K448">
        <v>0.2109945070509486</v>
      </c>
      <c r="L448">
        <v>9</v>
      </c>
      <c r="M448" t="s">
        <v>672</v>
      </c>
      <c r="N448" t="b">
        <v>0</v>
      </c>
    </row>
    <row r="449" spans="1:14" x14ac:dyDescent="0.45">
      <c r="A449" t="s">
        <v>192</v>
      </c>
      <c r="B449" t="s">
        <v>673</v>
      </c>
      <c r="C449" t="s">
        <v>557</v>
      </c>
      <c r="D449">
        <v>5</v>
      </c>
      <c r="E449">
        <v>5</v>
      </c>
      <c r="F449">
        <v>5</v>
      </c>
      <c r="G449">
        <v>5</v>
      </c>
      <c r="H449">
        <v>1</v>
      </c>
      <c r="I449">
        <v>4.4800000000000004</v>
      </c>
      <c r="J449">
        <v>21</v>
      </c>
      <c r="K449">
        <v>0.28667429544041378</v>
      </c>
      <c r="L449">
        <v>11</v>
      </c>
      <c r="M449" t="s">
        <v>674</v>
      </c>
      <c r="N449" t="b">
        <v>0</v>
      </c>
    </row>
    <row r="450" spans="1:14" x14ac:dyDescent="0.45">
      <c r="A450" t="s">
        <v>195</v>
      </c>
      <c r="B450" t="s">
        <v>675</v>
      </c>
      <c r="C450" t="s">
        <v>557</v>
      </c>
      <c r="D450">
        <v>5</v>
      </c>
      <c r="E450">
        <v>5</v>
      </c>
      <c r="F450">
        <v>5</v>
      </c>
      <c r="G450">
        <v>5</v>
      </c>
      <c r="H450">
        <v>1</v>
      </c>
      <c r="I450">
        <v>4.4800000000000004</v>
      </c>
      <c r="J450">
        <v>21</v>
      </c>
      <c r="K450">
        <v>0.40012877680271008</v>
      </c>
      <c r="L450">
        <v>6</v>
      </c>
      <c r="M450" t="s">
        <v>676</v>
      </c>
      <c r="N450" t="b">
        <v>0</v>
      </c>
    </row>
    <row r="451" spans="1:14" x14ac:dyDescent="0.45">
      <c r="A451" t="s">
        <v>198</v>
      </c>
      <c r="B451" t="s">
        <v>677</v>
      </c>
      <c r="C451" t="s">
        <v>557</v>
      </c>
      <c r="D451">
        <v>5</v>
      </c>
      <c r="E451">
        <v>5</v>
      </c>
      <c r="F451">
        <v>4</v>
      </c>
      <c r="G451">
        <v>5</v>
      </c>
      <c r="H451">
        <v>1</v>
      </c>
      <c r="I451">
        <v>3.5</v>
      </c>
      <c r="J451">
        <v>20</v>
      </c>
      <c r="K451">
        <v>0.3018276265491906</v>
      </c>
      <c r="L451">
        <v>12</v>
      </c>
      <c r="M451" t="s">
        <v>678</v>
      </c>
      <c r="N451" t="b">
        <v>0</v>
      </c>
    </row>
    <row r="452" spans="1:14" x14ac:dyDescent="0.45">
      <c r="A452" t="s">
        <v>201</v>
      </c>
      <c r="B452" t="s">
        <v>679</v>
      </c>
      <c r="C452" t="s">
        <v>557</v>
      </c>
      <c r="D452">
        <v>5</v>
      </c>
      <c r="E452">
        <v>5</v>
      </c>
      <c r="F452">
        <v>5</v>
      </c>
      <c r="G452">
        <v>5</v>
      </c>
      <c r="H452">
        <v>1</v>
      </c>
      <c r="I452">
        <v>4.4800000000000004</v>
      </c>
      <c r="J452">
        <v>21</v>
      </c>
      <c r="K452">
        <v>0.25271385910456767</v>
      </c>
      <c r="L452">
        <v>10</v>
      </c>
      <c r="M452" t="s">
        <v>680</v>
      </c>
      <c r="N452" t="b">
        <v>0</v>
      </c>
    </row>
    <row r="453" spans="1:14" x14ac:dyDescent="0.45">
      <c r="A453" t="s">
        <v>204</v>
      </c>
      <c r="B453" t="s">
        <v>681</v>
      </c>
      <c r="C453" t="s">
        <v>557</v>
      </c>
      <c r="D453">
        <v>5</v>
      </c>
      <c r="E453">
        <v>5</v>
      </c>
      <c r="F453">
        <v>4</v>
      </c>
      <c r="G453">
        <v>5</v>
      </c>
      <c r="H453">
        <v>1</v>
      </c>
      <c r="I453">
        <v>3.5</v>
      </c>
      <c r="J453">
        <v>20</v>
      </c>
      <c r="K453">
        <v>0.27456612933656871</v>
      </c>
      <c r="L453">
        <v>10</v>
      </c>
      <c r="M453" t="s">
        <v>682</v>
      </c>
      <c r="N453" t="b">
        <v>0</v>
      </c>
    </row>
    <row r="454" spans="1:14" x14ac:dyDescent="0.45">
      <c r="A454" t="s">
        <v>207</v>
      </c>
      <c r="B454" t="s">
        <v>683</v>
      </c>
      <c r="C454" t="s">
        <v>557</v>
      </c>
      <c r="D454">
        <v>5</v>
      </c>
      <c r="E454">
        <v>5</v>
      </c>
      <c r="F454">
        <v>4</v>
      </c>
      <c r="G454">
        <v>5</v>
      </c>
      <c r="H454">
        <v>1</v>
      </c>
      <c r="I454">
        <v>3.94</v>
      </c>
      <c r="J454">
        <v>20</v>
      </c>
      <c r="K454">
        <v>0.27085340585945678</v>
      </c>
      <c r="L454">
        <v>10</v>
      </c>
      <c r="M454" t="s">
        <v>684</v>
      </c>
      <c r="N454" t="b">
        <v>0</v>
      </c>
    </row>
    <row r="455" spans="1:14" x14ac:dyDescent="0.45">
      <c r="A455" t="s">
        <v>210</v>
      </c>
      <c r="B455" t="s">
        <v>685</v>
      </c>
      <c r="C455" t="s">
        <v>557</v>
      </c>
      <c r="D455">
        <v>4</v>
      </c>
      <c r="E455">
        <v>5</v>
      </c>
      <c r="F455">
        <v>3</v>
      </c>
      <c r="G455">
        <v>4</v>
      </c>
      <c r="H455">
        <v>3</v>
      </c>
      <c r="I455">
        <v>4.26</v>
      </c>
      <c r="J455">
        <v>19</v>
      </c>
      <c r="K455">
        <v>0.33126249606667568</v>
      </c>
      <c r="L455">
        <v>10</v>
      </c>
      <c r="M455" t="s">
        <v>686</v>
      </c>
      <c r="N455" t="b">
        <v>0</v>
      </c>
    </row>
    <row r="456" spans="1:14" x14ac:dyDescent="0.45">
      <c r="A456" t="s">
        <v>213</v>
      </c>
      <c r="B456" t="s">
        <v>687</v>
      </c>
      <c r="C456" t="s">
        <v>557</v>
      </c>
      <c r="D456">
        <v>5</v>
      </c>
      <c r="E456">
        <v>5</v>
      </c>
      <c r="F456">
        <v>5</v>
      </c>
      <c r="G456">
        <v>5</v>
      </c>
      <c r="H456">
        <v>5</v>
      </c>
      <c r="I456">
        <v>5</v>
      </c>
      <c r="J456">
        <v>25</v>
      </c>
      <c r="K456">
        <v>0.30676769328001557</v>
      </c>
      <c r="L456">
        <v>10</v>
      </c>
      <c r="M456" t="s">
        <v>652</v>
      </c>
      <c r="N456" t="b">
        <v>0</v>
      </c>
    </row>
    <row r="457" spans="1:14" x14ac:dyDescent="0.45">
      <c r="A457" t="s">
        <v>216</v>
      </c>
      <c r="B457" t="s">
        <v>688</v>
      </c>
      <c r="C457" t="s">
        <v>557</v>
      </c>
      <c r="D457">
        <v>5</v>
      </c>
      <c r="E457">
        <v>5</v>
      </c>
      <c r="F457">
        <v>5</v>
      </c>
      <c r="G457">
        <v>5</v>
      </c>
      <c r="H457">
        <v>5</v>
      </c>
      <c r="I457">
        <v>5</v>
      </c>
      <c r="J457">
        <v>25</v>
      </c>
      <c r="K457">
        <v>0.1232652538902539</v>
      </c>
      <c r="L457">
        <v>10</v>
      </c>
      <c r="M457" t="s">
        <v>689</v>
      </c>
      <c r="N457" t="b">
        <v>0</v>
      </c>
    </row>
    <row r="458" spans="1:14" x14ac:dyDescent="0.45">
      <c r="A458" t="s">
        <v>219</v>
      </c>
      <c r="B458" t="s">
        <v>690</v>
      </c>
      <c r="C458" t="s">
        <v>557</v>
      </c>
      <c r="D458">
        <v>4</v>
      </c>
      <c r="E458">
        <v>4</v>
      </c>
      <c r="F458">
        <v>3</v>
      </c>
      <c r="G458">
        <v>4</v>
      </c>
      <c r="H458">
        <v>1</v>
      </c>
      <c r="I458">
        <v>3.96</v>
      </c>
      <c r="J458">
        <v>16</v>
      </c>
      <c r="K458">
        <v>0.43133670718380002</v>
      </c>
      <c r="L458">
        <v>10</v>
      </c>
      <c r="M458" t="s">
        <v>691</v>
      </c>
      <c r="N458" t="b">
        <v>0</v>
      </c>
    </row>
    <row r="459" spans="1:14" x14ac:dyDescent="0.45">
      <c r="A459" t="s">
        <v>222</v>
      </c>
      <c r="B459" t="s">
        <v>692</v>
      </c>
      <c r="C459" t="s">
        <v>557</v>
      </c>
      <c r="D459">
        <v>5</v>
      </c>
      <c r="E459">
        <v>5</v>
      </c>
      <c r="F459">
        <v>5</v>
      </c>
      <c r="G459">
        <v>5</v>
      </c>
      <c r="H459">
        <v>1</v>
      </c>
      <c r="I459">
        <v>4.4800000000000004</v>
      </c>
      <c r="J459">
        <v>21</v>
      </c>
      <c r="K459">
        <v>0.2882381110994931</v>
      </c>
      <c r="L459">
        <v>10</v>
      </c>
      <c r="M459" t="s">
        <v>693</v>
      </c>
      <c r="N459" t="b">
        <v>0</v>
      </c>
    </row>
    <row r="460" spans="1:14" x14ac:dyDescent="0.45">
      <c r="A460" t="s">
        <v>225</v>
      </c>
      <c r="B460" t="s">
        <v>694</v>
      </c>
      <c r="C460" t="s">
        <v>557</v>
      </c>
      <c r="D460">
        <v>4</v>
      </c>
      <c r="E460">
        <v>5</v>
      </c>
      <c r="F460">
        <v>4</v>
      </c>
      <c r="G460">
        <v>5</v>
      </c>
      <c r="H460">
        <v>1</v>
      </c>
      <c r="I460">
        <v>3.28</v>
      </c>
      <c r="J460">
        <v>19</v>
      </c>
      <c r="K460">
        <v>0.30748280660432359</v>
      </c>
      <c r="L460">
        <v>11</v>
      </c>
      <c r="M460" t="s">
        <v>695</v>
      </c>
      <c r="N460" t="b">
        <v>0</v>
      </c>
    </row>
    <row r="461" spans="1:14" x14ac:dyDescent="0.45">
      <c r="A461" t="s">
        <v>228</v>
      </c>
      <c r="B461" t="s">
        <v>696</v>
      </c>
      <c r="C461" t="s">
        <v>557</v>
      </c>
      <c r="D461">
        <v>5</v>
      </c>
      <c r="E461">
        <v>5</v>
      </c>
      <c r="F461">
        <v>4</v>
      </c>
      <c r="G461">
        <v>5</v>
      </c>
      <c r="H461">
        <v>1</v>
      </c>
      <c r="I461">
        <v>3.5</v>
      </c>
      <c r="J461">
        <v>20</v>
      </c>
      <c r="K461">
        <v>0.32951832506619949</v>
      </c>
      <c r="L461">
        <v>8</v>
      </c>
      <c r="M461" t="s">
        <v>697</v>
      </c>
      <c r="N461" t="b">
        <v>0</v>
      </c>
    </row>
    <row r="462" spans="1:14" x14ac:dyDescent="0.45">
      <c r="A462" t="s">
        <v>231</v>
      </c>
      <c r="B462" t="s">
        <v>698</v>
      </c>
      <c r="C462" t="s">
        <v>557</v>
      </c>
      <c r="D462">
        <v>3</v>
      </c>
      <c r="E462">
        <v>1</v>
      </c>
      <c r="F462">
        <v>1</v>
      </c>
      <c r="G462">
        <v>1</v>
      </c>
      <c r="H462">
        <v>1</v>
      </c>
      <c r="I462">
        <v>1.44</v>
      </c>
      <c r="J462">
        <v>7</v>
      </c>
      <c r="K462">
        <v>4.1375536499872419E-2</v>
      </c>
      <c r="L462">
        <v>10</v>
      </c>
      <c r="M462" t="s">
        <v>699</v>
      </c>
      <c r="N462" t="b">
        <v>0</v>
      </c>
    </row>
    <row r="463" spans="1:14" x14ac:dyDescent="0.45">
      <c r="A463" t="s">
        <v>234</v>
      </c>
      <c r="B463" t="s">
        <v>700</v>
      </c>
      <c r="C463" t="s">
        <v>557</v>
      </c>
      <c r="D463">
        <v>5</v>
      </c>
      <c r="E463">
        <v>5</v>
      </c>
      <c r="F463">
        <v>4</v>
      </c>
      <c r="G463">
        <v>5</v>
      </c>
      <c r="H463">
        <v>1</v>
      </c>
      <c r="I463">
        <v>3.5</v>
      </c>
      <c r="J463">
        <v>20</v>
      </c>
      <c r="K463">
        <v>0.31120015756544511</v>
      </c>
      <c r="L463">
        <v>11</v>
      </c>
      <c r="M463" t="s">
        <v>701</v>
      </c>
      <c r="N463" t="b">
        <v>0</v>
      </c>
    </row>
    <row r="464" spans="1:14" x14ac:dyDescent="0.45">
      <c r="A464" t="s">
        <v>237</v>
      </c>
      <c r="B464" t="s">
        <v>702</v>
      </c>
      <c r="C464" t="s">
        <v>557</v>
      </c>
      <c r="D464">
        <v>5</v>
      </c>
      <c r="E464">
        <v>5</v>
      </c>
      <c r="F464">
        <v>5</v>
      </c>
      <c r="G464">
        <v>5</v>
      </c>
      <c r="H464">
        <v>5</v>
      </c>
      <c r="I464">
        <v>5</v>
      </c>
      <c r="J464">
        <v>25</v>
      </c>
      <c r="K464">
        <v>0.22429371178438801</v>
      </c>
      <c r="L464">
        <v>14</v>
      </c>
      <c r="M464" t="s">
        <v>652</v>
      </c>
      <c r="N464" t="b">
        <v>0</v>
      </c>
    </row>
    <row r="465" spans="1:14" x14ac:dyDescent="0.45">
      <c r="A465" t="s">
        <v>240</v>
      </c>
      <c r="B465" t="s">
        <v>703</v>
      </c>
      <c r="C465" t="s">
        <v>557</v>
      </c>
      <c r="D465">
        <v>5</v>
      </c>
      <c r="E465">
        <v>5</v>
      </c>
      <c r="F465">
        <v>5</v>
      </c>
      <c r="G465">
        <v>5</v>
      </c>
      <c r="H465">
        <v>1</v>
      </c>
      <c r="I465">
        <v>4.4800000000000004</v>
      </c>
      <c r="J465">
        <v>21</v>
      </c>
      <c r="K465">
        <v>0.26894000299335669</v>
      </c>
      <c r="L465">
        <v>8</v>
      </c>
      <c r="M465" t="s">
        <v>704</v>
      </c>
      <c r="N465" t="b">
        <v>0</v>
      </c>
    </row>
    <row r="466" spans="1:14" x14ac:dyDescent="0.45">
      <c r="A466" t="s">
        <v>243</v>
      </c>
      <c r="B466" t="s">
        <v>705</v>
      </c>
      <c r="C466" t="s">
        <v>557</v>
      </c>
      <c r="D466">
        <v>5</v>
      </c>
      <c r="E466">
        <v>5</v>
      </c>
      <c r="F466">
        <v>5</v>
      </c>
      <c r="G466">
        <v>5</v>
      </c>
      <c r="H466">
        <v>1</v>
      </c>
      <c r="I466">
        <v>4.4800000000000004</v>
      </c>
      <c r="J466">
        <v>21</v>
      </c>
      <c r="K466">
        <v>0.2778108663817932</v>
      </c>
      <c r="L466">
        <v>12</v>
      </c>
      <c r="M466" t="s">
        <v>706</v>
      </c>
      <c r="N466" t="b">
        <v>0</v>
      </c>
    </row>
    <row r="467" spans="1:14" x14ac:dyDescent="0.45">
      <c r="A467" t="s">
        <v>246</v>
      </c>
      <c r="B467" t="s">
        <v>707</v>
      </c>
      <c r="C467" t="s">
        <v>557</v>
      </c>
      <c r="D467">
        <v>5</v>
      </c>
      <c r="E467">
        <v>5</v>
      </c>
      <c r="F467">
        <v>4</v>
      </c>
      <c r="G467">
        <v>5</v>
      </c>
      <c r="H467">
        <v>1</v>
      </c>
      <c r="I467">
        <v>3.5</v>
      </c>
      <c r="J467">
        <v>20</v>
      </c>
      <c r="K467">
        <v>0.1610097750361747</v>
      </c>
      <c r="L467">
        <v>10</v>
      </c>
      <c r="M467" t="s">
        <v>708</v>
      </c>
      <c r="N467" t="b">
        <v>0</v>
      </c>
    </row>
    <row r="468" spans="1:14" x14ac:dyDescent="0.45">
      <c r="A468" t="s">
        <v>249</v>
      </c>
      <c r="B468" t="s">
        <v>709</v>
      </c>
      <c r="C468" t="s">
        <v>557</v>
      </c>
      <c r="D468">
        <v>5</v>
      </c>
      <c r="E468">
        <v>5</v>
      </c>
      <c r="F468">
        <v>4</v>
      </c>
      <c r="G468">
        <v>5</v>
      </c>
      <c r="H468">
        <v>1</v>
      </c>
      <c r="I468">
        <v>4.3400000000000007</v>
      </c>
      <c r="J468">
        <v>20</v>
      </c>
      <c r="K468">
        <v>0.43851762303674502</v>
      </c>
      <c r="L468">
        <v>10</v>
      </c>
      <c r="M468" t="s">
        <v>710</v>
      </c>
      <c r="N468" t="b">
        <v>0</v>
      </c>
    </row>
    <row r="469" spans="1:14" x14ac:dyDescent="0.45">
      <c r="A469" t="s">
        <v>252</v>
      </c>
      <c r="B469" t="s">
        <v>711</v>
      </c>
      <c r="C469" t="s">
        <v>557</v>
      </c>
      <c r="D469">
        <v>5</v>
      </c>
      <c r="E469">
        <v>5</v>
      </c>
      <c r="F469">
        <v>4</v>
      </c>
      <c r="G469">
        <v>5</v>
      </c>
      <c r="H469">
        <v>1</v>
      </c>
      <c r="I469">
        <v>4.3400000000000007</v>
      </c>
      <c r="J469">
        <v>20</v>
      </c>
      <c r="K469">
        <v>0.12144613243819841</v>
      </c>
      <c r="L469">
        <v>10</v>
      </c>
      <c r="M469" t="s">
        <v>712</v>
      </c>
      <c r="N469" t="b">
        <v>0</v>
      </c>
    </row>
    <row r="470" spans="1:14" x14ac:dyDescent="0.45">
      <c r="A470" t="s">
        <v>255</v>
      </c>
      <c r="B470" t="s">
        <v>713</v>
      </c>
      <c r="C470" t="s">
        <v>557</v>
      </c>
      <c r="D470">
        <v>5</v>
      </c>
      <c r="E470">
        <v>5</v>
      </c>
      <c r="F470">
        <v>4</v>
      </c>
      <c r="G470">
        <v>5</v>
      </c>
      <c r="H470">
        <v>1</v>
      </c>
      <c r="I470">
        <v>3.5</v>
      </c>
      <c r="J470">
        <v>20</v>
      </c>
      <c r="K470">
        <v>0.41156449211147622</v>
      </c>
      <c r="L470">
        <v>10</v>
      </c>
      <c r="M470" t="s">
        <v>714</v>
      </c>
      <c r="N470" t="b">
        <v>0</v>
      </c>
    </row>
    <row r="471" spans="1:14" x14ac:dyDescent="0.45">
      <c r="A471" t="s">
        <v>258</v>
      </c>
      <c r="B471" t="s">
        <v>715</v>
      </c>
      <c r="C471" t="s">
        <v>557</v>
      </c>
      <c r="D471">
        <v>4</v>
      </c>
      <c r="E471">
        <v>5</v>
      </c>
      <c r="F471">
        <v>4</v>
      </c>
      <c r="G471">
        <v>5</v>
      </c>
      <c r="H471">
        <v>1</v>
      </c>
      <c r="I471">
        <v>3.28</v>
      </c>
      <c r="J471">
        <v>19</v>
      </c>
      <c r="K471">
        <v>0.40587417055369379</v>
      </c>
      <c r="L471">
        <v>11</v>
      </c>
      <c r="M471" t="s">
        <v>716</v>
      </c>
      <c r="N471" t="b">
        <v>0</v>
      </c>
    </row>
    <row r="472" spans="1:14" x14ac:dyDescent="0.45">
      <c r="A472" t="s">
        <v>261</v>
      </c>
      <c r="B472" t="s">
        <v>717</v>
      </c>
      <c r="C472" t="s">
        <v>557</v>
      </c>
      <c r="D472">
        <v>5</v>
      </c>
      <c r="E472">
        <v>5</v>
      </c>
      <c r="F472">
        <v>4</v>
      </c>
      <c r="G472">
        <v>5</v>
      </c>
      <c r="H472">
        <v>1</v>
      </c>
      <c r="I472">
        <v>4.3400000000000007</v>
      </c>
      <c r="J472">
        <v>20</v>
      </c>
      <c r="K472">
        <v>0.2570174569815718</v>
      </c>
      <c r="L472">
        <v>11</v>
      </c>
      <c r="M472" t="s">
        <v>718</v>
      </c>
      <c r="N472" t="b">
        <v>0</v>
      </c>
    </row>
    <row r="473" spans="1:14" x14ac:dyDescent="0.45">
      <c r="A473" t="s">
        <v>264</v>
      </c>
      <c r="B473" t="s">
        <v>719</v>
      </c>
      <c r="C473" t="s">
        <v>557</v>
      </c>
      <c r="D473">
        <v>5</v>
      </c>
      <c r="E473">
        <v>5</v>
      </c>
      <c r="F473">
        <v>4</v>
      </c>
      <c r="G473">
        <v>5</v>
      </c>
      <c r="H473">
        <v>1</v>
      </c>
      <c r="I473">
        <v>3.5</v>
      </c>
      <c r="J473">
        <v>20</v>
      </c>
      <c r="K473">
        <v>0.30112088017316579</v>
      </c>
      <c r="L473">
        <v>10</v>
      </c>
      <c r="M473" t="s">
        <v>720</v>
      </c>
      <c r="N473" t="b">
        <v>0</v>
      </c>
    </row>
    <row r="474" spans="1:14" x14ac:dyDescent="0.45">
      <c r="A474" t="s">
        <v>267</v>
      </c>
      <c r="B474" t="s">
        <v>721</v>
      </c>
      <c r="C474" t="s">
        <v>557</v>
      </c>
      <c r="D474">
        <v>5</v>
      </c>
      <c r="E474">
        <v>5</v>
      </c>
      <c r="F474">
        <v>5</v>
      </c>
      <c r="G474">
        <v>5</v>
      </c>
      <c r="H474">
        <v>1</v>
      </c>
      <c r="I474">
        <v>3.64</v>
      </c>
      <c r="J474">
        <v>21</v>
      </c>
      <c r="K474">
        <v>0.15872824946099001</v>
      </c>
      <c r="L474">
        <v>10</v>
      </c>
      <c r="M474" t="s">
        <v>722</v>
      </c>
      <c r="N474" t="b">
        <v>0</v>
      </c>
    </row>
    <row r="475" spans="1:14" x14ac:dyDescent="0.45">
      <c r="A475" t="s">
        <v>270</v>
      </c>
      <c r="B475" t="s">
        <v>723</v>
      </c>
      <c r="C475" t="s">
        <v>557</v>
      </c>
      <c r="D475">
        <v>5</v>
      </c>
      <c r="E475">
        <v>5</v>
      </c>
      <c r="F475">
        <v>4</v>
      </c>
      <c r="G475">
        <v>5</v>
      </c>
      <c r="H475">
        <v>1</v>
      </c>
      <c r="I475">
        <v>4.3400000000000007</v>
      </c>
      <c r="J475">
        <v>20</v>
      </c>
      <c r="K475">
        <v>0.23361689277869441</v>
      </c>
      <c r="L475">
        <v>10</v>
      </c>
      <c r="M475" t="s">
        <v>724</v>
      </c>
      <c r="N475" t="b">
        <v>0</v>
      </c>
    </row>
    <row r="476" spans="1:14" x14ac:dyDescent="0.45">
      <c r="A476" t="s">
        <v>273</v>
      </c>
      <c r="B476" t="s">
        <v>725</v>
      </c>
      <c r="C476" t="s">
        <v>557</v>
      </c>
      <c r="D476">
        <v>5</v>
      </c>
      <c r="E476">
        <v>5</v>
      </c>
      <c r="F476">
        <v>5</v>
      </c>
      <c r="G476">
        <v>5</v>
      </c>
      <c r="H476">
        <v>1</v>
      </c>
      <c r="I476">
        <v>4.4800000000000004</v>
      </c>
      <c r="J476">
        <v>21</v>
      </c>
      <c r="K476">
        <v>0.17513732502034879</v>
      </c>
      <c r="L476">
        <v>9</v>
      </c>
      <c r="M476" t="s">
        <v>726</v>
      </c>
      <c r="N476" t="b">
        <v>0</v>
      </c>
    </row>
    <row r="477" spans="1:14" x14ac:dyDescent="0.45">
      <c r="A477" t="s">
        <v>276</v>
      </c>
      <c r="B477" t="s">
        <v>727</v>
      </c>
      <c r="C477" t="s">
        <v>557</v>
      </c>
      <c r="D477">
        <v>5</v>
      </c>
      <c r="E477">
        <v>5</v>
      </c>
      <c r="F477">
        <v>4</v>
      </c>
      <c r="G477">
        <v>5</v>
      </c>
      <c r="H477">
        <v>1</v>
      </c>
      <c r="I477">
        <v>3.5</v>
      </c>
      <c r="J477">
        <v>20</v>
      </c>
      <c r="K477">
        <v>0.36630837300924618</v>
      </c>
      <c r="L477">
        <v>10</v>
      </c>
      <c r="M477" t="s">
        <v>728</v>
      </c>
      <c r="N477" t="b">
        <v>0</v>
      </c>
    </row>
    <row r="478" spans="1:14" x14ac:dyDescent="0.45">
      <c r="A478" t="s">
        <v>279</v>
      </c>
      <c r="B478" t="s">
        <v>729</v>
      </c>
      <c r="C478" t="s">
        <v>557</v>
      </c>
      <c r="D478">
        <v>4</v>
      </c>
      <c r="E478">
        <v>4</v>
      </c>
      <c r="F478">
        <v>3</v>
      </c>
      <c r="G478">
        <v>5</v>
      </c>
      <c r="H478">
        <v>1</v>
      </c>
      <c r="I478">
        <v>3.8</v>
      </c>
      <c r="J478">
        <v>17</v>
      </c>
      <c r="K478">
        <v>0.25506679331134219</v>
      </c>
      <c r="L478">
        <v>11</v>
      </c>
      <c r="M478" t="s">
        <v>730</v>
      </c>
      <c r="N478" t="b">
        <v>0</v>
      </c>
    </row>
    <row r="479" spans="1:14" x14ac:dyDescent="0.45">
      <c r="A479" t="s">
        <v>282</v>
      </c>
      <c r="B479" t="s">
        <v>731</v>
      </c>
      <c r="C479" t="s">
        <v>557</v>
      </c>
      <c r="D479">
        <v>3</v>
      </c>
      <c r="E479">
        <v>3</v>
      </c>
      <c r="F479">
        <v>2</v>
      </c>
      <c r="G479">
        <v>4</v>
      </c>
      <c r="H479">
        <v>1</v>
      </c>
      <c r="I479">
        <v>2.2999999999999998</v>
      </c>
      <c r="J479">
        <v>13</v>
      </c>
      <c r="K479">
        <v>0.15908043405074249</v>
      </c>
      <c r="L479">
        <v>9</v>
      </c>
      <c r="M479" t="s">
        <v>732</v>
      </c>
      <c r="N479" t="b">
        <v>0</v>
      </c>
    </row>
    <row r="480" spans="1:14" x14ac:dyDescent="0.45">
      <c r="A480" t="s">
        <v>285</v>
      </c>
      <c r="B480" t="s">
        <v>733</v>
      </c>
      <c r="C480" t="s">
        <v>557</v>
      </c>
      <c r="D480">
        <v>5</v>
      </c>
      <c r="E480">
        <v>5</v>
      </c>
      <c r="F480">
        <v>4</v>
      </c>
      <c r="G480">
        <v>5</v>
      </c>
      <c r="H480">
        <v>1</v>
      </c>
      <c r="I480">
        <v>4.3400000000000007</v>
      </c>
      <c r="J480">
        <v>20</v>
      </c>
      <c r="K480">
        <v>0.34443461945963599</v>
      </c>
      <c r="L480">
        <v>10</v>
      </c>
      <c r="M480" t="s">
        <v>734</v>
      </c>
      <c r="N480" t="b">
        <v>0</v>
      </c>
    </row>
    <row r="481" spans="1:14" x14ac:dyDescent="0.45">
      <c r="A481" t="s">
        <v>288</v>
      </c>
      <c r="B481" t="s">
        <v>735</v>
      </c>
      <c r="C481" t="s">
        <v>557</v>
      </c>
      <c r="D481">
        <v>5</v>
      </c>
      <c r="E481">
        <v>5</v>
      </c>
      <c r="F481">
        <v>5</v>
      </c>
      <c r="G481">
        <v>5</v>
      </c>
      <c r="H481">
        <v>1</v>
      </c>
      <c r="I481">
        <v>3.64</v>
      </c>
      <c r="J481">
        <v>21</v>
      </c>
      <c r="K481">
        <v>0.17386577345278631</v>
      </c>
      <c r="L481">
        <v>10</v>
      </c>
      <c r="M481" t="s">
        <v>736</v>
      </c>
      <c r="N481" t="b">
        <v>0</v>
      </c>
    </row>
    <row r="482" spans="1:14" x14ac:dyDescent="0.45">
      <c r="A482" t="s">
        <v>291</v>
      </c>
      <c r="B482" t="s">
        <v>737</v>
      </c>
      <c r="C482" t="s">
        <v>557</v>
      </c>
      <c r="D482">
        <v>5</v>
      </c>
      <c r="E482">
        <v>5</v>
      </c>
      <c r="F482">
        <v>4</v>
      </c>
      <c r="G482">
        <v>5</v>
      </c>
      <c r="H482">
        <v>1</v>
      </c>
      <c r="I482">
        <v>4.3400000000000007</v>
      </c>
      <c r="J482">
        <v>20</v>
      </c>
      <c r="K482">
        <v>0.27440668811712438</v>
      </c>
      <c r="L482">
        <v>10</v>
      </c>
      <c r="M482" t="s">
        <v>738</v>
      </c>
      <c r="N482" t="b">
        <v>0</v>
      </c>
    </row>
    <row r="483" spans="1:14" x14ac:dyDescent="0.45">
      <c r="A483" t="s">
        <v>294</v>
      </c>
      <c r="B483" t="s">
        <v>739</v>
      </c>
      <c r="C483" t="s">
        <v>557</v>
      </c>
      <c r="D483">
        <v>5</v>
      </c>
      <c r="E483">
        <v>5</v>
      </c>
      <c r="F483">
        <v>4</v>
      </c>
      <c r="G483">
        <v>5</v>
      </c>
      <c r="H483">
        <v>1</v>
      </c>
      <c r="I483">
        <v>4.3400000000000007</v>
      </c>
      <c r="J483">
        <v>20</v>
      </c>
      <c r="K483">
        <v>0.15294083938269981</v>
      </c>
      <c r="L483">
        <v>10</v>
      </c>
      <c r="M483" t="s">
        <v>740</v>
      </c>
      <c r="N483" t="b">
        <v>0</v>
      </c>
    </row>
    <row r="484" spans="1:14" x14ac:dyDescent="0.45">
      <c r="A484" t="s">
        <v>297</v>
      </c>
      <c r="B484" t="s">
        <v>741</v>
      </c>
      <c r="C484" t="s">
        <v>557</v>
      </c>
      <c r="D484">
        <v>5</v>
      </c>
      <c r="E484">
        <v>5</v>
      </c>
      <c r="F484">
        <v>5</v>
      </c>
      <c r="G484">
        <v>5</v>
      </c>
      <c r="H484">
        <v>1</v>
      </c>
      <c r="I484">
        <v>4.4800000000000004</v>
      </c>
      <c r="J484">
        <v>21</v>
      </c>
      <c r="K484">
        <v>0.27209807006950482</v>
      </c>
      <c r="L484">
        <v>12</v>
      </c>
      <c r="M484" t="s">
        <v>742</v>
      </c>
      <c r="N484" t="b">
        <v>0</v>
      </c>
    </row>
    <row r="485" spans="1:14" x14ac:dyDescent="0.45">
      <c r="A485" t="s">
        <v>300</v>
      </c>
      <c r="B485" t="s">
        <v>743</v>
      </c>
      <c r="C485" t="s">
        <v>557</v>
      </c>
      <c r="D485">
        <v>4</v>
      </c>
      <c r="E485">
        <v>5</v>
      </c>
      <c r="F485">
        <v>3</v>
      </c>
      <c r="G485">
        <v>4</v>
      </c>
      <c r="H485">
        <v>1</v>
      </c>
      <c r="I485">
        <v>3.86</v>
      </c>
      <c r="J485">
        <v>17</v>
      </c>
      <c r="K485">
        <v>7.7197684114582027E-2</v>
      </c>
      <c r="L485">
        <v>13</v>
      </c>
      <c r="M485" t="s">
        <v>744</v>
      </c>
      <c r="N485" t="b">
        <v>0</v>
      </c>
    </row>
    <row r="486" spans="1:14" x14ac:dyDescent="0.45">
      <c r="A486" t="s">
        <v>303</v>
      </c>
      <c r="B486" t="s">
        <v>745</v>
      </c>
      <c r="C486" t="s">
        <v>557</v>
      </c>
      <c r="D486">
        <v>5</v>
      </c>
      <c r="E486">
        <v>5</v>
      </c>
      <c r="F486">
        <v>5</v>
      </c>
      <c r="G486">
        <v>5</v>
      </c>
      <c r="H486">
        <v>5</v>
      </c>
      <c r="I486">
        <v>5</v>
      </c>
      <c r="J486">
        <v>25</v>
      </c>
      <c r="K486">
        <v>0.1012045532498714</v>
      </c>
      <c r="L486">
        <v>12</v>
      </c>
      <c r="M486" t="s">
        <v>746</v>
      </c>
      <c r="N486" t="b">
        <v>0</v>
      </c>
    </row>
    <row r="487" spans="1:14" x14ac:dyDescent="0.45">
      <c r="A487" t="s">
        <v>306</v>
      </c>
      <c r="B487" t="s">
        <v>747</v>
      </c>
      <c r="C487" t="s">
        <v>557</v>
      </c>
      <c r="D487">
        <v>5</v>
      </c>
      <c r="E487">
        <v>5</v>
      </c>
      <c r="F487">
        <v>5</v>
      </c>
      <c r="G487">
        <v>5</v>
      </c>
      <c r="H487">
        <v>1</v>
      </c>
      <c r="I487">
        <v>3.64</v>
      </c>
      <c r="J487">
        <v>21</v>
      </c>
      <c r="K487">
        <v>0.16320698528624811</v>
      </c>
      <c r="L487">
        <v>13</v>
      </c>
      <c r="M487" t="s">
        <v>748</v>
      </c>
      <c r="N487" t="b">
        <v>0</v>
      </c>
    </row>
    <row r="488" spans="1:14" x14ac:dyDescent="0.45">
      <c r="A488" t="s">
        <v>309</v>
      </c>
      <c r="B488" t="s">
        <v>749</v>
      </c>
      <c r="C488" t="s">
        <v>557</v>
      </c>
      <c r="D488">
        <v>5</v>
      </c>
      <c r="E488">
        <v>5</v>
      </c>
      <c r="F488">
        <v>4</v>
      </c>
      <c r="G488">
        <v>5</v>
      </c>
      <c r="H488">
        <v>1</v>
      </c>
      <c r="I488">
        <v>4.3400000000000007</v>
      </c>
      <c r="J488">
        <v>20</v>
      </c>
      <c r="K488">
        <v>0.29732980580715229</v>
      </c>
      <c r="L488">
        <v>10</v>
      </c>
      <c r="M488" t="s">
        <v>750</v>
      </c>
      <c r="N488" t="b">
        <v>0</v>
      </c>
    </row>
    <row r="489" spans="1:14" x14ac:dyDescent="0.45">
      <c r="A489" t="s">
        <v>312</v>
      </c>
      <c r="B489" t="s">
        <v>751</v>
      </c>
      <c r="C489" t="s">
        <v>557</v>
      </c>
      <c r="D489">
        <v>4</v>
      </c>
      <c r="E489">
        <v>5</v>
      </c>
      <c r="F489">
        <v>3</v>
      </c>
      <c r="G489">
        <v>5</v>
      </c>
      <c r="H489">
        <v>1</v>
      </c>
      <c r="I489">
        <v>3.98</v>
      </c>
      <c r="J489">
        <v>18</v>
      </c>
      <c r="K489">
        <v>0.17139618020961411</v>
      </c>
      <c r="L489">
        <v>13</v>
      </c>
      <c r="M489" t="s">
        <v>752</v>
      </c>
      <c r="N489" t="b">
        <v>0</v>
      </c>
    </row>
    <row r="490" spans="1:14" x14ac:dyDescent="0.45">
      <c r="A490" t="s">
        <v>315</v>
      </c>
      <c r="B490" t="s">
        <v>753</v>
      </c>
      <c r="C490" t="s">
        <v>557</v>
      </c>
      <c r="D490">
        <v>5</v>
      </c>
      <c r="E490">
        <v>5</v>
      </c>
      <c r="F490">
        <v>5</v>
      </c>
      <c r="G490">
        <v>5</v>
      </c>
      <c r="H490">
        <v>5</v>
      </c>
      <c r="I490">
        <v>5</v>
      </c>
      <c r="J490">
        <v>25</v>
      </c>
      <c r="K490">
        <v>0.2024148993966072</v>
      </c>
      <c r="L490">
        <v>12</v>
      </c>
      <c r="M490" t="s">
        <v>754</v>
      </c>
      <c r="N490" t="b">
        <v>0</v>
      </c>
    </row>
    <row r="491" spans="1:14" x14ac:dyDescent="0.45">
      <c r="A491" t="s">
        <v>318</v>
      </c>
      <c r="B491" t="s">
        <v>755</v>
      </c>
      <c r="C491" t="s">
        <v>557</v>
      </c>
      <c r="D491">
        <v>5</v>
      </c>
      <c r="E491">
        <v>5</v>
      </c>
      <c r="F491">
        <v>5</v>
      </c>
      <c r="G491">
        <v>5</v>
      </c>
      <c r="H491">
        <v>5</v>
      </c>
      <c r="I491">
        <v>5</v>
      </c>
      <c r="J491">
        <v>25</v>
      </c>
      <c r="K491">
        <v>0.212436087030965</v>
      </c>
      <c r="L491">
        <v>10</v>
      </c>
      <c r="M491" t="s">
        <v>756</v>
      </c>
      <c r="N491" t="b">
        <v>0</v>
      </c>
    </row>
    <row r="492" spans="1:14" x14ac:dyDescent="0.45">
      <c r="A492" t="s">
        <v>321</v>
      </c>
      <c r="B492" t="s">
        <v>757</v>
      </c>
      <c r="C492" t="s">
        <v>557</v>
      </c>
      <c r="D492">
        <v>5</v>
      </c>
      <c r="E492">
        <v>5</v>
      </c>
      <c r="F492">
        <v>5</v>
      </c>
      <c r="G492">
        <v>5</v>
      </c>
      <c r="H492">
        <v>5</v>
      </c>
      <c r="I492">
        <v>5</v>
      </c>
      <c r="J492">
        <v>25</v>
      </c>
      <c r="K492">
        <v>0.14028566498011141</v>
      </c>
      <c r="L492">
        <v>12</v>
      </c>
      <c r="M492" t="s">
        <v>758</v>
      </c>
      <c r="N492" t="b">
        <v>0</v>
      </c>
    </row>
    <row r="493" spans="1:14" x14ac:dyDescent="0.45">
      <c r="A493" t="s">
        <v>324</v>
      </c>
      <c r="B493" t="s">
        <v>759</v>
      </c>
      <c r="C493" t="s">
        <v>557</v>
      </c>
      <c r="D493">
        <v>4</v>
      </c>
      <c r="E493">
        <v>5</v>
      </c>
      <c r="F493">
        <v>4</v>
      </c>
      <c r="G493">
        <v>5</v>
      </c>
      <c r="H493">
        <v>1</v>
      </c>
      <c r="I493">
        <v>4.12</v>
      </c>
      <c r="J493">
        <v>19</v>
      </c>
      <c r="K493">
        <v>0.22585404290255681</v>
      </c>
      <c r="L493">
        <v>14</v>
      </c>
      <c r="M493" t="s">
        <v>760</v>
      </c>
      <c r="N493" t="b">
        <v>0</v>
      </c>
    </row>
    <row r="494" spans="1:14" x14ac:dyDescent="0.45">
      <c r="A494" t="s">
        <v>327</v>
      </c>
      <c r="B494" t="s">
        <v>761</v>
      </c>
      <c r="C494" t="s">
        <v>557</v>
      </c>
      <c r="D494">
        <v>5</v>
      </c>
      <c r="E494">
        <v>5</v>
      </c>
      <c r="F494">
        <v>5</v>
      </c>
      <c r="G494">
        <v>5</v>
      </c>
      <c r="H494">
        <v>1</v>
      </c>
      <c r="I494">
        <v>4.4800000000000004</v>
      </c>
      <c r="J494">
        <v>21</v>
      </c>
      <c r="K494">
        <v>9.1329225352112658E-2</v>
      </c>
      <c r="L494">
        <v>2</v>
      </c>
      <c r="M494" t="s">
        <v>762</v>
      </c>
      <c r="N494" t="b">
        <v>0</v>
      </c>
    </row>
    <row r="495" spans="1:14" x14ac:dyDescent="0.45">
      <c r="A495" t="s">
        <v>330</v>
      </c>
      <c r="B495" t="s">
        <v>763</v>
      </c>
      <c r="C495" t="s">
        <v>557</v>
      </c>
      <c r="D495">
        <v>5</v>
      </c>
      <c r="E495">
        <v>5</v>
      </c>
      <c r="F495">
        <v>5</v>
      </c>
      <c r="G495">
        <v>5</v>
      </c>
      <c r="H495">
        <v>1</v>
      </c>
      <c r="I495">
        <v>3.64</v>
      </c>
      <c r="J495">
        <v>21</v>
      </c>
      <c r="K495">
        <v>0.2024937679101671</v>
      </c>
      <c r="L495">
        <v>12</v>
      </c>
      <c r="M495" t="s">
        <v>764</v>
      </c>
      <c r="N495" t="b">
        <v>0</v>
      </c>
    </row>
    <row r="496" spans="1:14" x14ac:dyDescent="0.45">
      <c r="A496" t="s">
        <v>333</v>
      </c>
      <c r="B496" t="s">
        <v>765</v>
      </c>
      <c r="C496" t="s">
        <v>557</v>
      </c>
      <c r="D496">
        <v>5</v>
      </c>
      <c r="E496">
        <v>5</v>
      </c>
      <c r="F496">
        <v>5</v>
      </c>
      <c r="G496">
        <v>5</v>
      </c>
      <c r="H496">
        <v>1</v>
      </c>
      <c r="I496">
        <v>4.76</v>
      </c>
      <c r="J496">
        <v>21</v>
      </c>
      <c r="K496">
        <v>0.17015606195695129</v>
      </c>
      <c r="L496">
        <v>11</v>
      </c>
      <c r="M496" t="s">
        <v>766</v>
      </c>
      <c r="N496" t="b">
        <v>0</v>
      </c>
    </row>
    <row r="497" spans="1:14" x14ac:dyDescent="0.45">
      <c r="A497" t="s">
        <v>336</v>
      </c>
      <c r="B497" t="s">
        <v>767</v>
      </c>
      <c r="C497" t="s">
        <v>557</v>
      </c>
      <c r="D497">
        <v>5</v>
      </c>
      <c r="E497">
        <v>5</v>
      </c>
      <c r="F497">
        <v>4</v>
      </c>
      <c r="G497">
        <v>5</v>
      </c>
      <c r="H497">
        <v>1</v>
      </c>
      <c r="I497">
        <v>3.5</v>
      </c>
      <c r="J497">
        <v>20</v>
      </c>
      <c r="K497">
        <v>0.30512707331687261</v>
      </c>
      <c r="L497">
        <v>13</v>
      </c>
      <c r="M497" t="s">
        <v>768</v>
      </c>
      <c r="N497" t="b">
        <v>0</v>
      </c>
    </row>
    <row r="498" spans="1:14" x14ac:dyDescent="0.45">
      <c r="A498" t="s">
        <v>339</v>
      </c>
      <c r="B498" t="s">
        <v>769</v>
      </c>
      <c r="C498" t="s">
        <v>557</v>
      </c>
      <c r="D498">
        <v>5</v>
      </c>
      <c r="E498">
        <v>5</v>
      </c>
      <c r="F498">
        <v>5</v>
      </c>
      <c r="G498">
        <v>5</v>
      </c>
      <c r="H498">
        <v>1</v>
      </c>
      <c r="I498">
        <v>4.4800000000000004</v>
      </c>
      <c r="J498">
        <v>21</v>
      </c>
      <c r="K498">
        <v>0.26388509115410069</v>
      </c>
      <c r="L498">
        <v>11</v>
      </c>
      <c r="M498" t="s">
        <v>770</v>
      </c>
      <c r="N498" t="b">
        <v>0</v>
      </c>
    </row>
    <row r="499" spans="1:14" x14ac:dyDescent="0.45">
      <c r="A499" t="s">
        <v>342</v>
      </c>
      <c r="B499" t="s">
        <v>771</v>
      </c>
      <c r="C499" t="s">
        <v>557</v>
      </c>
      <c r="D499">
        <v>5</v>
      </c>
      <c r="E499">
        <v>5</v>
      </c>
      <c r="F499">
        <v>4</v>
      </c>
      <c r="G499">
        <v>5</v>
      </c>
      <c r="H499">
        <v>1</v>
      </c>
      <c r="I499">
        <v>3.94</v>
      </c>
      <c r="J499">
        <v>20</v>
      </c>
      <c r="K499">
        <v>0.37463977386446118</v>
      </c>
      <c r="L499">
        <v>11</v>
      </c>
      <c r="M499" t="s">
        <v>772</v>
      </c>
      <c r="N499" t="b">
        <v>0</v>
      </c>
    </row>
    <row r="500" spans="1:14" x14ac:dyDescent="0.45">
      <c r="A500" t="s">
        <v>345</v>
      </c>
      <c r="B500" t="s">
        <v>773</v>
      </c>
      <c r="C500" t="s">
        <v>557</v>
      </c>
      <c r="D500">
        <v>5</v>
      </c>
      <c r="E500">
        <v>5</v>
      </c>
      <c r="F500">
        <v>5</v>
      </c>
      <c r="G500">
        <v>5</v>
      </c>
      <c r="H500">
        <v>1</v>
      </c>
      <c r="I500">
        <v>4.4800000000000004</v>
      </c>
      <c r="J500">
        <v>21</v>
      </c>
      <c r="K500">
        <v>0.21654493593880089</v>
      </c>
      <c r="L500">
        <v>12</v>
      </c>
      <c r="M500" t="s">
        <v>774</v>
      </c>
      <c r="N500" t="b">
        <v>0</v>
      </c>
    </row>
    <row r="501" spans="1:14" x14ac:dyDescent="0.45">
      <c r="A501" t="s">
        <v>348</v>
      </c>
      <c r="B501" t="s">
        <v>775</v>
      </c>
      <c r="C501" t="s">
        <v>557</v>
      </c>
      <c r="D501">
        <v>5</v>
      </c>
      <c r="E501">
        <v>5</v>
      </c>
      <c r="F501">
        <v>5</v>
      </c>
      <c r="G501">
        <v>5</v>
      </c>
      <c r="H501">
        <v>1</v>
      </c>
      <c r="I501">
        <v>4.4800000000000004</v>
      </c>
      <c r="J501">
        <v>21</v>
      </c>
      <c r="K501">
        <v>0.21754637636393651</v>
      </c>
      <c r="L501">
        <v>13</v>
      </c>
      <c r="M501" t="s">
        <v>776</v>
      </c>
      <c r="N501" t="b">
        <v>0</v>
      </c>
    </row>
    <row r="502" spans="1:14" x14ac:dyDescent="0.45">
      <c r="A502" t="s">
        <v>351</v>
      </c>
      <c r="B502" t="s">
        <v>777</v>
      </c>
      <c r="C502" t="s">
        <v>557</v>
      </c>
      <c r="D502">
        <v>5</v>
      </c>
      <c r="E502">
        <v>5</v>
      </c>
      <c r="F502">
        <v>5</v>
      </c>
      <c r="G502">
        <v>5</v>
      </c>
      <c r="H502">
        <v>5</v>
      </c>
      <c r="I502">
        <v>5</v>
      </c>
      <c r="J502">
        <v>25</v>
      </c>
      <c r="K502">
        <v>0.2294985887795957</v>
      </c>
      <c r="L502">
        <v>9</v>
      </c>
      <c r="M502" t="s">
        <v>778</v>
      </c>
      <c r="N502" t="b">
        <v>0</v>
      </c>
    </row>
    <row r="503" spans="1:14" x14ac:dyDescent="0.45">
      <c r="A503" t="s">
        <v>354</v>
      </c>
      <c r="B503" t="s">
        <v>779</v>
      </c>
      <c r="C503" t="s">
        <v>557</v>
      </c>
      <c r="D503">
        <v>5</v>
      </c>
      <c r="E503">
        <v>5</v>
      </c>
      <c r="F503">
        <v>4</v>
      </c>
      <c r="G503">
        <v>5</v>
      </c>
      <c r="H503">
        <v>1</v>
      </c>
      <c r="I503">
        <v>4.3400000000000007</v>
      </c>
      <c r="J503">
        <v>20</v>
      </c>
      <c r="K503">
        <v>0.28591987506092242</v>
      </c>
      <c r="L503">
        <v>11</v>
      </c>
      <c r="M503" t="s">
        <v>780</v>
      </c>
      <c r="N503" t="b">
        <v>0</v>
      </c>
    </row>
    <row r="504" spans="1:14" x14ac:dyDescent="0.45">
      <c r="A504" t="s">
        <v>357</v>
      </c>
      <c r="B504" t="s">
        <v>781</v>
      </c>
      <c r="C504" t="s">
        <v>557</v>
      </c>
      <c r="D504">
        <v>5</v>
      </c>
      <c r="E504">
        <v>5</v>
      </c>
      <c r="F504">
        <v>5</v>
      </c>
      <c r="G504">
        <v>5</v>
      </c>
      <c r="H504">
        <v>1</v>
      </c>
      <c r="I504">
        <v>4.4800000000000004</v>
      </c>
      <c r="J504">
        <v>21</v>
      </c>
      <c r="K504">
        <v>0.13394868585732159</v>
      </c>
      <c r="L504">
        <v>2</v>
      </c>
      <c r="M504" t="s">
        <v>676</v>
      </c>
      <c r="N504" t="b">
        <v>0</v>
      </c>
    </row>
    <row r="505" spans="1:14" x14ac:dyDescent="0.45">
      <c r="A505" t="s">
        <v>360</v>
      </c>
      <c r="B505" t="s">
        <v>782</v>
      </c>
      <c r="C505" t="s">
        <v>557</v>
      </c>
      <c r="D505">
        <v>5</v>
      </c>
      <c r="E505">
        <v>5</v>
      </c>
      <c r="F505">
        <v>4</v>
      </c>
      <c r="G505">
        <v>5</v>
      </c>
      <c r="H505">
        <v>1</v>
      </c>
      <c r="I505">
        <v>4.3400000000000007</v>
      </c>
      <c r="J505">
        <v>20</v>
      </c>
      <c r="K505">
        <v>0.45454831355606812</v>
      </c>
      <c r="L505">
        <v>13</v>
      </c>
      <c r="M505" t="s">
        <v>783</v>
      </c>
      <c r="N505" t="b">
        <v>0</v>
      </c>
    </row>
    <row r="506" spans="1:14" x14ac:dyDescent="0.45">
      <c r="A506" t="s">
        <v>363</v>
      </c>
      <c r="B506" t="s">
        <v>784</v>
      </c>
      <c r="C506" t="s">
        <v>557</v>
      </c>
      <c r="D506">
        <v>5</v>
      </c>
      <c r="E506">
        <v>5</v>
      </c>
      <c r="F506">
        <v>4</v>
      </c>
      <c r="G506">
        <v>5</v>
      </c>
      <c r="H506">
        <v>1</v>
      </c>
      <c r="I506">
        <v>4.3400000000000007</v>
      </c>
      <c r="J506">
        <v>20</v>
      </c>
      <c r="K506">
        <v>0.1212222711210566</v>
      </c>
      <c r="L506">
        <v>9</v>
      </c>
      <c r="M506" t="s">
        <v>785</v>
      </c>
      <c r="N506" t="b">
        <v>0</v>
      </c>
    </row>
    <row r="507" spans="1:14" x14ac:dyDescent="0.45">
      <c r="A507" t="s">
        <v>366</v>
      </c>
      <c r="B507" t="s">
        <v>786</v>
      </c>
      <c r="C507" t="s">
        <v>557</v>
      </c>
      <c r="D507">
        <v>4</v>
      </c>
      <c r="E507">
        <v>4</v>
      </c>
      <c r="F507">
        <v>3</v>
      </c>
      <c r="G507">
        <v>5</v>
      </c>
      <c r="H507">
        <v>1</v>
      </c>
      <c r="I507">
        <v>3.8</v>
      </c>
      <c r="J507">
        <v>17</v>
      </c>
      <c r="K507">
        <v>0.39263607907785519</v>
      </c>
      <c r="L507">
        <v>13</v>
      </c>
      <c r="M507" t="s">
        <v>787</v>
      </c>
      <c r="N507" t="b">
        <v>0</v>
      </c>
    </row>
    <row r="508" spans="1:14" x14ac:dyDescent="0.45">
      <c r="A508" t="s">
        <v>369</v>
      </c>
      <c r="B508" t="s">
        <v>788</v>
      </c>
      <c r="C508" t="s">
        <v>557</v>
      </c>
      <c r="D508">
        <v>4</v>
      </c>
      <c r="E508">
        <v>5</v>
      </c>
      <c r="F508">
        <v>4</v>
      </c>
      <c r="G508">
        <v>5</v>
      </c>
      <c r="H508">
        <v>1</v>
      </c>
      <c r="I508">
        <v>4.12</v>
      </c>
      <c r="J508">
        <v>19</v>
      </c>
      <c r="K508">
        <v>0.40327012253854788</v>
      </c>
      <c r="L508">
        <v>15</v>
      </c>
      <c r="M508" t="s">
        <v>789</v>
      </c>
      <c r="N508" t="b">
        <v>0</v>
      </c>
    </row>
    <row r="509" spans="1:14" x14ac:dyDescent="0.45">
      <c r="A509" t="s">
        <v>372</v>
      </c>
      <c r="B509" t="s">
        <v>790</v>
      </c>
      <c r="C509" t="s">
        <v>557</v>
      </c>
      <c r="D509">
        <v>5</v>
      </c>
      <c r="E509">
        <v>5</v>
      </c>
      <c r="F509">
        <v>4</v>
      </c>
      <c r="G509">
        <v>5</v>
      </c>
      <c r="H509">
        <v>1</v>
      </c>
      <c r="I509">
        <v>3.5</v>
      </c>
      <c r="J509">
        <v>20</v>
      </c>
      <c r="K509">
        <v>0.28668223873047238</v>
      </c>
      <c r="L509">
        <v>8</v>
      </c>
      <c r="M509" t="s">
        <v>791</v>
      </c>
      <c r="N509" t="b">
        <v>0</v>
      </c>
    </row>
    <row r="510" spans="1:14" x14ac:dyDescent="0.45">
      <c r="A510" t="s">
        <v>375</v>
      </c>
      <c r="B510" t="s">
        <v>792</v>
      </c>
      <c r="C510" t="s">
        <v>557</v>
      </c>
      <c r="D510">
        <v>4</v>
      </c>
      <c r="E510">
        <v>5</v>
      </c>
      <c r="F510">
        <v>3</v>
      </c>
      <c r="G510">
        <v>4</v>
      </c>
      <c r="H510">
        <v>1</v>
      </c>
      <c r="I510">
        <v>3.02</v>
      </c>
      <c r="J510">
        <v>17</v>
      </c>
      <c r="K510">
        <v>0.22099898063200821</v>
      </c>
      <c r="L510">
        <v>3</v>
      </c>
      <c r="M510" t="s">
        <v>793</v>
      </c>
      <c r="N510" t="b">
        <v>0</v>
      </c>
    </row>
    <row r="511" spans="1:14" x14ac:dyDescent="0.45">
      <c r="A511" t="s">
        <v>378</v>
      </c>
      <c r="B511" t="s">
        <v>794</v>
      </c>
      <c r="C511" t="s">
        <v>557</v>
      </c>
      <c r="D511">
        <v>5</v>
      </c>
      <c r="E511">
        <v>5</v>
      </c>
      <c r="F511">
        <v>4</v>
      </c>
      <c r="G511">
        <v>5</v>
      </c>
      <c r="H511">
        <v>1</v>
      </c>
      <c r="I511">
        <v>3.5</v>
      </c>
      <c r="J511">
        <v>20</v>
      </c>
      <c r="K511">
        <v>0.18277449192929571</v>
      </c>
      <c r="L511">
        <v>13</v>
      </c>
      <c r="M511" t="s">
        <v>795</v>
      </c>
      <c r="N511" t="b">
        <v>0</v>
      </c>
    </row>
    <row r="512" spans="1:14" x14ac:dyDescent="0.45">
      <c r="A512" t="s">
        <v>381</v>
      </c>
      <c r="B512" t="s">
        <v>796</v>
      </c>
      <c r="C512" t="s">
        <v>557</v>
      </c>
      <c r="D512">
        <v>5</v>
      </c>
      <c r="E512">
        <v>5</v>
      </c>
      <c r="F512">
        <v>4</v>
      </c>
      <c r="G512">
        <v>5</v>
      </c>
      <c r="H512">
        <v>1</v>
      </c>
      <c r="I512">
        <v>3.5</v>
      </c>
      <c r="J512">
        <v>20</v>
      </c>
      <c r="K512">
        <v>0.43473370280773083</v>
      </c>
      <c r="L512">
        <v>13</v>
      </c>
      <c r="M512" t="s">
        <v>797</v>
      </c>
      <c r="N512" t="b">
        <v>0</v>
      </c>
    </row>
    <row r="513" spans="1:14" x14ac:dyDescent="0.45">
      <c r="A513" t="s">
        <v>384</v>
      </c>
      <c r="B513" t="s">
        <v>798</v>
      </c>
      <c r="C513" t="s">
        <v>557</v>
      </c>
      <c r="D513">
        <v>5</v>
      </c>
      <c r="E513">
        <v>5</v>
      </c>
      <c r="F513">
        <v>5</v>
      </c>
      <c r="G513">
        <v>5</v>
      </c>
      <c r="H513">
        <v>1</v>
      </c>
      <c r="I513">
        <v>4.4800000000000004</v>
      </c>
      <c r="J513">
        <v>21</v>
      </c>
      <c r="K513">
        <v>0.16858080138848339</v>
      </c>
      <c r="L513">
        <v>8</v>
      </c>
      <c r="M513" t="s">
        <v>799</v>
      </c>
      <c r="N513" t="b">
        <v>0</v>
      </c>
    </row>
    <row r="514" spans="1:14" x14ac:dyDescent="0.45">
      <c r="A514" t="s">
        <v>387</v>
      </c>
      <c r="B514" t="s">
        <v>800</v>
      </c>
      <c r="C514" t="s">
        <v>557</v>
      </c>
      <c r="D514">
        <v>5</v>
      </c>
      <c r="E514">
        <v>5</v>
      </c>
      <c r="F514">
        <v>4</v>
      </c>
      <c r="G514">
        <v>5</v>
      </c>
      <c r="H514">
        <v>1</v>
      </c>
      <c r="I514">
        <v>3.5</v>
      </c>
      <c r="J514">
        <v>20</v>
      </c>
      <c r="K514">
        <v>0.22853656673090339</v>
      </c>
      <c r="L514">
        <v>12</v>
      </c>
      <c r="M514" t="s">
        <v>801</v>
      </c>
      <c r="N514" t="b">
        <v>0</v>
      </c>
    </row>
    <row r="515" spans="1:14" x14ac:dyDescent="0.45">
      <c r="A515" t="s">
        <v>390</v>
      </c>
      <c r="B515" t="s">
        <v>802</v>
      </c>
      <c r="C515" t="s">
        <v>557</v>
      </c>
      <c r="D515">
        <v>5</v>
      </c>
      <c r="E515">
        <v>5</v>
      </c>
      <c r="F515">
        <v>5</v>
      </c>
      <c r="G515">
        <v>5</v>
      </c>
      <c r="H515">
        <v>1</v>
      </c>
      <c r="I515">
        <v>3.64</v>
      </c>
      <c r="J515">
        <v>21</v>
      </c>
      <c r="K515">
        <v>0.30164001768198329</v>
      </c>
      <c r="L515">
        <v>13</v>
      </c>
      <c r="M515" t="s">
        <v>803</v>
      </c>
      <c r="N515" t="b">
        <v>0</v>
      </c>
    </row>
    <row r="516" spans="1:14" x14ac:dyDescent="0.45">
      <c r="A516" t="s">
        <v>393</v>
      </c>
      <c r="B516" t="s">
        <v>804</v>
      </c>
      <c r="C516" t="s">
        <v>557</v>
      </c>
      <c r="D516">
        <v>4</v>
      </c>
      <c r="E516">
        <v>5</v>
      </c>
      <c r="F516">
        <v>4</v>
      </c>
      <c r="G516">
        <v>5</v>
      </c>
      <c r="H516">
        <v>1</v>
      </c>
      <c r="I516">
        <v>3.28</v>
      </c>
      <c r="J516">
        <v>19</v>
      </c>
      <c r="K516">
        <v>0.31527780899527591</v>
      </c>
      <c r="L516">
        <v>11</v>
      </c>
      <c r="M516" t="s">
        <v>805</v>
      </c>
      <c r="N516" t="b">
        <v>0</v>
      </c>
    </row>
    <row r="517" spans="1:14" x14ac:dyDescent="0.45">
      <c r="A517" t="s">
        <v>396</v>
      </c>
      <c r="B517" t="s">
        <v>806</v>
      </c>
      <c r="C517" t="s">
        <v>557</v>
      </c>
      <c r="D517">
        <v>5</v>
      </c>
      <c r="E517">
        <v>5</v>
      </c>
      <c r="F517">
        <v>4</v>
      </c>
      <c r="G517">
        <v>5</v>
      </c>
      <c r="H517">
        <v>1</v>
      </c>
      <c r="I517">
        <v>3.5</v>
      </c>
      <c r="J517">
        <v>20</v>
      </c>
      <c r="K517">
        <v>0.16935642454267841</v>
      </c>
      <c r="L517">
        <v>11</v>
      </c>
      <c r="M517" t="s">
        <v>807</v>
      </c>
      <c r="N517" t="b">
        <v>0</v>
      </c>
    </row>
    <row r="518" spans="1:14" x14ac:dyDescent="0.45">
      <c r="A518" t="s">
        <v>399</v>
      </c>
      <c r="B518" t="s">
        <v>808</v>
      </c>
      <c r="C518" t="s">
        <v>557</v>
      </c>
      <c r="D518">
        <v>5</v>
      </c>
      <c r="E518">
        <v>5</v>
      </c>
      <c r="F518">
        <v>5</v>
      </c>
      <c r="G518">
        <v>5</v>
      </c>
      <c r="H518">
        <v>2</v>
      </c>
      <c r="I518">
        <v>3.7</v>
      </c>
      <c r="J518">
        <v>22</v>
      </c>
      <c r="K518">
        <v>0.33597734014218289</v>
      </c>
      <c r="L518">
        <v>11</v>
      </c>
      <c r="M518" t="s">
        <v>809</v>
      </c>
      <c r="N518" t="b">
        <v>0</v>
      </c>
    </row>
    <row r="519" spans="1:14" x14ac:dyDescent="0.45">
      <c r="A519" t="s">
        <v>402</v>
      </c>
      <c r="B519" t="s">
        <v>810</v>
      </c>
      <c r="C519" t="s">
        <v>557</v>
      </c>
      <c r="D519">
        <v>4</v>
      </c>
      <c r="E519">
        <v>5</v>
      </c>
      <c r="F519">
        <v>4</v>
      </c>
      <c r="G519">
        <v>5</v>
      </c>
      <c r="H519">
        <v>1</v>
      </c>
      <c r="I519">
        <v>4.12</v>
      </c>
      <c r="J519">
        <v>19</v>
      </c>
      <c r="K519">
        <v>0.31254722618434178</v>
      </c>
      <c r="L519">
        <v>14</v>
      </c>
      <c r="M519" t="s">
        <v>811</v>
      </c>
      <c r="N519" t="b">
        <v>0</v>
      </c>
    </row>
    <row r="520" spans="1:14" x14ac:dyDescent="0.45">
      <c r="A520" t="s">
        <v>405</v>
      </c>
      <c r="B520" t="s">
        <v>812</v>
      </c>
      <c r="C520" t="s">
        <v>557</v>
      </c>
      <c r="D520">
        <v>5</v>
      </c>
      <c r="E520">
        <v>5</v>
      </c>
      <c r="F520">
        <v>5</v>
      </c>
      <c r="G520">
        <v>5</v>
      </c>
      <c r="H520">
        <v>1</v>
      </c>
      <c r="I520">
        <v>4.76</v>
      </c>
      <c r="J520">
        <v>21</v>
      </c>
      <c r="K520">
        <v>0.2082102643594281</v>
      </c>
      <c r="L520">
        <v>11</v>
      </c>
      <c r="M520" t="s">
        <v>813</v>
      </c>
      <c r="N520" t="b">
        <v>0</v>
      </c>
    </row>
    <row r="521" spans="1:14" x14ac:dyDescent="0.45">
      <c r="A521" t="s">
        <v>408</v>
      </c>
      <c r="B521" t="s">
        <v>814</v>
      </c>
      <c r="C521" t="s">
        <v>557</v>
      </c>
      <c r="D521">
        <v>5</v>
      </c>
      <c r="E521">
        <v>5</v>
      </c>
      <c r="F521">
        <v>5</v>
      </c>
      <c r="G521">
        <v>5</v>
      </c>
      <c r="H521">
        <v>1</v>
      </c>
      <c r="I521">
        <v>4.4800000000000004</v>
      </c>
      <c r="J521">
        <v>21</v>
      </c>
      <c r="K521">
        <v>0.33083025476111921</v>
      </c>
      <c r="L521">
        <v>10</v>
      </c>
      <c r="M521" t="s">
        <v>815</v>
      </c>
      <c r="N521" t="b">
        <v>0</v>
      </c>
    </row>
    <row r="522" spans="1:14" x14ac:dyDescent="0.45">
      <c r="A522" t="s">
        <v>411</v>
      </c>
      <c r="B522" t="s">
        <v>816</v>
      </c>
      <c r="C522" t="s">
        <v>557</v>
      </c>
      <c r="D522">
        <v>5</v>
      </c>
      <c r="E522">
        <v>5</v>
      </c>
      <c r="F522">
        <v>5</v>
      </c>
      <c r="G522">
        <v>5</v>
      </c>
      <c r="H522">
        <v>1</v>
      </c>
      <c r="I522">
        <v>3.64</v>
      </c>
      <c r="J522">
        <v>21</v>
      </c>
      <c r="K522">
        <v>0.29618304966174552</v>
      </c>
      <c r="L522">
        <v>10</v>
      </c>
      <c r="M522" t="s">
        <v>817</v>
      </c>
      <c r="N522" t="b">
        <v>0</v>
      </c>
    </row>
    <row r="523" spans="1:14" x14ac:dyDescent="0.45">
      <c r="A523" t="s">
        <v>414</v>
      </c>
      <c r="B523" t="s">
        <v>818</v>
      </c>
      <c r="C523" t="s">
        <v>557</v>
      </c>
      <c r="D523">
        <v>5</v>
      </c>
      <c r="E523">
        <v>5</v>
      </c>
      <c r="F523">
        <v>5</v>
      </c>
      <c r="G523">
        <v>5</v>
      </c>
      <c r="H523">
        <v>1</v>
      </c>
      <c r="I523">
        <v>4.4800000000000004</v>
      </c>
      <c r="J523">
        <v>21</v>
      </c>
      <c r="K523">
        <v>0.19440607882829239</v>
      </c>
      <c r="L523">
        <v>10</v>
      </c>
      <c r="M523" t="s">
        <v>819</v>
      </c>
      <c r="N523" t="b">
        <v>0</v>
      </c>
    </row>
    <row r="524" spans="1:14" x14ac:dyDescent="0.45">
      <c r="A524" t="s">
        <v>417</v>
      </c>
      <c r="B524" t="s">
        <v>820</v>
      </c>
      <c r="C524" t="s">
        <v>557</v>
      </c>
      <c r="D524">
        <v>5</v>
      </c>
      <c r="E524">
        <v>5</v>
      </c>
      <c r="F524">
        <v>5</v>
      </c>
      <c r="G524">
        <v>5</v>
      </c>
      <c r="H524">
        <v>1</v>
      </c>
      <c r="I524">
        <v>3.64</v>
      </c>
      <c r="J524">
        <v>21</v>
      </c>
      <c r="K524">
        <v>0.37596080780006902</v>
      </c>
      <c r="L524">
        <v>14</v>
      </c>
      <c r="M524" t="s">
        <v>821</v>
      </c>
      <c r="N524" t="b">
        <v>0</v>
      </c>
    </row>
    <row r="525" spans="1:14" x14ac:dyDescent="0.45">
      <c r="A525" t="s">
        <v>420</v>
      </c>
      <c r="B525" t="s">
        <v>822</v>
      </c>
      <c r="C525" t="s">
        <v>557</v>
      </c>
      <c r="D525">
        <v>5</v>
      </c>
      <c r="E525">
        <v>5</v>
      </c>
      <c r="F525">
        <v>5</v>
      </c>
      <c r="G525">
        <v>5</v>
      </c>
      <c r="H525">
        <v>5</v>
      </c>
      <c r="I525">
        <v>5</v>
      </c>
      <c r="J525">
        <v>25</v>
      </c>
      <c r="K525">
        <v>8.2041410354442387E-2</v>
      </c>
      <c r="L525">
        <v>11</v>
      </c>
      <c r="M525" t="s">
        <v>823</v>
      </c>
      <c r="N525" t="b">
        <v>0</v>
      </c>
    </row>
    <row r="526" spans="1:14" x14ac:dyDescent="0.45">
      <c r="A526" t="s">
        <v>423</v>
      </c>
      <c r="B526" t="s">
        <v>824</v>
      </c>
      <c r="C526" t="s">
        <v>557</v>
      </c>
      <c r="D526">
        <v>5</v>
      </c>
      <c r="E526">
        <v>5</v>
      </c>
      <c r="F526">
        <v>5</v>
      </c>
      <c r="G526">
        <v>5</v>
      </c>
      <c r="H526">
        <v>1</v>
      </c>
      <c r="I526">
        <v>3.64</v>
      </c>
      <c r="J526">
        <v>21</v>
      </c>
      <c r="K526">
        <v>0.147484380325834</v>
      </c>
      <c r="L526">
        <v>11</v>
      </c>
      <c r="M526" t="s">
        <v>825</v>
      </c>
      <c r="N526" t="b">
        <v>0</v>
      </c>
    </row>
    <row r="527" spans="1:14" x14ac:dyDescent="0.45">
      <c r="A527" t="s">
        <v>426</v>
      </c>
      <c r="B527" t="s">
        <v>826</v>
      </c>
      <c r="C527" t="s">
        <v>557</v>
      </c>
      <c r="D527">
        <v>5</v>
      </c>
      <c r="E527">
        <v>5</v>
      </c>
      <c r="F527">
        <v>5</v>
      </c>
      <c r="G527">
        <v>5</v>
      </c>
      <c r="H527">
        <v>1</v>
      </c>
      <c r="I527">
        <v>4.4800000000000004</v>
      </c>
      <c r="J527">
        <v>21</v>
      </c>
      <c r="K527">
        <v>0.4391632074280899</v>
      </c>
      <c r="L527">
        <v>12</v>
      </c>
      <c r="M527" t="s">
        <v>827</v>
      </c>
      <c r="N527" t="b">
        <v>0</v>
      </c>
    </row>
    <row r="528" spans="1:14" x14ac:dyDescent="0.45">
      <c r="A528" t="s">
        <v>429</v>
      </c>
      <c r="B528" t="s">
        <v>828</v>
      </c>
      <c r="C528" t="s">
        <v>557</v>
      </c>
      <c r="D528">
        <v>5</v>
      </c>
      <c r="E528">
        <v>5</v>
      </c>
      <c r="F528">
        <v>4</v>
      </c>
      <c r="G528">
        <v>5</v>
      </c>
      <c r="H528">
        <v>1</v>
      </c>
      <c r="I528">
        <v>4.62</v>
      </c>
      <c r="J528">
        <v>20</v>
      </c>
      <c r="K528">
        <v>0.36913640034819378</v>
      </c>
      <c r="L528">
        <v>11</v>
      </c>
      <c r="M528" t="s">
        <v>829</v>
      </c>
      <c r="N528" t="b">
        <v>0</v>
      </c>
    </row>
    <row r="529" spans="1:14" x14ac:dyDescent="0.45">
      <c r="A529" t="s">
        <v>432</v>
      </c>
      <c r="B529" t="s">
        <v>830</v>
      </c>
      <c r="C529" t="s">
        <v>557</v>
      </c>
      <c r="D529">
        <v>5</v>
      </c>
      <c r="E529">
        <v>5</v>
      </c>
      <c r="F529">
        <v>4</v>
      </c>
      <c r="G529">
        <v>5</v>
      </c>
      <c r="H529">
        <v>1</v>
      </c>
      <c r="I529">
        <v>3.5</v>
      </c>
      <c r="J529">
        <v>20</v>
      </c>
      <c r="K529">
        <v>0.29245293686040091</v>
      </c>
      <c r="L529">
        <v>8</v>
      </c>
      <c r="M529" t="s">
        <v>831</v>
      </c>
      <c r="N529" t="b">
        <v>0</v>
      </c>
    </row>
    <row r="530" spans="1:14" x14ac:dyDescent="0.45">
      <c r="A530" t="s">
        <v>435</v>
      </c>
      <c r="B530" t="s">
        <v>832</v>
      </c>
      <c r="C530" t="s">
        <v>557</v>
      </c>
      <c r="D530">
        <v>5</v>
      </c>
      <c r="E530">
        <v>5</v>
      </c>
      <c r="F530">
        <v>5</v>
      </c>
      <c r="G530">
        <v>5</v>
      </c>
      <c r="H530">
        <v>1</v>
      </c>
      <c r="I530">
        <v>4.4800000000000004</v>
      </c>
      <c r="J530">
        <v>21</v>
      </c>
      <c r="K530">
        <v>0.2183809772528813</v>
      </c>
      <c r="L530">
        <v>11</v>
      </c>
      <c r="M530" t="s">
        <v>833</v>
      </c>
      <c r="N530" t="b">
        <v>0</v>
      </c>
    </row>
    <row r="531" spans="1:14" x14ac:dyDescent="0.45">
      <c r="A531" t="s">
        <v>438</v>
      </c>
      <c r="B531" t="s">
        <v>834</v>
      </c>
      <c r="C531" t="s">
        <v>557</v>
      </c>
      <c r="D531">
        <v>5</v>
      </c>
      <c r="E531">
        <v>5</v>
      </c>
      <c r="F531">
        <v>5</v>
      </c>
      <c r="G531">
        <v>5</v>
      </c>
      <c r="H531">
        <v>5</v>
      </c>
      <c r="I531">
        <v>5</v>
      </c>
      <c r="J531">
        <v>25</v>
      </c>
      <c r="K531">
        <v>0.2758327722370858</v>
      </c>
      <c r="L531">
        <v>10</v>
      </c>
      <c r="M531" t="s">
        <v>835</v>
      </c>
      <c r="N531" t="b">
        <v>0</v>
      </c>
    </row>
    <row r="532" spans="1:14" x14ac:dyDescent="0.45">
      <c r="A532" t="s">
        <v>441</v>
      </c>
      <c r="B532" t="s">
        <v>698</v>
      </c>
      <c r="C532" t="s">
        <v>557</v>
      </c>
      <c r="D532">
        <v>3</v>
      </c>
      <c r="E532">
        <v>1</v>
      </c>
      <c r="F532">
        <v>1</v>
      </c>
      <c r="G532">
        <v>1</v>
      </c>
      <c r="H532">
        <v>1</v>
      </c>
      <c r="I532">
        <v>1.44</v>
      </c>
      <c r="J532">
        <v>7</v>
      </c>
      <c r="K532">
        <v>3.3227328227328233E-2</v>
      </c>
      <c r="L532">
        <v>10</v>
      </c>
      <c r="M532" t="s">
        <v>836</v>
      </c>
      <c r="N532" t="b">
        <v>0</v>
      </c>
    </row>
    <row r="533" spans="1:14" x14ac:dyDescent="0.45">
      <c r="A533" t="s">
        <v>444</v>
      </c>
      <c r="B533" t="s">
        <v>837</v>
      </c>
      <c r="C533" t="s">
        <v>557</v>
      </c>
      <c r="D533">
        <v>5</v>
      </c>
      <c r="E533">
        <v>5</v>
      </c>
      <c r="F533">
        <v>3</v>
      </c>
      <c r="G533">
        <v>5</v>
      </c>
      <c r="H533">
        <v>1</v>
      </c>
      <c r="I533">
        <v>3.36</v>
      </c>
      <c r="J533">
        <v>19</v>
      </c>
      <c r="K533">
        <v>0.29140441501499609</v>
      </c>
      <c r="L533">
        <v>8</v>
      </c>
      <c r="M533" t="s">
        <v>838</v>
      </c>
      <c r="N533" t="b">
        <v>0</v>
      </c>
    </row>
    <row r="534" spans="1:14" x14ac:dyDescent="0.45">
      <c r="A534" t="s">
        <v>435</v>
      </c>
      <c r="B534" t="s">
        <v>839</v>
      </c>
      <c r="C534" t="s">
        <v>557</v>
      </c>
      <c r="D534">
        <v>5</v>
      </c>
      <c r="E534">
        <v>5</v>
      </c>
      <c r="F534">
        <v>4</v>
      </c>
      <c r="G534">
        <v>5</v>
      </c>
      <c r="H534">
        <v>1</v>
      </c>
      <c r="I534">
        <v>3.5</v>
      </c>
      <c r="J534">
        <v>20</v>
      </c>
      <c r="K534">
        <v>0.19677600300854309</v>
      </c>
      <c r="L534">
        <v>10</v>
      </c>
      <c r="M534" t="s">
        <v>840</v>
      </c>
      <c r="N534" t="b">
        <v>0</v>
      </c>
    </row>
    <row r="535" spans="1:14" x14ac:dyDescent="0.45">
      <c r="A535" t="s">
        <v>449</v>
      </c>
      <c r="B535" t="s">
        <v>698</v>
      </c>
      <c r="C535" t="s">
        <v>557</v>
      </c>
      <c r="D535">
        <v>1</v>
      </c>
      <c r="E535">
        <v>1</v>
      </c>
      <c r="F535">
        <v>1</v>
      </c>
      <c r="G535">
        <v>1</v>
      </c>
      <c r="H535">
        <v>1</v>
      </c>
      <c r="I535">
        <v>1</v>
      </c>
      <c r="J535">
        <v>5</v>
      </c>
      <c r="K535">
        <v>3.7791710080495922E-2</v>
      </c>
      <c r="L535">
        <v>13</v>
      </c>
      <c r="M535" t="s">
        <v>841</v>
      </c>
      <c r="N535" t="b">
        <v>0</v>
      </c>
    </row>
    <row r="536" spans="1:14" x14ac:dyDescent="0.45">
      <c r="A536" t="s">
        <v>452</v>
      </c>
      <c r="B536" t="s">
        <v>842</v>
      </c>
      <c r="C536" t="s">
        <v>557</v>
      </c>
      <c r="D536">
        <v>4</v>
      </c>
      <c r="E536">
        <v>4</v>
      </c>
      <c r="F536">
        <v>3</v>
      </c>
      <c r="G536">
        <v>5</v>
      </c>
      <c r="H536">
        <v>1</v>
      </c>
      <c r="I536">
        <v>2.96</v>
      </c>
      <c r="J536">
        <v>17</v>
      </c>
      <c r="K536">
        <v>0.14043155231303739</v>
      </c>
      <c r="L536">
        <v>10</v>
      </c>
      <c r="M536" t="s">
        <v>843</v>
      </c>
      <c r="N536" t="b">
        <v>0</v>
      </c>
    </row>
    <row r="537" spans="1:14" x14ac:dyDescent="0.45">
      <c r="A537" t="s">
        <v>455</v>
      </c>
      <c r="B537" t="s">
        <v>844</v>
      </c>
      <c r="C537" t="s">
        <v>557</v>
      </c>
      <c r="D537">
        <v>5</v>
      </c>
      <c r="E537">
        <v>5</v>
      </c>
      <c r="F537">
        <v>5</v>
      </c>
      <c r="G537">
        <v>5</v>
      </c>
      <c r="H537">
        <v>5</v>
      </c>
      <c r="I537">
        <v>5</v>
      </c>
      <c r="J537">
        <v>25</v>
      </c>
      <c r="K537">
        <v>0.29649287482102987</v>
      </c>
      <c r="L537">
        <v>10</v>
      </c>
      <c r="M537" t="s">
        <v>845</v>
      </c>
      <c r="N537" t="b">
        <v>0</v>
      </c>
    </row>
    <row r="538" spans="1:14" x14ac:dyDescent="0.45">
      <c r="A538" t="s">
        <v>458</v>
      </c>
      <c r="B538" t="s">
        <v>846</v>
      </c>
      <c r="C538" t="s">
        <v>557</v>
      </c>
      <c r="D538">
        <v>5</v>
      </c>
      <c r="E538">
        <v>5</v>
      </c>
      <c r="F538">
        <v>4</v>
      </c>
      <c r="G538">
        <v>5</v>
      </c>
      <c r="H538">
        <v>1</v>
      </c>
      <c r="I538">
        <v>4.3400000000000007</v>
      </c>
      <c r="J538">
        <v>20</v>
      </c>
      <c r="K538">
        <v>0.2306758236498147</v>
      </c>
      <c r="L538">
        <v>12</v>
      </c>
      <c r="M538" t="s">
        <v>847</v>
      </c>
      <c r="N538" t="b">
        <v>0</v>
      </c>
    </row>
    <row r="539" spans="1:14" x14ac:dyDescent="0.45">
      <c r="A539" t="s">
        <v>461</v>
      </c>
      <c r="B539" t="s">
        <v>848</v>
      </c>
      <c r="C539" t="s">
        <v>557</v>
      </c>
      <c r="D539">
        <v>5</v>
      </c>
      <c r="E539">
        <v>5</v>
      </c>
      <c r="F539">
        <v>4</v>
      </c>
      <c r="G539">
        <v>5</v>
      </c>
      <c r="H539">
        <v>1</v>
      </c>
      <c r="I539">
        <v>3.5</v>
      </c>
      <c r="J539">
        <v>20</v>
      </c>
      <c r="K539">
        <v>0.29930959105881699</v>
      </c>
      <c r="L539">
        <v>10</v>
      </c>
      <c r="M539" t="s">
        <v>849</v>
      </c>
      <c r="N539" t="b">
        <v>0</v>
      </c>
    </row>
    <row r="540" spans="1:14" x14ac:dyDescent="0.45">
      <c r="A540" t="s">
        <v>464</v>
      </c>
      <c r="B540" t="s">
        <v>850</v>
      </c>
      <c r="C540" t="s">
        <v>557</v>
      </c>
      <c r="D540">
        <v>5</v>
      </c>
      <c r="E540">
        <v>5</v>
      </c>
      <c r="F540">
        <v>5</v>
      </c>
      <c r="G540">
        <v>5</v>
      </c>
      <c r="H540">
        <v>1</v>
      </c>
      <c r="I540">
        <v>4.4800000000000004</v>
      </c>
      <c r="J540">
        <v>21</v>
      </c>
      <c r="K540">
        <v>4.6531595379040711E-2</v>
      </c>
      <c r="L540">
        <v>9</v>
      </c>
      <c r="M540" t="s">
        <v>851</v>
      </c>
      <c r="N540" t="b">
        <v>0</v>
      </c>
    </row>
    <row r="541" spans="1:14" x14ac:dyDescent="0.45">
      <c r="A541" t="s">
        <v>467</v>
      </c>
      <c r="B541" t="s">
        <v>852</v>
      </c>
      <c r="C541" t="s">
        <v>557</v>
      </c>
      <c r="D541">
        <v>5</v>
      </c>
      <c r="E541">
        <v>5</v>
      </c>
      <c r="F541">
        <v>4</v>
      </c>
      <c r="G541">
        <v>5</v>
      </c>
      <c r="H541">
        <v>1</v>
      </c>
      <c r="I541">
        <v>4.3400000000000007</v>
      </c>
      <c r="J541">
        <v>20</v>
      </c>
      <c r="K541">
        <v>0.3796774145926658</v>
      </c>
      <c r="L541">
        <v>11</v>
      </c>
      <c r="M541" t="s">
        <v>853</v>
      </c>
      <c r="N541" t="b">
        <v>0</v>
      </c>
    </row>
    <row r="542" spans="1:14" x14ac:dyDescent="0.45">
      <c r="A542" t="s">
        <v>470</v>
      </c>
      <c r="B542" t="s">
        <v>854</v>
      </c>
      <c r="C542" t="s">
        <v>557</v>
      </c>
      <c r="D542">
        <v>5</v>
      </c>
      <c r="E542">
        <v>5</v>
      </c>
      <c r="F542">
        <v>5</v>
      </c>
      <c r="G542">
        <v>5</v>
      </c>
      <c r="H542">
        <v>5</v>
      </c>
      <c r="I542">
        <v>3.88</v>
      </c>
      <c r="J542">
        <v>25</v>
      </c>
      <c r="K542">
        <v>0.32077863094891651</v>
      </c>
      <c r="L542">
        <v>11</v>
      </c>
      <c r="M542" t="s">
        <v>855</v>
      </c>
      <c r="N542" t="b">
        <v>0</v>
      </c>
    </row>
    <row r="543" spans="1:14" x14ac:dyDescent="0.45">
      <c r="A543" t="s">
        <v>473</v>
      </c>
      <c r="B543" t="s">
        <v>856</v>
      </c>
      <c r="C543" t="s">
        <v>557</v>
      </c>
      <c r="D543">
        <v>5</v>
      </c>
      <c r="E543">
        <v>5</v>
      </c>
      <c r="F543">
        <v>5</v>
      </c>
      <c r="G543">
        <v>5</v>
      </c>
      <c r="H543">
        <v>4</v>
      </c>
      <c r="I543">
        <v>4.9400000000000004</v>
      </c>
      <c r="J543">
        <v>24</v>
      </c>
      <c r="K543">
        <v>0.1918432030407122</v>
      </c>
      <c r="L543">
        <v>8</v>
      </c>
      <c r="M543" t="s">
        <v>857</v>
      </c>
      <c r="N543" t="b">
        <v>0</v>
      </c>
    </row>
    <row r="544" spans="1:14" x14ac:dyDescent="0.45">
      <c r="A544" t="s">
        <v>476</v>
      </c>
      <c r="B544" t="s">
        <v>858</v>
      </c>
      <c r="C544" t="s">
        <v>557</v>
      </c>
      <c r="D544">
        <v>5</v>
      </c>
      <c r="E544">
        <v>5</v>
      </c>
      <c r="F544">
        <v>5</v>
      </c>
      <c r="G544">
        <v>5</v>
      </c>
      <c r="H544">
        <v>1</v>
      </c>
      <c r="I544">
        <v>4.4800000000000004</v>
      </c>
      <c r="J544">
        <v>21</v>
      </c>
      <c r="K544">
        <v>0.28930618660414448</v>
      </c>
      <c r="L544">
        <v>11</v>
      </c>
      <c r="M544" t="s">
        <v>859</v>
      </c>
      <c r="N544" t="b">
        <v>0</v>
      </c>
    </row>
    <row r="545" spans="1:14" x14ac:dyDescent="0.45">
      <c r="A545" t="s">
        <v>17</v>
      </c>
      <c r="B545" t="s">
        <v>556</v>
      </c>
      <c r="C545" t="s">
        <v>557</v>
      </c>
      <c r="D545">
        <v>4</v>
      </c>
      <c r="E545">
        <v>5</v>
      </c>
      <c r="F545">
        <v>4</v>
      </c>
      <c r="G545">
        <v>4</v>
      </c>
      <c r="H545">
        <v>2</v>
      </c>
      <c r="I545">
        <v>3.78</v>
      </c>
      <c r="J545">
        <v>19</v>
      </c>
      <c r="K545">
        <v>0.4495100402349067</v>
      </c>
      <c r="L545">
        <v>6</v>
      </c>
      <c r="M545" t="s">
        <v>558</v>
      </c>
      <c r="N545" t="b">
        <v>0</v>
      </c>
    </row>
    <row r="546" spans="1:14" x14ac:dyDescent="0.45">
      <c r="A546" t="s">
        <v>21</v>
      </c>
      <c r="B546" t="s">
        <v>559</v>
      </c>
      <c r="C546" t="s">
        <v>557</v>
      </c>
      <c r="D546">
        <v>4</v>
      </c>
      <c r="E546">
        <v>4</v>
      </c>
      <c r="F546">
        <v>3</v>
      </c>
      <c r="G546">
        <v>4</v>
      </c>
      <c r="H546">
        <v>1</v>
      </c>
      <c r="I546">
        <v>3.4</v>
      </c>
      <c r="J546">
        <v>16</v>
      </c>
      <c r="K546">
        <v>0.2327153069383133</v>
      </c>
      <c r="L546">
        <v>8</v>
      </c>
      <c r="M546" t="s">
        <v>560</v>
      </c>
      <c r="N546" t="b">
        <v>0</v>
      </c>
    </row>
    <row r="547" spans="1:14" x14ac:dyDescent="0.45">
      <c r="A547" t="s">
        <v>24</v>
      </c>
      <c r="B547" t="s">
        <v>561</v>
      </c>
      <c r="C547" t="s">
        <v>557</v>
      </c>
      <c r="D547">
        <v>2</v>
      </c>
      <c r="E547">
        <v>1</v>
      </c>
      <c r="F547">
        <v>1</v>
      </c>
      <c r="G547">
        <v>3</v>
      </c>
      <c r="H547">
        <v>1</v>
      </c>
      <c r="I547">
        <v>1.46</v>
      </c>
      <c r="J547">
        <v>8</v>
      </c>
      <c r="K547">
        <v>0.45840872762148338</v>
      </c>
      <c r="L547">
        <v>2</v>
      </c>
      <c r="M547" t="s">
        <v>562</v>
      </c>
      <c r="N547" t="b">
        <v>0</v>
      </c>
    </row>
    <row r="548" spans="1:14" x14ac:dyDescent="0.45">
      <c r="A548" t="s">
        <v>27</v>
      </c>
      <c r="B548" t="s">
        <v>563</v>
      </c>
      <c r="C548" t="s">
        <v>557</v>
      </c>
      <c r="D548">
        <v>4</v>
      </c>
      <c r="E548">
        <v>5</v>
      </c>
      <c r="F548">
        <v>3</v>
      </c>
      <c r="G548">
        <v>4</v>
      </c>
      <c r="H548">
        <v>2</v>
      </c>
      <c r="I548">
        <v>3.08</v>
      </c>
      <c r="J548">
        <v>18</v>
      </c>
      <c r="K548">
        <v>0.46343695644098087</v>
      </c>
      <c r="L548">
        <v>5</v>
      </c>
      <c r="M548" t="s">
        <v>564</v>
      </c>
      <c r="N548" t="b">
        <v>0</v>
      </c>
    </row>
    <row r="549" spans="1:14" x14ac:dyDescent="0.45">
      <c r="A549" t="s">
        <v>30</v>
      </c>
      <c r="B549" t="s">
        <v>565</v>
      </c>
      <c r="C549" t="s">
        <v>557</v>
      </c>
      <c r="D549">
        <v>4</v>
      </c>
      <c r="E549">
        <v>5</v>
      </c>
      <c r="F549">
        <v>4</v>
      </c>
      <c r="G549">
        <v>4</v>
      </c>
      <c r="H549">
        <v>2</v>
      </c>
      <c r="I549">
        <v>3.78</v>
      </c>
      <c r="J549">
        <v>19</v>
      </c>
      <c r="K549">
        <v>0.42910322050240779</v>
      </c>
      <c r="L549">
        <v>7</v>
      </c>
      <c r="M549" t="s">
        <v>566</v>
      </c>
      <c r="N549" t="b">
        <v>0</v>
      </c>
    </row>
    <row r="550" spans="1:14" x14ac:dyDescent="0.45">
      <c r="A550" t="s">
        <v>33</v>
      </c>
      <c r="B550" t="s">
        <v>567</v>
      </c>
      <c r="C550" t="s">
        <v>557</v>
      </c>
      <c r="D550">
        <v>5</v>
      </c>
      <c r="E550">
        <v>5</v>
      </c>
      <c r="F550">
        <v>4</v>
      </c>
      <c r="G550">
        <v>5</v>
      </c>
      <c r="H550">
        <v>1</v>
      </c>
      <c r="I550">
        <v>4.3400000000000007</v>
      </c>
      <c r="J550">
        <v>20</v>
      </c>
      <c r="K550">
        <v>0.24898798228968999</v>
      </c>
      <c r="L550">
        <v>2</v>
      </c>
      <c r="M550" t="s">
        <v>568</v>
      </c>
      <c r="N550" t="b">
        <v>0</v>
      </c>
    </row>
    <row r="551" spans="1:14" x14ac:dyDescent="0.45">
      <c r="A551" t="s">
        <v>36</v>
      </c>
      <c r="B551" t="s">
        <v>569</v>
      </c>
      <c r="C551" t="s">
        <v>557</v>
      </c>
      <c r="D551">
        <v>4</v>
      </c>
      <c r="E551">
        <v>5</v>
      </c>
      <c r="F551">
        <v>4</v>
      </c>
      <c r="G551">
        <v>5</v>
      </c>
      <c r="H551">
        <v>2</v>
      </c>
      <c r="I551">
        <v>4.46</v>
      </c>
      <c r="J551">
        <v>20</v>
      </c>
      <c r="K551">
        <v>0.14441792114836341</v>
      </c>
      <c r="L551">
        <v>3</v>
      </c>
      <c r="M551" t="s">
        <v>570</v>
      </c>
      <c r="N551" t="b">
        <v>0</v>
      </c>
    </row>
    <row r="552" spans="1:14" x14ac:dyDescent="0.45">
      <c r="A552" t="s">
        <v>39</v>
      </c>
      <c r="B552" t="s">
        <v>571</v>
      </c>
      <c r="C552" t="s">
        <v>557</v>
      </c>
      <c r="D552">
        <v>5</v>
      </c>
      <c r="E552">
        <v>5</v>
      </c>
      <c r="F552">
        <v>4</v>
      </c>
      <c r="G552">
        <v>5</v>
      </c>
      <c r="H552">
        <v>1</v>
      </c>
      <c r="I552">
        <v>3.5</v>
      </c>
      <c r="J552">
        <v>20</v>
      </c>
      <c r="K552">
        <v>0.1503938669832271</v>
      </c>
      <c r="L552">
        <v>2</v>
      </c>
      <c r="M552" t="s">
        <v>572</v>
      </c>
      <c r="N552" t="b">
        <v>0</v>
      </c>
    </row>
    <row r="553" spans="1:14" x14ac:dyDescent="0.45">
      <c r="A553" t="s">
        <v>42</v>
      </c>
      <c r="B553" t="s">
        <v>573</v>
      </c>
      <c r="C553" t="s">
        <v>557</v>
      </c>
      <c r="D553">
        <v>5</v>
      </c>
      <c r="E553">
        <v>5</v>
      </c>
      <c r="F553">
        <v>5</v>
      </c>
      <c r="G553">
        <v>5</v>
      </c>
      <c r="H553">
        <v>1</v>
      </c>
      <c r="I553">
        <v>4.2699999999999996</v>
      </c>
      <c r="J553">
        <v>21</v>
      </c>
      <c r="K553">
        <v>0.30176323470626831</v>
      </c>
      <c r="L553">
        <v>5</v>
      </c>
      <c r="M553" t="s">
        <v>574</v>
      </c>
      <c r="N553" t="b">
        <v>0</v>
      </c>
    </row>
    <row r="554" spans="1:14" x14ac:dyDescent="0.45">
      <c r="A554" t="s">
        <v>45</v>
      </c>
      <c r="B554" t="s">
        <v>575</v>
      </c>
      <c r="C554" t="s">
        <v>557</v>
      </c>
      <c r="D554">
        <v>4</v>
      </c>
      <c r="E554">
        <v>5</v>
      </c>
      <c r="F554">
        <v>4</v>
      </c>
      <c r="G554">
        <v>4</v>
      </c>
      <c r="H554">
        <v>2</v>
      </c>
      <c r="I554">
        <v>3.89</v>
      </c>
      <c r="J554">
        <v>19</v>
      </c>
      <c r="K554">
        <v>0.46851891420389868</v>
      </c>
      <c r="L554">
        <v>6</v>
      </c>
      <c r="M554" t="s">
        <v>576</v>
      </c>
      <c r="N554" t="b">
        <v>0</v>
      </c>
    </row>
    <row r="555" spans="1:14" x14ac:dyDescent="0.45">
      <c r="A555" t="s">
        <v>48</v>
      </c>
      <c r="B555" t="s">
        <v>577</v>
      </c>
      <c r="C555" t="s">
        <v>557</v>
      </c>
      <c r="D555">
        <v>5</v>
      </c>
      <c r="E555">
        <v>5</v>
      </c>
      <c r="F555">
        <v>5</v>
      </c>
      <c r="G555">
        <v>5</v>
      </c>
      <c r="H555">
        <v>1</v>
      </c>
      <c r="I555">
        <v>3.64</v>
      </c>
      <c r="J555">
        <v>21</v>
      </c>
      <c r="K555">
        <v>0.26266655663457988</v>
      </c>
      <c r="L555">
        <v>9</v>
      </c>
      <c r="M555" t="s">
        <v>578</v>
      </c>
      <c r="N555" t="b">
        <v>0</v>
      </c>
    </row>
    <row r="556" spans="1:14" x14ac:dyDescent="0.45">
      <c r="A556" t="s">
        <v>51</v>
      </c>
      <c r="B556" t="s">
        <v>579</v>
      </c>
      <c r="C556" t="s">
        <v>557</v>
      </c>
      <c r="D556">
        <v>3</v>
      </c>
      <c r="E556">
        <v>4</v>
      </c>
      <c r="F556">
        <v>2</v>
      </c>
      <c r="G556">
        <v>4</v>
      </c>
      <c r="H556">
        <v>1</v>
      </c>
      <c r="I556">
        <v>2.48</v>
      </c>
      <c r="J556">
        <v>14</v>
      </c>
      <c r="K556">
        <v>0.14469857679914069</v>
      </c>
      <c r="L556">
        <v>7</v>
      </c>
      <c r="M556" t="s">
        <v>580</v>
      </c>
      <c r="N556" t="b">
        <v>0</v>
      </c>
    </row>
    <row r="557" spans="1:14" x14ac:dyDescent="0.45">
      <c r="A557" t="s">
        <v>54</v>
      </c>
      <c r="B557" t="s">
        <v>581</v>
      </c>
      <c r="C557" t="s">
        <v>557</v>
      </c>
      <c r="D557">
        <v>4</v>
      </c>
      <c r="E557">
        <v>5</v>
      </c>
      <c r="F557">
        <v>4</v>
      </c>
      <c r="G557">
        <v>4</v>
      </c>
      <c r="H557">
        <v>2</v>
      </c>
      <c r="I557">
        <v>3.78</v>
      </c>
      <c r="J557">
        <v>19</v>
      </c>
      <c r="K557">
        <v>0.37659444739859171</v>
      </c>
      <c r="L557">
        <v>7</v>
      </c>
      <c r="M557" t="s">
        <v>582</v>
      </c>
      <c r="N557" t="b">
        <v>0</v>
      </c>
    </row>
    <row r="558" spans="1:14" x14ac:dyDescent="0.45">
      <c r="A558" t="s">
        <v>57</v>
      </c>
      <c r="B558" t="s">
        <v>583</v>
      </c>
      <c r="C558" t="s">
        <v>557</v>
      </c>
      <c r="D558">
        <v>5</v>
      </c>
      <c r="E558">
        <v>5</v>
      </c>
      <c r="F558">
        <v>4</v>
      </c>
      <c r="G558">
        <v>5</v>
      </c>
      <c r="H558">
        <v>2</v>
      </c>
      <c r="I558">
        <v>4.12</v>
      </c>
      <c r="J558">
        <v>21</v>
      </c>
      <c r="K558">
        <v>0.43470263357332323</v>
      </c>
      <c r="L558">
        <v>5</v>
      </c>
      <c r="M558" t="s">
        <v>584</v>
      </c>
      <c r="N558" t="b">
        <v>0</v>
      </c>
    </row>
    <row r="559" spans="1:14" x14ac:dyDescent="0.45">
      <c r="A559" t="s">
        <v>60</v>
      </c>
      <c r="B559" t="s">
        <v>585</v>
      </c>
      <c r="C559" t="s">
        <v>557</v>
      </c>
      <c r="D559">
        <v>4</v>
      </c>
      <c r="E559">
        <v>5</v>
      </c>
      <c r="F559">
        <v>4</v>
      </c>
      <c r="G559">
        <v>4</v>
      </c>
      <c r="H559">
        <v>1</v>
      </c>
      <c r="I559">
        <v>3.16</v>
      </c>
      <c r="J559">
        <v>18</v>
      </c>
      <c r="K559">
        <v>0.38552838212552659</v>
      </c>
      <c r="L559">
        <v>5</v>
      </c>
      <c r="M559" t="s">
        <v>586</v>
      </c>
      <c r="N559" t="b">
        <v>0</v>
      </c>
    </row>
    <row r="560" spans="1:14" x14ac:dyDescent="0.45">
      <c r="A560" t="s">
        <v>63</v>
      </c>
      <c r="B560" t="s">
        <v>587</v>
      </c>
      <c r="C560" t="s">
        <v>557</v>
      </c>
      <c r="D560">
        <v>4</v>
      </c>
      <c r="E560">
        <v>5</v>
      </c>
      <c r="F560">
        <v>4</v>
      </c>
      <c r="G560">
        <v>4</v>
      </c>
      <c r="H560">
        <v>2</v>
      </c>
      <c r="I560">
        <v>4.34</v>
      </c>
      <c r="J560">
        <v>19</v>
      </c>
      <c r="K560">
        <v>0.2493992541712933</v>
      </c>
      <c r="L560">
        <v>6</v>
      </c>
      <c r="M560" t="s">
        <v>588</v>
      </c>
      <c r="N560" t="b">
        <v>0</v>
      </c>
    </row>
    <row r="561" spans="1:14" x14ac:dyDescent="0.45">
      <c r="A561" t="s">
        <v>66</v>
      </c>
      <c r="B561" t="s">
        <v>589</v>
      </c>
      <c r="C561" t="s">
        <v>557</v>
      </c>
      <c r="D561">
        <v>4</v>
      </c>
      <c r="E561">
        <v>5</v>
      </c>
      <c r="F561">
        <v>4</v>
      </c>
      <c r="G561">
        <v>4</v>
      </c>
      <c r="H561">
        <v>1</v>
      </c>
      <c r="I561">
        <v>3.16</v>
      </c>
      <c r="J561">
        <v>18</v>
      </c>
      <c r="K561">
        <v>0.42582965067340067</v>
      </c>
      <c r="L561">
        <v>6</v>
      </c>
      <c r="M561" t="s">
        <v>590</v>
      </c>
      <c r="N561" t="b">
        <v>0</v>
      </c>
    </row>
    <row r="562" spans="1:14" x14ac:dyDescent="0.45">
      <c r="A562" t="s">
        <v>69</v>
      </c>
      <c r="B562" t="s">
        <v>591</v>
      </c>
      <c r="C562" t="s">
        <v>557</v>
      </c>
      <c r="D562">
        <v>4</v>
      </c>
      <c r="E562">
        <v>4</v>
      </c>
      <c r="F562">
        <v>3</v>
      </c>
      <c r="G562">
        <v>4</v>
      </c>
      <c r="H562">
        <v>2</v>
      </c>
      <c r="I562">
        <v>2.9</v>
      </c>
      <c r="J562">
        <v>17</v>
      </c>
      <c r="K562">
        <v>0.28089392059553348</v>
      </c>
      <c r="L562">
        <v>5</v>
      </c>
      <c r="M562" t="s">
        <v>592</v>
      </c>
      <c r="N562" t="b">
        <v>0</v>
      </c>
    </row>
    <row r="563" spans="1:14" x14ac:dyDescent="0.45">
      <c r="A563" t="s">
        <v>72</v>
      </c>
      <c r="B563" t="s">
        <v>593</v>
      </c>
      <c r="C563" t="s">
        <v>557</v>
      </c>
      <c r="D563">
        <v>4</v>
      </c>
      <c r="E563">
        <v>5</v>
      </c>
      <c r="F563">
        <v>4</v>
      </c>
      <c r="G563">
        <v>4</v>
      </c>
      <c r="H563">
        <v>2</v>
      </c>
      <c r="I563">
        <v>3.78</v>
      </c>
      <c r="J563">
        <v>19</v>
      </c>
      <c r="K563">
        <v>0.35805196317774929</v>
      </c>
      <c r="L563">
        <v>9</v>
      </c>
      <c r="M563" t="s">
        <v>594</v>
      </c>
      <c r="N563" t="b">
        <v>0</v>
      </c>
    </row>
    <row r="564" spans="1:14" x14ac:dyDescent="0.45">
      <c r="A564" t="s">
        <v>75</v>
      </c>
      <c r="B564" t="s">
        <v>595</v>
      </c>
      <c r="C564" t="s">
        <v>557</v>
      </c>
      <c r="D564">
        <v>4</v>
      </c>
      <c r="E564">
        <v>5</v>
      </c>
      <c r="F564">
        <v>4</v>
      </c>
      <c r="G564">
        <v>4</v>
      </c>
      <c r="H564">
        <v>2</v>
      </c>
      <c r="I564">
        <v>3.22</v>
      </c>
      <c r="J564">
        <v>19</v>
      </c>
      <c r="K564">
        <v>0.37490040461231838</v>
      </c>
      <c r="L564">
        <v>7</v>
      </c>
      <c r="M564" t="s">
        <v>596</v>
      </c>
      <c r="N564" t="b">
        <v>0</v>
      </c>
    </row>
    <row r="565" spans="1:14" x14ac:dyDescent="0.45">
      <c r="A565" t="s">
        <v>78</v>
      </c>
      <c r="B565" t="s">
        <v>597</v>
      </c>
      <c r="C565" t="s">
        <v>557</v>
      </c>
      <c r="D565">
        <v>5</v>
      </c>
      <c r="E565">
        <v>5</v>
      </c>
      <c r="F565">
        <v>4</v>
      </c>
      <c r="G565">
        <v>5</v>
      </c>
      <c r="H565">
        <v>1</v>
      </c>
      <c r="I565">
        <v>3.5</v>
      </c>
      <c r="J565">
        <v>20</v>
      </c>
      <c r="K565">
        <v>0.36653674403518421</v>
      </c>
      <c r="L565">
        <v>11</v>
      </c>
      <c r="M565" t="s">
        <v>598</v>
      </c>
      <c r="N565" t="b">
        <v>0</v>
      </c>
    </row>
    <row r="566" spans="1:14" x14ac:dyDescent="0.45">
      <c r="A566" t="s">
        <v>81</v>
      </c>
      <c r="B566" t="s">
        <v>599</v>
      </c>
      <c r="C566" t="s">
        <v>557</v>
      </c>
      <c r="D566">
        <v>5</v>
      </c>
      <c r="E566">
        <v>5</v>
      </c>
      <c r="F566">
        <v>4</v>
      </c>
      <c r="G566">
        <v>5</v>
      </c>
      <c r="H566">
        <v>2</v>
      </c>
      <c r="I566">
        <v>4.12</v>
      </c>
      <c r="J566">
        <v>21</v>
      </c>
      <c r="K566">
        <v>0.29688225044793348</v>
      </c>
      <c r="L566">
        <v>4</v>
      </c>
      <c r="M566" t="s">
        <v>600</v>
      </c>
      <c r="N566" t="b">
        <v>0</v>
      </c>
    </row>
    <row r="567" spans="1:14" x14ac:dyDescent="0.45">
      <c r="A567" t="s">
        <v>84</v>
      </c>
      <c r="B567" t="s">
        <v>601</v>
      </c>
      <c r="C567" t="s">
        <v>557</v>
      </c>
      <c r="D567">
        <v>4</v>
      </c>
      <c r="E567">
        <v>5</v>
      </c>
      <c r="F567">
        <v>4</v>
      </c>
      <c r="G567">
        <v>5</v>
      </c>
      <c r="H567">
        <v>2</v>
      </c>
      <c r="I567">
        <v>3.34</v>
      </c>
      <c r="J567">
        <v>20</v>
      </c>
      <c r="K567">
        <v>0.42576423576423578</v>
      </c>
      <c r="L567">
        <v>8</v>
      </c>
      <c r="M567" t="s">
        <v>602</v>
      </c>
      <c r="N567" t="b">
        <v>0</v>
      </c>
    </row>
    <row r="568" spans="1:14" x14ac:dyDescent="0.45">
      <c r="A568" t="s">
        <v>87</v>
      </c>
      <c r="B568" t="s">
        <v>603</v>
      </c>
      <c r="C568" t="s">
        <v>557</v>
      </c>
      <c r="D568">
        <v>5</v>
      </c>
      <c r="E568">
        <v>5</v>
      </c>
      <c r="F568">
        <v>4</v>
      </c>
      <c r="G568">
        <v>5</v>
      </c>
      <c r="H568">
        <v>1</v>
      </c>
      <c r="I568">
        <v>3.5</v>
      </c>
      <c r="J568">
        <v>20</v>
      </c>
      <c r="K568">
        <v>0.2456204235822462</v>
      </c>
      <c r="L568">
        <v>7</v>
      </c>
      <c r="M568" t="s">
        <v>604</v>
      </c>
      <c r="N568" t="b">
        <v>0</v>
      </c>
    </row>
    <row r="569" spans="1:14" x14ac:dyDescent="0.45">
      <c r="A569" t="s">
        <v>90</v>
      </c>
      <c r="B569" t="s">
        <v>605</v>
      </c>
      <c r="C569" t="s">
        <v>557</v>
      </c>
      <c r="D569">
        <v>4</v>
      </c>
      <c r="E569">
        <v>5</v>
      </c>
      <c r="F569">
        <v>4</v>
      </c>
      <c r="G569">
        <v>5</v>
      </c>
      <c r="H569">
        <v>1</v>
      </c>
      <c r="I569">
        <v>3.28</v>
      </c>
      <c r="J569">
        <v>19</v>
      </c>
      <c r="K569">
        <v>0.36544149067769682</v>
      </c>
      <c r="L569">
        <v>5</v>
      </c>
      <c r="M569" t="s">
        <v>606</v>
      </c>
      <c r="N569" t="b">
        <v>0</v>
      </c>
    </row>
  </sheetData>
  <autoFilter ref="A1:Q569" xr:uid="{6A8F45A2-632A-4CC8-8C80-3EB47363C1E7}"/>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2365-AC61-4E83-B745-BF38D378CB2B}">
  <sheetPr>
    <tabColor theme="2" tint="-0.249977111117893"/>
  </sheetPr>
  <dimension ref="A1:Q181"/>
  <sheetViews>
    <sheetView topLeftCell="A145" workbookViewId="0">
      <selection activeCell="A2" sqref="A2:Q18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483</v>
      </c>
      <c r="C2" t="s">
        <v>19</v>
      </c>
      <c r="D2">
        <v>4</v>
      </c>
      <c r="E2">
        <v>5</v>
      </c>
      <c r="F2">
        <v>4</v>
      </c>
      <c r="G2">
        <v>5</v>
      </c>
      <c r="H2">
        <v>3</v>
      </c>
      <c r="I2">
        <v>4.5199999999999996</v>
      </c>
      <c r="J2">
        <v>21</v>
      </c>
      <c r="K2">
        <v>0.27829787234042552</v>
      </c>
      <c r="L2">
        <v>1</v>
      </c>
      <c r="M2" t="s">
        <v>484</v>
      </c>
      <c r="N2" t="b">
        <v>0</v>
      </c>
    </row>
    <row r="3" spans="1:17" x14ac:dyDescent="0.45">
      <c r="A3" t="s">
        <v>485</v>
      </c>
      <c r="B3" t="s">
        <v>486</v>
      </c>
      <c r="C3" t="s">
        <v>19</v>
      </c>
      <c r="D3">
        <v>5</v>
      </c>
      <c r="E3">
        <v>5</v>
      </c>
      <c r="F3">
        <v>5</v>
      </c>
      <c r="G3">
        <v>5</v>
      </c>
      <c r="H3">
        <v>3</v>
      </c>
      <c r="I3">
        <v>4.88</v>
      </c>
      <c r="J3">
        <v>23</v>
      </c>
      <c r="K3">
        <v>0.27956043956043952</v>
      </c>
      <c r="L3">
        <v>1</v>
      </c>
      <c r="M3" t="s">
        <v>487</v>
      </c>
      <c r="N3" t="b">
        <v>0</v>
      </c>
    </row>
    <row r="4" spans="1:17" x14ac:dyDescent="0.45">
      <c r="A4" t="s">
        <v>488</v>
      </c>
      <c r="B4" t="s">
        <v>489</v>
      </c>
      <c r="C4" t="s">
        <v>19</v>
      </c>
      <c r="D4">
        <v>3</v>
      </c>
      <c r="E4">
        <v>4</v>
      </c>
      <c r="F4">
        <v>3</v>
      </c>
      <c r="G4">
        <v>4</v>
      </c>
      <c r="H4">
        <v>2</v>
      </c>
      <c r="I4">
        <v>2.68</v>
      </c>
      <c r="J4">
        <v>16</v>
      </c>
      <c r="K4">
        <v>0.26812499999999989</v>
      </c>
      <c r="L4">
        <v>1</v>
      </c>
      <c r="M4" t="s">
        <v>490</v>
      </c>
      <c r="N4" t="b">
        <v>0</v>
      </c>
    </row>
    <row r="5" spans="1:17" x14ac:dyDescent="0.45">
      <c r="A5" t="s">
        <v>491</v>
      </c>
      <c r="B5" t="s">
        <v>492</v>
      </c>
      <c r="C5" t="s">
        <v>19</v>
      </c>
      <c r="D5">
        <v>4</v>
      </c>
      <c r="E5">
        <v>5</v>
      </c>
      <c r="F5">
        <v>4</v>
      </c>
      <c r="G5">
        <v>5</v>
      </c>
      <c r="H5">
        <v>3</v>
      </c>
      <c r="I5">
        <v>4.5199999999999996</v>
      </c>
      <c r="J5">
        <v>21</v>
      </c>
      <c r="K5">
        <v>0.27870967741935482</v>
      </c>
      <c r="L5">
        <v>1</v>
      </c>
      <c r="M5" t="s">
        <v>493</v>
      </c>
      <c r="N5" t="b">
        <v>0</v>
      </c>
    </row>
    <row r="6" spans="1:17" x14ac:dyDescent="0.45">
      <c r="A6" t="s">
        <v>494</v>
      </c>
      <c r="B6" t="s">
        <v>495</v>
      </c>
      <c r="C6" t="s">
        <v>19</v>
      </c>
      <c r="D6">
        <v>4</v>
      </c>
      <c r="E6">
        <v>5</v>
      </c>
      <c r="F6">
        <v>4</v>
      </c>
      <c r="G6">
        <v>5</v>
      </c>
      <c r="H6">
        <v>3</v>
      </c>
      <c r="I6">
        <v>4.5199999999999996</v>
      </c>
      <c r="J6">
        <v>21</v>
      </c>
      <c r="K6">
        <v>0.28444444444444439</v>
      </c>
      <c r="L6">
        <v>1</v>
      </c>
      <c r="M6" t="s">
        <v>496</v>
      </c>
      <c r="N6" t="b">
        <v>0</v>
      </c>
    </row>
    <row r="7" spans="1:17" x14ac:dyDescent="0.45">
      <c r="A7" t="s">
        <v>497</v>
      </c>
      <c r="B7" t="s">
        <v>498</v>
      </c>
      <c r="C7" t="s">
        <v>19</v>
      </c>
      <c r="D7">
        <v>4</v>
      </c>
      <c r="E7">
        <v>5</v>
      </c>
      <c r="F7">
        <v>3</v>
      </c>
      <c r="G7">
        <v>4</v>
      </c>
      <c r="H7">
        <v>2</v>
      </c>
      <c r="I7">
        <v>4.0599999999999996</v>
      </c>
      <c r="J7">
        <v>18</v>
      </c>
      <c r="K7">
        <v>0.27956043956043952</v>
      </c>
      <c r="L7">
        <v>1</v>
      </c>
      <c r="M7" t="s">
        <v>499</v>
      </c>
      <c r="N7" t="b">
        <v>0</v>
      </c>
    </row>
    <row r="8" spans="1:17" x14ac:dyDescent="0.45">
      <c r="A8" t="s">
        <v>500</v>
      </c>
      <c r="B8" t="s">
        <v>501</v>
      </c>
      <c r="C8" t="s">
        <v>19</v>
      </c>
      <c r="D8">
        <v>4</v>
      </c>
      <c r="E8">
        <v>5</v>
      </c>
      <c r="F8">
        <v>4</v>
      </c>
      <c r="G8">
        <v>5</v>
      </c>
      <c r="H8">
        <v>3</v>
      </c>
      <c r="I8">
        <v>3.4</v>
      </c>
      <c r="J8">
        <v>21</v>
      </c>
      <c r="K8">
        <v>0.26706766917293229</v>
      </c>
      <c r="L8">
        <v>1</v>
      </c>
      <c r="M8" t="s">
        <v>502</v>
      </c>
      <c r="N8" t="b">
        <v>0</v>
      </c>
    </row>
    <row r="9" spans="1:17" x14ac:dyDescent="0.45">
      <c r="A9" t="s">
        <v>503</v>
      </c>
      <c r="B9" t="s">
        <v>504</v>
      </c>
      <c r="C9" t="s">
        <v>19</v>
      </c>
      <c r="D9">
        <v>4</v>
      </c>
      <c r="E9">
        <v>5</v>
      </c>
      <c r="F9">
        <v>3</v>
      </c>
      <c r="G9">
        <v>4</v>
      </c>
      <c r="H9">
        <v>2</v>
      </c>
      <c r="I9">
        <v>4.1999999999999993</v>
      </c>
      <c r="J9">
        <v>18</v>
      </c>
      <c r="K9">
        <v>0.26879999999999998</v>
      </c>
      <c r="L9">
        <v>1</v>
      </c>
      <c r="M9" t="s">
        <v>505</v>
      </c>
      <c r="N9" t="b">
        <v>0</v>
      </c>
    </row>
    <row r="10" spans="1:17" x14ac:dyDescent="0.45">
      <c r="A10" t="s">
        <v>506</v>
      </c>
      <c r="B10" t="s">
        <v>507</v>
      </c>
      <c r="C10" t="s">
        <v>19</v>
      </c>
      <c r="D10">
        <v>4</v>
      </c>
      <c r="E10">
        <v>5</v>
      </c>
      <c r="F10">
        <v>4</v>
      </c>
      <c r="G10">
        <v>5</v>
      </c>
      <c r="H10">
        <v>2</v>
      </c>
      <c r="I10">
        <v>3.9</v>
      </c>
      <c r="J10">
        <v>20</v>
      </c>
      <c r="K10">
        <v>0.28736842105263161</v>
      </c>
      <c r="L10">
        <v>1</v>
      </c>
      <c r="M10" t="s">
        <v>508</v>
      </c>
      <c r="N10" t="b">
        <v>0</v>
      </c>
    </row>
    <row r="11" spans="1:17" x14ac:dyDescent="0.45">
      <c r="A11" t="s">
        <v>509</v>
      </c>
      <c r="B11" t="s">
        <v>510</v>
      </c>
      <c r="C11" t="s">
        <v>19</v>
      </c>
      <c r="D11">
        <v>4</v>
      </c>
      <c r="E11">
        <v>5</v>
      </c>
      <c r="F11">
        <v>4</v>
      </c>
      <c r="G11">
        <v>4</v>
      </c>
      <c r="H11">
        <v>4</v>
      </c>
      <c r="I11">
        <v>3.339999999999999</v>
      </c>
      <c r="J11">
        <v>21</v>
      </c>
      <c r="K11">
        <v>0.26130177514792902</v>
      </c>
      <c r="L11">
        <v>1</v>
      </c>
      <c r="M11" t="s">
        <v>511</v>
      </c>
      <c r="N11" t="b">
        <v>0</v>
      </c>
    </row>
    <row r="12" spans="1:17" x14ac:dyDescent="0.45">
      <c r="A12" t="s">
        <v>512</v>
      </c>
      <c r="B12" t="s">
        <v>513</v>
      </c>
      <c r="C12" t="s">
        <v>19</v>
      </c>
      <c r="D12">
        <v>5</v>
      </c>
      <c r="E12">
        <v>5</v>
      </c>
      <c r="F12">
        <v>4</v>
      </c>
      <c r="G12">
        <v>5</v>
      </c>
      <c r="H12">
        <v>4</v>
      </c>
      <c r="I12">
        <v>4.8</v>
      </c>
      <c r="J12">
        <v>23</v>
      </c>
      <c r="K12">
        <v>0.25967213114754101</v>
      </c>
      <c r="L12">
        <v>1</v>
      </c>
      <c r="M12" t="s">
        <v>514</v>
      </c>
      <c r="N12" t="b">
        <v>0</v>
      </c>
    </row>
    <row r="13" spans="1:17" x14ac:dyDescent="0.45">
      <c r="A13" t="s">
        <v>515</v>
      </c>
      <c r="B13" t="s">
        <v>516</v>
      </c>
      <c r="C13" t="s">
        <v>19</v>
      </c>
      <c r="D13">
        <v>4</v>
      </c>
      <c r="E13">
        <v>5</v>
      </c>
      <c r="F13">
        <v>4</v>
      </c>
      <c r="G13">
        <v>5</v>
      </c>
      <c r="H13">
        <v>2</v>
      </c>
      <c r="I13">
        <v>3.34</v>
      </c>
      <c r="J13">
        <v>20</v>
      </c>
      <c r="K13">
        <v>0.27396226415094338</v>
      </c>
      <c r="L13">
        <v>1</v>
      </c>
      <c r="M13" t="s">
        <v>517</v>
      </c>
      <c r="N13" t="b">
        <v>0</v>
      </c>
    </row>
    <row r="14" spans="1:17" x14ac:dyDescent="0.45">
      <c r="A14" t="s">
        <v>518</v>
      </c>
      <c r="B14" t="s">
        <v>519</v>
      </c>
      <c r="C14" t="s">
        <v>19</v>
      </c>
      <c r="D14">
        <v>5</v>
      </c>
      <c r="E14">
        <v>5</v>
      </c>
      <c r="F14">
        <v>4</v>
      </c>
      <c r="G14">
        <v>5</v>
      </c>
      <c r="H14">
        <v>3</v>
      </c>
      <c r="I14">
        <v>4.74</v>
      </c>
      <c r="J14">
        <v>22</v>
      </c>
      <c r="K14">
        <v>0.27495145631067958</v>
      </c>
      <c r="L14">
        <v>1</v>
      </c>
      <c r="M14" t="s">
        <v>520</v>
      </c>
      <c r="N14" t="b">
        <v>0</v>
      </c>
    </row>
    <row r="15" spans="1:17" x14ac:dyDescent="0.45">
      <c r="A15" t="s">
        <v>521</v>
      </c>
      <c r="B15" t="s">
        <v>522</v>
      </c>
      <c r="C15" t="s">
        <v>19</v>
      </c>
      <c r="D15">
        <v>3</v>
      </c>
      <c r="E15">
        <v>4</v>
      </c>
      <c r="F15">
        <v>2</v>
      </c>
      <c r="G15">
        <v>4</v>
      </c>
      <c r="H15">
        <v>3</v>
      </c>
      <c r="I15">
        <v>3.72</v>
      </c>
      <c r="J15">
        <v>16</v>
      </c>
      <c r="K15">
        <v>0.27364485981308412</v>
      </c>
      <c r="L15">
        <v>1</v>
      </c>
      <c r="M15" t="s">
        <v>523</v>
      </c>
      <c r="N15" t="b">
        <v>0</v>
      </c>
    </row>
    <row r="16" spans="1:17" x14ac:dyDescent="0.45">
      <c r="A16" t="s">
        <v>524</v>
      </c>
      <c r="B16" t="s">
        <v>525</v>
      </c>
      <c r="C16" t="s">
        <v>19</v>
      </c>
      <c r="D16">
        <v>3</v>
      </c>
      <c r="E16">
        <v>4</v>
      </c>
      <c r="F16">
        <v>2</v>
      </c>
      <c r="G16">
        <v>4</v>
      </c>
      <c r="H16">
        <v>2</v>
      </c>
      <c r="I16">
        <v>2.54</v>
      </c>
      <c r="J16">
        <v>15</v>
      </c>
      <c r="K16">
        <v>0.21231015187849719</v>
      </c>
      <c r="L16">
        <v>1</v>
      </c>
      <c r="M16" t="s">
        <v>526</v>
      </c>
      <c r="N16" t="b">
        <v>1</v>
      </c>
      <c r="O16" t="b">
        <v>1</v>
      </c>
      <c r="P16">
        <v>393</v>
      </c>
      <c r="Q16">
        <v>700</v>
      </c>
    </row>
    <row r="17" spans="1:17" x14ac:dyDescent="0.45">
      <c r="A17" t="s">
        <v>527</v>
      </c>
      <c r="B17" t="s">
        <v>528</v>
      </c>
      <c r="C17" t="s">
        <v>19</v>
      </c>
      <c r="D17">
        <v>4</v>
      </c>
      <c r="E17">
        <v>5</v>
      </c>
      <c r="F17">
        <v>4</v>
      </c>
      <c r="G17">
        <v>5</v>
      </c>
      <c r="H17">
        <v>3</v>
      </c>
      <c r="I17">
        <v>3.4</v>
      </c>
      <c r="J17">
        <v>21</v>
      </c>
      <c r="K17">
        <v>0.28235294117647058</v>
      </c>
      <c r="L17">
        <v>1</v>
      </c>
      <c r="M17" t="s">
        <v>529</v>
      </c>
      <c r="N17" t="b">
        <v>0</v>
      </c>
    </row>
    <row r="18" spans="1:17" x14ac:dyDescent="0.45">
      <c r="A18" t="s">
        <v>530</v>
      </c>
      <c r="B18" t="s">
        <v>531</v>
      </c>
      <c r="C18" t="s">
        <v>19</v>
      </c>
      <c r="D18">
        <v>4</v>
      </c>
      <c r="E18">
        <v>5</v>
      </c>
      <c r="F18">
        <v>4</v>
      </c>
      <c r="G18">
        <v>5</v>
      </c>
      <c r="H18">
        <v>4</v>
      </c>
      <c r="I18">
        <v>3.46</v>
      </c>
      <c r="J18">
        <v>22</v>
      </c>
      <c r="K18">
        <v>0.26465753424657529</v>
      </c>
      <c r="L18">
        <v>1</v>
      </c>
      <c r="M18" t="s">
        <v>532</v>
      </c>
      <c r="N18" t="b">
        <v>0</v>
      </c>
    </row>
    <row r="19" spans="1:17" x14ac:dyDescent="0.45">
      <c r="A19" t="s">
        <v>533</v>
      </c>
      <c r="B19" t="s">
        <v>534</v>
      </c>
      <c r="C19" t="s">
        <v>19</v>
      </c>
      <c r="D19">
        <v>4</v>
      </c>
      <c r="E19">
        <v>5</v>
      </c>
      <c r="F19">
        <v>4</v>
      </c>
      <c r="G19">
        <v>5</v>
      </c>
      <c r="H19">
        <v>3</v>
      </c>
      <c r="I19">
        <v>4.5199999999999996</v>
      </c>
      <c r="J19">
        <v>21</v>
      </c>
      <c r="K19">
        <v>0.2630769230769231</v>
      </c>
      <c r="L19">
        <v>1</v>
      </c>
      <c r="M19" t="s">
        <v>535</v>
      </c>
      <c r="N19" t="b">
        <v>0</v>
      </c>
    </row>
    <row r="20" spans="1:17" x14ac:dyDescent="0.45">
      <c r="A20" t="s">
        <v>536</v>
      </c>
      <c r="B20" t="s">
        <v>537</v>
      </c>
      <c r="C20" t="s">
        <v>19</v>
      </c>
      <c r="D20">
        <v>4</v>
      </c>
      <c r="E20">
        <v>5</v>
      </c>
      <c r="F20">
        <v>4</v>
      </c>
      <c r="G20">
        <v>5</v>
      </c>
      <c r="H20">
        <v>3</v>
      </c>
      <c r="I20">
        <v>3.4</v>
      </c>
      <c r="J20">
        <v>21</v>
      </c>
      <c r="K20">
        <v>0.26879999999999998</v>
      </c>
      <c r="L20">
        <v>1</v>
      </c>
      <c r="M20" t="s">
        <v>538</v>
      </c>
      <c r="N20" t="b">
        <v>0</v>
      </c>
    </row>
    <row r="21" spans="1:17" x14ac:dyDescent="0.45">
      <c r="A21" t="s">
        <v>539</v>
      </c>
      <c r="B21" t="s">
        <v>540</v>
      </c>
      <c r="C21" t="s">
        <v>19</v>
      </c>
      <c r="D21">
        <v>4</v>
      </c>
      <c r="E21">
        <v>4</v>
      </c>
      <c r="F21">
        <v>3</v>
      </c>
      <c r="G21">
        <v>4</v>
      </c>
      <c r="H21">
        <v>3</v>
      </c>
      <c r="I21">
        <v>4.08</v>
      </c>
      <c r="J21">
        <v>18</v>
      </c>
      <c r="K21">
        <v>0.19169082125603859</v>
      </c>
      <c r="L21">
        <v>1</v>
      </c>
      <c r="M21" t="s">
        <v>541</v>
      </c>
      <c r="N21" t="b">
        <v>1</v>
      </c>
      <c r="O21" t="b">
        <v>1</v>
      </c>
      <c r="P21">
        <v>390</v>
      </c>
      <c r="Q21">
        <v>1921</v>
      </c>
    </row>
    <row r="22" spans="1:17" x14ac:dyDescent="0.45">
      <c r="A22" t="s">
        <v>542</v>
      </c>
      <c r="B22" t="s">
        <v>543</v>
      </c>
      <c r="C22" t="s">
        <v>19</v>
      </c>
      <c r="D22">
        <v>4</v>
      </c>
      <c r="E22">
        <v>4</v>
      </c>
      <c r="F22">
        <v>3</v>
      </c>
      <c r="G22">
        <v>4</v>
      </c>
      <c r="H22">
        <v>3</v>
      </c>
      <c r="I22">
        <v>4.08</v>
      </c>
      <c r="J22">
        <v>18</v>
      </c>
      <c r="K22">
        <v>0.26465753424657529</v>
      </c>
      <c r="L22">
        <v>1</v>
      </c>
      <c r="M22" t="s">
        <v>544</v>
      </c>
      <c r="N22" t="b">
        <v>0</v>
      </c>
    </row>
    <row r="23" spans="1:17" x14ac:dyDescent="0.45">
      <c r="A23" t="s">
        <v>545</v>
      </c>
      <c r="B23" t="s">
        <v>546</v>
      </c>
      <c r="C23" t="s">
        <v>19</v>
      </c>
      <c r="D23">
        <v>5</v>
      </c>
      <c r="E23">
        <v>5</v>
      </c>
      <c r="F23">
        <v>4</v>
      </c>
      <c r="G23">
        <v>5</v>
      </c>
      <c r="H23">
        <v>4</v>
      </c>
      <c r="I23">
        <v>4.8</v>
      </c>
      <c r="J23">
        <v>23</v>
      </c>
      <c r="K23">
        <v>0.27272727272727271</v>
      </c>
      <c r="L23">
        <v>1</v>
      </c>
      <c r="M23" t="s">
        <v>547</v>
      </c>
      <c r="N23" t="b">
        <v>0</v>
      </c>
    </row>
    <row r="24" spans="1:17" x14ac:dyDescent="0.45">
      <c r="A24" t="s">
        <v>548</v>
      </c>
      <c r="B24" t="s">
        <v>549</v>
      </c>
      <c r="C24" t="s">
        <v>19</v>
      </c>
      <c r="D24">
        <v>2</v>
      </c>
      <c r="E24">
        <v>3</v>
      </c>
      <c r="F24">
        <v>1</v>
      </c>
      <c r="G24">
        <v>3</v>
      </c>
      <c r="H24">
        <v>2</v>
      </c>
      <c r="I24">
        <v>1.88</v>
      </c>
      <c r="J24">
        <v>11</v>
      </c>
      <c r="K24">
        <v>0.18777777777777779</v>
      </c>
      <c r="L24">
        <v>1</v>
      </c>
      <c r="M24" t="s">
        <v>550</v>
      </c>
      <c r="N24" t="b">
        <v>1</v>
      </c>
      <c r="O24" t="b">
        <v>1</v>
      </c>
      <c r="P24">
        <v>412</v>
      </c>
      <c r="Q24">
        <v>2902</v>
      </c>
    </row>
    <row r="25" spans="1:17" x14ac:dyDescent="0.45">
      <c r="A25" t="s">
        <v>551</v>
      </c>
      <c r="B25" t="s">
        <v>552</v>
      </c>
      <c r="C25" t="s">
        <v>19</v>
      </c>
      <c r="D25">
        <v>4</v>
      </c>
      <c r="E25">
        <v>5</v>
      </c>
      <c r="F25">
        <v>3</v>
      </c>
      <c r="G25">
        <v>4</v>
      </c>
      <c r="H25">
        <v>2</v>
      </c>
      <c r="I25">
        <v>3.64</v>
      </c>
      <c r="J25">
        <v>18</v>
      </c>
      <c r="K25">
        <v>0.28090909090909089</v>
      </c>
      <c r="L25">
        <v>1</v>
      </c>
      <c r="M25" t="s">
        <v>553</v>
      </c>
      <c r="N25" t="b">
        <v>0</v>
      </c>
    </row>
    <row r="26" spans="1:17" x14ac:dyDescent="0.45">
      <c r="A26" t="s">
        <v>554</v>
      </c>
      <c r="B26" t="s">
        <v>79</v>
      </c>
      <c r="C26" t="s">
        <v>19</v>
      </c>
      <c r="D26">
        <v>1</v>
      </c>
      <c r="E26">
        <v>1</v>
      </c>
      <c r="F26">
        <v>1</v>
      </c>
      <c r="G26">
        <v>1</v>
      </c>
      <c r="H26">
        <v>1</v>
      </c>
      <c r="I26">
        <v>1</v>
      </c>
      <c r="J26">
        <v>5</v>
      </c>
      <c r="K26">
        <v>0.29696969696969699</v>
      </c>
      <c r="L26">
        <v>1</v>
      </c>
      <c r="M26" t="s">
        <v>555</v>
      </c>
      <c r="N26" t="b">
        <v>1</v>
      </c>
      <c r="O26" t="b">
        <v>1</v>
      </c>
      <c r="P26">
        <v>400</v>
      </c>
      <c r="Q26">
        <v>43</v>
      </c>
    </row>
    <row r="27" spans="1:17" x14ac:dyDescent="0.45">
      <c r="A27" t="s">
        <v>17</v>
      </c>
      <c r="B27" t="s">
        <v>18</v>
      </c>
      <c r="C27" t="s">
        <v>19</v>
      </c>
      <c r="D27">
        <v>4</v>
      </c>
      <c r="E27">
        <v>5</v>
      </c>
      <c r="F27">
        <v>4</v>
      </c>
      <c r="G27">
        <v>5</v>
      </c>
      <c r="H27">
        <v>3</v>
      </c>
      <c r="I27">
        <v>3.96</v>
      </c>
      <c r="J27">
        <v>21</v>
      </c>
      <c r="K27">
        <v>0.1401904761904762</v>
      </c>
      <c r="L27">
        <v>1</v>
      </c>
      <c r="M27" t="s">
        <v>20</v>
      </c>
      <c r="N27" t="b">
        <v>0</v>
      </c>
    </row>
    <row r="28" spans="1:17" x14ac:dyDescent="0.45">
      <c r="A28" t="s">
        <v>21</v>
      </c>
      <c r="B28" t="s">
        <v>22</v>
      </c>
      <c r="C28" t="s">
        <v>19</v>
      </c>
      <c r="D28">
        <v>4</v>
      </c>
      <c r="E28">
        <v>5</v>
      </c>
      <c r="F28">
        <v>4</v>
      </c>
      <c r="G28">
        <v>5</v>
      </c>
      <c r="H28">
        <v>2</v>
      </c>
      <c r="I28">
        <v>3.34</v>
      </c>
      <c r="J28">
        <v>20</v>
      </c>
      <c r="K28">
        <v>0.14196642685851321</v>
      </c>
      <c r="L28">
        <v>1</v>
      </c>
      <c r="M28" t="s">
        <v>23</v>
      </c>
      <c r="N28" t="b">
        <v>0</v>
      </c>
    </row>
    <row r="29" spans="1:17" x14ac:dyDescent="0.45">
      <c r="A29" t="s">
        <v>24</v>
      </c>
      <c r="B29" t="s">
        <v>25</v>
      </c>
      <c r="C29" t="s">
        <v>19</v>
      </c>
      <c r="D29">
        <v>3</v>
      </c>
      <c r="E29">
        <v>4</v>
      </c>
      <c r="F29">
        <v>2</v>
      </c>
      <c r="G29">
        <v>4</v>
      </c>
      <c r="H29">
        <v>2</v>
      </c>
      <c r="I29">
        <v>2.54</v>
      </c>
      <c r="J29">
        <v>15</v>
      </c>
      <c r="K29">
        <v>0.1827138378862517</v>
      </c>
      <c r="L29">
        <v>1</v>
      </c>
      <c r="M29" t="s">
        <v>26</v>
      </c>
      <c r="N29" t="b">
        <v>1</v>
      </c>
      <c r="O29" t="b">
        <v>1</v>
      </c>
      <c r="P29">
        <v>284</v>
      </c>
      <c r="Q29">
        <v>1511</v>
      </c>
    </row>
    <row r="30" spans="1:17" x14ac:dyDescent="0.45">
      <c r="A30" t="s">
        <v>27</v>
      </c>
      <c r="B30" t="s">
        <v>28</v>
      </c>
      <c r="C30" t="s">
        <v>19</v>
      </c>
      <c r="D30">
        <v>3</v>
      </c>
      <c r="E30">
        <v>4</v>
      </c>
      <c r="F30">
        <v>3</v>
      </c>
      <c r="G30">
        <v>4</v>
      </c>
      <c r="H30">
        <v>2</v>
      </c>
      <c r="I30">
        <v>3.8</v>
      </c>
      <c r="J30">
        <v>16</v>
      </c>
      <c r="K30">
        <v>0.15238095238095239</v>
      </c>
      <c r="L30">
        <v>1</v>
      </c>
      <c r="M30" t="s">
        <v>29</v>
      </c>
      <c r="N30" t="b">
        <v>0</v>
      </c>
    </row>
    <row r="31" spans="1:17" x14ac:dyDescent="0.45">
      <c r="A31" t="s">
        <v>30</v>
      </c>
      <c r="B31" t="s">
        <v>31</v>
      </c>
      <c r="C31" t="s">
        <v>19</v>
      </c>
      <c r="D31">
        <v>3</v>
      </c>
      <c r="E31">
        <v>4</v>
      </c>
      <c r="F31">
        <v>2</v>
      </c>
      <c r="G31">
        <v>4</v>
      </c>
      <c r="H31">
        <v>3</v>
      </c>
      <c r="I31">
        <v>3.16</v>
      </c>
      <c r="J31">
        <v>16</v>
      </c>
      <c r="K31">
        <v>0.14833333333333329</v>
      </c>
      <c r="L31">
        <v>1</v>
      </c>
      <c r="M31" t="s">
        <v>32</v>
      </c>
      <c r="N31" t="b">
        <v>0</v>
      </c>
    </row>
    <row r="32" spans="1:17" x14ac:dyDescent="0.45">
      <c r="A32" t="s">
        <v>33</v>
      </c>
      <c r="B32" t="s">
        <v>34</v>
      </c>
      <c r="C32" t="s">
        <v>19</v>
      </c>
      <c r="D32">
        <v>5</v>
      </c>
      <c r="E32">
        <v>5</v>
      </c>
      <c r="F32">
        <v>4</v>
      </c>
      <c r="G32">
        <v>5</v>
      </c>
      <c r="H32">
        <v>1</v>
      </c>
      <c r="I32">
        <v>4.62</v>
      </c>
      <c r="J32">
        <v>20</v>
      </c>
      <c r="K32">
        <v>0.13846153846153841</v>
      </c>
      <c r="L32">
        <v>1</v>
      </c>
      <c r="M32" t="s">
        <v>35</v>
      </c>
      <c r="N32" t="b">
        <v>0</v>
      </c>
    </row>
    <row r="33" spans="1:17" x14ac:dyDescent="0.45">
      <c r="A33" t="s">
        <v>36</v>
      </c>
      <c r="B33" t="s">
        <v>37</v>
      </c>
      <c r="C33" t="s">
        <v>19</v>
      </c>
      <c r="D33">
        <v>4</v>
      </c>
      <c r="E33">
        <v>5</v>
      </c>
      <c r="F33">
        <v>3</v>
      </c>
      <c r="G33">
        <v>4</v>
      </c>
      <c r="H33">
        <v>3</v>
      </c>
      <c r="I33">
        <v>3.14</v>
      </c>
      <c r="J33">
        <v>19</v>
      </c>
      <c r="K33">
        <v>0.18397212543554009</v>
      </c>
      <c r="L33">
        <v>1</v>
      </c>
      <c r="M33" t="s">
        <v>38</v>
      </c>
      <c r="N33" t="b">
        <v>1</v>
      </c>
      <c r="O33" t="b">
        <v>1</v>
      </c>
      <c r="P33">
        <v>353</v>
      </c>
      <c r="Q33">
        <v>1555</v>
      </c>
    </row>
    <row r="34" spans="1:17" x14ac:dyDescent="0.45">
      <c r="A34" t="s">
        <v>39</v>
      </c>
      <c r="B34" t="s">
        <v>40</v>
      </c>
      <c r="C34" t="s">
        <v>19</v>
      </c>
      <c r="D34">
        <v>4</v>
      </c>
      <c r="E34">
        <v>5</v>
      </c>
      <c r="F34">
        <v>3</v>
      </c>
      <c r="G34">
        <v>4</v>
      </c>
      <c r="H34">
        <v>2</v>
      </c>
      <c r="I34">
        <v>3.08</v>
      </c>
      <c r="J34">
        <v>18</v>
      </c>
      <c r="K34">
        <v>0.1442424242424242</v>
      </c>
      <c r="L34">
        <v>1</v>
      </c>
      <c r="M34" t="s">
        <v>41</v>
      </c>
      <c r="N34" t="b">
        <v>0</v>
      </c>
    </row>
    <row r="35" spans="1:17" x14ac:dyDescent="0.45">
      <c r="A35" t="s">
        <v>42</v>
      </c>
      <c r="B35" t="s">
        <v>43</v>
      </c>
      <c r="C35" t="s">
        <v>19</v>
      </c>
      <c r="D35">
        <v>4</v>
      </c>
      <c r="E35">
        <v>5</v>
      </c>
      <c r="F35">
        <v>4</v>
      </c>
      <c r="G35">
        <v>5</v>
      </c>
      <c r="H35">
        <v>4</v>
      </c>
      <c r="I35">
        <v>4.0199999999999996</v>
      </c>
      <c r="J35">
        <v>22</v>
      </c>
      <c r="K35">
        <v>0.14596491228070169</v>
      </c>
      <c r="L35">
        <v>1</v>
      </c>
      <c r="M35" t="s">
        <v>44</v>
      </c>
      <c r="N35" t="b">
        <v>0</v>
      </c>
    </row>
    <row r="36" spans="1:17" x14ac:dyDescent="0.45">
      <c r="A36" t="s">
        <v>45</v>
      </c>
      <c r="B36" t="s">
        <v>46</v>
      </c>
      <c r="C36" t="s">
        <v>19</v>
      </c>
      <c r="D36">
        <v>3</v>
      </c>
      <c r="E36">
        <v>3</v>
      </c>
      <c r="F36">
        <v>2</v>
      </c>
      <c r="G36">
        <v>3</v>
      </c>
      <c r="H36">
        <v>2</v>
      </c>
      <c r="I36">
        <v>2.2400000000000002</v>
      </c>
      <c r="J36">
        <v>13</v>
      </c>
      <c r="K36">
        <v>0.25009609224855861</v>
      </c>
      <c r="L36">
        <v>1</v>
      </c>
      <c r="M36" t="s">
        <v>47</v>
      </c>
      <c r="N36" t="b">
        <v>1</v>
      </c>
      <c r="O36" t="b">
        <v>1</v>
      </c>
      <c r="P36">
        <v>338</v>
      </c>
      <c r="Q36">
        <v>1305</v>
      </c>
    </row>
    <row r="37" spans="1:17" x14ac:dyDescent="0.45">
      <c r="A37" t="s">
        <v>48</v>
      </c>
      <c r="B37" t="s">
        <v>49</v>
      </c>
      <c r="C37" t="s">
        <v>19</v>
      </c>
      <c r="D37">
        <v>4</v>
      </c>
      <c r="E37">
        <v>5</v>
      </c>
      <c r="F37">
        <v>3</v>
      </c>
      <c r="G37">
        <v>4</v>
      </c>
      <c r="H37">
        <v>1</v>
      </c>
      <c r="I37">
        <v>3.02</v>
      </c>
      <c r="J37">
        <v>17</v>
      </c>
      <c r="K37">
        <v>0.14728682170542631</v>
      </c>
      <c r="L37">
        <v>1</v>
      </c>
      <c r="M37" t="s">
        <v>50</v>
      </c>
      <c r="N37" t="b">
        <v>0</v>
      </c>
    </row>
    <row r="38" spans="1:17" x14ac:dyDescent="0.45">
      <c r="A38" t="s">
        <v>51</v>
      </c>
      <c r="B38" t="s">
        <v>52</v>
      </c>
      <c r="C38" t="s">
        <v>19</v>
      </c>
      <c r="D38">
        <v>2</v>
      </c>
      <c r="E38">
        <v>4</v>
      </c>
      <c r="F38">
        <v>2</v>
      </c>
      <c r="G38">
        <v>4</v>
      </c>
      <c r="H38">
        <v>1</v>
      </c>
      <c r="I38">
        <v>3.38</v>
      </c>
      <c r="J38">
        <v>13</v>
      </c>
      <c r="K38">
        <v>0.15098039215686271</v>
      </c>
      <c r="L38">
        <v>1</v>
      </c>
      <c r="M38" t="s">
        <v>53</v>
      </c>
      <c r="N38" t="b">
        <v>0</v>
      </c>
    </row>
    <row r="39" spans="1:17" x14ac:dyDescent="0.45">
      <c r="A39" t="s">
        <v>54</v>
      </c>
      <c r="B39" t="s">
        <v>55</v>
      </c>
      <c r="C39" t="s">
        <v>19</v>
      </c>
      <c r="D39">
        <v>4</v>
      </c>
      <c r="E39">
        <v>5</v>
      </c>
      <c r="F39">
        <v>4</v>
      </c>
      <c r="G39">
        <v>4</v>
      </c>
      <c r="H39">
        <v>3</v>
      </c>
      <c r="I39">
        <v>3.28</v>
      </c>
      <c r="J39">
        <v>20</v>
      </c>
      <c r="K39">
        <v>0.1376654632972322</v>
      </c>
      <c r="L39">
        <v>1</v>
      </c>
      <c r="M39" t="s">
        <v>56</v>
      </c>
      <c r="N39" t="b">
        <v>0</v>
      </c>
    </row>
    <row r="40" spans="1:17" x14ac:dyDescent="0.45">
      <c r="A40" t="s">
        <v>57</v>
      </c>
      <c r="B40" t="s">
        <v>58</v>
      </c>
      <c r="C40" t="s">
        <v>19</v>
      </c>
      <c r="D40">
        <v>5</v>
      </c>
      <c r="E40">
        <v>5</v>
      </c>
      <c r="F40">
        <v>4</v>
      </c>
      <c r="G40">
        <v>5</v>
      </c>
      <c r="H40">
        <v>1</v>
      </c>
      <c r="I40">
        <v>4.3400000000000007</v>
      </c>
      <c r="J40">
        <v>20</v>
      </c>
      <c r="K40">
        <v>0.14078674948240161</v>
      </c>
      <c r="L40">
        <v>1</v>
      </c>
      <c r="M40" t="s">
        <v>59</v>
      </c>
      <c r="N40" t="b">
        <v>0</v>
      </c>
    </row>
    <row r="41" spans="1:17" x14ac:dyDescent="0.45">
      <c r="A41" t="s">
        <v>60</v>
      </c>
      <c r="B41" t="s">
        <v>61</v>
      </c>
      <c r="C41" t="s">
        <v>19</v>
      </c>
      <c r="D41">
        <v>4</v>
      </c>
      <c r="E41">
        <v>4</v>
      </c>
      <c r="F41">
        <v>3</v>
      </c>
      <c r="G41">
        <v>4</v>
      </c>
      <c r="H41">
        <v>2</v>
      </c>
      <c r="I41">
        <v>2.9</v>
      </c>
      <c r="J41">
        <v>17</v>
      </c>
      <c r="K41">
        <v>0.18925035360678921</v>
      </c>
      <c r="L41">
        <v>1</v>
      </c>
      <c r="M41" t="s">
        <v>62</v>
      </c>
      <c r="N41" t="b">
        <v>1</v>
      </c>
      <c r="O41" t="b">
        <v>1</v>
      </c>
      <c r="P41">
        <v>279</v>
      </c>
      <c r="Q41">
        <v>1233</v>
      </c>
    </row>
    <row r="42" spans="1:17" x14ac:dyDescent="0.45">
      <c r="A42" t="s">
        <v>63</v>
      </c>
      <c r="B42" t="s">
        <v>64</v>
      </c>
      <c r="C42" t="s">
        <v>19</v>
      </c>
      <c r="D42">
        <v>4</v>
      </c>
      <c r="E42">
        <v>5</v>
      </c>
      <c r="F42">
        <v>4</v>
      </c>
      <c r="G42">
        <v>5</v>
      </c>
      <c r="H42">
        <v>3</v>
      </c>
      <c r="I42">
        <v>3.4</v>
      </c>
      <c r="J42">
        <v>21</v>
      </c>
      <c r="K42">
        <v>0.14178403755868541</v>
      </c>
      <c r="L42">
        <v>1</v>
      </c>
      <c r="M42" t="s">
        <v>65</v>
      </c>
      <c r="N42" t="b">
        <v>0</v>
      </c>
    </row>
    <row r="43" spans="1:17" x14ac:dyDescent="0.45">
      <c r="A43" t="s">
        <v>66</v>
      </c>
      <c r="B43" t="s">
        <v>67</v>
      </c>
      <c r="C43" t="s">
        <v>19</v>
      </c>
      <c r="D43">
        <v>3</v>
      </c>
      <c r="E43">
        <v>4</v>
      </c>
      <c r="F43">
        <v>3</v>
      </c>
      <c r="G43">
        <v>4</v>
      </c>
      <c r="H43">
        <v>2</v>
      </c>
      <c r="I43">
        <v>2.68</v>
      </c>
      <c r="J43">
        <v>16</v>
      </c>
      <c r="K43">
        <v>0.13696969696969699</v>
      </c>
      <c r="L43">
        <v>1</v>
      </c>
      <c r="M43" t="s">
        <v>68</v>
      </c>
      <c r="N43" t="b">
        <v>0</v>
      </c>
    </row>
    <row r="44" spans="1:17" x14ac:dyDescent="0.45">
      <c r="A44" t="s">
        <v>69</v>
      </c>
      <c r="B44" t="s">
        <v>70</v>
      </c>
      <c r="C44" t="s">
        <v>19</v>
      </c>
      <c r="D44">
        <v>3</v>
      </c>
      <c r="E44">
        <v>4</v>
      </c>
      <c r="F44">
        <v>3</v>
      </c>
      <c r="G44">
        <v>4</v>
      </c>
      <c r="H44">
        <v>2</v>
      </c>
      <c r="I44">
        <v>3.8</v>
      </c>
      <c r="J44">
        <v>16</v>
      </c>
      <c r="K44">
        <v>0.13800259403372239</v>
      </c>
      <c r="L44">
        <v>1</v>
      </c>
      <c r="M44" t="s">
        <v>71</v>
      </c>
      <c r="N44" t="b">
        <v>0</v>
      </c>
    </row>
    <row r="45" spans="1:17" x14ac:dyDescent="0.45">
      <c r="A45" t="s">
        <v>72</v>
      </c>
      <c r="B45" t="s">
        <v>73</v>
      </c>
      <c r="C45" t="s">
        <v>19</v>
      </c>
      <c r="D45">
        <v>4</v>
      </c>
      <c r="E45">
        <v>5</v>
      </c>
      <c r="F45">
        <v>4</v>
      </c>
      <c r="G45">
        <v>4</v>
      </c>
      <c r="H45">
        <v>3</v>
      </c>
      <c r="I45">
        <v>3.28</v>
      </c>
      <c r="J45">
        <v>20</v>
      </c>
      <c r="K45">
        <v>0.13647469458987779</v>
      </c>
      <c r="L45">
        <v>1</v>
      </c>
      <c r="M45" t="s">
        <v>74</v>
      </c>
      <c r="N45" t="b">
        <v>0</v>
      </c>
    </row>
    <row r="46" spans="1:17" x14ac:dyDescent="0.45">
      <c r="A46" t="s">
        <v>75</v>
      </c>
      <c r="B46" t="s">
        <v>76</v>
      </c>
      <c r="C46" t="s">
        <v>19</v>
      </c>
      <c r="D46">
        <v>4</v>
      </c>
      <c r="E46">
        <v>4</v>
      </c>
      <c r="F46">
        <v>3</v>
      </c>
      <c r="G46">
        <v>4</v>
      </c>
      <c r="H46">
        <v>1</v>
      </c>
      <c r="I46">
        <v>3.96</v>
      </c>
      <c r="J46">
        <v>16</v>
      </c>
      <c r="K46">
        <v>0.1391304347826087</v>
      </c>
      <c r="L46">
        <v>1</v>
      </c>
      <c r="M46" t="s">
        <v>77</v>
      </c>
      <c r="N46" t="b">
        <v>0</v>
      </c>
    </row>
    <row r="47" spans="1:17" x14ac:dyDescent="0.45">
      <c r="A47" t="s">
        <v>78</v>
      </c>
      <c r="B47" t="s">
        <v>79</v>
      </c>
      <c r="C47" t="s">
        <v>19</v>
      </c>
      <c r="D47">
        <v>1</v>
      </c>
      <c r="E47">
        <v>1</v>
      </c>
      <c r="F47">
        <v>1</v>
      </c>
      <c r="G47">
        <v>1</v>
      </c>
      <c r="H47">
        <v>1</v>
      </c>
      <c r="I47">
        <v>2.12</v>
      </c>
      <c r="J47">
        <v>5</v>
      </c>
      <c r="K47">
        <v>0.35142857142857142</v>
      </c>
      <c r="L47">
        <v>1</v>
      </c>
      <c r="M47" t="s">
        <v>80</v>
      </c>
      <c r="N47" t="b">
        <v>1</v>
      </c>
      <c r="O47" t="b">
        <v>1</v>
      </c>
      <c r="P47">
        <v>448</v>
      </c>
      <c r="Q47">
        <v>43</v>
      </c>
    </row>
    <row r="48" spans="1:17" x14ac:dyDescent="0.45">
      <c r="A48" t="s">
        <v>81</v>
      </c>
      <c r="B48" t="s">
        <v>82</v>
      </c>
      <c r="C48" t="s">
        <v>19</v>
      </c>
      <c r="D48">
        <v>3</v>
      </c>
      <c r="E48">
        <v>2</v>
      </c>
      <c r="F48">
        <v>1</v>
      </c>
      <c r="G48">
        <v>3</v>
      </c>
      <c r="H48">
        <v>1</v>
      </c>
      <c r="I48">
        <v>2.2799999999999998</v>
      </c>
      <c r="J48">
        <v>10</v>
      </c>
      <c r="K48">
        <v>0.1858285714285714</v>
      </c>
      <c r="L48">
        <v>1</v>
      </c>
      <c r="M48" t="s">
        <v>83</v>
      </c>
      <c r="N48" t="b">
        <v>1</v>
      </c>
      <c r="O48" t="b">
        <v>1</v>
      </c>
      <c r="P48">
        <v>490</v>
      </c>
      <c r="Q48">
        <v>1172</v>
      </c>
    </row>
    <row r="49" spans="1:17" x14ac:dyDescent="0.45">
      <c r="A49" t="s">
        <v>84</v>
      </c>
      <c r="B49" t="s">
        <v>85</v>
      </c>
      <c r="C49" t="s">
        <v>19</v>
      </c>
      <c r="D49">
        <v>4</v>
      </c>
      <c r="E49">
        <v>5</v>
      </c>
      <c r="F49">
        <v>4</v>
      </c>
      <c r="G49">
        <v>5</v>
      </c>
      <c r="H49">
        <v>1</v>
      </c>
      <c r="I49">
        <v>4.3999999999999986</v>
      </c>
      <c r="J49">
        <v>19</v>
      </c>
      <c r="K49">
        <v>0.14465408805031449</v>
      </c>
      <c r="L49">
        <v>1</v>
      </c>
      <c r="M49" t="s">
        <v>86</v>
      </c>
      <c r="N49" t="b">
        <v>0</v>
      </c>
    </row>
    <row r="50" spans="1:17" x14ac:dyDescent="0.45">
      <c r="A50" t="s">
        <v>87</v>
      </c>
      <c r="B50" t="s">
        <v>88</v>
      </c>
      <c r="C50" t="s">
        <v>19</v>
      </c>
      <c r="D50">
        <v>4</v>
      </c>
      <c r="E50">
        <v>4</v>
      </c>
      <c r="F50">
        <v>3</v>
      </c>
      <c r="G50">
        <v>4</v>
      </c>
      <c r="H50">
        <v>2</v>
      </c>
      <c r="I50">
        <v>4.0199999999999996</v>
      </c>
      <c r="J50">
        <v>17</v>
      </c>
      <c r="K50">
        <v>0.19591836734693879</v>
      </c>
      <c r="L50">
        <v>1</v>
      </c>
      <c r="M50" t="s">
        <v>89</v>
      </c>
      <c r="N50" t="b">
        <v>1</v>
      </c>
      <c r="O50" t="b">
        <v>1</v>
      </c>
      <c r="P50">
        <v>402</v>
      </c>
      <c r="Q50">
        <v>704</v>
      </c>
    </row>
    <row r="51" spans="1:17" x14ac:dyDescent="0.45">
      <c r="A51" t="s">
        <v>90</v>
      </c>
      <c r="B51" t="s">
        <v>91</v>
      </c>
      <c r="C51" t="s">
        <v>19</v>
      </c>
      <c r="D51">
        <v>4</v>
      </c>
      <c r="E51">
        <v>3</v>
      </c>
      <c r="F51">
        <v>2</v>
      </c>
      <c r="G51">
        <v>4</v>
      </c>
      <c r="H51">
        <v>1</v>
      </c>
      <c r="I51">
        <v>2.52</v>
      </c>
      <c r="J51">
        <v>14</v>
      </c>
      <c r="K51">
        <v>0.1912087912087912</v>
      </c>
      <c r="L51">
        <v>1</v>
      </c>
      <c r="M51" t="s">
        <v>92</v>
      </c>
      <c r="N51" t="b">
        <v>1</v>
      </c>
      <c r="O51" t="b">
        <v>1</v>
      </c>
      <c r="P51">
        <v>507</v>
      </c>
      <c r="Q51">
        <v>1154</v>
      </c>
    </row>
    <row r="52" spans="1:17" x14ac:dyDescent="0.45">
      <c r="A52" t="s">
        <v>93</v>
      </c>
      <c r="B52" t="s">
        <v>94</v>
      </c>
      <c r="C52" t="s">
        <v>19</v>
      </c>
      <c r="D52">
        <v>5</v>
      </c>
      <c r="E52">
        <v>5</v>
      </c>
      <c r="F52">
        <v>5</v>
      </c>
      <c r="G52">
        <v>5</v>
      </c>
      <c r="H52">
        <v>1</v>
      </c>
      <c r="I52">
        <v>4.76</v>
      </c>
      <c r="J52">
        <v>21</v>
      </c>
      <c r="K52">
        <v>0.15300546448087429</v>
      </c>
      <c r="L52">
        <v>1</v>
      </c>
      <c r="M52" t="s">
        <v>95</v>
      </c>
      <c r="N52" t="b">
        <v>0</v>
      </c>
    </row>
    <row r="53" spans="1:17" x14ac:dyDescent="0.45">
      <c r="A53" t="s">
        <v>96</v>
      </c>
      <c r="B53" t="s">
        <v>97</v>
      </c>
      <c r="C53" t="s">
        <v>19</v>
      </c>
      <c r="D53">
        <v>5</v>
      </c>
      <c r="E53">
        <v>5</v>
      </c>
      <c r="F53">
        <v>5</v>
      </c>
      <c r="G53">
        <v>5</v>
      </c>
      <c r="H53">
        <v>5</v>
      </c>
      <c r="I53">
        <v>5</v>
      </c>
      <c r="J53">
        <v>25</v>
      </c>
      <c r="K53">
        <v>0.25569007263922522</v>
      </c>
      <c r="L53">
        <v>1</v>
      </c>
      <c r="M53" t="s">
        <v>98</v>
      </c>
      <c r="N53" t="b">
        <v>0</v>
      </c>
    </row>
    <row r="54" spans="1:17" x14ac:dyDescent="0.45">
      <c r="A54" t="s">
        <v>99</v>
      </c>
      <c r="B54" t="s">
        <v>100</v>
      </c>
      <c r="C54" t="s">
        <v>19</v>
      </c>
      <c r="D54">
        <v>4</v>
      </c>
      <c r="E54">
        <v>5</v>
      </c>
      <c r="F54">
        <v>4</v>
      </c>
      <c r="G54">
        <v>5</v>
      </c>
      <c r="H54">
        <v>2</v>
      </c>
      <c r="I54">
        <v>4.46</v>
      </c>
      <c r="J54">
        <v>20</v>
      </c>
      <c r="K54">
        <v>0.14779116465863451</v>
      </c>
      <c r="L54">
        <v>1</v>
      </c>
      <c r="M54" t="s">
        <v>101</v>
      </c>
      <c r="N54" t="b">
        <v>0</v>
      </c>
    </row>
    <row r="55" spans="1:17" x14ac:dyDescent="0.45">
      <c r="A55" t="s">
        <v>102</v>
      </c>
      <c r="B55" t="s">
        <v>103</v>
      </c>
      <c r="C55" t="s">
        <v>19</v>
      </c>
      <c r="D55">
        <v>4</v>
      </c>
      <c r="E55">
        <v>4</v>
      </c>
      <c r="F55">
        <v>2</v>
      </c>
      <c r="G55">
        <v>4</v>
      </c>
      <c r="H55">
        <v>2</v>
      </c>
      <c r="I55">
        <v>3.88</v>
      </c>
      <c r="J55">
        <v>16</v>
      </c>
      <c r="K55">
        <v>0.15438596491228071</v>
      </c>
      <c r="L55">
        <v>1</v>
      </c>
      <c r="M55" t="s">
        <v>104</v>
      </c>
      <c r="N55" t="b">
        <v>0</v>
      </c>
    </row>
    <row r="56" spans="1:17" x14ac:dyDescent="0.45">
      <c r="A56" t="s">
        <v>105</v>
      </c>
      <c r="B56" t="s">
        <v>106</v>
      </c>
      <c r="C56" t="s">
        <v>19</v>
      </c>
      <c r="D56">
        <v>5</v>
      </c>
      <c r="E56">
        <v>5</v>
      </c>
      <c r="F56">
        <v>5</v>
      </c>
      <c r="G56">
        <v>5</v>
      </c>
      <c r="H56">
        <v>4</v>
      </c>
      <c r="I56">
        <v>4.9400000000000004</v>
      </c>
      <c r="J56">
        <v>24</v>
      </c>
      <c r="K56">
        <v>0.15686274509803921</v>
      </c>
      <c r="L56">
        <v>1</v>
      </c>
      <c r="M56" t="s">
        <v>107</v>
      </c>
      <c r="N56" t="b">
        <v>0</v>
      </c>
    </row>
    <row r="57" spans="1:17" x14ac:dyDescent="0.45">
      <c r="A57" t="s">
        <v>108</v>
      </c>
      <c r="B57" t="s">
        <v>109</v>
      </c>
      <c r="C57" t="s">
        <v>19</v>
      </c>
      <c r="D57">
        <v>4</v>
      </c>
      <c r="E57">
        <v>5</v>
      </c>
      <c r="F57">
        <v>3</v>
      </c>
      <c r="G57">
        <v>4</v>
      </c>
      <c r="H57">
        <v>4</v>
      </c>
      <c r="I57">
        <v>4.3199999999999994</v>
      </c>
      <c r="J57">
        <v>20</v>
      </c>
      <c r="K57">
        <v>0.15179487179487181</v>
      </c>
      <c r="L57">
        <v>1</v>
      </c>
      <c r="M57" t="s">
        <v>110</v>
      </c>
      <c r="N57" t="b">
        <v>0</v>
      </c>
    </row>
    <row r="58" spans="1:17" x14ac:dyDescent="0.45">
      <c r="A58" t="s">
        <v>111</v>
      </c>
      <c r="B58" t="s">
        <v>112</v>
      </c>
      <c r="C58" t="s">
        <v>19</v>
      </c>
      <c r="D58">
        <v>4</v>
      </c>
      <c r="E58">
        <v>4</v>
      </c>
      <c r="F58">
        <v>3</v>
      </c>
      <c r="G58">
        <v>4</v>
      </c>
      <c r="H58">
        <v>1</v>
      </c>
      <c r="I58">
        <v>3.96</v>
      </c>
      <c r="J58">
        <v>16</v>
      </c>
      <c r="K58">
        <v>0.14891774891774889</v>
      </c>
      <c r="L58">
        <v>1</v>
      </c>
      <c r="M58" t="s">
        <v>113</v>
      </c>
      <c r="N58" t="b">
        <v>0</v>
      </c>
    </row>
    <row r="59" spans="1:17" x14ac:dyDescent="0.45">
      <c r="A59" t="s">
        <v>114</v>
      </c>
      <c r="B59" t="s">
        <v>115</v>
      </c>
      <c r="C59" t="s">
        <v>19</v>
      </c>
      <c r="D59">
        <v>4</v>
      </c>
      <c r="E59">
        <v>5</v>
      </c>
      <c r="F59">
        <v>4</v>
      </c>
      <c r="G59">
        <v>5</v>
      </c>
      <c r="H59">
        <v>3</v>
      </c>
      <c r="I59">
        <v>4.5199999999999996</v>
      </c>
      <c r="J59">
        <v>21</v>
      </c>
      <c r="K59">
        <v>0.15238095238095239</v>
      </c>
      <c r="L59">
        <v>1</v>
      </c>
      <c r="M59" t="s">
        <v>116</v>
      </c>
      <c r="N59" t="b">
        <v>0</v>
      </c>
    </row>
    <row r="60" spans="1:17" x14ac:dyDescent="0.45">
      <c r="A60" t="s">
        <v>117</v>
      </c>
      <c r="B60" t="s">
        <v>118</v>
      </c>
      <c r="C60" t="s">
        <v>19</v>
      </c>
      <c r="D60">
        <v>5</v>
      </c>
      <c r="E60">
        <v>5</v>
      </c>
      <c r="F60">
        <v>5</v>
      </c>
      <c r="G60">
        <v>5</v>
      </c>
      <c r="H60">
        <v>3</v>
      </c>
      <c r="I60">
        <v>4.88</v>
      </c>
      <c r="J60">
        <v>23</v>
      </c>
      <c r="K60">
        <v>0.25876010781671149</v>
      </c>
      <c r="L60">
        <v>1</v>
      </c>
      <c r="M60" t="s">
        <v>119</v>
      </c>
      <c r="N60" t="b">
        <v>0</v>
      </c>
    </row>
    <row r="61" spans="1:17" x14ac:dyDescent="0.45">
      <c r="A61" t="s">
        <v>120</v>
      </c>
      <c r="B61" t="s">
        <v>121</v>
      </c>
      <c r="C61" t="s">
        <v>19</v>
      </c>
      <c r="D61">
        <v>5</v>
      </c>
      <c r="E61">
        <v>5</v>
      </c>
      <c r="F61">
        <v>5</v>
      </c>
      <c r="G61">
        <v>5</v>
      </c>
      <c r="H61">
        <v>3</v>
      </c>
      <c r="I61">
        <v>4.88</v>
      </c>
      <c r="J61">
        <v>23</v>
      </c>
      <c r="K61">
        <v>0.25257142857142861</v>
      </c>
      <c r="L61">
        <v>1</v>
      </c>
      <c r="M61" t="s">
        <v>122</v>
      </c>
      <c r="N61" t="b">
        <v>0</v>
      </c>
    </row>
    <row r="62" spans="1:17" x14ac:dyDescent="0.45">
      <c r="A62" t="s">
        <v>123</v>
      </c>
      <c r="B62" t="s">
        <v>124</v>
      </c>
      <c r="C62" t="s">
        <v>19</v>
      </c>
      <c r="D62">
        <v>5</v>
      </c>
      <c r="E62">
        <v>5</v>
      </c>
      <c r="F62">
        <v>5</v>
      </c>
      <c r="G62">
        <v>5</v>
      </c>
      <c r="H62">
        <v>4</v>
      </c>
      <c r="I62">
        <v>4.9400000000000004</v>
      </c>
      <c r="J62">
        <v>24</v>
      </c>
      <c r="K62">
        <v>0.15023474178403751</v>
      </c>
      <c r="L62">
        <v>1</v>
      </c>
      <c r="M62" t="s">
        <v>125</v>
      </c>
      <c r="N62" t="b">
        <v>0</v>
      </c>
    </row>
    <row r="63" spans="1:17" x14ac:dyDescent="0.45">
      <c r="A63" t="s">
        <v>126</v>
      </c>
      <c r="B63" t="s">
        <v>127</v>
      </c>
      <c r="C63" t="s">
        <v>19</v>
      </c>
      <c r="D63">
        <v>4</v>
      </c>
      <c r="E63">
        <v>5</v>
      </c>
      <c r="F63">
        <v>4</v>
      </c>
      <c r="G63">
        <v>5</v>
      </c>
      <c r="H63">
        <v>3</v>
      </c>
      <c r="I63">
        <v>4.5199999999999996</v>
      </c>
      <c r="J63">
        <v>21</v>
      </c>
      <c r="K63">
        <v>0.1536723163841808</v>
      </c>
      <c r="L63">
        <v>1</v>
      </c>
      <c r="M63" t="s">
        <v>128</v>
      </c>
      <c r="N63" t="b">
        <v>0</v>
      </c>
    </row>
    <row r="64" spans="1:17" x14ac:dyDescent="0.45">
      <c r="A64" t="s">
        <v>129</v>
      </c>
      <c r="B64" t="s">
        <v>130</v>
      </c>
      <c r="C64" t="s">
        <v>19</v>
      </c>
      <c r="D64">
        <v>2</v>
      </c>
      <c r="E64">
        <v>2</v>
      </c>
      <c r="F64">
        <v>1</v>
      </c>
      <c r="G64">
        <v>4</v>
      </c>
      <c r="H64">
        <v>2</v>
      </c>
      <c r="I64">
        <v>2.94</v>
      </c>
      <c r="J64">
        <v>11</v>
      </c>
      <c r="K64">
        <v>0.15686274509803921</v>
      </c>
      <c r="L64">
        <v>1</v>
      </c>
      <c r="M64" t="s">
        <v>131</v>
      </c>
      <c r="N64" t="b">
        <v>0</v>
      </c>
    </row>
    <row r="65" spans="1:14" x14ac:dyDescent="0.45">
      <c r="A65" t="s">
        <v>132</v>
      </c>
      <c r="B65" t="s">
        <v>133</v>
      </c>
      <c r="C65" t="s">
        <v>19</v>
      </c>
      <c r="D65">
        <v>5</v>
      </c>
      <c r="E65">
        <v>5</v>
      </c>
      <c r="F65">
        <v>5</v>
      </c>
      <c r="G65">
        <v>5</v>
      </c>
      <c r="H65">
        <v>1</v>
      </c>
      <c r="I65">
        <v>4.76</v>
      </c>
      <c r="J65">
        <v>21</v>
      </c>
      <c r="K65">
        <v>0.29010989010989008</v>
      </c>
      <c r="L65">
        <v>1</v>
      </c>
      <c r="M65" t="s">
        <v>134</v>
      </c>
      <c r="N65" t="b">
        <v>0</v>
      </c>
    </row>
    <row r="66" spans="1:14" x14ac:dyDescent="0.45">
      <c r="A66" t="s">
        <v>135</v>
      </c>
      <c r="B66" t="s">
        <v>136</v>
      </c>
      <c r="C66" t="s">
        <v>19</v>
      </c>
      <c r="D66">
        <v>3</v>
      </c>
      <c r="E66">
        <v>3</v>
      </c>
      <c r="F66">
        <v>2</v>
      </c>
      <c r="G66">
        <v>4</v>
      </c>
      <c r="H66">
        <v>2</v>
      </c>
      <c r="I66">
        <v>2.92</v>
      </c>
      <c r="J66">
        <v>14</v>
      </c>
      <c r="K66">
        <v>0.2417582417582417</v>
      </c>
      <c r="L66">
        <v>1</v>
      </c>
      <c r="M66" t="s">
        <v>137</v>
      </c>
      <c r="N66" t="b">
        <v>0</v>
      </c>
    </row>
    <row r="67" spans="1:14" x14ac:dyDescent="0.45">
      <c r="A67" t="s">
        <v>138</v>
      </c>
      <c r="B67" t="s">
        <v>139</v>
      </c>
      <c r="C67" t="s">
        <v>19</v>
      </c>
      <c r="D67">
        <v>3</v>
      </c>
      <c r="E67">
        <v>3</v>
      </c>
      <c r="F67">
        <v>2</v>
      </c>
      <c r="G67">
        <v>4</v>
      </c>
      <c r="H67">
        <v>3</v>
      </c>
      <c r="I67">
        <v>2.98</v>
      </c>
      <c r="J67">
        <v>15</v>
      </c>
      <c r="K67">
        <v>0.26386554621848729</v>
      </c>
      <c r="L67">
        <v>1</v>
      </c>
      <c r="M67" t="s">
        <v>140</v>
      </c>
      <c r="N67" t="b">
        <v>0</v>
      </c>
    </row>
    <row r="68" spans="1:14" x14ac:dyDescent="0.45">
      <c r="A68" t="s">
        <v>141</v>
      </c>
      <c r="B68" t="s">
        <v>142</v>
      </c>
      <c r="C68" t="s">
        <v>19</v>
      </c>
      <c r="D68">
        <v>5</v>
      </c>
      <c r="E68">
        <v>5</v>
      </c>
      <c r="F68">
        <v>5</v>
      </c>
      <c r="G68">
        <v>5</v>
      </c>
      <c r="H68">
        <v>1</v>
      </c>
      <c r="I68">
        <v>4.76</v>
      </c>
      <c r="J68">
        <v>21</v>
      </c>
      <c r="K68">
        <v>0.28250401284109139</v>
      </c>
      <c r="L68">
        <v>1</v>
      </c>
      <c r="M68" t="s">
        <v>143</v>
      </c>
      <c r="N68" t="b">
        <v>0</v>
      </c>
    </row>
    <row r="69" spans="1:14" x14ac:dyDescent="0.45">
      <c r="A69" t="s">
        <v>144</v>
      </c>
      <c r="B69" t="s">
        <v>145</v>
      </c>
      <c r="C69" t="s">
        <v>19</v>
      </c>
      <c r="D69">
        <v>5</v>
      </c>
      <c r="E69">
        <v>5</v>
      </c>
      <c r="F69">
        <v>4</v>
      </c>
      <c r="G69">
        <v>5</v>
      </c>
      <c r="H69">
        <v>3</v>
      </c>
      <c r="I69">
        <v>4.74</v>
      </c>
      <c r="J69">
        <v>22</v>
      </c>
      <c r="K69">
        <v>0.14871794871794869</v>
      </c>
      <c r="L69">
        <v>1</v>
      </c>
      <c r="M69" t="s">
        <v>146</v>
      </c>
      <c r="N69" t="b">
        <v>0</v>
      </c>
    </row>
    <row r="70" spans="1:14" x14ac:dyDescent="0.45">
      <c r="A70" t="s">
        <v>147</v>
      </c>
      <c r="B70" t="s">
        <v>148</v>
      </c>
      <c r="C70" t="s">
        <v>19</v>
      </c>
      <c r="D70">
        <v>5</v>
      </c>
      <c r="E70">
        <v>5</v>
      </c>
      <c r="F70">
        <v>5</v>
      </c>
      <c r="G70">
        <v>5</v>
      </c>
      <c r="H70">
        <v>1</v>
      </c>
      <c r="I70">
        <v>4.76</v>
      </c>
      <c r="J70">
        <v>21</v>
      </c>
      <c r="K70">
        <v>0.1536723163841808</v>
      </c>
      <c r="L70">
        <v>1</v>
      </c>
      <c r="M70" t="s">
        <v>149</v>
      </c>
      <c r="N70" t="b">
        <v>0</v>
      </c>
    </row>
    <row r="71" spans="1:14" x14ac:dyDescent="0.45">
      <c r="A71" t="s">
        <v>150</v>
      </c>
      <c r="B71" t="s">
        <v>151</v>
      </c>
      <c r="C71" t="s">
        <v>19</v>
      </c>
      <c r="D71">
        <v>3</v>
      </c>
      <c r="E71">
        <v>3</v>
      </c>
      <c r="F71">
        <v>1</v>
      </c>
      <c r="G71">
        <v>5</v>
      </c>
      <c r="H71">
        <v>3</v>
      </c>
      <c r="I71">
        <v>3.5200000000000009</v>
      </c>
      <c r="J71">
        <v>15</v>
      </c>
      <c r="K71">
        <v>0.26890756302521007</v>
      </c>
      <c r="L71">
        <v>1</v>
      </c>
      <c r="M71" t="s">
        <v>152</v>
      </c>
      <c r="N71" t="b">
        <v>0</v>
      </c>
    </row>
    <row r="72" spans="1:14" x14ac:dyDescent="0.45">
      <c r="A72" t="s">
        <v>153</v>
      </c>
      <c r="B72" t="s">
        <v>154</v>
      </c>
      <c r="C72" t="s">
        <v>19</v>
      </c>
      <c r="D72">
        <v>4</v>
      </c>
      <c r="E72">
        <v>4</v>
      </c>
      <c r="F72">
        <v>3</v>
      </c>
      <c r="G72">
        <v>4</v>
      </c>
      <c r="H72">
        <v>3</v>
      </c>
      <c r="I72">
        <v>4.08</v>
      </c>
      <c r="J72">
        <v>18</v>
      </c>
      <c r="K72">
        <v>0.23351988217967601</v>
      </c>
      <c r="L72">
        <v>1</v>
      </c>
      <c r="M72" t="s">
        <v>155</v>
      </c>
      <c r="N72" t="b">
        <v>0</v>
      </c>
    </row>
    <row r="73" spans="1:14" x14ac:dyDescent="0.45">
      <c r="A73" t="s">
        <v>156</v>
      </c>
      <c r="B73" t="s">
        <v>157</v>
      </c>
      <c r="C73" t="s">
        <v>19</v>
      </c>
      <c r="D73">
        <v>4</v>
      </c>
      <c r="E73">
        <v>5</v>
      </c>
      <c r="F73">
        <v>4</v>
      </c>
      <c r="G73">
        <v>5</v>
      </c>
      <c r="H73">
        <v>1</v>
      </c>
      <c r="I73">
        <v>4.12</v>
      </c>
      <c r="J73">
        <v>19</v>
      </c>
      <c r="K73">
        <v>0.15238095238095239</v>
      </c>
      <c r="L73">
        <v>1</v>
      </c>
      <c r="M73" t="s">
        <v>158</v>
      </c>
      <c r="N73" t="b">
        <v>0</v>
      </c>
    </row>
    <row r="74" spans="1:14" x14ac:dyDescent="0.45">
      <c r="A74" t="s">
        <v>159</v>
      </c>
      <c r="B74" t="s">
        <v>160</v>
      </c>
      <c r="C74" t="s">
        <v>19</v>
      </c>
      <c r="D74">
        <v>5</v>
      </c>
      <c r="E74">
        <v>5</v>
      </c>
      <c r="F74">
        <v>5</v>
      </c>
      <c r="G74">
        <v>5</v>
      </c>
      <c r="H74">
        <v>4</v>
      </c>
      <c r="I74">
        <v>4.9400000000000004</v>
      </c>
      <c r="J74">
        <v>24</v>
      </c>
      <c r="K74">
        <v>0.14385964912280699</v>
      </c>
      <c r="L74">
        <v>1</v>
      </c>
      <c r="M74" t="s">
        <v>161</v>
      </c>
      <c r="N74" t="b">
        <v>0</v>
      </c>
    </row>
    <row r="75" spans="1:14" x14ac:dyDescent="0.45">
      <c r="A75" t="s">
        <v>162</v>
      </c>
      <c r="B75" t="s">
        <v>163</v>
      </c>
      <c r="C75" t="s">
        <v>19</v>
      </c>
      <c r="D75">
        <v>4</v>
      </c>
      <c r="E75">
        <v>4</v>
      </c>
      <c r="F75">
        <v>3</v>
      </c>
      <c r="G75">
        <v>4</v>
      </c>
      <c r="H75">
        <v>3</v>
      </c>
      <c r="I75">
        <v>4.08</v>
      </c>
      <c r="J75">
        <v>18</v>
      </c>
      <c r="K75">
        <v>0.2419047619047619</v>
      </c>
      <c r="L75">
        <v>1</v>
      </c>
      <c r="M75" t="s">
        <v>164</v>
      </c>
      <c r="N75" t="b">
        <v>0</v>
      </c>
    </row>
    <row r="76" spans="1:14" x14ac:dyDescent="0.45">
      <c r="A76" t="s">
        <v>165</v>
      </c>
      <c r="B76" t="s">
        <v>166</v>
      </c>
      <c r="C76" t="s">
        <v>19</v>
      </c>
      <c r="D76">
        <v>4</v>
      </c>
      <c r="E76">
        <v>4</v>
      </c>
      <c r="F76">
        <v>2</v>
      </c>
      <c r="G76">
        <v>4</v>
      </c>
      <c r="H76">
        <v>2</v>
      </c>
      <c r="I76">
        <v>3.32</v>
      </c>
      <c r="J76">
        <v>16</v>
      </c>
      <c r="K76">
        <v>0.15402298850574711</v>
      </c>
      <c r="L76">
        <v>1</v>
      </c>
      <c r="M76" t="s">
        <v>167</v>
      </c>
      <c r="N76" t="b">
        <v>0</v>
      </c>
    </row>
    <row r="77" spans="1:14" x14ac:dyDescent="0.45">
      <c r="A77" t="s">
        <v>168</v>
      </c>
      <c r="B77" t="s">
        <v>169</v>
      </c>
      <c r="C77" t="s">
        <v>19</v>
      </c>
      <c r="D77">
        <v>1</v>
      </c>
      <c r="E77">
        <v>1</v>
      </c>
      <c r="F77">
        <v>1</v>
      </c>
      <c r="G77">
        <v>5</v>
      </c>
      <c r="H77">
        <v>1</v>
      </c>
      <c r="I77">
        <v>2.6</v>
      </c>
      <c r="J77">
        <v>9</v>
      </c>
      <c r="K77">
        <v>0.25142857142857139</v>
      </c>
      <c r="L77">
        <v>1</v>
      </c>
      <c r="M77" t="s">
        <v>170</v>
      </c>
      <c r="N77" t="b">
        <v>0</v>
      </c>
    </row>
    <row r="78" spans="1:14" x14ac:dyDescent="0.45">
      <c r="A78" t="s">
        <v>171</v>
      </c>
      <c r="B78" t="s">
        <v>172</v>
      </c>
      <c r="C78" t="s">
        <v>19</v>
      </c>
      <c r="D78">
        <v>3</v>
      </c>
      <c r="E78">
        <v>5</v>
      </c>
      <c r="F78">
        <v>3</v>
      </c>
      <c r="G78">
        <v>5</v>
      </c>
      <c r="H78">
        <v>1</v>
      </c>
      <c r="I78">
        <v>3.76</v>
      </c>
      <c r="J78">
        <v>17</v>
      </c>
      <c r="K78">
        <v>0.15942028985507251</v>
      </c>
      <c r="L78">
        <v>1</v>
      </c>
      <c r="M78" t="s">
        <v>173</v>
      </c>
      <c r="N78" t="b">
        <v>0</v>
      </c>
    </row>
    <row r="79" spans="1:14" x14ac:dyDescent="0.45">
      <c r="A79" t="s">
        <v>174</v>
      </c>
      <c r="B79" t="s">
        <v>175</v>
      </c>
      <c r="C79" t="s">
        <v>19</v>
      </c>
      <c r="D79">
        <v>3</v>
      </c>
      <c r="E79">
        <v>3</v>
      </c>
      <c r="F79">
        <v>2</v>
      </c>
      <c r="G79">
        <v>4</v>
      </c>
      <c r="H79">
        <v>3</v>
      </c>
      <c r="I79">
        <v>3.54</v>
      </c>
      <c r="J79">
        <v>15</v>
      </c>
      <c r="K79">
        <v>0.25058977719528169</v>
      </c>
      <c r="L79">
        <v>1</v>
      </c>
      <c r="M79" t="s">
        <v>176</v>
      </c>
      <c r="N79" t="b">
        <v>0</v>
      </c>
    </row>
    <row r="80" spans="1:14" x14ac:dyDescent="0.45">
      <c r="A80" t="s">
        <v>177</v>
      </c>
      <c r="B80" t="s">
        <v>178</v>
      </c>
      <c r="C80" t="s">
        <v>19</v>
      </c>
      <c r="D80">
        <v>3</v>
      </c>
      <c r="E80">
        <v>3</v>
      </c>
      <c r="F80">
        <v>1</v>
      </c>
      <c r="G80">
        <v>5</v>
      </c>
      <c r="H80">
        <v>1</v>
      </c>
      <c r="I80">
        <v>2.2799999999999998</v>
      </c>
      <c r="J80">
        <v>13</v>
      </c>
      <c r="K80">
        <v>0.26791569086651051</v>
      </c>
      <c r="L80">
        <v>1</v>
      </c>
      <c r="M80" t="s">
        <v>179</v>
      </c>
      <c r="N80" t="b">
        <v>0</v>
      </c>
    </row>
    <row r="81" spans="1:14" x14ac:dyDescent="0.45">
      <c r="A81" t="s">
        <v>180</v>
      </c>
      <c r="B81" t="s">
        <v>181</v>
      </c>
      <c r="C81" t="s">
        <v>19</v>
      </c>
      <c r="D81">
        <v>4</v>
      </c>
      <c r="E81">
        <v>4</v>
      </c>
      <c r="F81">
        <v>3</v>
      </c>
      <c r="G81">
        <v>5</v>
      </c>
      <c r="H81">
        <v>3</v>
      </c>
      <c r="I81">
        <v>4.2</v>
      </c>
      <c r="J81">
        <v>19</v>
      </c>
      <c r="K81">
        <v>0.15208333333333329</v>
      </c>
      <c r="L81">
        <v>1</v>
      </c>
      <c r="M81" t="s">
        <v>182</v>
      </c>
      <c r="N81" t="b">
        <v>0</v>
      </c>
    </row>
    <row r="82" spans="1:14" x14ac:dyDescent="0.45">
      <c r="A82" t="s">
        <v>183</v>
      </c>
      <c r="B82" t="s">
        <v>184</v>
      </c>
      <c r="C82" t="s">
        <v>19</v>
      </c>
      <c r="D82">
        <v>4</v>
      </c>
      <c r="E82">
        <v>5</v>
      </c>
      <c r="F82">
        <v>4</v>
      </c>
      <c r="G82">
        <v>5</v>
      </c>
      <c r="H82">
        <v>2</v>
      </c>
      <c r="I82">
        <v>3.9</v>
      </c>
      <c r="J82">
        <v>20</v>
      </c>
      <c r="K82">
        <v>0.15597484276729559</v>
      </c>
      <c r="L82">
        <v>1</v>
      </c>
      <c r="M82" t="s">
        <v>185</v>
      </c>
      <c r="N82" t="b">
        <v>0</v>
      </c>
    </row>
    <row r="83" spans="1:14" x14ac:dyDescent="0.45">
      <c r="A83" t="s">
        <v>186</v>
      </c>
      <c r="B83" t="s">
        <v>187</v>
      </c>
      <c r="C83" t="s">
        <v>19</v>
      </c>
      <c r="D83">
        <v>4</v>
      </c>
      <c r="E83">
        <v>4</v>
      </c>
      <c r="F83">
        <v>3</v>
      </c>
      <c r="G83">
        <v>5</v>
      </c>
      <c r="H83">
        <v>2</v>
      </c>
      <c r="I83">
        <v>4.1399999999999997</v>
      </c>
      <c r="J83">
        <v>18</v>
      </c>
      <c r="K83">
        <v>0.14933333333333329</v>
      </c>
      <c r="L83">
        <v>1</v>
      </c>
      <c r="M83" t="s">
        <v>188</v>
      </c>
      <c r="N83" t="b">
        <v>0</v>
      </c>
    </row>
    <row r="84" spans="1:14" x14ac:dyDescent="0.45">
      <c r="A84" t="s">
        <v>189</v>
      </c>
      <c r="B84" t="s">
        <v>190</v>
      </c>
      <c r="C84" t="s">
        <v>19</v>
      </c>
      <c r="D84">
        <v>3</v>
      </c>
      <c r="E84">
        <v>3</v>
      </c>
      <c r="F84">
        <v>1</v>
      </c>
      <c r="G84">
        <v>5</v>
      </c>
      <c r="H84">
        <v>1</v>
      </c>
      <c r="I84">
        <v>3.4000000000000008</v>
      </c>
      <c r="J84">
        <v>13</v>
      </c>
      <c r="K84">
        <v>0.1583333333333333</v>
      </c>
      <c r="L84">
        <v>1</v>
      </c>
      <c r="M84" t="s">
        <v>191</v>
      </c>
      <c r="N84" t="b">
        <v>0</v>
      </c>
    </row>
    <row r="85" spans="1:14" x14ac:dyDescent="0.45">
      <c r="A85" t="s">
        <v>192</v>
      </c>
      <c r="B85" t="s">
        <v>193</v>
      </c>
      <c r="C85" t="s">
        <v>19</v>
      </c>
      <c r="D85">
        <v>4</v>
      </c>
      <c r="E85">
        <v>5</v>
      </c>
      <c r="F85">
        <v>4</v>
      </c>
      <c r="G85">
        <v>5</v>
      </c>
      <c r="H85">
        <v>4</v>
      </c>
      <c r="I85">
        <v>4.5799999999999992</v>
      </c>
      <c r="J85">
        <v>22</v>
      </c>
      <c r="K85">
        <v>0.14358974358974361</v>
      </c>
      <c r="L85">
        <v>1</v>
      </c>
      <c r="M85" t="s">
        <v>194</v>
      </c>
      <c r="N85" t="b">
        <v>0</v>
      </c>
    </row>
    <row r="86" spans="1:14" x14ac:dyDescent="0.45">
      <c r="A86" t="s">
        <v>195</v>
      </c>
      <c r="B86" t="s">
        <v>196</v>
      </c>
      <c r="C86" t="s">
        <v>19</v>
      </c>
      <c r="D86">
        <v>4</v>
      </c>
      <c r="E86">
        <v>5</v>
      </c>
      <c r="F86">
        <v>4</v>
      </c>
      <c r="G86">
        <v>5</v>
      </c>
      <c r="H86">
        <v>3</v>
      </c>
      <c r="I86">
        <v>4.5199999999999996</v>
      </c>
      <c r="J86">
        <v>21</v>
      </c>
      <c r="K86">
        <v>0.14779116465863451</v>
      </c>
      <c r="L86">
        <v>1</v>
      </c>
      <c r="M86" t="s">
        <v>197</v>
      </c>
      <c r="N86" t="b">
        <v>0</v>
      </c>
    </row>
    <row r="87" spans="1:14" x14ac:dyDescent="0.45">
      <c r="A87" t="s">
        <v>198</v>
      </c>
      <c r="B87" t="s">
        <v>199</v>
      </c>
      <c r="C87" t="s">
        <v>19</v>
      </c>
      <c r="D87">
        <v>4</v>
      </c>
      <c r="E87">
        <v>5</v>
      </c>
      <c r="F87">
        <v>3</v>
      </c>
      <c r="G87">
        <v>5</v>
      </c>
      <c r="H87">
        <v>1</v>
      </c>
      <c r="I87">
        <v>3.98</v>
      </c>
      <c r="J87">
        <v>18</v>
      </c>
      <c r="K87">
        <v>0.1536723163841808</v>
      </c>
      <c r="L87">
        <v>1</v>
      </c>
      <c r="M87" t="s">
        <v>200</v>
      </c>
      <c r="N87" t="b">
        <v>0</v>
      </c>
    </row>
    <row r="88" spans="1:14" x14ac:dyDescent="0.45">
      <c r="A88" t="s">
        <v>201</v>
      </c>
      <c r="B88" t="s">
        <v>202</v>
      </c>
      <c r="C88" t="s">
        <v>19</v>
      </c>
      <c r="D88">
        <v>4</v>
      </c>
      <c r="E88">
        <v>4</v>
      </c>
      <c r="F88">
        <v>3</v>
      </c>
      <c r="G88">
        <v>5</v>
      </c>
      <c r="H88">
        <v>4</v>
      </c>
      <c r="I88">
        <v>4.26</v>
      </c>
      <c r="J88">
        <v>20</v>
      </c>
      <c r="K88">
        <v>0.27220779220779218</v>
      </c>
      <c r="L88">
        <v>1</v>
      </c>
      <c r="M88" t="s">
        <v>203</v>
      </c>
      <c r="N88" t="b">
        <v>0</v>
      </c>
    </row>
    <row r="89" spans="1:14" x14ac:dyDescent="0.45">
      <c r="A89" t="s">
        <v>204</v>
      </c>
      <c r="B89" t="s">
        <v>205</v>
      </c>
      <c r="C89" t="s">
        <v>19</v>
      </c>
      <c r="D89">
        <v>4</v>
      </c>
      <c r="E89">
        <v>5</v>
      </c>
      <c r="F89">
        <v>3</v>
      </c>
      <c r="G89">
        <v>5</v>
      </c>
      <c r="H89">
        <v>4</v>
      </c>
      <c r="I89">
        <v>4.4400000000000004</v>
      </c>
      <c r="J89">
        <v>21</v>
      </c>
      <c r="K89">
        <v>0.14912280701754391</v>
      </c>
      <c r="L89">
        <v>1</v>
      </c>
      <c r="M89" t="s">
        <v>206</v>
      </c>
      <c r="N89" t="b">
        <v>0</v>
      </c>
    </row>
    <row r="90" spans="1:14" x14ac:dyDescent="0.45">
      <c r="A90" t="s">
        <v>207</v>
      </c>
      <c r="B90" t="s">
        <v>208</v>
      </c>
      <c r="C90" t="s">
        <v>19</v>
      </c>
      <c r="D90">
        <v>4</v>
      </c>
      <c r="E90">
        <v>4</v>
      </c>
      <c r="F90">
        <v>3</v>
      </c>
      <c r="G90">
        <v>4</v>
      </c>
      <c r="H90">
        <v>2</v>
      </c>
      <c r="I90">
        <v>4.0199999999999996</v>
      </c>
      <c r="J90">
        <v>17</v>
      </c>
      <c r="K90">
        <v>0.14954954954954949</v>
      </c>
      <c r="L90">
        <v>1</v>
      </c>
      <c r="M90" t="s">
        <v>209</v>
      </c>
      <c r="N90" t="b">
        <v>0</v>
      </c>
    </row>
    <row r="91" spans="1:14" x14ac:dyDescent="0.45">
      <c r="A91" t="s">
        <v>210</v>
      </c>
      <c r="B91" t="s">
        <v>211</v>
      </c>
      <c r="C91" t="s">
        <v>19</v>
      </c>
      <c r="D91">
        <v>5</v>
      </c>
      <c r="E91">
        <v>5</v>
      </c>
      <c r="F91">
        <v>5</v>
      </c>
      <c r="G91">
        <v>5</v>
      </c>
      <c r="H91">
        <v>1</v>
      </c>
      <c r="I91">
        <v>4.76</v>
      </c>
      <c r="J91">
        <v>21</v>
      </c>
      <c r="K91">
        <v>0.28131868131868132</v>
      </c>
      <c r="L91">
        <v>1</v>
      </c>
      <c r="M91" t="s">
        <v>212</v>
      </c>
      <c r="N91" t="b">
        <v>0</v>
      </c>
    </row>
    <row r="92" spans="1:14" x14ac:dyDescent="0.45">
      <c r="A92" t="s">
        <v>213</v>
      </c>
      <c r="B92" t="s">
        <v>214</v>
      </c>
      <c r="C92" t="s">
        <v>19</v>
      </c>
      <c r="D92">
        <v>4</v>
      </c>
      <c r="E92">
        <v>4</v>
      </c>
      <c r="F92">
        <v>3</v>
      </c>
      <c r="G92">
        <v>4</v>
      </c>
      <c r="H92">
        <v>3</v>
      </c>
      <c r="I92">
        <v>4.08</v>
      </c>
      <c r="J92">
        <v>18</v>
      </c>
      <c r="K92">
        <v>0.14779116465863451</v>
      </c>
      <c r="L92">
        <v>1</v>
      </c>
      <c r="M92" t="s">
        <v>215</v>
      </c>
      <c r="N92" t="b">
        <v>0</v>
      </c>
    </row>
    <row r="93" spans="1:14" x14ac:dyDescent="0.45">
      <c r="A93" t="s">
        <v>216</v>
      </c>
      <c r="B93" t="s">
        <v>217</v>
      </c>
      <c r="C93" t="s">
        <v>19</v>
      </c>
      <c r="D93">
        <v>5</v>
      </c>
      <c r="E93">
        <v>5</v>
      </c>
      <c r="F93">
        <v>5</v>
      </c>
      <c r="G93">
        <v>5</v>
      </c>
      <c r="H93">
        <v>2</v>
      </c>
      <c r="I93">
        <v>4.82</v>
      </c>
      <c r="J93">
        <v>22</v>
      </c>
      <c r="K93">
        <v>0.25423987776928952</v>
      </c>
      <c r="L93">
        <v>1</v>
      </c>
      <c r="M93" t="s">
        <v>218</v>
      </c>
      <c r="N93" t="b">
        <v>0</v>
      </c>
    </row>
    <row r="94" spans="1:14" x14ac:dyDescent="0.45">
      <c r="A94" t="s">
        <v>219</v>
      </c>
      <c r="B94" t="s">
        <v>220</v>
      </c>
      <c r="C94" t="s">
        <v>19</v>
      </c>
      <c r="D94">
        <v>5</v>
      </c>
      <c r="E94">
        <v>5</v>
      </c>
      <c r="F94">
        <v>5</v>
      </c>
      <c r="G94">
        <v>5</v>
      </c>
      <c r="H94">
        <v>2</v>
      </c>
      <c r="I94">
        <v>4.82</v>
      </c>
      <c r="J94">
        <v>22</v>
      </c>
      <c r="K94">
        <v>0.15238095238095239</v>
      </c>
      <c r="L94">
        <v>1</v>
      </c>
      <c r="M94" t="s">
        <v>221</v>
      </c>
      <c r="N94" t="b">
        <v>0</v>
      </c>
    </row>
    <row r="95" spans="1:14" x14ac:dyDescent="0.45">
      <c r="A95" t="s">
        <v>222</v>
      </c>
      <c r="B95" t="s">
        <v>223</v>
      </c>
      <c r="C95" t="s">
        <v>19</v>
      </c>
      <c r="D95">
        <v>4</v>
      </c>
      <c r="E95">
        <v>4</v>
      </c>
      <c r="F95">
        <v>2</v>
      </c>
      <c r="G95">
        <v>4</v>
      </c>
      <c r="H95">
        <v>3</v>
      </c>
      <c r="I95">
        <v>3.9400000000000008</v>
      </c>
      <c r="J95">
        <v>17</v>
      </c>
      <c r="K95">
        <v>0.14891774891774889</v>
      </c>
      <c r="L95">
        <v>1</v>
      </c>
      <c r="M95" t="s">
        <v>224</v>
      </c>
      <c r="N95" t="b">
        <v>0</v>
      </c>
    </row>
    <row r="96" spans="1:14" x14ac:dyDescent="0.45">
      <c r="A96" t="s">
        <v>225</v>
      </c>
      <c r="B96" t="s">
        <v>226</v>
      </c>
      <c r="C96" t="s">
        <v>19</v>
      </c>
      <c r="D96">
        <v>5</v>
      </c>
      <c r="E96">
        <v>5</v>
      </c>
      <c r="F96">
        <v>5</v>
      </c>
      <c r="G96">
        <v>5</v>
      </c>
      <c r="H96">
        <v>1</v>
      </c>
      <c r="I96">
        <v>4.76</v>
      </c>
      <c r="J96">
        <v>21</v>
      </c>
      <c r="K96">
        <v>0.2831168831168831</v>
      </c>
      <c r="L96">
        <v>1</v>
      </c>
      <c r="M96" t="s">
        <v>227</v>
      </c>
      <c r="N96" t="b">
        <v>0</v>
      </c>
    </row>
    <row r="97" spans="1:14" x14ac:dyDescent="0.45">
      <c r="A97" t="s">
        <v>228</v>
      </c>
      <c r="B97" t="s">
        <v>229</v>
      </c>
      <c r="C97" t="s">
        <v>19</v>
      </c>
      <c r="D97">
        <v>4</v>
      </c>
      <c r="E97">
        <v>5</v>
      </c>
      <c r="F97">
        <v>4</v>
      </c>
      <c r="G97">
        <v>5</v>
      </c>
      <c r="H97">
        <v>1</v>
      </c>
      <c r="I97">
        <v>4.3999999999999986</v>
      </c>
      <c r="J97">
        <v>19</v>
      </c>
      <c r="K97">
        <v>0.14814814814814811</v>
      </c>
      <c r="L97">
        <v>1</v>
      </c>
      <c r="M97" t="s">
        <v>230</v>
      </c>
      <c r="N97" t="b">
        <v>0</v>
      </c>
    </row>
    <row r="98" spans="1:14" x14ac:dyDescent="0.45">
      <c r="A98" t="s">
        <v>231</v>
      </c>
      <c r="B98" t="s">
        <v>232</v>
      </c>
      <c r="C98" t="s">
        <v>19</v>
      </c>
      <c r="D98">
        <v>4</v>
      </c>
      <c r="E98">
        <v>4</v>
      </c>
      <c r="F98">
        <v>3</v>
      </c>
      <c r="G98">
        <v>5</v>
      </c>
      <c r="H98">
        <v>3</v>
      </c>
      <c r="I98">
        <v>4.2</v>
      </c>
      <c r="J98">
        <v>19</v>
      </c>
      <c r="K98">
        <v>0.25245202558635388</v>
      </c>
      <c r="L98">
        <v>1</v>
      </c>
      <c r="M98" t="s">
        <v>233</v>
      </c>
      <c r="N98" t="b">
        <v>0</v>
      </c>
    </row>
    <row r="99" spans="1:14" x14ac:dyDescent="0.45">
      <c r="A99" t="s">
        <v>234</v>
      </c>
      <c r="B99" t="s">
        <v>235</v>
      </c>
      <c r="C99" t="s">
        <v>19</v>
      </c>
      <c r="D99">
        <v>5</v>
      </c>
      <c r="E99">
        <v>5</v>
      </c>
      <c r="F99">
        <v>4</v>
      </c>
      <c r="G99">
        <v>5</v>
      </c>
      <c r="H99">
        <v>2</v>
      </c>
      <c r="I99">
        <v>4.4000000000000004</v>
      </c>
      <c r="J99">
        <v>21</v>
      </c>
      <c r="K99">
        <v>0.14761904761904759</v>
      </c>
      <c r="L99">
        <v>1</v>
      </c>
      <c r="M99" t="s">
        <v>236</v>
      </c>
      <c r="N99" t="b">
        <v>0</v>
      </c>
    </row>
    <row r="100" spans="1:14" x14ac:dyDescent="0.45">
      <c r="A100" t="s">
        <v>237</v>
      </c>
      <c r="B100" t="s">
        <v>238</v>
      </c>
      <c r="C100" t="s">
        <v>19</v>
      </c>
      <c r="D100">
        <v>3</v>
      </c>
      <c r="E100">
        <v>3</v>
      </c>
      <c r="F100">
        <v>2</v>
      </c>
      <c r="G100">
        <v>4</v>
      </c>
      <c r="H100">
        <v>2</v>
      </c>
      <c r="I100">
        <v>2.92</v>
      </c>
      <c r="J100">
        <v>14</v>
      </c>
      <c r="K100">
        <v>0.26728110599078342</v>
      </c>
      <c r="L100">
        <v>1</v>
      </c>
      <c r="M100" t="s">
        <v>239</v>
      </c>
      <c r="N100" t="b">
        <v>0</v>
      </c>
    </row>
    <row r="101" spans="1:14" x14ac:dyDescent="0.45">
      <c r="A101" t="s">
        <v>240</v>
      </c>
      <c r="B101" t="s">
        <v>241</v>
      </c>
      <c r="C101" t="s">
        <v>19</v>
      </c>
      <c r="D101">
        <v>5</v>
      </c>
      <c r="E101">
        <v>5</v>
      </c>
      <c r="F101">
        <v>5</v>
      </c>
      <c r="G101">
        <v>5</v>
      </c>
      <c r="H101">
        <v>1</v>
      </c>
      <c r="I101">
        <v>4.76</v>
      </c>
      <c r="J101">
        <v>21</v>
      </c>
      <c r="K101">
        <v>0.29010989010989008</v>
      </c>
      <c r="L101">
        <v>1</v>
      </c>
      <c r="M101" t="s">
        <v>242</v>
      </c>
      <c r="N101" t="b">
        <v>0</v>
      </c>
    </row>
    <row r="102" spans="1:14" x14ac:dyDescent="0.45">
      <c r="A102" t="s">
        <v>243</v>
      </c>
      <c r="B102" t="s">
        <v>244</v>
      </c>
      <c r="C102" t="s">
        <v>19</v>
      </c>
      <c r="D102">
        <v>4</v>
      </c>
      <c r="E102">
        <v>5</v>
      </c>
      <c r="F102">
        <v>3</v>
      </c>
      <c r="G102">
        <v>5</v>
      </c>
      <c r="H102">
        <v>2</v>
      </c>
      <c r="I102">
        <v>3.2</v>
      </c>
      <c r="J102">
        <v>19</v>
      </c>
      <c r="K102">
        <v>0.15476190476190471</v>
      </c>
      <c r="L102">
        <v>1</v>
      </c>
      <c r="M102" t="s">
        <v>245</v>
      </c>
      <c r="N102" t="b">
        <v>0</v>
      </c>
    </row>
    <row r="103" spans="1:14" x14ac:dyDescent="0.45">
      <c r="A103" t="s">
        <v>246</v>
      </c>
      <c r="B103" t="s">
        <v>247</v>
      </c>
      <c r="C103" t="s">
        <v>19</v>
      </c>
      <c r="D103">
        <v>3</v>
      </c>
      <c r="E103">
        <v>3</v>
      </c>
      <c r="F103">
        <v>2</v>
      </c>
      <c r="G103">
        <v>4</v>
      </c>
      <c r="H103">
        <v>3</v>
      </c>
      <c r="I103">
        <v>3.54</v>
      </c>
      <c r="J103">
        <v>15</v>
      </c>
      <c r="K103">
        <v>0.26549450549450548</v>
      </c>
      <c r="L103">
        <v>1</v>
      </c>
      <c r="M103" t="s">
        <v>248</v>
      </c>
      <c r="N103" t="b">
        <v>0</v>
      </c>
    </row>
    <row r="104" spans="1:14" x14ac:dyDescent="0.45">
      <c r="A104" t="s">
        <v>249</v>
      </c>
      <c r="B104" t="s">
        <v>250</v>
      </c>
      <c r="C104" t="s">
        <v>19</v>
      </c>
      <c r="D104">
        <v>4</v>
      </c>
      <c r="E104">
        <v>4</v>
      </c>
      <c r="F104">
        <v>3</v>
      </c>
      <c r="G104">
        <v>5</v>
      </c>
      <c r="H104">
        <v>3</v>
      </c>
      <c r="I104">
        <v>4.2</v>
      </c>
      <c r="J104">
        <v>19</v>
      </c>
      <c r="K104">
        <v>0.14977168949771691</v>
      </c>
      <c r="L104">
        <v>1</v>
      </c>
      <c r="M104" t="s">
        <v>251</v>
      </c>
      <c r="N104" t="b">
        <v>0</v>
      </c>
    </row>
    <row r="105" spans="1:14" x14ac:dyDescent="0.45">
      <c r="A105" t="s">
        <v>252</v>
      </c>
      <c r="B105" t="s">
        <v>253</v>
      </c>
      <c r="C105" t="s">
        <v>19</v>
      </c>
      <c r="D105">
        <v>1</v>
      </c>
      <c r="E105">
        <v>1</v>
      </c>
      <c r="F105">
        <v>1</v>
      </c>
      <c r="G105">
        <v>1</v>
      </c>
      <c r="H105">
        <v>1</v>
      </c>
      <c r="I105">
        <v>1</v>
      </c>
      <c r="J105">
        <v>5</v>
      </c>
      <c r="K105">
        <v>0.2831168831168831</v>
      </c>
      <c r="L105">
        <v>1</v>
      </c>
      <c r="M105" t="s">
        <v>254</v>
      </c>
      <c r="N105" t="b">
        <v>0</v>
      </c>
    </row>
    <row r="106" spans="1:14" x14ac:dyDescent="0.45">
      <c r="A106" t="s">
        <v>255</v>
      </c>
      <c r="B106" t="s">
        <v>256</v>
      </c>
      <c r="C106" t="s">
        <v>19</v>
      </c>
      <c r="D106">
        <v>1</v>
      </c>
      <c r="E106">
        <v>1</v>
      </c>
      <c r="F106">
        <v>1</v>
      </c>
      <c r="G106">
        <v>5</v>
      </c>
      <c r="H106">
        <v>1</v>
      </c>
      <c r="I106">
        <v>1.48</v>
      </c>
      <c r="J106">
        <v>9</v>
      </c>
      <c r="K106">
        <v>0.246089676746611</v>
      </c>
      <c r="L106">
        <v>1</v>
      </c>
      <c r="M106" t="s">
        <v>257</v>
      </c>
      <c r="N106" t="b">
        <v>0</v>
      </c>
    </row>
    <row r="107" spans="1:14" x14ac:dyDescent="0.45">
      <c r="A107" t="s">
        <v>258</v>
      </c>
      <c r="B107" t="s">
        <v>259</v>
      </c>
      <c r="C107" t="s">
        <v>19</v>
      </c>
      <c r="D107">
        <v>5</v>
      </c>
      <c r="E107">
        <v>5</v>
      </c>
      <c r="F107">
        <v>5</v>
      </c>
      <c r="G107">
        <v>5</v>
      </c>
      <c r="H107">
        <v>2</v>
      </c>
      <c r="I107">
        <v>4.82</v>
      </c>
      <c r="J107">
        <v>22</v>
      </c>
      <c r="K107">
        <v>0.1452145214521452</v>
      </c>
      <c r="L107">
        <v>1</v>
      </c>
      <c r="M107" t="s">
        <v>260</v>
      </c>
      <c r="N107" t="b">
        <v>0</v>
      </c>
    </row>
    <row r="108" spans="1:14" x14ac:dyDescent="0.45">
      <c r="A108" t="s">
        <v>261</v>
      </c>
      <c r="B108" t="s">
        <v>262</v>
      </c>
      <c r="C108" t="s">
        <v>19</v>
      </c>
      <c r="D108">
        <v>4</v>
      </c>
      <c r="E108">
        <v>4</v>
      </c>
      <c r="F108">
        <v>3</v>
      </c>
      <c r="G108">
        <v>4</v>
      </c>
      <c r="H108">
        <v>4</v>
      </c>
      <c r="I108">
        <v>4.1399999999999997</v>
      </c>
      <c r="J108">
        <v>19</v>
      </c>
      <c r="K108">
        <v>0.14912280701754391</v>
      </c>
      <c r="L108">
        <v>1</v>
      </c>
      <c r="M108" t="s">
        <v>263</v>
      </c>
      <c r="N108" t="b">
        <v>0</v>
      </c>
    </row>
    <row r="109" spans="1:14" x14ac:dyDescent="0.45">
      <c r="A109" t="s">
        <v>264</v>
      </c>
      <c r="B109" t="s">
        <v>265</v>
      </c>
      <c r="C109" t="s">
        <v>19</v>
      </c>
      <c r="D109">
        <v>5</v>
      </c>
      <c r="E109">
        <v>5</v>
      </c>
      <c r="F109">
        <v>5</v>
      </c>
      <c r="G109">
        <v>5</v>
      </c>
      <c r="H109">
        <v>1</v>
      </c>
      <c r="I109">
        <v>4.76</v>
      </c>
      <c r="J109">
        <v>21</v>
      </c>
      <c r="K109">
        <v>0.14977168949771691</v>
      </c>
      <c r="L109">
        <v>1</v>
      </c>
      <c r="M109" t="s">
        <v>266</v>
      </c>
      <c r="N109" t="b">
        <v>0</v>
      </c>
    </row>
    <row r="110" spans="1:14" x14ac:dyDescent="0.45">
      <c r="A110" t="s">
        <v>267</v>
      </c>
      <c r="B110" t="s">
        <v>268</v>
      </c>
      <c r="C110" t="s">
        <v>19</v>
      </c>
      <c r="D110">
        <v>1</v>
      </c>
      <c r="E110">
        <v>1</v>
      </c>
      <c r="F110">
        <v>1</v>
      </c>
      <c r="G110">
        <v>5</v>
      </c>
      <c r="H110">
        <v>1</v>
      </c>
      <c r="I110">
        <v>1.48</v>
      </c>
      <c r="J110">
        <v>9</v>
      </c>
      <c r="K110">
        <v>0.15124378109452741</v>
      </c>
      <c r="L110">
        <v>1</v>
      </c>
      <c r="M110" t="s">
        <v>269</v>
      </c>
      <c r="N110" t="b">
        <v>0</v>
      </c>
    </row>
    <row r="111" spans="1:14" x14ac:dyDescent="0.45">
      <c r="A111" t="s">
        <v>270</v>
      </c>
      <c r="B111" t="s">
        <v>271</v>
      </c>
      <c r="C111" t="s">
        <v>19</v>
      </c>
      <c r="D111">
        <v>4</v>
      </c>
      <c r="E111">
        <v>4</v>
      </c>
      <c r="F111">
        <v>3</v>
      </c>
      <c r="G111">
        <v>4</v>
      </c>
      <c r="H111">
        <v>2</v>
      </c>
      <c r="I111">
        <v>4.0199999999999996</v>
      </c>
      <c r="J111">
        <v>17</v>
      </c>
      <c r="K111">
        <v>0.14933333333333329</v>
      </c>
      <c r="L111">
        <v>1</v>
      </c>
      <c r="M111" t="s">
        <v>272</v>
      </c>
      <c r="N111" t="b">
        <v>0</v>
      </c>
    </row>
    <row r="112" spans="1:14" x14ac:dyDescent="0.45">
      <c r="A112" t="s">
        <v>273</v>
      </c>
      <c r="B112" t="s">
        <v>274</v>
      </c>
      <c r="C112" t="s">
        <v>19</v>
      </c>
      <c r="D112">
        <v>5</v>
      </c>
      <c r="E112">
        <v>5</v>
      </c>
      <c r="F112">
        <v>5</v>
      </c>
      <c r="G112">
        <v>5</v>
      </c>
      <c r="H112">
        <v>1</v>
      </c>
      <c r="I112">
        <v>4.76</v>
      </c>
      <c r="J112">
        <v>21</v>
      </c>
      <c r="K112">
        <v>0.138191632928475</v>
      </c>
      <c r="L112">
        <v>1</v>
      </c>
      <c r="M112" t="s">
        <v>275</v>
      </c>
      <c r="N112" t="b">
        <v>0</v>
      </c>
    </row>
    <row r="113" spans="1:14" x14ac:dyDescent="0.45">
      <c r="A113" t="s">
        <v>276</v>
      </c>
      <c r="B113" t="s">
        <v>277</v>
      </c>
      <c r="C113" t="s">
        <v>19</v>
      </c>
      <c r="D113">
        <v>4</v>
      </c>
      <c r="E113">
        <v>5</v>
      </c>
      <c r="F113">
        <v>4</v>
      </c>
      <c r="G113">
        <v>5</v>
      </c>
      <c r="H113">
        <v>2</v>
      </c>
      <c r="I113">
        <v>4.46</v>
      </c>
      <c r="J113">
        <v>20</v>
      </c>
      <c r="K113">
        <v>0.14954954954954949</v>
      </c>
      <c r="L113">
        <v>1</v>
      </c>
      <c r="M113" t="s">
        <v>278</v>
      </c>
      <c r="N113" t="b">
        <v>0</v>
      </c>
    </row>
    <row r="114" spans="1:14" x14ac:dyDescent="0.45">
      <c r="A114" t="s">
        <v>279</v>
      </c>
      <c r="B114" t="s">
        <v>280</v>
      </c>
      <c r="C114" t="s">
        <v>19</v>
      </c>
      <c r="D114">
        <v>1</v>
      </c>
      <c r="E114">
        <v>1</v>
      </c>
      <c r="F114">
        <v>1</v>
      </c>
      <c r="G114">
        <v>5</v>
      </c>
      <c r="H114">
        <v>1</v>
      </c>
      <c r="I114">
        <v>2.6</v>
      </c>
      <c r="J114">
        <v>9</v>
      </c>
      <c r="K114">
        <v>0.2545173745173745</v>
      </c>
      <c r="L114">
        <v>1</v>
      </c>
      <c r="M114" t="s">
        <v>281</v>
      </c>
      <c r="N114" t="b">
        <v>0</v>
      </c>
    </row>
    <row r="115" spans="1:14" x14ac:dyDescent="0.45">
      <c r="A115" t="s">
        <v>282</v>
      </c>
      <c r="B115" t="s">
        <v>283</v>
      </c>
      <c r="C115" t="s">
        <v>19</v>
      </c>
      <c r="D115">
        <v>1</v>
      </c>
      <c r="E115">
        <v>1</v>
      </c>
      <c r="F115">
        <v>1</v>
      </c>
      <c r="G115">
        <v>5</v>
      </c>
      <c r="H115">
        <v>1</v>
      </c>
      <c r="I115">
        <v>2.6</v>
      </c>
      <c r="J115">
        <v>9</v>
      </c>
      <c r="K115">
        <v>0.15208333333333329</v>
      </c>
      <c r="L115">
        <v>1</v>
      </c>
      <c r="M115" t="s">
        <v>284</v>
      </c>
      <c r="N115" t="b">
        <v>0</v>
      </c>
    </row>
    <row r="116" spans="1:14" x14ac:dyDescent="0.45">
      <c r="A116" t="s">
        <v>285</v>
      </c>
      <c r="B116" t="s">
        <v>286</v>
      </c>
      <c r="C116" t="s">
        <v>19</v>
      </c>
      <c r="D116">
        <v>4</v>
      </c>
      <c r="E116">
        <v>4</v>
      </c>
      <c r="F116">
        <v>3</v>
      </c>
      <c r="G116">
        <v>4</v>
      </c>
      <c r="H116">
        <v>4</v>
      </c>
      <c r="I116">
        <v>4.1399999999999997</v>
      </c>
      <c r="J116">
        <v>19</v>
      </c>
      <c r="K116">
        <v>0.26924939467312348</v>
      </c>
      <c r="L116">
        <v>1</v>
      </c>
      <c r="M116" t="s">
        <v>287</v>
      </c>
      <c r="N116" t="b">
        <v>0</v>
      </c>
    </row>
    <row r="117" spans="1:14" x14ac:dyDescent="0.45">
      <c r="A117" t="s">
        <v>288</v>
      </c>
      <c r="B117" t="s">
        <v>289</v>
      </c>
      <c r="C117" t="s">
        <v>19</v>
      </c>
      <c r="D117">
        <v>3</v>
      </c>
      <c r="E117">
        <v>3</v>
      </c>
      <c r="F117">
        <v>2</v>
      </c>
      <c r="G117">
        <v>4</v>
      </c>
      <c r="H117">
        <v>3</v>
      </c>
      <c r="I117">
        <v>3.54</v>
      </c>
      <c r="J117">
        <v>15</v>
      </c>
      <c r="K117">
        <v>0.26995073891625609</v>
      </c>
      <c r="L117">
        <v>1</v>
      </c>
      <c r="M117" t="s">
        <v>290</v>
      </c>
      <c r="N117" t="b">
        <v>0</v>
      </c>
    </row>
    <row r="118" spans="1:14" x14ac:dyDescent="0.45">
      <c r="A118" t="s">
        <v>291</v>
      </c>
      <c r="B118" t="s">
        <v>292</v>
      </c>
      <c r="C118" t="s">
        <v>19</v>
      </c>
      <c r="D118">
        <v>4</v>
      </c>
      <c r="E118">
        <v>4</v>
      </c>
      <c r="F118">
        <v>3</v>
      </c>
      <c r="G118">
        <v>5</v>
      </c>
      <c r="H118">
        <v>4</v>
      </c>
      <c r="I118">
        <v>4.26</v>
      </c>
      <c r="J118">
        <v>20</v>
      </c>
      <c r="K118">
        <v>0.15151515151515149</v>
      </c>
      <c r="L118">
        <v>1</v>
      </c>
      <c r="M118" t="s">
        <v>293</v>
      </c>
      <c r="N118" t="b">
        <v>0</v>
      </c>
    </row>
    <row r="119" spans="1:14" x14ac:dyDescent="0.45">
      <c r="A119" t="s">
        <v>294</v>
      </c>
      <c r="B119" t="s">
        <v>295</v>
      </c>
      <c r="C119" t="s">
        <v>19</v>
      </c>
      <c r="D119">
        <v>3</v>
      </c>
      <c r="E119">
        <v>3</v>
      </c>
      <c r="F119">
        <v>2</v>
      </c>
      <c r="G119">
        <v>4</v>
      </c>
      <c r="H119">
        <v>2</v>
      </c>
      <c r="I119">
        <v>3.48</v>
      </c>
      <c r="J119">
        <v>14</v>
      </c>
      <c r="K119">
        <v>0.2426065162907268</v>
      </c>
      <c r="L119">
        <v>1</v>
      </c>
      <c r="M119" t="s">
        <v>296</v>
      </c>
      <c r="N119" t="b">
        <v>0</v>
      </c>
    </row>
    <row r="120" spans="1:14" x14ac:dyDescent="0.45">
      <c r="A120" t="s">
        <v>297</v>
      </c>
      <c r="B120" t="s">
        <v>298</v>
      </c>
      <c r="C120" t="s">
        <v>19</v>
      </c>
      <c r="D120">
        <v>4</v>
      </c>
      <c r="E120">
        <v>4</v>
      </c>
      <c r="F120">
        <v>3</v>
      </c>
      <c r="G120">
        <v>5</v>
      </c>
      <c r="H120">
        <v>3</v>
      </c>
      <c r="I120">
        <v>4.2</v>
      </c>
      <c r="J120">
        <v>19</v>
      </c>
      <c r="K120">
        <v>0.15300546448087429</v>
      </c>
      <c r="L120">
        <v>1</v>
      </c>
      <c r="M120" t="s">
        <v>299</v>
      </c>
      <c r="N120" t="b">
        <v>0</v>
      </c>
    </row>
    <row r="121" spans="1:14" x14ac:dyDescent="0.45">
      <c r="A121" t="s">
        <v>300</v>
      </c>
      <c r="B121" t="s">
        <v>301</v>
      </c>
      <c r="C121" t="s">
        <v>19</v>
      </c>
      <c r="D121">
        <v>4</v>
      </c>
      <c r="E121">
        <v>5</v>
      </c>
      <c r="F121">
        <v>4</v>
      </c>
      <c r="G121">
        <v>5</v>
      </c>
      <c r="H121">
        <v>2</v>
      </c>
      <c r="I121">
        <v>4.46</v>
      </c>
      <c r="J121">
        <v>20</v>
      </c>
      <c r="K121">
        <v>0.15047619047619051</v>
      </c>
      <c r="L121">
        <v>1</v>
      </c>
      <c r="M121" t="s">
        <v>302</v>
      </c>
      <c r="N121" t="b">
        <v>0</v>
      </c>
    </row>
    <row r="122" spans="1:14" x14ac:dyDescent="0.45">
      <c r="A122" t="s">
        <v>303</v>
      </c>
      <c r="B122" t="s">
        <v>304</v>
      </c>
      <c r="C122" t="s">
        <v>19</v>
      </c>
      <c r="D122">
        <v>4</v>
      </c>
      <c r="E122">
        <v>5</v>
      </c>
      <c r="F122">
        <v>3</v>
      </c>
      <c r="G122">
        <v>5</v>
      </c>
      <c r="H122">
        <v>3</v>
      </c>
      <c r="I122">
        <v>4.38</v>
      </c>
      <c r="J122">
        <v>20</v>
      </c>
      <c r="K122">
        <v>0.1555555555555555</v>
      </c>
      <c r="L122">
        <v>1</v>
      </c>
      <c r="M122" t="s">
        <v>305</v>
      </c>
      <c r="N122" t="b">
        <v>0</v>
      </c>
    </row>
    <row r="123" spans="1:14" x14ac:dyDescent="0.45">
      <c r="A123" t="s">
        <v>306</v>
      </c>
      <c r="B123" t="s">
        <v>307</v>
      </c>
      <c r="C123" t="s">
        <v>19</v>
      </c>
      <c r="D123">
        <v>5</v>
      </c>
      <c r="E123">
        <v>5</v>
      </c>
      <c r="F123">
        <v>5</v>
      </c>
      <c r="G123">
        <v>5</v>
      </c>
      <c r="H123">
        <v>3</v>
      </c>
      <c r="I123">
        <v>4.88</v>
      </c>
      <c r="J123">
        <v>23</v>
      </c>
      <c r="K123">
        <v>0.1573333333333333</v>
      </c>
      <c r="L123">
        <v>1</v>
      </c>
      <c r="M123" t="s">
        <v>308</v>
      </c>
      <c r="N123" t="b">
        <v>0</v>
      </c>
    </row>
    <row r="124" spans="1:14" x14ac:dyDescent="0.45">
      <c r="A124" t="s">
        <v>309</v>
      </c>
      <c r="B124" t="s">
        <v>310</v>
      </c>
      <c r="C124" t="s">
        <v>19</v>
      </c>
      <c r="D124">
        <v>3</v>
      </c>
      <c r="E124">
        <v>3</v>
      </c>
      <c r="F124">
        <v>2</v>
      </c>
      <c r="G124">
        <v>4</v>
      </c>
      <c r="H124">
        <v>3</v>
      </c>
      <c r="I124">
        <v>3.54</v>
      </c>
      <c r="J124">
        <v>15</v>
      </c>
      <c r="K124">
        <v>0.26995073891625609</v>
      </c>
      <c r="L124">
        <v>1</v>
      </c>
      <c r="M124" t="s">
        <v>311</v>
      </c>
      <c r="N124" t="b">
        <v>0</v>
      </c>
    </row>
    <row r="125" spans="1:14" x14ac:dyDescent="0.45">
      <c r="A125" t="s">
        <v>312</v>
      </c>
      <c r="B125" t="s">
        <v>313</v>
      </c>
      <c r="C125" t="s">
        <v>19</v>
      </c>
      <c r="D125">
        <v>5</v>
      </c>
      <c r="E125">
        <v>5</v>
      </c>
      <c r="F125">
        <v>5</v>
      </c>
      <c r="G125">
        <v>5</v>
      </c>
      <c r="H125">
        <v>1</v>
      </c>
      <c r="I125">
        <v>4.76</v>
      </c>
      <c r="J125">
        <v>21</v>
      </c>
      <c r="K125">
        <v>0.28710801393728219</v>
      </c>
      <c r="L125">
        <v>1</v>
      </c>
      <c r="M125" t="s">
        <v>314</v>
      </c>
      <c r="N125" t="b">
        <v>0</v>
      </c>
    </row>
    <row r="126" spans="1:14" x14ac:dyDescent="0.45">
      <c r="A126" t="s">
        <v>315</v>
      </c>
      <c r="B126" t="s">
        <v>316</v>
      </c>
      <c r="C126" t="s">
        <v>19</v>
      </c>
      <c r="D126">
        <v>4</v>
      </c>
      <c r="E126">
        <v>5</v>
      </c>
      <c r="F126">
        <v>4</v>
      </c>
      <c r="G126">
        <v>5</v>
      </c>
      <c r="H126">
        <v>2</v>
      </c>
      <c r="I126">
        <v>3.34</v>
      </c>
      <c r="J126">
        <v>20</v>
      </c>
      <c r="K126">
        <v>0.28390243902439027</v>
      </c>
      <c r="L126">
        <v>1</v>
      </c>
      <c r="M126" t="s">
        <v>317</v>
      </c>
      <c r="N126" t="b">
        <v>0</v>
      </c>
    </row>
    <row r="127" spans="1:14" x14ac:dyDescent="0.45">
      <c r="A127" t="s">
        <v>318</v>
      </c>
      <c r="B127" t="s">
        <v>319</v>
      </c>
      <c r="C127" t="s">
        <v>19</v>
      </c>
      <c r="D127">
        <v>4</v>
      </c>
      <c r="E127">
        <v>4</v>
      </c>
      <c r="F127">
        <v>4</v>
      </c>
      <c r="G127">
        <v>5</v>
      </c>
      <c r="H127">
        <v>4</v>
      </c>
      <c r="I127">
        <v>4.3999999999999986</v>
      </c>
      <c r="J127">
        <v>21</v>
      </c>
      <c r="K127">
        <v>0.31773049645390072</v>
      </c>
      <c r="L127">
        <v>1</v>
      </c>
      <c r="M127" t="s">
        <v>320</v>
      </c>
      <c r="N127" t="b">
        <v>0</v>
      </c>
    </row>
    <row r="128" spans="1:14" x14ac:dyDescent="0.45">
      <c r="A128" t="s">
        <v>321</v>
      </c>
      <c r="B128" t="s">
        <v>322</v>
      </c>
      <c r="C128" t="s">
        <v>19</v>
      </c>
      <c r="D128">
        <v>2</v>
      </c>
      <c r="E128">
        <v>3</v>
      </c>
      <c r="F128">
        <v>1</v>
      </c>
      <c r="G128">
        <v>5</v>
      </c>
      <c r="H128">
        <v>1</v>
      </c>
      <c r="I128">
        <v>2.9</v>
      </c>
      <c r="J128">
        <v>12</v>
      </c>
      <c r="K128">
        <v>0.15</v>
      </c>
      <c r="L128">
        <v>1</v>
      </c>
      <c r="M128" t="s">
        <v>323</v>
      </c>
      <c r="N128" t="b">
        <v>0</v>
      </c>
    </row>
    <row r="129" spans="1:14" x14ac:dyDescent="0.45">
      <c r="A129" t="s">
        <v>324</v>
      </c>
      <c r="B129" t="s">
        <v>325</v>
      </c>
      <c r="C129" t="s">
        <v>19</v>
      </c>
      <c r="D129">
        <v>3</v>
      </c>
      <c r="E129">
        <v>3</v>
      </c>
      <c r="F129">
        <v>1</v>
      </c>
      <c r="G129">
        <v>5</v>
      </c>
      <c r="H129">
        <v>3</v>
      </c>
      <c r="I129">
        <v>3.5200000000000009</v>
      </c>
      <c r="J129">
        <v>15</v>
      </c>
      <c r="K129">
        <v>0.29172932330827062</v>
      </c>
      <c r="L129">
        <v>1</v>
      </c>
      <c r="M129" t="s">
        <v>326</v>
      </c>
      <c r="N129" t="b">
        <v>0</v>
      </c>
    </row>
    <row r="130" spans="1:14" x14ac:dyDescent="0.45">
      <c r="A130" t="s">
        <v>327</v>
      </c>
      <c r="B130" t="s">
        <v>328</v>
      </c>
      <c r="C130" t="s">
        <v>19</v>
      </c>
      <c r="D130">
        <v>3</v>
      </c>
      <c r="E130">
        <v>3</v>
      </c>
      <c r="F130">
        <v>2</v>
      </c>
      <c r="G130">
        <v>4</v>
      </c>
      <c r="H130">
        <v>3</v>
      </c>
      <c r="I130">
        <v>3.54</v>
      </c>
      <c r="J130">
        <v>15</v>
      </c>
      <c r="K130">
        <v>0.25019305019305021</v>
      </c>
      <c r="L130">
        <v>1</v>
      </c>
      <c r="M130" t="s">
        <v>329</v>
      </c>
      <c r="N130" t="b">
        <v>0</v>
      </c>
    </row>
    <row r="131" spans="1:14" x14ac:dyDescent="0.45">
      <c r="A131" t="s">
        <v>330</v>
      </c>
      <c r="B131" t="s">
        <v>331</v>
      </c>
      <c r="C131" t="s">
        <v>19</v>
      </c>
      <c r="D131">
        <v>5</v>
      </c>
      <c r="E131">
        <v>5</v>
      </c>
      <c r="F131">
        <v>5</v>
      </c>
      <c r="G131">
        <v>5</v>
      </c>
      <c r="H131">
        <v>3</v>
      </c>
      <c r="I131">
        <v>4.88</v>
      </c>
      <c r="J131">
        <v>23</v>
      </c>
      <c r="K131">
        <v>0.29432485322896279</v>
      </c>
      <c r="L131">
        <v>1</v>
      </c>
      <c r="M131" t="s">
        <v>332</v>
      </c>
      <c r="N131" t="b">
        <v>0</v>
      </c>
    </row>
    <row r="132" spans="1:14" x14ac:dyDescent="0.45">
      <c r="A132" t="s">
        <v>333</v>
      </c>
      <c r="B132" t="s">
        <v>334</v>
      </c>
      <c r="C132" t="s">
        <v>19</v>
      </c>
      <c r="D132">
        <v>5</v>
      </c>
      <c r="E132">
        <v>5</v>
      </c>
      <c r="F132">
        <v>4</v>
      </c>
      <c r="G132">
        <v>5</v>
      </c>
      <c r="H132">
        <v>4</v>
      </c>
      <c r="I132">
        <v>4.8</v>
      </c>
      <c r="J132">
        <v>23</v>
      </c>
      <c r="K132">
        <v>0.15098039215686271</v>
      </c>
      <c r="L132">
        <v>1</v>
      </c>
      <c r="M132" t="s">
        <v>335</v>
      </c>
      <c r="N132" t="b">
        <v>0</v>
      </c>
    </row>
    <row r="133" spans="1:14" x14ac:dyDescent="0.45">
      <c r="A133" t="s">
        <v>336</v>
      </c>
      <c r="B133" t="s">
        <v>337</v>
      </c>
      <c r="C133" t="s">
        <v>19</v>
      </c>
      <c r="D133">
        <v>3</v>
      </c>
      <c r="E133">
        <v>4</v>
      </c>
      <c r="F133">
        <v>2</v>
      </c>
      <c r="G133">
        <v>4</v>
      </c>
      <c r="H133">
        <v>3</v>
      </c>
      <c r="I133">
        <v>2.6</v>
      </c>
      <c r="J133">
        <v>16</v>
      </c>
      <c r="K133">
        <v>0.15023474178403751</v>
      </c>
      <c r="L133">
        <v>1</v>
      </c>
      <c r="M133" t="s">
        <v>338</v>
      </c>
      <c r="N133" t="b">
        <v>0</v>
      </c>
    </row>
    <row r="134" spans="1:14" x14ac:dyDescent="0.45">
      <c r="A134" t="s">
        <v>339</v>
      </c>
      <c r="B134" t="s">
        <v>340</v>
      </c>
      <c r="C134" t="s">
        <v>19</v>
      </c>
      <c r="D134">
        <v>5</v>
      </c>
      <c r="E134">
        <v>5</v>
      </c>
      <c r="F134">
        <v>5</v>
      </c>
      <c r="G134">
        <v>5</v>
      </c>
      <c r="H134">
        <v>3</v>
      </c>
      <c r="I134">
        <v>4.88</v>
      </c>
      <c r="J134">
        <v>23</v>
      </c>
      <c r="K134">
        <v>0.15438596491228071</v>
      </c>
      <c r="L134">
        <v>1</v>
      </c>
      <c r="M134" t="s">
        <v>341</v>
      </c>
      <c r="N134" t="b">
        <v>0</v>
      </c>
    </row>
    <row r="135" spans="1:14" x14ac:dyDescent="0.45">
      <c r="A135" t="s">
        <v>342</v>
      </c>
      <c r="B135" t="s">
        <v>343</v>
      </c>
      <c r="C135" t="s">
        <v>19</v>
      </c>
      <c r="D135">
        <v>5</v>
      </c>
      <c r="E135">
        <v>5</v>
      </c>
      <c r="F135">
        <v>5</v>
      </c>
      <c r="G135">
        <v>5</v>
      </c>
      <c r="H135">
        <v>1</v>
      </c>
      <c r="I135">
        <v>4.76</v>
      </c>
      <c r="J135">
        <v>21</v>
      </c>
      <c r="K135">
        <v>0.29257142857142848</v>
      </c>
      <c r="L135">
        <v>1</v>
      </c>
      <c r="M135" t="s">
        <v>344</v>
      </c>
      <c r="N135" t="b">
        <v>0</v>
      </c>
    </row>
    <row r="136" spans="1:14" x14ac:dyDescent="0.45">
      <c r="A136" t="s">
        <v>345</v>
      </c>
      <c r="B136" t="s">
        <v>346</v>
      </c>
      <c r="C136" t="s">
        <v>19</v>
      </c>
      <c r="D136">
        <v>4</v>
      </c>
      <c r="E136">
        <v>5</v>
      </c>
      <c r="F136">
        <v>4</v>
      </c>
      <c r="G136">
        <v>5</v>
      </c>
      <c r="H136">
        <v>3</v>
      </c>
      <c r="I136">
        <v>3.4</v>
      </c>
      <c r="J136">
        <v>21</v>
      </c>
      <c r="K136">
        <v>0.15300546448087429</v>
      </c>
      <c r="L136">
        <v>1</v>
      </c>
      <c r="M136" t="s">
        <v>347</v>
      </c>
      <c r="N136" t="b">
        <v>0</v>
      </c>
    </row>
    <row r="137" spans="1:14" x14ac:dyDescent="0.45">
      <c r="A137" t="s">
        <v>348</v>
      </c>
      <c r="B137" t="s">
        <v>349</v>
      </c>
      <c r="C137" t="s">
        <v>19</v>
      </c>
      <c r="D137">
        <v>4</v>
      </c>
      <c r="E137">
        <v>5</v>
      </c>
      <c r="F137">
        <v>4</v>
      </c>
      <c r="G137">
        <v>5</v>
      </c>
      <c r="H137">
        <v>3</v>
      </c>
      <c r="I137">
        <v>4.5199999999999996</v>
      </c>
      <c r="J137">
        <v>21</v>
      </c>
      <c r="K137">
        <v>0.15300546448087429</v>
      </c>
      <c r="L137">
        <v>1</v>
      </c>
      <c r="M137" t="s">
        <v>350</v>
      </c>
      <c r="N137" t="b">
        <v>0</v>
      </c>
    </row>
    <row r="138" spans="1:14" x14ac:dyDescent="0.45">
      <c r="A138" t="s">
        <v>351</v>
      </c>
      <c r="B138" t="s">
        <v>352</v>
      </c>
      <c r="C138" t="s">
        <v>19</v>
      </c>
      <c r="D138">
        <v>4</v>
      </c>
      <c r="E138">
        <v>5</v>
      </c>
      <c r="F138">
        <v>4</v>
      </c>
      <c r="G138">
        <v>5</v>
      </c>
      <c r="H138">
        <v>3</v>
      </c>
      <c r="I138">
        <v>4.5199999999999996</v>
      </c>
      <c r="J138">
        <v>21</v>
      </c>
      <c r="K138">
        <v>0.14745098039215679</v>
      </c>
      <c r="L138">
        <v>1</v>
      </c>
      <c r="M138" t="s">
        <v>353</v>
      </c>
      <c r="N138" t="b">
        <v>0</v>
      </c>
    </row>
    <row r="139" spans="1:14" x14ac:dyDescent="0.45">
      <c r="A139" t="s">
        <v>354</v>
      </c>
      <c r="B139" t="s">
        <v>355</v>
      </c>
      <c r="C139" t="s">
        <v>19</v>
      </c>
      <c r="D139">
        <v>3</v>
      </c>
      <c r="E139">
        <v>3</v>
      </c>
      <c r="F139">
        <v>2</v>
      </c>
      <c r="G139">
        <v>4</v>
      </c>
      <c r="H139">
        <v>1</v>
      </c>
      <c r="I139">
        <v>2.2999999999999998</v>
      </c>
      <c r="J139">
        <v>13</v>
      </c>
      <c r="K139">
        <v>0.25029088558500318</v>
      </c>
      <c r="L139">
        <v>1</v>
      </c>
      <c r="M139" t="s">
        <v>356</v>
      </c>
      <c r="N139" t="b">
        <v>0</v>
      </c>
    </row>
    <row r="140" spans="1:14" x14ac:dyDescent="0.45">
      <c r="A140" t="s">
        <v>357</v>
      </c>
      <c r="B140" t="s">
        <v>358</v>
      </c>
      <c r="C140" t="s">
        <v>19</v>
      </c>
      <c r="D140">
        <v>4</v>
      </c>
      <c r="E140">
        <v>5</v>
      </c>
      <c r="F140">
        <v>3</v>
      </c>
      <c r="G140">
        <v>4</v>
      </c>
      <c r="H140">
        <v>3</v>
      </c>
      <c r="I140">
        <v>4.26</v>
      </c>
      <c r="J140">
        <v>19</v>
      </c>
      <c r="K140">
        <v>0.15208333333333329</v>
      </c>
      <c r="L140">
        <v>1</v>
      </c>
      <c r="M140" t="s">
        <v>359</v>
      </c>
      <c r="N140" t="b">
        <v>0</v>
      </c>
    </row>
    <row r="141" spans="1:14" x14ac:dyDescent="0.45">
      <c r="A141" t="s">
        <v>360</v>
      </c>
      <c r="B141" t="s">
        <v>361</v>
      </c>
      <c r="C141" t="s">
        <v>19</v>
      </c>
      <c r="D141">
        <v>5</v>
      </c>
      <c r="E141">
        <v>5</v>
      </c>
      <c r="F141">
        <v>5</v>
      </c>
      <c r="G141">
        <v>5</v>
      </c>
      <c r="H141">
        <v>1</v>
      </c>
      <c r="I141">
        <v>4.76</v>
      </c>
      <c r="J141">
        <v>21</v>
      </c>
      <c r="K141">
        <v>0.1583333333333333</v>
      </c>
      <c r="L141">
        <v>1</v>
      </c>
      <c r="M141" t="s">
        <v>362</v>
      </c>
      <c r="N141" t="b">
        <v>0</v>
      </c>
    </row>
    <row r="142" spans="1:14" x14ac:dyDescent="0.45">
      <c r="A142" t="s">
        <v>363</v>
      </c>
      <c r="B142" t="s">
        <v>364</v>
      </c>
      <c r="C142" t="s">
        <v>19</v>
      </c>
      <c r="D142">
        <v>4</v>
      </c>
      <c r="E142">
        <v>5</v>
      </c>
      <c r="F142">
        <v>4</v>
      </c>
      <c r="G142">
        <v>5</v>
      </c>
      <c r="H142">
        <v>3</v>
      </c>
      <c r="I142">
        <v>4.5199999999999996</v>
      </c>
      <c r="J142">
        <v>21</v>
      </c>
      <c r="K142">
        <v>0.1424242424242424</v>
      </c>
      <c r="L142">
        <v>1</v>
      </c>
      <c r="M142" t="s">
        <v>365</v>
      </c>
      <c r="N142" t="b">
        <v>0</v>
      </c>
    </row>
    <row r="143" spans="1:14" x14ac:dyDescent="0.45">
      <c r="A143" t="s">
        <v>366</v>
      </c>
      <c r="B143" t="s">
        <v>367</v>
      </c>
      <c r="C143" t="s">
        <v>19</v>
      </c>
      <c r="D143">
        <v>2</v>
      </c>
      <c r="E143">
        <v>2</v>
      </c>
      <c r="F143">
        <v>1</v>
      </c>
      <c r="G143">
        <v>4</v>
      </c>
      <c r="H143">
        <v>2</v>
      </c>
      <c r="I143">
        <v>2.38</v>
      </c>
      <c r="J143">
        <v>11</v>
      </c>
      <c r="K143">
        <v>0.26636670416197972</v>
      </c>
      <c r="L143">
        <v>1</v>
      </c>
      <c r="M143" t="s">
        <v>368</v>
      </c>
      <c r="N143" t="b">
        <v>0</v>
      </c>
    </row>
    <row r="144" spans="1:14" x14ac:dyDescent="0.45">
      <c r="A144" t="s">
        <v>369</v>
      </c>
      <c r="B144" t="s">
        <v>370</v>
      </c>
      <c r="C144" t="s">
        <v>19</v>
      </c>
      <c r="D144">
        <v>5</v>
      </c>
      <c r="E144">
        <v>5</v>
      </c>
      <c r="F144">
        <v>5</v>
      </c>
      <c r="G144">
        <v>5</v>
      </c>
      <c r="H144">
        <v>1</v>
      </c>
      <c r="I144">
        <v>4.76</v>
      </c>
      <c r="J144">
        <v>21</v>
      </c>
      <c r="K144">
        <v>0.28999999999999998</v>
      </c>
      <c r="L144">
        <v>1</v>
      </c>
      <c r="M144" t="s">
        <v>371</v>
      </c>
      <c r="N144" t="b">
        <v>0</v>
      </c>
    </row>
    <row r="145" spans="1:14" x14ac:dyDescent="0.45">
      <c r="A145" t="s">
        <v>372</v>
      </c>
      <c r="B145" t="s">
        <v>373</v>
      </c>
      <c r="C145" t="s">
        <v>19</v>
      </c>
      <c r="D145">
        <v>5</v>
      </c>
      <c r="E145">
        <v>5</v>
      </c>
      <c r="F145">
        <v>5</v>
      </c>
      <c r="G145">
        <v>5</v>
      </c>
      <c r="H145">
        <v>1</v>
      </c>
      <c r="I145">
        <v>4.76</v>
      </c>
      <c r="J145">
        <v>21</v>
      </c>
      <c r="K145">
        <v>0.2857142857142857</v>
      </c>
      <c r="L145">
        <v>1</v>
      </c>
      <c r="M145" t="s">
        <v>374</v>
      </c>
      <c r="N145" t="b">
        <v>0</v>
      </c>
    </row>
    <row r="146" spans="1:14" x14ac:dyDescent="0.45">
      <c r="A146" t="s">
        <v>375</v>
      </c>
      <c r="B146" t="s">
        <v>376</v>
      </c>
      <c r="C146" t="s">
        <v>19</v>
      </c>
      <c r="D146">
        <v>5</v>
      </c>
      <c r="E146">
        <v>5</v>
      </c>
      <c r="F146">
        <v>5</v>
      </c>
      <c r="G146">
        <v>5</v>
      </c>
      <c r="H146">
        <v>1</v>
      </c>
      <c r="I146">
        <v>4.76</v>
      </c>
      <c r="J146">
        <v>21</v>
      </c>
      <c r="K146">
        <v>0.15402298850574711</v>
      </c>
      <c r="L146">
        <v>1</v>
      </c>
      <c r="M146" t="s">
        <v>377</v>
      </c>
      <c r="N146" t="b">
        <v>0</v>
      </c>
    </row>
    <row r="147" spans="1:14" x14ac:dyDescent="0.45">
      <c r="A147" t="s">
        <v>378</v>
      </c>
      <c r="B147" t="s">
        <v>379</v>
      </c>
      <c r="C147" t="s">
        <v>19</v>
      </c>
      <c r="D147">
        <v>5</v>
      </c>
      <c r="E147">
        <v>5</v>
      </c>
      <c r="F147">
        <v>5</v>
      </c>
      <c r="G147">
        <v>5</v>
      </c>
      <c r="H147">
        <v>1</v>
      </c>
      <c r="I147">
        <v>4.76</v>
      </c>
      <c r="J147">
        <v>21</v>
      </c>
      <c r="K147">
        <v>0.15597484276729559</v>
      </c>
      <c r="L147">
        <v>1</v>
      </c>
      <c r="M147" t="s">
        <v>380</v>
      </c>
      <c r="N147" t="b">
        <v>0</v>
      </c>
    </row>
    <row r="148" spans="1:14" x14ac:dyDescent="0.45">
      <c r="A148" t="s">
        <v>381</v>
      </c>
      <c r="B148" t="s">
        <v>382</v>
      </c>
      <c r="C148" t="s">
        <v>19</v>
      </c>
      <c r="D148">
        <v>4</v>
      </c>
      <c r="E148">
        <v>4</v>
      </c>
      <c r="F148">
        <v>3</v>
      </c>
      <c r="G148">
        <v>5</v>
      </c>
      <c r="H148">
        <v>4</v>
      </c>
      <c r="I148">
        <v>3.14</v>
      </c>
      <c r="J148">
        <v>20</v>
      </c>
      <c r="K148">
        <v>0.25079365079365079</v>
      </c>
      <c r="L148">
        <v>1</v>
      </c>
      <c r="M148" t="s">
        <v>383</v>
      </c>
      <c r="N148" t="b">
        <v>0</v>
      </c>
    </row>
    <row r="149" spans="1:14" x14ac:dyDescent="0.45">
      <c r="A149" t="s">
        <v>384</v>
      </c>
      <c r="B149" t="s">
        <v>385</v>
      </c>
      <c r="C149" t="s">
        <v>19</v>
      </c>
      <c r="D149">
        <v>5</v>
      </c>
      <c r="E149">
        <v>5</v>
      </c>
      <c r="F149">
        <v>5</v>
      </c>
      <c r="G149">
        <v>5</v>
      </c>
      <c r="H149">
        <v>4</v>
      </c>
      <c r="I149">
        <v>4.9400000000000004</v>
      </c>
      <c r="J149">
        <v>24</v>
      </c>
      <c r="K149">
        <v>0.14933333333333329</v>
      </c>
      <c r="L149">
        <v>1</v>
      </c>
      <c r="M149" t="s">
        <v>386</v>
      </c>
      <c r="N149" t="b">
        <v>0</v>
      </c>
    </row>
    <row r="150" spans="1:14" x14ac:dyDescent="0.45">
      <c r="A150" t="s">
        <v>387</v>
      </c>
      <c r="B150" t="s">
        <v>388</v>
      </c>
      <c r="C150" t="s">
        <v>19</v>
      </c>
      <c r="D150">
        <v>5</v>
      </c>
      <c r="E150">
        <v>5</v>
      </c>
      <c r="F150">
        <v>5</v>
      </c>
      <c r="G150">
        <v>5</v>
      </c>
      <c r="H150">
        <v>3</v>
      </c>
      <c r="I150">
        <v>4.88</v>
      </c>
      <c r="J150">
        <v>23</v>
      </c>
      <c r="K150">
        <v>0.16</v>
      </c>
      <c r="L150">
        <v>1</v>
      </c>
      <c r="M150" t="s">
        <v>389</v>
      </c>
      <c r="N150" t="b">
        <v>0</v>
      </c>
    </row>
    <row r="151" spans="1:14" x14ac:dyDescent="0.45">
      <c r="A151" t="s">
        <v>390</v>
      </c>
      <c r="B151" t="s">
        <v>391</v>
      </c>
      <c r="C151" t="s">
        <v>19</v>
      </c>
      <c r="D151">
        <v>4</v>
      </c>
      <c r="E151">
        <v>5</v>
      </c>
      <c r="F151">
        <v>3</v>
      </c>
      <c r="G151">
        <v>4</v>
      </c>
      <c r="H151">
        <v>3</v>
      </c>
      <c r="I151">
        <v>4.26</v>
      </c>
      <c r="J151">
        <v>19</v>
      </c>
      <c r="K151">
        <v>0.15438596491228071</v>
      </c>
      <c r="L151">
        <v>1</v>
      </c>
      <c r="M151" t="s">
        <v>392</v>
      </c>
      <c r="N151" t="b">
        <v>0</v>
      </c>
    </row>
    <row r="152" spans="1:14" x14ac:dyDescent="0.45">
      <c r="A152" t="s">
        <v>393</v>
      </c>
      <c r="B152" t="s">
        <v>394</v>
      </c>
      <c r="C152" t="s">
        <v>19</v>
      </c>
      <c r="D152">
        <v>5</v>
      </c>
      <c r="E152">
        <v>5</v>
      </c>
      <c r="F152">
        <v>5</v>
      </c>
      <c r="G152">
        <v>5</v>
      </c>
      <c r="H152">
        <v>1</v>
      </c>
      <c r="I152">
        <v>4.76</v>
      </c>
      <c r="J152">
        <v>21</v>
      </c>
      <c r="K152">
        <v>0.15300546448087429</v>
      </c>
      <c r="L152">
        <v>1</v>
      </c>
      <c r="M152" t="s">
        <v>395</v>
      </c>
      <c r="N152" t="b">
        <v>0</v>
      </c>
    </row>
    <row r="153" spans="1:14" x14ac:dyDescent="0.45">
      <c r="A153" t="s">
        <v>396</v>
      </c>
      <c r="B153" t="s">
        <v>397</v>
      </c>
      <c r="C153" t="s">
        <v>19</v>
      </c>
      <c r="D153">
        <v>5</v>
      </c>
      <c r="E153">
        <v>5</v>
      </c>
      <c r="F153">
        <v>5</v>
      </c>
      <c r="G153">
        <v>5</v>
      </c>
      <c r="H153">
        <v>1</v>
      </c>
      <c r="I153">
        <v>4.76</v>
      </c>
      <c r="J153">
        <v>21</v>
      </c>
      <c r="K153">
        <v>0.15515151515151521</v>
      </c>
      <c r="L153">
        <v>1</v>
      </c>
      <c r="M153" t="s">
        <v>398</v>
      </c>
      <c r="N153" t="b">
        <v>0</v>
      </c>
    </row>
    <row r="154" spans="1:14" x14ac:dyDescent="0.45">
      <c r="A154" t="s">
        <v>399</v>
      </c>
      <c r="B154" t="s">
        <v>400</v>
      </c>
      <c r="C154" t="s">
        <v>19</v>
      </c>
      <c r="D154">
        <v>4</v>
      </c>
      <c r="E154">
        <v>5</v>
      </c>
      <c r="F154">
        <v>4</v>
      </c>
      <c r="G154">
        <v>5</v>
      </c>
      <c r="H154">
        <v>3</v>
      </c>
      <c r="I154">
        <v>4.5199999999999996</v>
      </c>
      <c r="J154">
        <v>21</v>
      </c>
      <c r="K154">
        <v>0.15402298850574711</v>
      </c>
      <c r="L154">
        <v>1</v>
      </c>
      <c r="M154" t="s">
        <v>401</v>
      </c>
      <c r="N154" t="b">
        <v>0</v>
      </c>
    </row>
    <row r="155" spans="1:14" x14ac:dyDescent="0.45">
      <c r="A155" t="s">
        <v>402</v>
      </c>
      <c r="B155" t="s">
        <v>403</v>
      </c>
      <c r="C155" t="s">
        <v>19</v>
      </c>
      <c r="D155">
        <v>4</v>
      </c>
      <c r="E155">
        <v>4</v>
      </c>
      <c r="F155">
        <v>3</v>
      </c>
      <c r="G155">
        <v>5</v>
      </c>
      <c r="H155">
        <v>3</v>
      </c>
      <c r="I155">
        <v>3.08</v>
      </c>
      <c r="J155">
        <v>19</v>
      </c>
      <c r="K155">
        <v>0.15098039215686271</v>
      </c>
      <c r="L155">
        <v>1</v>
      </c>
      <c r="M155" t="s">
        <v>404</v>
      </c>
      <c r="N155" t="b">
        <v>0</v>
      </c>
    </row>
    <row r="156" spans="1:14" x14ac:dyDescent="0.45">
      <c r="A156" t="s">
        <v>405</v>
      </c>
      <c r="B156" t="s">
        <v>406</v>
      </c>
      <c r="C156" t="s">
        <v>19</v>
      </c>
      <c r="D156">
        <v>1</v>
      </c>
      <c r="E156">
        <v>1</v>
      </c>
      <c r="F156">
        <v>1</v>
      </c>
      <c r="G156">
        <v>5</v>
      </c>
      <c r="H156">
        <v>1</v>
      </c>
      <c r="I156">
        <v>1.48</v>
      </c>
      <c r="J156">
        <v>9</v>
      </c>
      <c r="K156">
        <v>0.2450662739322533</v>
      </c>
      <c r="L156">
        <v>1</v>
      </c>
      <c r="M156" t="s">
        <v>407</v>
      </c>
      <c r="N156" t="b">
        <v>0</v>
      </c>
    </row>
    <row r="157" spans="1:14" x14ac:dyDescent="0.45">
      <c r="A157" t="s">
        <v>408</v>
      </c>
      <c r="B157" t="s">
        <v>409</v>
      </c>
      <c r="C157" t="s">
        <v>19</v>
      </c>
      <c r="D157">
        <v>4</v>
      </c>
      <c r="E157">
        <v>5</v>
      </c>
      <c r="F157">
        <v>4</v>
      </c>
      <c r="G157">
        <v>5</v>
      </c>
      <c r="H157">
        <v>2</v>
      </c>
      <c r="I157">
        <v>4.46</v>
      </c>
      <c r="J157">
        <v>20</v>
      </c>
      <c r="K157">
        <v>0.15333333333333329</v>
      </c>
      <c r="L157">
        <v>1</v>
      </c>
      <c r="M157" t="s">
        <v>410</v>
      </c>
      <c r="N157" t="b">
        <v>0</v>
      </c>
    </row>
    <row r="158" spans="1:14" x14ac:dyDescent="0.45">
      <c r="A158" t="s">
        <v>411</v>
      </c>
      <c r="B158" t="s">
        <v>412</v>
      </c>
      <c r="C158" t="s">
        <v>19</v>
      </c>
      <c r="D158">
        <v>5</v>
      </c>
      <c r="E158">
        <v>5</v>
      </c>
      <c r="F158">
        <v>5</v>
      </c>
      <c r="G158">
        <v>5</v>
      </c>
      <c r="H158">
        <v>3</v>
      </c>
      <c r="I158">
        <v>4.88</v>
      </c>
      <c r="J158">
        <v>23</v>
      </c>
      <c r="K158">
        <v>0.1555555555555555</v>
      </c>
      <c r="L158">
        <v>1</v>
      </c>
      <c r="M158" t="s">
        <v>413</v>
      </c>
      <c r="N158" t="b">
        <v>0</v>
      </c>
    </row>
    <row r="159" spans="1:14" x14ac:dyDescent="0.45">
      <c r="A159" t="s">
        <v>414</v>
      </c>
      <c r="B159" t="s">
        <v>415</v>
      </c>
      <c r="C159" t="s">
        <v>19</v>
      </c>
      <c r="D159">
        <v>5</v>
      </c>
      <c r="E159">
        <v>5</v>
      </c>
      <c r="F159">
        <v>5</v>
      </c>
      <c r="G159">
        <v>5</v>
      </c>
      <c r="H159">
        <v>1</v>
      </c>
      <c r="I159">
        <v>3.64</v>
      </c>
      <c r="J159">
        <v>21</v>
      </c>
      <c r="K159">
        <v>0.29813664596273293</v>
      </c>
      <c r="L159">
        <v>1</v>
      </c>
      <c r="M159" t="s">
        <v>416</v>
      </c>
      <c r="N159" t="b">
        <v>0</v>
      </c>
    </row>
    <row r="160" spans="1:14" x14ac:dyDescent="0.45">
      <c r="A160" t="s">
        <v>417</v>
      </c>
      <c r="B160" t="s">
        <v>418</v>
      </c>
      <c r="C160" t="s">
        <v>19</v>
      </c>
      <c r="D160">
        <v>5</v>
      </c>
      <c r="E160">
        <v>5</v>
      </c>
      <c r="F160">
        <v>5</v>
      </c>
      <c r="G160">
        <v>5</v>
      </c>
      <c r="H160">
        <v>4</v>
      </c>
      <c r="I160">
        <v>4.9400000000000004</v>
      </c>
      <c r="J160">
        <v>24</v>
      </c>
      <c r="K160">
        <v>0.15179487179487181</v>
      </c>
      <c r="L160">
        <v>1</v>
      </c>
      <c r="M160" t="s">
        <v>419</v>
      </c>
      <c r="N160" t="b">
        <v>0</v>
      </c>
    </row>
    <row r="161" spans="1:14" x14ac:dyDescent="0.45">
      <c r="A161" t="s">
        <v>420</v>
      </c>
      <c r="B161" t="s">
        <v>421</v>
      </c>
      <c r="C161" t="s">
        <v>19</v>
      </c>
      <c r="D161">
        <v>5</v>
      </c>
      <c r="E161">
        <v>5</v>
      </c>
      <c r="F161">
        <v>5</v>
      </c>
      <c r="G161">
        <v>5</v>
      </c>
      <c r="H161">
        <v>4</v>
      </c>
      <c r="I161">
        <v>4.9400000000000004</v>
      </c>
      <c r="J161">
        <v>24</v>
      </c>
      <c r="K161">
        <v>0.14933333333333329</v>
      </c>
      <c r="L161">
        <v>1</v>
      </c>
      <c r="M161" t="s">
        <v>422</v>
      </c>
      <c r="N161" t="b">
        <v>0</v>
      </c>
    </row>
    <row r="162" spans="1:14" x14ac:dyDescent="0.45">
      <c r="A162" t="s">
        <v>423</v>
      </c>
      <c r="B162" t="s">
        <v>424</v>
      </c>
      <c r="C162" t="s">
        <v>19</v>
      </c>
      <c r="D162">
        <v>5</v>
      </c>
      <c r="E162">
        <v>5</v>
      </c>
      <c r="F162">
        <v>5</v>
      </c>
      <c r="G162">
        <v>5</v>
      </c>
      <c r="H162">
        <v>3</v>
      </c>
      <c r="I162">
        <v>4.88</v>
      </c>
      <c r="J162">
        <v>23</v>
      </c>
      <c r="K162">
        <v>0.16190476190476191</v>
      </c>
      <c r="L162">
        <v>1</v>
      </c>
      <c r="M162" t="s">
        <v>425</v>
      </c>
      <c r="N162" t="b">
        <v>0</v>
      </c>
    </row>
    <row r="163" spans="1:14" x14ac:dyDescent="0.45">
      <c r="A163" t="s">
        <v>426</v>
      </c>
      <c r="B163" t="s">
        <v>427</v>
      </c>
      <c r="C163" t="s">
        <v>19</v>
      </c>
      <c r="D163">
        <v>5</v>
      </c>
      <c r="E163">
        <v>5</v>
      </c>
      <c r="F163">
        <v>5</v>
      </c>
      <c r="G163">
        <v>5</v>
      </c>
      <c r="H163">
        <v>3</v>
      </c>
      <c r="I163">
        <v>4.88</v>
      </c>
      <c r="J163">
        <v>23</v>
      </c>
      <c r="K163">
        <v>0.15886524822695031</v>
      </c>
      <c r="L163">
        <v>1</v>
      </c>
      <c r="M163" t="s">
        <v>428</v>
      </c>
      <c r="N163" t="b">
        <v>0</v>
      </c>
    </row>
    <row r="164" spans="1:14" x14ac:dyDescent="0.45">
      <c r="A164" t="s">
        <v>429</v>
      </c>
      <c r="B164" t="s">
        <v>430</v>
      </c>
      <c r="C164" t="s">
        <v>19</v>
      </c>
      <c r="D164">
        <v>5</v>
      </c>
      <c r="E164">
        <v>5</v>
      </c>
      <c r="F164">
        <v>4</v>
      </c>
      <c r="G164">
        <v>5</v>
      </c>
      <c r="H164">
        <v>3</v>
      </c>
      <c r="I164">
        <v>4.74</v>
      </c>
      <c r="J164">
        <v>22</v>
      </c>
      <c r="K164">
        <v>0.15098039215686271</v>
      </c>
      <c r="L164">
        <v>1</v>
      </c>
      <c r="M164" t="s">
        <v>431</v>
      </c>
      <c r="N164" t="b">
        <v>0</v>
      </c>
    </row>
    <row r="165" spans="1:14" x14ac:dyDescent="0.45">
      <c r="A165" t="s">
        <v>432</v>
      </c>
      <c r="B165" t="s">
        <v>433</v>
      </c>
      <c r="C165" t="s">
        <v>19</v>
      </c>
      <c r="D165">
        <v>4</v>
      </c>
      <c r="E165">
        <v>5</v>
      </c>
      <c r="F165">
        <v>4</v>
      </c>
      <c r="G165">
        <v>5</v>
      </c>
      <c r="H165">
        <v>3</v>
      </c>
      <c r="I165">
        <v>4.5199999999999996</v>
      </c>
      <c r="J165">
        <v>21</v>
      </c>
      <c r="K165">
        <v>0.14557823129251701</v>
      </c>
      <c r="L165">
        <v>1</v>
      </c>
      <c r="M165" t="s">
        <v>434</v>
      </c>
      <c r="N165" t="b">
        <v>0</v>
      </c>
    </row>
    <row r="166" spans="1:14" x14ac:dyDescent="0.45">
      <c r="A166" t="s">
        <v>435</v>
      </c>
      <c r="B166" t="s">
        <v>436</v>
      </c>
      <c r="C166" t="s">
        <v>19</v>
      </c>
      <c r="D166">
        <v>4</v>
      </c>
      <c r="E166">
        <v>4</v>
      </c>
      <c r="F166">
        <v>3</v>
      </c>
      <c r="G166">
        <v>4</v>
      </c>
      <c r="H166">
        <v>3</v>
      </c>
      <c r="I166">
        <v>2.96</v>
      </c>
      <c r="J166">
        <v>18</v>
      </c>
      <c r="K166">
        <v>0.13951890034364259</v>
      </c>
      <c r="L166">
        <v>1</v>
      </c>
      <c r="M166" t="s">
        <v>437</v>
      </c>
      <c r="N166" t="b">
        <v>0</v>
      </c>
    </row>
    <row r="167" spans="1:14" x14ac:dyDescent="0.45">
      <c r="A167" t="s">
        <v>438</v>
      </c>
      <c r="B167" t="s">
        <v>439</v>
      </c>
      <c r="C167" t="s">
        <v>19</v>
      </c>
      <c r="D167">
        <v>3</v>
      </c>
      <c r="E167">
        <v>5</v>
      </c>
      <c r="F167">
        <v>3</v>
      </c>
      <c r="G167">
        <v>4</v>
      </c>
      <c r="H167">
        <v>2</v>
      </c>
      <c r="I167">
        <v>3.98</v>
      </c>
      <c r="J167">
        <v>17</v>
      </c>
      <c r="K167">
        <v>0.15402298850574711</v>
      </c>
      <c r="L167">
        <v>1</v>
      </c>
      <c r="M167" t="s">
        <v>440</v>
      </c>
      <c r="N167" t="b">
        <v>0</v>
      </c>
    </row>
    <row r="168" spans="1:14" x14ac:dyDescent="0.45">
      <c r="A168" t="s">
        <v>441</v>
      </c>
      <c r="B168" t="s">
        <v>442</v>
      </c>
      <c r="C168" t="s">
        <v>19</v>
      </c>
      <c r="D168">
        <v>5</v>
      </c>
      <c r="E168">
        <v>5</v>
      </c>
      <c r="F168">
        <v>5</v>
      </c>
      <c r="G168">
        <v>5</v>
      </c>
      <c r="H168">
        <v>3</v>
      </c>
      <c r="I168">
        <v>4.88</v>
      </c>
      <c r="J168">
        <v>23</v>
      </c>
      <c r="K168">
        <v>0.14779116465863451</v>
      </c>
      <c r="L168">
        <v>1</v>
      </c>
      <c r="M168" t="s">
        <v>443</v>
      </c>
      <c r="N168" t="b">
        <v>0</v>
      </c>
    </row>
    <row r="169" spans="1:14" x14ac:dyDescent="0.45">
      <c r="A169" t="s">
        <v>444</v>
      </c>
      <c r="B169" t="s">
        <v>445</v>
      </c>
      <c r="C169" t="s">
        <v>19</v>
      </c>
      <c r="D169">
        <v>4</v>
      </c>
      <c r="E169">
        <v>5</v>
      </c>
      <c r="F169">
        <v>4</v>
      </c>
      <c r="G169">
        <v>5</v>
      </c>
      <c r="H169">
        <v>3</v>
      </c>
      <c r="I169">
        <v>4.5199999999999996</v>
      </c>
      <c r="J169">
        <v>21</v>
      </c>
      <c r="K169">
        <v>0.14954954954954949</v>
      </c>
      <c r="L169">
        <v>1</v>
      </c>
      <c r="M169" t="s">
        <v>446</v>
      </c>
      <c r="N169" t="b">
        <v>0</v>
      </c>
    </row>
    <row r="170" spans="1:14" x14ac:dyDescent="0.45">
      <c r="A170" t="s">
        <v>435</v>
      </c>
      <c r="B170" t="s">
        <v>447</v>
      </c>
      <c r="C170" t="s">
        <v>19</v>
      </c>
      <c r="D170">
        <v>4</v>
      </c>
      <c r="E170">
        <v>4</v>
      </c>
      <c r="F170">
        <v>3</v>
      </c>
      <c r="G170">
        <v>4</v>
      </c>
      <c r="H170">
        <v>3</v>
      </c>
      <c r="I170">
        <v>3.52</v>
      </c>
      <c r="J170">
        <v>18</v>
      </c>
      <c r="K170">
        <v>0.1393634840871022</v>
      </c>
      <c r="L170">
        <v>1</v>
      </c>
      <c r="M170" t="s">
        <v>448</v>
      </c>
      <c r="N170" t="b">
        <v>0</v>
      </c>
    </row>
    <row r="171" spans="1:14" x14ac:dyDescent="0.45">
      <c r="A171" t="s">
        <v>449</v>
      </c>
      <c r="B171" t="s">
        <v>450</v>
      </c>
      <c r="C171" t="s">
        <v>19</v>
      </c>
      <c r="D171">
        <v>4</v>
      </c>
      <c r="E171">
        <v>4</v>
      </c>
      <c r="F171">
        <v>3</v>
      </c>
      <c r="G171">
        <v>5</v>
      </c>
      <c r="H171">
        <v>2</v>
      </c>
      <c r="I171">
        <v>4.1399999999999997</v>
      </c>
      <c r="J171">
        <v>18</v>
      </c>
      <c r="K171">
        <v>0.15438596491228071</v>
      </c>
      <c r="L171">
        <v>1</v>
      </c>
      <c r="M171" t="s">
        <v>451</v>
      </c>
      <c r="N171" t="b">
        <v>0</v>
      </c>
    </row>
    <row r="172" spans="1:14" x14ac:dyDescent="0.45">
      <c r="A172" t="s">
        <v>452</v>
      </c>
      <c r="B172" t="s">
        <v>453</v>
      </c>
      <c r="C172" t="s">
        <v>19</v>
      </c>
      <c r="D172">
        <v>2</v>
      </c>
      <c r="E172">
        <v>3</v>
      </c>
      <c r="F172">
        <v>2</v>
      </c>
      <c r="G172">
        <v>4</v>
      </c>
      <c r="H172">
        <v>2</v>
      </c>
      <c r="I172">
        <v>3.26</v>
      </c>
      <c r="J172">
        <v>13</v>
      </c>
      <c r="K172">
        <v>0.15942028985507251</v>
      </c>
      <c r="L172">
        <v>1</v>
      </c>
      <c r="M172" t="s">
        <v>454</v>
      </c>
      <c r="N172" t="b">
        <v>0</v>
      </c>
    </row>
    <row r="173" spans="1:14" x14ac:dyDescent="0.45">
      <c r="A173" t="s">
        <v>455</v>
      </c>
      <c r="B173" t="s">
        <v>456</v>
      </c>
      <c r="C173" t="s">
        <v>19</v>
      </c>
      <c r="D173">
        <v>5</v>
      </c>
      <c r="E173">
        <v>5</v>
      </c>
      <c r="F173">
        <v>5</v>
      </c>
      <c r="G173">
        <v>5</v>
      </c>
      <c r="H173">
        <v>1</v>
      </c>
      <c r="I173">
        <v>3.64</v>
      </c>
      <c r="J173">
        <v>21</v>
      </c>
      <c r="K173">
        <v>0.15300546448087429</v>
      </c>
      <c r="L173">
        <v>1</v>
      </c>
      <c r="M173" t="s">
        <v>457</v>
      </c>
      <c r="N173" t="b">
        <v>0</v>
      </c>
    </row>
    <row r="174" spans="1:14" x14ac:dyDescent="0.45">
      <c r="A174" t="s">
        <v>458</v>
      </c>
      <c r="B174" t="s">
        <v>459</v>
      </c>
      <c r="C174" t="s">
        <v>19</v>
      </c>
      <c r="D174">
        <v>5</v>
      </c>
      <c r="E174">
        <v>5</v>
      </c>
      <c r="F174">
        <v>5</v>
      </c>
      <c r="G174">
        <v>5</v>
      </c>
      <c r="H174">
        <v>5</v>
      </c>
      <c r="I174">
        <v>5</v>
      </c>
      <c r="J174">
        <v>25</v>
      </c>
      <c r="K174">
        <v>0.25210084033613439</v>
      </c>
      <c r="L174">
        <v>1</v>
      </c>
      <c r="M174" t="s">
        <v>460</v>
      </c>
      <c r="N174" t="b">
        <v>0</v>
      </c>
    </row>
    <row r="175" spans="1:14" x14ac:dyDescent="0.45">
      <c r="A175" t="s">
        <v>461</v>
      </c>
      <c r="B175" t="s">
        <v>462</v>
      </c>
      <c r="C175" t="s">
        <v>19</v>
      </c>
      <c r="D175">
        <v>5</v>
      </c>
      <c r="E175">
        <v>5</v>
      </c>
      <c r="F175">
        <v>5</v>
      </c>
      <c r="G175">
        <v>5</v>
      </c>
      <c r="H175">
        <v>4</v>
      </c>
      <c r="I175">
        <v>4.9400000000000004</v>
      </c>
      <c r="J175">
        <v>24</v>
      </c>
      <c r="K175">
        <v>0.14222222222222219</v>
      </c>
      <c r="L175">
        <v>1</v>
      </c>
      <c r="M175" t="s">
        <v>463</v>
      </c>
      <c r="N175" t="b">
        <v>0</v>
      </c>
    </row>
    <row r="176" spans="1:14" x14ac:dyDescent="0.45">
      <c r="A176" t="s">
        <v>464</v>
      </c>
      <c r="B176" t="s">
        <v>465</v>
      </c>
      <c r="C176" t="s">
        <v>19</v>
      </c>
      <c r="D176">
        <v>4</v>
      </c>
      <c r="E176">
        <v>5</v>
      </c>
      <c r="F176">
        <v>4</v>
      </c>
      <c r="G176">
        <v>5</v>
      </c>
      <c r="H176">
        <v>3</v>
      </c>
      <c r="I176">
        <v>4.5199999999999996</v>
      </c>
      <c r="J176">
        <v>21</v>
      </c>
      <c r="K176">
        <v>0.15402298850574711</v>
      </c>
      <c r="L176">
        <v>1</v>
      </c>
      <c r="M176" t="s">
        <v>466</v>
      </c>
      <c r="N176" t="b">
        <v>0</v>
      </c>
    </row>
    <row r="177" spans="1:14" x14ac:dyDescent="0.45">
      <c r="A177" t="s">
        <v>467</v>
      </c>
      <c r="B177" t="s">
        <v>468</v>
      </c>
      <c r="C177" t="s">
        <v>19</v>
      </c>
      <c r="D177">
        <v>1</v>
      </c>
      <c r="E177">
        <v>1</v>
      </c>
      <c r="F177">
        <v>1</v>
      </c>
      <c r="G177">
        <v>5</v>
      </c>
      <c r="H177">
        <v>1</v>
      </c>
      <c r="I177">
        <v>2.6</v>
      </c>
      <c r="J177">
        <v>9</v>
      </c>
      <c r="K177">
        <v>0.15942028985507251</v>
      </c>
      <c r="L177">
        <v>1</v>
      </c>
      <c r="M177" t="s">
        <v>469</v>
      </c>
      <c r="N177" t="b">
        <v>0</v>
      </c>
    </row>
    <row r="178" spans="1:14" x14ac:dyDescent="0.45">
      <c r="A178" t="s">
        <v>470</v>
      </c>
      <c r="B178" t="s">
        <v>471</v>
      </c>
      <c r="C178" t="s">
        <v>19</v>
      </c>
      <c r="D178">
        <v>4</v>
      </c>
      <c r="E178">
        <v>5</v>
      </c>
      <c r="F178">
        <v>5</v>
      </c>
      <c r="G178">
        <v>5</v>
      </c>
      <c r="H178">
        <v>3</v>
      </c>
      <c r="I178">
        <v>4.66</v>
      </c>
      <c r="J178">
        <v>22</v>
      </c>
      <c r="K178">
        <v>0.15515151515151521</v>
      </c>
      <c r="L178">
        <v>1</v>
      </c>
      <c r="M178" t="s">
        <v>472</v>
      </c>
      <c r="N178" t="b">
        <v>0</v>
      </c>
    </row>
    <row r="179" spans="1:14" x14ac:dyDescent="0.45">
      <c r="A179" t="s">
        <v>473</v>
      </c>
      <c r="B179" t="s">
        <v>474</v>
      </c>
      <c r="C179" t="s">
        <v>19</v>
      </c>
      <c r="D179">
        <v>3</v>
      </c>
      <c r="E179">
        <v>3</v>
      </c>
      <c r="F179">
        <v>1</v>
      </c>
      <c r="G179">
        <v>5</v>
      </c>
      <c r="H179">
        <v>1</v>
      </c>
      <c r="I179">
        <v>2.2799999999999998</v>
      </c>
      <c r="J179">
        <v>13</v>
      </c>
      <c r="K179">
        <v>0.29523809523809519</v>
      </c>
      <c r="L179">
        <v>1</v>
      </c>
      <c r="M179" t="s">
        <v>475</v>
      </c>
      <c r="N179" t="b">
        <v>0</v>
      </c>
    </row>
    <row r="180" spans="1:14" x14ac:dyDescent="0.45">
      <c r="A180" t="s">
        <v>476</v>
      </c>
      <c r="B180" t="s">
        <v>477</v>
      </c>
      <c r="C180" t="s">
        <v>19</v>
      </c>
      <c r="D180">
        <v>3</v>
      </c>
      <c r="E180">
        <v>3</v>
      </c>
      <c r="F180">
        <v>1</v>
      </c>
      <c r="G180">
        <v>4</v>
      </c>
      <c r="H180">
        <v>1</v>
      </c>
      <c r="I180">
        <v>3.2800000000000011</v>
      </c>
      <c r="J180">
        <v>12</v>
      </c>
      <c r="K180">
        <v>0.30021321961620467</v>
      </c>
      <c r="L180">
        <v>1</v>
      </c>
      <c r="M180" t="s">
        <v>478</v>
      </c>
      <c r="N180" t="b">
        <v>0</v>
      </c>
    </row>
    <row r="181" spans="1:14" x14ac:dyDescent="0.45">
      <c r="A181" t="s">
        <v>479</v>
      </c>
      <c r="B181" t="s">
        <v>480</v>
      </c>
      <c r="C181" t="s">
        <v>19</v>
      </c>
      <c r="D181">
        <v>4</v>
      </c>
      <c r="E181">
        <v>5</v>
      </c>
      <c r="F181">
        <v>4</v>
      </c>
      <c r="G181">
        <v>5</v>
      </c>
      <c r="H181">
        <v>1</v>
      </c>
      <c r="I181">
        <v>4.3999999999999986</v>
      </c>
      <c r="J181">
        <v>19</v>
      </c>
      <c r="K181">
        <v>0.15047619047619051</v>
      </c>
      <c r="L181">
        <v>1</v>
      </c>
      <c r="M181" t="s">
        <v>481</v>
      </c>
      <c r="N181" t="b">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0C8A-966F-4B2A-8B5B-FEF8CC4952D2}">
  <sheetPr>
    <tabColor theme="2" tint="0.79998168889431442"/>
  </sheetPr>
  <dimension ref="A1:Q27"/>
  <sheetViews>
    <sheetView workbookViewId="0">
      <pane ySplit="1" topLeftCell="A2" activePane="bottomLeft" state="frozen"/>
      <selection pane="bottomLeft" sqref="A1:Q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1589</v>
      </c>
      <c r="C2" t="s">
        <v>557</v>
      </c>
      <c r="D2">
        <v>5</v>
      </c>
      <c r="E2">
        <v>5</v>
      </c>
      <c r="F2">
        <v>5</v>
      </c>
      <c r="G2">
        <v>5</v>
      </c>
      <c r="H2">
        <v>1</v>
      </c>
      <c r="I2">
        <v>3.64</v>
      </c>
      <c r="J2">
        <v>21</v>
      </c>
      <c r="K2">
        <v>0.29402336471128782</v>
      </c>
      <c r="L2">
        <v>6</v>
      </c>
      <c r="M2" t="s">
        <v>1590</v>
      </c>
      <c r="N2" t="b">
        <v>0</v>
      </c>
    </row>
    <row r="3" spans="1:17" x14ac:dyDescent="0.45">
      <c r="A3" t="s">
        <v>485</v>
      </c>
      <c r="B3" t="s">
        <v>1591</v>
      </c>
      <c r="C3" t="s">
        <v>557</v>
      </c>
      <c r="D3">
        <v>5</v>
      </c>
      <c r="E3">
        <v>5</v>
      </c>
      <c r="F3">
        <v>5</v>
      </c>
      <c r="G3">
        <v>5</v>
      </c>
      <c r="H3">
        <v>1</v>
      </c>
      <c r="I3">
        <v>4.4800000000000004</v>
      </c>
      <c r="J3">
        <v>21</v>
      </c>
      <c r="K3">
        <v>0.26204663265306122</v>
      </c>
      <c r="L3">
        <v>7</v>
      </c>
      <c r="M3" t="s">
        <v>1592</v>
      </c>
      <c r="N3" t="b">
        <v>0</v>
      </c>
    </row>
    <row r="4" spans="1:17" x14ac:dyDescent="0.45">
      <c r="A4" t="s">
        <v>488</v>
      </c>
      <c r="B4" t="s">
        <v>1593</v>
      </c>
      <c r="C4" t="s">
        <v>557</v>
      </c>
      <c r="D4">
        <v>4</v>
      </c>
      <c r="E4">
        <v>5</v>
      </c>
      <c r="F4">
        <v>4</v>
      </c>
      <c r="G4">
        <v>5</v>
      </c>
      <c r="H4">
        <v>4</v>
      </c>
      <c r="I4">
        <v>3.46</v>
      </c>
      <c r="J4">
        <v>22</v>
      </c>
      <c r="K4">
        <v>0.4411629028405199</v>
      </c>
      <c r="L4">
        <v>6</v>
      </c>
      <c r="M4" t="s">
        <v>1594</v>
      </c>
      <c r="N4" t="b">
        <v>0</v>
      </c>
    </row>
    <row r="5" spans="1:17" x14ac:dyDescent="0.45">
      <c r="A5" t="s">
        <v>491</v>
      </c>
      <c r="B5" t="s">
        <v>1595</v>
      </c>
      <c r="C5" t="s">
        <v>557</v>
      </c>
      <c r="D5">
        <v>4</v>
      </c>
      <c r="E5">
        <v>5</v>
      </c>
      <c r="F5">
        <v>4</v>
      </c>
      <c r="G5">
        <v>4</v>
      </c>
      <c r="H5">
        <v>1</v>
      </c>
      <c r="I5">
        <v>3.16</v>
      </c>
      <c r="J5">
        <v>18</v>
      </c>
      <c r="K5">
        <v>0.46329244236396883</v>
      </c>
      <c r="L5">
        <v>4</v>
      </c>
      <c r="M5" t="s">
        <v>1596</v>
      </c>
      <c r="N5" t="b">
        <v>0</v>
      </c>
    </row>
    <row r="6" spans="1:17" x14ac:dyDescent="0.45">
      <c r="A6" t="s">
        <v>494</v>
      </c>
      <c r="B6" t="s">
        <v>1597</v>
      </c>
      <c r="C6" t="s">
        <v>557</v>
      </c>
      <c r="D6">
        <v>5</v>
      </c>
      <c r="E6">
        <v>5</v>
      </c>
      <c r="F6">
        <v>5</v>
      </c>
      <c r="G6">
        <v>5</v>
      </c>
      <c r="H6">
        <v>3</v>
      </c>
      <c r="I6">
        <v>4.88</v>
      </c>
      <c r="J6">
        <v>23</v>
      </c>
      <c r="K6">
        <v>0.2094500504849949</v>
      </c>
      <c r="L6">
        <v>6</v>
      </c>
      <c r="M6" t="s">
        <v>1598</v>
      </c>
      <c r="N6" t="b">
        <v>0</v>
      </c>
    </row>
    <row r="7" spans="1:17" x14ac:dyDescent="0.45">
      <c r="A7" t="s">
        <v>497</v>
      </c>
      <c r="B7" t="s">
        <v>1599</v>
      </c>
      <c r="C7" t="s">
        <v>557</v>
      </c>
      <c r="D7">
        <v>5</v>
      </c>
      <c r="E7">
        <v>5</v>
      </c>
      <c r="F7">
        <v>5</v>
      </c>
      <c r="G7">
        <v>5</v>
      </c>
      <c r="H7">
        <v>3</v>
      </c>
      <c r="I7">
        <v>4.88</v>
      </c>
      <c r="J7">
        <v>23</v>
      </c>
      <c r="K7">
        <v>0.44583142160728362</v>
      </c>
      <c r="L7">
        <v>4</v>
      </c>
      <c r="M7" t="s">
        <v>1600</v>
      </c>
      <c r="N7" t="b">
        <v>0</v>
      </c>
    </row>
    <row r="8" spans="1:17" x14ac:dyDescent="0.45">
      <c r="A8" t="s">
        <v>500</v>
      </c>
      <c r="B8" t="s">
        <v>1601</v>
      </c>
      <c r="C8" t="s">
        <v>557</v>
      </c>
      <c r="D8">
        <v>4</v>
      </c>
      <c r="E8">
        <v>5</v>
      </c>
      <c r="F8">
        <v>4</v>
      </c>
      <c r="G8">
        <v>4</v>
      </c>
      <c r="H8">
        <v>1</v>
      </c>
      <c r="I8">
        <v>3.16</v>
      </c>
      <c r="J8">
        <v>18</v>
      </c>
      <c r="K8">
        <v>0.39263080669330669</v>
      </c>
      <c r="L8">
        <v>3</v>
      </c>
      <c r="M8" t="s">
        <v>1602</v>
      </c>
      <c r="N8" t="b">
        <v>0</v>
      </c>
    </row>
    <row r="9" spans="1:17" x14ac:dyDescent="0.45">
      <c r="A9" t="s">
        <v>503</v>
      </c>
      <c r="B9" t="s">
        <v>1603</v>
      </c>
      <c r="C9" t="s">
        <v>557</v>
      </c>
      <c r="D9">
        <v>4</v>
      </c>
      <c r="E9">
        <v>5</v>
      </c>
      <c r="F9">
        <v>4</v>
      </c>
      <c r="G9">
        <v>4</v>
      </c>
      <c r="H9">
        <v>1</v>
      </c>
      <c r="I9">
        <v>3.16</v>
      </c>
      <c r="J9">
        <v>18</v>
      </c>
      <c r="K9">
        <v>0.40686521607294779</v>
      </c>
      <c r="L9">
        <v>6</v>
      </c>
      <c r="M9" t="s">
        <v>1604</v>
      </c>
      <c r="N9" t="b">
        <v>0</v>
      </c>
    </row>
    <row r="10" spans="1:17" x14ac:dyDescent="0.45">
      <c r="A10" t="s">
        <v>506</v>
      </c>
      <c r="B10" t="s">
        <v>1605</v>
      </c>
      <c r="C10" t="s">
        <v>557</v>
      </c>
      <c r="D10">
        <v>4</v>
      </c>
      <c r="E10">
        <v>5</v>
      </c>
      <c r="F10">
        <v>4</v>
      </c>
      <c r="G10">
        <v>4</v>
      </c>
      <c r="H10">
        <v>1</v>
      </c>
      <c r="I10">
        <v>3.16</v>
      </c>
      <c r="J10">
        <v>18</v>
      </c>
      <c r="K10">
        <v>0.38018325383350848</v>
      </c>
      <c r="L10">
        <v>7</v>
      </c>
      <c r="M10" t="s">
        <v>1606</v>
      </c>
      <c r="N10" t="b">
        <v>0</v>
      </c>
    </row>
    <row r="11" spans="1:17" x14ac:dyDescent="0.45">
      <c r="A11" t="s">
        <v>509</v>
      </c>
      <c r="B11" t="s">
        <v>1607</v>
      </c>
      <c r="C11" t="s">
        <v>557</v>
      </c>
      <c r="D11">
        <v>4</v>
      </c>
      <c r="E11">
        <v>5</v>
      </c>
      <c r="F11">
        <v>4</v>
      </c>
      <c r="G11">
        <v>4</v>
      </c>
      <c r="H11">
        <v>2</v>
      </c>
      <c r="I11">
        <v>3.22</v>
      </c>
      <c r="J11">
        <v>19</v>
      </c>
      <c r="K11">
        <v>0.35627281519014931</v>
      </c>
      <c r="L11">
        <v>4</v>
      </c>
      <c r="M11" t="s">
        <v>1608</v>
      </c>
      <c r="N11" t="b">
        <v>0</v>
      </c>
    </row>
    <row r="12" spans="1:17" x14ac:dyDescent="0.45">
      <c r="A12" t="s">
        <v>512</v>
      </c>
      <c r="B12" t="s">
        <v>1609</v>
      </c>
      <c r="C12" t="s">
        <v>557</v>
      </c>
      <c r="D12">
        <v>5</v>
      </c>
      <c r="E12">
        <v>5</v>
      </c>
      <c r="F12">
        <v>4</v>
      </c>
      <c r="G12">
        <v>5</v>
      </c>
      <c r="H12">
        <v>2</v>
      </c>
      <c r="I12">
        <v>4.68</v>
      </c>
      <c r="J12">
        <v>21</v>
      </c>
      <c r="K12">
        <v>0.46752433675926142</v>
      </c>
      <c r="L12">
        <v>5</v>
      </c>
      <c r="M12" t="s">
        <v>1610</v>
      </c>
      <c r="N12" t="b">
        <v>0</v>
      </c>
    </row>
    <row r="13" spans="1:17" x14ac:dyDescent="0.45">
      <c r="A13" t="s">
        <v>515</v>
      </c>
      <c r="B13" t="s">
        <v>1611</v>
      </c>
      <c r="C13" t="s">
        <v>557</v>
      </c>
      <c r="D13">
        <v>5</v>
      </c>
      <c r="E13">
        <v>5</v>
      </c>
      <c r="F13">
        <v>4</v>
      </c>
      <c r="G13">
        <v>5</v>
      </c>
      <c r="H13">
        <v>1</v>
      </c>
      <c r="I13">
        <v>4.62</v>
      </c>
      <c r="J13">
        <v>20</v>
      </c>
      <c r="K13">
        <v>0.41458522992052249</v>
      </c>
      <c r="L13">
        <v>5</v>
      </c>
      <c r="M13" t="s">
        <v>1612</v>
      </c>
      <c r="N13" t="b">
        <v>0</v>
      </c>
    </row>
    <row r="14" spans="1:17" x14ac:dyDescent="0.45">
      <c r="A14" t="s">
        <v>518</v>
      </c>
      <c r="B14" t="s">
        <v>1613</v>
      </c>
      <c r="C14" t="s">
        <v>557</v>
      </c>
      <c r="D14">
        <v>5</v>
      </c>
      <c r="E14">
        <v>5</v>
      </c>
      <c r="F14">
        <v>4</v>
      </c>
      <c r="G14">
        <v>5</v>
      </c>
      <c r="H14">
        <v>3</v>
      </c>
      <c r="I14">
        <v>4.5700000000000012</v>
      </c>
      <c r="J14">
        <v>22</v>
      </c>
      <c r="K14">
        <v>0.36093120100473541</v>
      </c>
      <c r="L14">
        <v>4</v>
      </c>
      <c r="M14" t="s">
        <v>1614</v>
      </c>
      <c r="N14" t="b">
        <v>0</v>
      </c>
    </row>
    <row r="15" spans="1:17" x14ac:dyDescent="0.45">
      <c r="A15" t="s">
        <v>521</v>
      </c>
      <c r="B15" t="s">
        <v>1615</v>
      </c>
      <c r="C15" t="s">
        <v>557</v>
      </c>
      <c r="D15">
        <v>4</v>
      </c>
      <c r="E15">
        <v>5</v>
      </c>
      <c r="F15">
        <v>4</v>
      </c>
      <c r="G15">
        <v>4</v>
      </c>
      <c r="H15">
        <v>1</v>
      </c>
      <c r="I15">
        <v>3.16</v>
      </c>
      <c r="J15">
        <v>18</v>
      </c>
      <c r="K15">
        <v>0.35843901743112933</v>
      </c>
      <c r="L15">
        <v>6</v>
      </c>
      <c r="M15" t="s">
        <v>1616</v>
      </c>
      <c r="N15" t="b">
        <v>0</v>
      </c>
    </row>
    <row r="16" spans="1:17" x14ac:dyDescent="0.45">
      <c r="A16" t="s">
        <v>524</v>
      </c>
      <c r="B16" t="s">
        <v>1617</v>
      </c>
      <c r="C16" t="s">
        <v>557</v>
      </c>
      <c r="D16">
        <v>4</v>
      </c>
      <c r="E16">
        <v>5</v>
      </c>
      <c r="F16">
        <v>4</v>
      </c>
      <c r="G16">
        <v>4</v>
      </c>
      <c r="H16">
        <v>1</v>
      </c>
      <c r="I16">
        <v>3.16</v>
      </c>
      <c r="J16">
        <v>18</v>
      </c>
      <c r="K16">
        <v>0.15575628626692459</v>
      </c>
      <c r="L16">
        <v>5</v>
      </c>
      <c r="M16" t="s">
        <v>1618</v>
      </c>
      <c r="N16" t="b">
        <v>0</v>
      </c>
    </row>
    <row r="17" spans="1:14" x14ac:dyDescent="0.45">
      <c r="A17" t="s">
        <v>527</v>
      </c>
      <c r="B17" t="s">
        <v>1619</v>
      </c>
      <c r="C17" t="s">
        <v>557</v>
      </c>
      <c r="D17">
        <v>5</v>
      </c>
      <c r="E17">
        <v>5</v>
      </c>
      <c r="F17">
        <v>5</v>
      </c>
      <c r="G17">
        <v>5</v>
      </c>
      <c r="H17">
        <v>1</v>
      </c>
      <c r="I17">
        <v>3.64</v>
      </c>
      <c r="J17">
        <v>21</v>
      </c>
      <c r="K17">
        <v>0.35002450980392158</v>
      </c>
      <c r="L17">
        <v>6</v>
      </c>
      <c r="M17" t="s">
        <v>1620</v>
      </c>
      <c r="N17" t="b">
        <v>0</v>
      </c>
    </row>
    <row r="18" spans="1:14" x14ac:dyDescent="0.45">
      <c r="A18" t="s">
        <v>530</v>
      </c>
      <c r="B18" t="s">
        <v>1621</v>
      </c>
      <c r="C18" t="s">
        <v>557</v>
      </c>
      <c r="D18">
        <v>5</v>
      </c>
      <c r="E18">
        <v>5</v>
      </c>
      <c r="F18">
        <v>4</v>
      </c>
      <c r="G18">
        <v>5</v>
      </c>
      <c r="H18">
        <v>3</v>
      </c>
      <c r="I18">
        <v>4.1800000000000006</v>
      </c>
      <c r="J18">
        <v>22</v>
      </c>
      <c r="K18">
        <v>0.48498002068882429</v>
      </c>
      <c r="L18">
        <v>4</v>
      </c>
      <c r="M18" t="s">
        <v>1622</v>
      </c>
      <c r="N18" t="b">
        <v>0</v>
      </c>
    </row>
    <row r="19" spans="1:14" x14ac:dyDescent="0.45">
      <c r="A19" t="s">
        <v>533</v>
      </c>
      <c r="B19" t="s">
        <v>1623</v>
      </c>
      <c r="C19" t="s">
        <v>557</v>
      </c>
      <c r="D19">
        <v>5</v>
      </c>
      <c r="E19">
        <v>5</v>
      </c>
      <c r="F19">
        <v>5</v>
      </c>
      <c r="G19">
        <v>5</v>
      </c>
      <c r="H19">
        <v>3</v>
      </c>
      <c r="I19">
        <v>3.76</v>
      </c>
      <c r="J19">
        <v>23</v>
      </c>
      <c r="K19">
        <v>0.46037777981044808</v>
      </c>
      <c r="L19">
        <v>4</v>
      </c>
      <c r="M19" t="s">
        <v>1624</v>
      </c>
      <c r="N19" t="b">
        <v>0</v>
      </c>
    </row>
    <row r="20" spans="1:14" x14ac:dyDescent="0.45">
      <c r="A20" t="s">
        <v>536</v>
      </c>
      <c r="B20" t="s">
        <v>1625</v>
      </c>
      <c r="C20" t="s">
        <v>557</v>
      </c>
      <c r="D20">
        <v>5</v>
      </c>
      <c r="E20">
        <v>5</v>
      </c>
      <c r="F20">
        <v>4</v>
      </c>
      <c r="G20">
        <v>5</v>
      </c>
      <c r="H20">
        <v>3</v>
      </c>
      <c r="I20">
        <v>3.62</v>
      </c>
      <c r="J20">
        <v>22</v>
      </c>
      <c r="K20">
        <v>0.42382932953041441</v>
      </c>
      <c r="L20">
        <v>5</v>
      </c>
      <c r="M20" t="s">
        <v>1626</v>
      </c>
      <c r="N20" t="b">
        <v>0</v>
      </c>
    </row>
    <row r="21" spans="1:14" x14ac:dyDescent="0.45">
      <c r="A21" t="s">
        <v>539</v>
      </c>
      <c r="B21" t="s">
        <v>1627</v>
      </c>
      <c r="C21" t="s">
        <v>557</v>
      </c>
      <c r="D21">
        <v>4</v>
      </c>
      <c r="E21">
        <v>4</v>
      </c>
      <c r="F21">
        <v>3</v>
      </c>
      <c r="G21">
        <v>5</v>
      </c>
      <c r="H21">
        <v>1</v>
      </c>
      <c r="I21">
        <v>2.96</v>
      </c>
      <c r="J21">
        <v>17</v>
      </c>
      <c r="K21">
        <v>0.36652640977349638</v>
      </c>
      <c r="L21">
        <v>4</v>
      </c>
      <c r="M21" t="s">
        <v>1628</v>
      </c>
      <c r="N21" t="b">
        <v>0</v>
      </c>
    </row>
    <row r="22" spans="1:14" x14ac:dyDescent="0.45">
      <c r="A22" t="s">
        <v>542</v>
      </c>
      <c r="B22" t="s">
        <v>1629</v>
      </c>
      <c r="C22" t="s">
        <v>557</v>
      </c>
      <c r="D22">
        <v>4</v>
      </c>
      <c r="E22">
        <v>5</v>
      </c>
      <c r="F22">
        <v>4</v>
      </c>
      <c r="G22">
        <v>5</v>
      </c>
      <c r="H22">
        <v>2</v>
      </c>
      <c r="I22">
        <v>4.46</v>
      </c>
      <c r="J22">
        <v>20</v>
      </c>
      <c r="K22">
        <v>0.17877593555336979</v>
      </c>
      <c r="L22">
        <v>5</v>
      </c>
      <c r="M22" t="s">
        <v>1630</v>
      </c>
      <c r="N22" t="b">
        <v>0</v>
      </c>
    </row>
    <row r="23" spans="1:14" x14ac:dyDescent="0.45">
      <c r="A23" t="s">
        <v>545</v>
      </c>
      <c r="B23" t="s">
        <v>1631</v>
      </c>
      <c r="C23" t="s">
        <v>557</v>
      </c>
      <c r="D23">
        <v>4</v>
      </c>
      <c r="E23">
        <v>5</v>
      </c>
      <c r="F23">
        <v>4</v>
      </c>
      <c r="G23">
        <v>5</v>
      </c>
      <c r="H23">
        <v>1</v>
      </c>
      <c r="I23">
        <v>4.12</v>
      </c>
      <c r="J23">
        <v>19</v>
      </c>
      <c r="K23">
        <v>0.1001833830306316</v>
      </c>
      <c r="L23">
        <v>8</v>
      </c>
      <c r="M23" t="s">
        <v>1632</v>
      </c>
      <c r="N23" t="b">
        <v>0</v>
      </c>
    </row>
    <row r="24" spans="1:14" x14ac:dyDescent="0.45">
      <c r="A24" t="s">
        <v>548</v>
      </c>
      <c r="B24" t="s">
        <v>1633</v>
      </c>
      <c r="C24" t="s">
        <v>557</v>
      </c>
      <c r="D24">
        <v>5</v>
      </c>
      <c r="E24">
        <v>5</v>
      </c>
      <c r="F24">
        <v>4</v>
      </c>
      <c r="G24">
        <v>5</v>
      </c>
      <c r="H24">
        <v>2</v>
      </c>
      <c r="I24">
        <v>3.56</v>
      </c>
      <c r="J24">
        <v>21</v>
      </c>
      <c r="K24">
        <v>0.27288746260915708</v>
      </c>
      <c r="L24">
        <v>7</v>
      </c>
      <c r="M24" t="s">
        <v>1634</v>
      </c>
      <c r="N24" t="b">
        <v>0</v>
      </c>
    </row>
    <row r="25" spans="1:14" x14ac:dyDescent="0.45">
      <c r="A25" t="s">
        <v>551</v>
      </c>
      <c r="B25" t="s">
        <v>1635</v>
      </c>
      <c r="C25" t="s">
        <v>557</v>
      </c>
      <c r="D25">
        <v>4</v>
      </c>
      <c r="E25">
        <v>5</v>
      </c>
      <c r="F25">
        <v>4</v>
      </c>
      <c r="G25">
        <v>5</v>
      </c>
      <c r="H25">
        <v>2</v>
      </c>
      <c r="I25">
        <v>3.34</v>
      </c>
      <c r="J25">
        <v>20</v>
      </c>
      <c r="K25">
        <v>0.49942977489852491</v>
      </c>
      <c r="L25">
        <v>6</v>
      </c>
      <c r="M25" t="s">
        <v>1636</v>
      </c>
      <c r="N25" t="b">
        <v>0</v>
      </c>
    </row>
    <row r="26" spans="1:14" x14ac:dyDescent="0.45">
      <c r="A26" t="s">
        <v>554</v>
      </c>
      <c r="B26" t="s">
        <v>1637</v>
      </c>
      <c r="C26" t="s">
        <v>557</v>
      </c>
      <c r="D26">
        <v>4</v>
      </c>
      <c r="E26">
        <v>5</v>
      </c>
      <c r="F26">
        <v>4</v>
      </c>
      <c r="G26">
        <v>4</v>
      </c>
      <c r="H26">
        <v>1</v>
      </c>
      <c r="I26">
        <v>3.16</v>
      </c>
      <c r="J26">
        <v>18</v>
      </c>
      <c r="K26">
        <v>0.33371212121212118</v>
      </c>
      <c r="L26">
        <v>3</v>
      </c>
      <c r="M26" t="s">
        <v>1638</v>
      </c>
      <c r="N26" t="b">
        <v>0</v>
      </c>
    </row>
    <row r="27" spans="1:14" x14ac:dyDescent="0.45">
      <c r="D27">
        <f t="shared" ref="D27:L27" si="0">AVERAGE(D2:D26)</f>
        <v>4.4800000000000004</v>
      </c>
      <c r="E27">
        <f t="shared" si="0"/>
        <v>4.96</v>
      </c>
      <c r="F27">
        <f t="shared" si="0"/>
        <v>4.2</v>
      </c>
      <c r="G27">
        <f t="shared" si="0"/>
        <v>4.68</v>
      </c>
      <c r="H27">
        <f t="shared" si="0"/>
        <v>1.8</v>
      </c>
      <c r="I27">
        <f t="shared" si="0"/>
        <v>3.7676000000000003</v>
      </c>
      <c r="J27">
        <f t="shared" si="0"/>
        <v>20.12</v>
      </c>
      <c r="K27">
        <f t="shared" si="0"/>
        <v>0.35518886818978046</v>
      </c>
      <c r="L27">
        <f t="shared" si="0"/>
        <v>5.2</v>
      </c>
    </row>
  </sheetData>
  <autoFilter ref="A1:Q27" xr:uid="{10C70C8A-966F-4B2A-8B5B-FEF8CC4952D2}"/>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DF32-BCB1-4B0E-8789-C742C594382F}">
  <sheetPr>
    <tabColor theme="2" tint="0.79998168889431442"/>
  </sheetPr>
  <dimension ref="A1:Q132"/>
  <sheetViews>
    <sheetView workbookViewId="0">
      <pane ySplit="1" topLeftCell="A96" activePane="bottomLeft" state="frozen"/>
      <selection pane="bottomLeft" activeCell="A2" sqref="A2:N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1355</v>
      </c>
      <c r="C2" t="s">
        <v>557</v>
      </c>
      <c r="D2">
        <v>5</v>
      </c>
      <c r="E2">
        <v>5</v>
      </c>
      <c r="F2">
        <v>5</v>
      </c>
      <c r="G2">
        <v>5</v>
      </c>
      <c r="H2">
        <v>3</v>
      </c>
      <c r="I2">
        <v>4.88</v>
      </c>
      <c r="J2">
        <v>23</v>
      </c>
      <c r="K2">
        <v>0.2495958650349214</v>
      </c>
      <c r="L2">
        <v>7</v>
      </c>
      <c r="M2" t="s">
        <v>1356</v>
      </c>
      <c r="N2" t="b">
        <v>0</v>
      </c>
    </row>
    <row r="3" spans="1:17" x14ac:dyDescent="0.45">
      <c r="A3" t="s">
        <v>96</v>
      </c>
      <c r="B3" t="s">
        <v>1357</v>
      </c>
      <c r="C3" t="s">
        <v>557</v>
      </c>
      <c r="D3">
        <v>5</v>
      </c>
      <c r="E3">
        <v>5</v>
      </c>
      <c r="F3">
        <v>5</v>
      </c>
      <c r="G3">
        <v>5</v>
      </c>
      <c r="H3">
        <v>1</v>
      </c>
      <c r="I3">
        <v>4.4800000000000004</v>
      </c>
      <c r="J3">
        <v>21</v>
      </c>
      <c r="K3">
        <v>8.3588571196383146E-2</v>
      </c>
      <c r="L3">
        <v>9</v>
      </c>
      <c r="M3" t="s">
        <v>1358</v>
      </c>
      <c r="N3" t="b">
        <v>0</v>
      </c>
    </row>
    <row r="4" spans="1:17" x14ac:dyDescent="0.45">
      <c r="A4" t="s">
        <v>99</v>
      </c>
      <c r="B4" t="s">
        <v>1359</v>
      </c>
      <c r="C4" t="s">
        <v>557</v>
      </c>
      <c r="D4">
        <v>4</v>
      </c>
      <c r="E4">
        <v>5</v>
      </c>
      <c r="F4">
        <v>4</v>
      </c>
      <c r="G4">
        <v>5</v>
      </c>
      <c r="H4">
        <v>1</v>
      </c>
      <c r="I4">
        <v>4.12</v>
      </c>
      <c r="J4">
        <v>19</v>
      </c>
      <c r="K4">
        <v>0.14503632704504801</v>
      </c>
      <c r="L4">
        <v>10</v>
      </c>
      <c r="M4" t="s">
        <v>1360</v>
      </c>
      <c r="N4" t="b">
        <v>0</v>
      </c>
    </row>
    <row r="5" spans="1:17" x14ac:dyDescent="0.45">
      <c r="A5" t="s">
        <v>102</v>
      </c>
      <c r="B5" t="s">
        <v>1361</v>
      </c>
      <c r="C5" t="s">
        <v>557</v>
      </c>
      <c r="D5">
        <v>4</v>
      </c>
      <c r="E5">
        <v>4</v>
      </c>
      <c r="F5">
        <v>2</v>
      </c>
      <c r="G5">
        <v>5</v>
      </c>
      <c r="H5">
        <v>1</v>
      </c>
      <c r="I5">
        <v>3.66</v>
      </c>
      <c r="J5">
        <v>16</v>
      </c>
      <c r="K5">
        <v>0.2059247996706666</v>
      </c>
      <c r="L5">
        <v>13</v>
      </c>
      <c r="M5" t="s">
        <v>1362</v>
      </c>
      <c r="N5" t="b">
        <v>0</v>
      </c>
    </row>
    <row r="6" spans="1:17" x14ac:dyDescent="0.45">
      <c r="A6" t="s">
        <v>105</v>
      </c>
      <c r="B6" t="s">
        <v>1363</v>
      </c>
      <c r="C6" t="s">
        <v>557</v>
      </c>
      <c r="D6">
        <v>5</v>
      </c>
      <c r="E6">
        <v>5</v>
      </c>
      <c r="F6">
        <v>5</v>
      </c>
      <c r="G6">
        <v>5</v>
      </c>
      <c r="H6">
        <v>1</v>
      </c>
      <c r="I6">
        <v>4.4800000000000004</v>
      </c>
      <c r="J6">
        <v>21</v>
      </c>
      <c r="K6">
        <v>0.18914272463915269</v>
      </c>
      <c r="L6">
        <v>12</v>
      </c>
      <c r="M6" t="s">
        <v>1364</v>
      </c>
      <c r="N6" t="b">
        <v>0</v>
      </c>
    </row>
    <row r="7" spans="1:17" x14ac:dyDescent="0.45">
      <c r="A7" t="s">
        <v>108</v>
      </c>
      <c r="B7" t="s">
        <v>1365</v>
      </c>
      <c r="C7" t="s">
        <v>557</v>
      </c>
      <c r="D7">
        <v>5</v>
      </c>
      <c r="E7">
        <v>5</v>
      </c>
      <c r="F7">
        <v>4</v>
      </c>
      <c r="G7">
        <v>5</v>
      </c>
      <c r="H7">
        <v>1</v>
      </c>
      <c r="I7">
        <v>4.3400000000000007</v>
      </c>
      <c r="J7">
        <v>20</v>
      </c>
      <c r="K7">
        <v>0.2638779321119038</v>
      </c>
      <c r="L7">
        <v>10</v>
      </c>
      <c r="M7" t="s">
        <v>1366</v>
      </c>
      <c r="N7" t="b">
        <v>0</v>
      </c>
    </row>
    <row r="8" spans="1:17" x14ac:dyDescent="0.45">
      <c r="A8" t="s">
        <v>111</v>
      </c>
      <c r="B8" t="s">
        <v>1367</v>
      </c>
      <c r="C8" t="s">
        <v>557</v>
      </c>
      <c r="D8">
        <v>5</v>
      </c>
      <c r="E8">
        <v>5</v>
      </c>
      <c r="F8">
        <v>5</v>
      </c>
      <c r="G8">
        <v>5</v>
      </c>
      <c r="H8">
        <v>1</v>
      </c>
      <c r="I8">
        <v>4.4800000000000004</v>
      </c>
      <c r="J8">
        <v>21</v>
      </c>
      <c r="K8">
        <v>0.16712023430880141</v>
      </c>
      <c r="L8">
        <v>10</v>
      </c>
      <c r="M8" t="s">
        <v>1368</v>
      </c>
      <c r="N8" t="b">
        <v>0</v>
      </c>
    </row>
    <row r="9" spans="1:17" x14ac:dyDescent="0.45">
      <c r="A9" t="s">
        <v>114</v>
      </c>
      <c r="B9" t="s">
        <v>1369</v>
      </c>
      <c r="C9" t="s">
        <v>557</v>
      </c>
      <c r="D9">
        <v>5</v>
      </c>
      <c r="E9">
        <v>5</v>
      </c>
      <c r="F9">
        <v>5</v>
      </c>
      <c r="G9">
        <v>5</v>
      </c>
      <c r="H9">
        <v>1</v>
      </c>
      <c r="I9">
        <v>4.4800000000000004</v>
      </c>
      <c r="J9">
        <v>21</v>
      </c>
      <c r="K9">
        <v>0.2362071457880596</v>
      </c>
      <c r="L9">
        <v>11</v>
      </c>
      <c r="M9" t="s">
        <v>1370</v>
      </c>
      <c r="N9" t="b">
        <v>0</v>
      </c>
    </row>
    <row r="10" spans="1:17" x14ac:dyDescent="0.45">
      <c r="A10" t="s">
        <v>117</v>
      </c>
      <c r="B10" t="s">
        <v>1371</v>
      </c>
      <c r="C10" t="s">
        <v>557</v>
      </c>
      <c r="D10">
        <v>5</v>
      </c>
      <c r="E10">
        <v>5</v>
      </c>
      <c r="F10">
        <v>5</v>
      </c>
      <c r="G10">
        <v>5</v>
      </c>
      <c r="H10">
        <v>4</v>
      </c>
      <c r="I10">
        <v>3.82</v>
      </c>
      <c r="J10">
        <v>24</v>
      </c>
      <c r="K10">
        <v>0.1329353265208818</v>
      </c>
      <c r="L10">
        <v>8</v>
      </c>
      <c r="M10" t="s">
        <v>1372</v>
      </c>
      <c r="N10" t="b">
        <v>0</v>
      </c>
    </row>
    <row r="11" spans="1:17" x14ac:dyDescent="0.45">
      <c r="A11" t="s">
        <v>120</v>
      </c>
      <c r="B11" t="s">
        <v>1373</v>
      </c>
      <c r="C11" t="s">
        <v>557</v>
      </c>
      <c r="D11">
        <v>5</v>
      </c>
      <c r="E11">
        <v>5</v>
      </c>
      <c r="F11">
        <v>3</v>
      </c>
      <c r="G11">
        <v>5</v>
      </c>
      <c r="H11">
        <v>1</v>
      </c>
      <c r="I11">
        <v>4.2</v>
      </c>
      <c r="J11">
        <v>19</v>
      </c>
      <c r="K11">
        <v>0.1075795645893685</v>
      </c>
      <c r="L11">
        <v>7</v>
      </c>
      <c r="M11" t="s">
        <v>1374</v>
      </c>
      <c r="N11" t="b">
        <v>0</v>
      </c>
    </row>
    <row r="12" spans="1:17" x14ac:dyDescent="0.45">
      <c r="A12" t="s">
        <v>123</v>
      </c>
      <c r="B12" t="s">
        <v>1375</v>
      </c>
      <c r="C12" t="s">
        <v>557</v>
      </c>
      <c r="D12">
        <v>4</v>
      </c>
      <c r="E12">
        <v>5</v>
      </c>
      <c r="F12">
        <v>3</v>
      </c>
      <c r="G12">
        <v>5</v>
      </c>
      <c r="H12">
        <v>1</v>
      </c>
      <c r="I12">
        <v>3.98</v>
      </c>
      <c r="J12">
        <v>18</v>
      </c>
      <c r="K12">
        <v>0.23095014281165799</v>
      </c>
      <c r="L12">
        <v>12</v>
      </c>
      <c r="M12" t="s">
        <v>1376</v>
      </c>
      <c r="N12" t="b">
        <v>0</v>
      </c>
    </row>
    <row r="13" spans="1:17" x14ac:dyDescent="0.45">
      <c r="A13" t="s">
        <v>126</v>
      </c>
      <c r="B13" t="s">
        <v>1377</v>
      </c>
      <c r="C13" t="s">
        <v>557</v>
      </c>
      <c r="D13">
        <v>5</v>
      </c>
      <c r="E13">
        <v>5</v>
      </c>
      <c r="F13">
        <v>5</v>
      </c>
      <c r="G13">
        <v>5</v>
      </c>
      <c r="H13">
        <v>1</v>
      </c>
      <c r="I13">
        <v>3.64</v>
      </c>
      <c r="J13">
        <v>21</v>
      </c>
      <c r="K13">
        <v>0.18741036812446751</v>
      </c>
      <c r="L13">
        <v>11</v>
      </c>
      <c r="M13" t="s">
        <v>1378</v>
      </c>
      <c r="N13" t="b">
        <v>0</v>
      </c>
    </row>
    <row r="14" spans="1:17" x14ac:dyDescent="0.45">
      <c r="A14" t="s">
        <v>129</v>
      </c>
      <c r="B14" t="s">
        <v>1379</v>
      </c>
      <c r="C14" t="s">
        <v>557</v>
      </c>
      <c r="D14">
        <v>4</v>
      </c>
      <c r="E14">
        <v>5</v>
      </c>
      <c r="F14">
        <v>4</v>
      </c>
      <c r="G14">
        <v>5</v>
      </c>
      <c r="H14">
        <v>1</v>
      </c>
      <c r="I14">
        <v>3.28</v>
      </c>
      <c r="J14">
        <v>19</v>
      </c>
      <c r="K14">
        <v>0.14744692702581419</v>
      </c>
      <c r="L14">
        <v>12</v>
      </c>
      <c r="M14" t="s">
        <v>1380</v>
      </c>
      <c r="N14" t="b">
        <v>0</v>
      </c>
    </row>
    <row r="15" spans="1:17" x14ac:dyDescent="0.45">
      <c r="A15" t="s">
        <v>132</v>
      </c>
      <c r="B15" t="s">
        <v>1381</v>
      </c>
      <c r="C15" t="s">
        <v>557</v>
      </c>
      <c r="D15">
        <v>5</v>
      </c>
      <c r="E15">
        <v>5</v>
      </c>
      <c r="F15">
        <v>5</v>
      </c>
      <c r="G15">
        <v>5</v>
      </c>
      <c r="H15">
        <v>1</v>
      </c>
      <c r="I15">
        <v>4.4800000000000004</v>
      </c>
      <c r="J15">
        <v>21</v>
      </c>
      <c r="K15">
        <v>4.3061543719438447E-2</v>
      </c>
      <c r="L15">
        <v>11</v>
      </c>
      <c r="M15" t="s">
        <v>1382</v>
      </c>
      <c r="N15" t="b">
        <v>0</v>
      </c>
    </row>
    <row r="16" spans="1:17" x14ac:dyDescent="0.45">
      <c r="A16" t="s">
        <v>135</v>
      </c>
      <c r="B16" t="s">
        <v>1383</v>
      </c>
      <c r="C16" t="s">
        <v>557</v>
      </c>
      <c r="D16">
        <v>5</v>
      </c>
      <c r="E16">
        <v>5</v>
      </c>
      <c r="F16">
        <v>4</v>
      </c>
      <c r="G16">
        <v>5</v>
      </c>
      <c r="H16">
        <v>1</v>
      </c>
      <c r="I16">
        <v>4.3400000000000007</v>
      </c>
      <c r="J16">
        <v>20</v>
      </c>
      <c r="K16">
        <v>0.20826152405850301</v>
      </c>
      <c r="L16">
        <v>10</v>
      </c>
      <c r="M16" t="s">
        <v>1384</v>
      </c>
      <c r="N16" t="b">
        <v>0</v>
      </c>
    </row>
    <row r="17" spans="1:14" x14ac:dyDescent="0.45">
      <c r="A17" t="s">
        <v>138</v>
      </c>
      <c r="B17" t="s">
        <v>1385</v>
      </c>
      <c r="C17" t="s">
        <v>557</v>
      </c>
      <c r="D17">
        <v>5</v>
      </c>
      <c r="E17">
        <v>5</v>
      </c>
      <c r="F17">
        <v>5</v>
      </c>
      <c r="G17">
        <v>5</v>
      </c>
      <c r="H17">
        <v>1</v>
      </c>
      <c r="I17">
        <v>4.4800000000000004</v>
      </c>
      <c r="J17">
        <v>21</v>
      </c>
      <c r="K17">
        <v>0.13338683647402719</v>
      </c>
      <c r="L17">
        <v>5</v>
      </c>
      <c r="M17" t="s">
        <v>1386</v>
      </c>
      <c r="N17" t="b">
        <v>0</v>
      </c>
    </row>
    <row r="18" spans="1:14" x14ac:dyDescent="0.45">
      <c r="A18" t="s">
        <v>141</v>
      </c>
      <c r="B18" t="s">
        <v>1387</v>
      </c>
      <c r="C18" t="s">
        <v>557</v>
      </c>
      <c r="D18">
        <v>4</v>
      </c>
      <c r="E18">
        <v>4</v>
      </c>
      <c r="F18">
        <v>3</v>
      </c>
      <c r="G18">
        <v>5</v>
      </c>
      <c r="H18">
        <v>1</v>
      </c>
      <c r="I18">
        <v>3.8</v>
      </c>
      <c r="J18">
        <v>17</v>
      </c>
      <c r="K18">
        <v>0.15369663918160839</v>
      </c>
      <c r="L18">
        <v>9</v>
      </c>
      <c r="M18" t="s">
        <v>1388</v>
      </c>
      <c r="N18" t="b">
        <v>0</v>
      </c>
    </row>
    <row r="19" spans="1:14" x14ac:dyDescent="0.45">
      <c r="A19" t="s">
        <v>144</v>
      </c>
      <c r="B19" t="s">
        <v>1389</v>
      </c>
      <c r="C19" t="s">
        <v>557</v>
      </c>
      <c r="D19">
        <v>4</v>
      </c>
      <c r="E19">
        <v>4</v>
      </c>
      <c r="F19">
        <v>3</v>
      </c>
      <c r="G19">
        <v>5</v>
      </c>
      <c r="H19">
        <v>1</v>
      </c>
      <c r="I19">
        <v>3.8</v>
      </c>
      <c r="J19">
        <v>17</v>
      </c>
      <c r="K19">
        <v>0.17114037607518881</v>
      </c>
      <c r="L19">
        <v>11</v>
      </c>
      <c r="M19" t="s">
        <v>1390</v>
      </c>
      <c r="N19" t="b">
        <v>0</v>
      </c>
    </row>
    <row r="20" spans="1:14" x14ac:dyDescent="0.45">
      <c r="A20" t="s">
        <v>147</v>
      </c>
      <c r="B20" t="s">
        <v>1391</v>
      </c>
      <c r="C20" t="s">
        <v>557</v>
      </c>
      <c r="D20">
        <v>3</v>
      </c>
      <c r="E20">
        <v>4</v>
      </c>
      <c r="F20">
        <v>2</v>
      </c>
      <c r="G20">
        <v>5</v>
      </c>
      <c r="H20">
        <v>1</v>
      </c>
      <c r="I20">
        <v>3.44</v>
      </c>
      <c r="J20">
        <v>15</v>
      </c>
      <c r="K20">
        <v>0.13319811552442451</v>
      </c>
      <c r="L20">
        <v>11</v>
      </c>
      <c r="M20" t="s">
        <v>1392</v>
      </c>
      <c r="N20" t="b">
        <v>0</v>
      </c>
    </row>
    <row r="21" spans="1:14" x14ac:dyDescent="0.45">
      <c r="A21" t="s">
        <v>150</v>
      </c>
      <c r="B21" t="s">
        <v>1393</v>
      </c>
      <c r="C21" t="s">
        <v>557</v>
      </c>
      <c r="D21">
        <v>5</v>
      </c>
      <c r="E21">
        <v>5</v>
      </c>
      <c r="F21">
        <v>5</v>
      </c>
      <c r="G21">
        <v>5</v>
      </c>
      <c r="H21">
        <v>1</v>
      </c>
      <c r="I21">
        <v>4.4800000000000004</v>
      </c>
      <c r="J21">
        <v>21</v>
      </c>
      <c r="K21">
        <v>0.1164294953014465</v>
      </c>
      <c r="L21">
        <v>4</v>
      </c>
      <c r="M21" t="s">
        <v>1394</v>
      </c>
      <c r="N21" t="b">
        <v>0</v>
      </c>
    </row>
    <row r="22" spans="1:14" x14ac:dyDescent="0.45">
      <c r="A22" t="s">
        <v>153</v>
      </c>
      <c r="B22" t="s">
        <v>1395</v>
      </c>
      <c r="C22" t="s">
        <v>557</v>
      </c>
      <c r="D22">
        <v>4</v>
      </c>
      <c r="E22">
        <v>5</v>
      </c>
      <c r="F22">
        <v>4</v>
      </c>
      <c r="G22">
        <v>5</v>
      </c>
      <c r="H22">
        <v>1</v>
      </c>
      <c r="I22">
        <v>4.12</v>
      </c>
      <c r="J22">
        <v>19</v>
      </c>
      <c r="K22">
        <v>5.452462754636668E-2</v>
      </c>
      <c r="L22">
        <v>5</v>
      </c>
      <c r="M22" t="s">
        <v>1396</v>
      </c>
      <c r="N22" t="b">
        <v>0</v>
      </c>
    </row>
    <row r="23" spans="1:14" x14ac:dyDescent="0.45">
      <c r="A23" t="s">
        <v>156</v>
      </c>
      <c r="B23" t="s">
        <v>698</v>
      </c>
      <c r="C23" t="s">
        <v>557</v>
      </c>
      <c r="D23">
        <v>3</v>
      </c>
      <c r="E23">
        <v>1</v>
      </c>
      <c r="F23">
        <v>1</v>
      </c>
      <c r="G23">
        <v>5</v>
      </c>
      <c r="H23">
        <v>1</v>
      </c>
      <c r="I23">
        <v>3.04</v>
      </c>
      <c r="J23">
        <v>11</v>
      </c>
      <c r="K23">
        <v>3.6304744911398332E-2</v>
      </c>
      <c r="L23">
        <v>5</v>
      </c>
      <c r="M23" t="s">
        <v>1397</v>
      </c>
      <c r="N23" t="b">
        <v>0</v>
      </c>
    </row>
    <row r="24" spans="1:14" x14ac:dyDescent="0.45">
      <c r="A24" t="s">
        <v>159</v>
      </c>
      <c r="B24" t="s">
        <v>1398</v>
      </c>
      <c r="C24" t="s">
        <v>557</v>
      </c>
      <c r="D24">
        <v>5</v>
      </c>
      <c r="E24">
        <v>5</v>
      </c>
      <c r="F24">
        <v>4</v>
      </c>
      <c r="G24">
        <v>5</v>
      </c>
      <c r="H24">
        <v>1</v>
      </c>
      <c r="I24">
        <v>4.3400000000000007</v>
      </c>
      <c r="J24">
        <v>20</v>
      </c>
      <c r="K24">
        <v>0.41692251517201789</v>
      </c>
      <c r="L24">
        <v>10</v>
      </c>
      <c r="M24" t="s">
        <v>1399</v>
      </c>
      <c r="N24" t="b">
        <v>0</v>
      </c>
    </row>
    <row r="25" spans="1:14" x14ac:dyDescent="0.45">
      <c r="A25" t="s">
        <v>162</v>
      </c>
      <c r="B25" t="s">
        <v>1400</v>
      </c>
      <c r="C25" t="s">
        <v>557</v>
      </c>
      <c r="D25">
        <v>5</v>
      </c>
      <c r="E25">
        <v>5</v>
      </c>
      <c r="F25">
        <v>4</v>
      </c>
      <c r="G25">
        <v>5</v>
      </c>
      <c r="H25">
        <v>1</v>
      </c>
      <c r="I25">
        <v>4.3400000000000007</v>
      </c>
      <c r="J25">
        <v>20</v>
      </c>
      <c r="K25">
        <v>0.14128696069261579</v>
      </c>
      <c r="L25">
        <v>5</v>
      </c>
      <c r="M25" t="s">
        <v>1401</v>
      </c>
      <c r="N25" t="b">
        <v>0</v>
      </c>
    </row>
    <row r="26" spans="1:14" x14ac:dyDescent="0.45">
      <c r="A26" t="s">
        <v>165</v>
      </c>
      <c r="B26" t="s">
        <v>1402</v>
      </c>
      <c r="C26" t="s">
        <v>557</v>
      </c>
      <c r="D26">
        <v>5</v>
      </c>
      <c r="E26">
        <v>5</v>
      </c>
      <c r="F26">
        <v>3</v>
      </c>
      <c r="G26">
        <v>5</v>
      </c>
      <c r="H26">
        <v>1</v>
      </c>
      <c r="I26">
        <v>3.36</v>
      </c>
      <c r="J26">
        <v>19</v>
      </c>
      <c r="K26">
        <v>0.21517374046733931</v>
      </c>
      <c r="L26">
        <v>16</v>
      </c>
      <c r="M26" t="s">
        <v>1403</v>
      </c>
      <c r="N26" t="b">
        <v>0</v>
      </c>
    </row>
    <row r="27" spans="1:14" x14ac:dyDescent="0.45">
      <c r="A27" t="s">
        <v>168</v>
      </c>
      <c r="B27" t="s">
        <v>1404</v>
      </c>
      <c r="C27" t="s">
        <v>557</v>
      </c>
      <c r="D27">
        <v>2</v>
      </c>
      <c r="E27">
        <v>2</v>
      </c>
      <c r="F27">
        <v>1</v>
      </c>
      <c r="G27">
        <v>3</v>
      </c>
      <c r="H27">
        <v>1</v>
      </c>
      <c r="I27">
        <v>1.64</v>
      </c>
      <c r="J27">
        <v>9</v>
      </c>
      <c r="K27">
        <v>0.13530053012030899</v>
      </c>
      <c r="L27">
        <v>6</v>
      </c>
      <c r="M27" t="s">
        <v>1405</v>
      </c>
      <c r="N27" t="b">
        <v>0</v>
      </c>
    </row>
    <row r="28" spans="1:14" x14ac:dyDescent="0.45">
      <c r="A28" t="s">
        <v>171</v>
      </c>
      <c r="B28" t="s">
        <v>1406</v>
      </c>
      <c r="C28" t="s">
        <v>557</v>
      </c>
      <c r="D28">
        <v>4</v>
      </c>
      <c r="E28">
        <v>5</v>
      </c>
      <c r="F28">
        <v>3</v>
      </c>
      <c r="G28">
        <v>5</v>
      </c>
      <c r="H28">
        <v>1</v>
      </c>
      <c r="I28">
        <v>3.98</v>
      </c>
      <c r="J28">
        <v>18</v>
      </c>
      <c r="K28">
        <v>5.6867219095083348E-2</v>
      </c>
      <c r="L28">
        <v>15</v>
      </c>
      <c r="M28" t="s">
        <v>1407</v>
      </c>
      <c r="N28" t="b">
        <v>0</v>
      </c>
    </row>
    <row r="29" spans="1:14" x14ac:dyDescent="0.45">
      <c r="A29" t="s">
        <v>174</v>
      </c>
      <c r="B29" t="s">
        <v>1408</v>
      </c>
      <c r="C29" t="s">
        <v>557</v>
      </c>
      <c r="D29">
        <v>5</v>
      </c>
      <c r="E29">
        <v>5</v>
      </c>
      <c r="F29">
        <v>4</v>
      </c>
      <c r="G29">
        <v>5</v>
      </c>
      <c r="H29">
        <v>1</v>
      </c>
      <c r="I29">
        <v>4.3400000000000007</v>
      </c>
      <c r="J29">
        <v>20</v>
      </c>
      <c r="K29">
        <v>0.22825127945200019</v>
      </c>
      <c r="L29">
        <v>13</v>
      </c>
      <c r="M29" t="s">
        <v>1409</v>
      </c>
      <c r="N29" t="b">
        <v>0</v>
      </c>
    </row>
    <row r="30" spans="1:14" x14ac:dyDescent="0.45">
      <c r="A30" t="s">
        <v>177</v>
      </c>
      <c r="B30" t="s">
        <v>1410</v>
      </c>
      <c r="C30" t="s">
        <v>557</v>
      </c>
      <c r="D30">
        <v>5</v>
      </c>
      <c r="E30">
        <v>5</v>
      </c>
      <c r="F30">
        <v>4</v>
      </c>
      <c r="G30">
        <v>5</v>
      </c>
      <c r="H30">
        <v>1</v>
      </c>
      <c r="I30">
        <v>4.3400000000000007</v>
      </c>
      <c r="J30">
        <v>20</v>
      </c>
      <c r="K30">
        <v>0.37935468601359951</v>
      </c>
      <c r="L30">
        <v>11</v>
      </c>
      <c r="M30" t="s">
        <v>1411</v>
      </c>
      <c r="N30" t="b">
        <v>0</v>
      </c>
    </row>
    <row r="31" spans="1:14" x14ac:dyDescent="0.45">
      <c r="A31" t="s">
        <v>180</v>
      </c>
      <c r="B31" t="s">
        <v>1412</v>
      </c>
      <c r="C31" t="s">
        <v>557</v>
      </c>
      <c r="D31">
        <v>5</v>
      </c>
      <c r="E31">
        <v>5</v>
      </c>
      <c r="F31">
        <v>4</v>
      </c>
      <c r="G31">
        <v>5</v>
      </c>
      <c r="H31">
        <v>1</v>
      </c>
      <c r="I31">
        <v>4.3400000000000007</v>
      </c>
      <c r="J31">
        <v>20</v>
      </c>
      <c r="K31">
        <v>0.2075370377952149</v>
      </c>
      <c r="L31">
        <v>9</v>
      </c>
      <c r="M31" t="s">
        <v>1413</v>
      </c>
      <c r="N31" t="b">
        <v>0</v>
      </c>
    </row>
    <row r="32" spans="1:14" x14ac:dyDescent="0.45">
      <c r="A32" t="s">
        <v>183</v>
      </c>
      <c r="B32" t="s">
        <v>1414</v>
      </c>
      <c r="C32" t="s">
        <v>557</v>
      </c>
      <c r="D32">
        <v>2</v>
      </c>
      <c r="E32">
        <v>2</v>
      </c>
      <c r="F32">
        <v>1</v>
      </c>
      <c r="G32">
        <v>4</v>
      </c>
      <c r="H32">
        <v>1</v>
      </c>
      <c r="I32">
        <v>2.6</v>
      </c>
      <c r="J32">
        <v>10</v>
      </c>
      <c r="K32">
        <v>0.30545422271677652</v>
      </c>
      <c r="L32">
        <v>9</v>
      </c>
      <c r="M32" t="s">
        <v>1415</v>
      </c>
      <c r="N32" t="b">
        <v>0</v>
      </c>
    </row>
    <row r="33" spans="1:14" x14ac:dyDescent="0.45">
      <c r="A33" t="s">
        <v>186</v>
      </c>
      <c r="B33" t="s">
        <v>1416</v>
      </c>
      <c r="C33" t="s">
        <v>557</v>
      </c>
      <c r="D33">
        <v>4</v>
      </c>
      <c r="E33">
        <v>5</v>
      </c>
      <c r="F33">
        <v>3</v>
      </c>
      <c r="G33">
        <v>5</v>
      </c>
      <c r="H33">
        <v>1</v>
      </c>
      <c r="I33">
        <v>3.98</v>
      </c>
      <c r="J33">
        <v>18</v>
      </c>
      <c r="K33">
        <v>0.10298553715229621</v>
      </c>
      <c r="L33">
        <v>11</v>
      </c>
      <c r="M33" t="s">
        <v>1417</v>
      </c>
      <c r="N33" t="b">
        <v>0</v>
      </c>
    </row>
    <row r="34" spans="1:14" x14ac:dyDescent="0.45">
      <c r="A34" t="s">
        <v>189</v>
      </c>
      <c r="B34" t="s">
        <v>1418</v>
      </c>
      <c r="C34" t="s">
        <v>557</v>
      </c>
      <c r="D34">
        <v>4</v>
      </c>
      <c r="E34">
        <v>4</v>
      </c>
      <c r="F34">
        <v>2</v>
      </c>
      <c r="G34">
        <v>4</v>
      </c>
      <c r="H34">
        <v>2</v>
      </c>
      <c r="I34">
        <v>3.88</v>
      </c>
      <c r="J34">
        <v>16</v>
      </c>
      <c r="K34">
        <v>0.19645818491875069</v>
      </c>
      <c r="L34">
        <v>13</v>
      </c>
      <c r="M34" t="s">
        <v>1419</v>
      </c>
      <c r="N34" t="b">
        <v>0</v>
      </c>
    </row>
    <row r="35" spans="1:14" x14ac:dyDescent="0.45">
      <c r="A35" t="s">
        <v>192</v>
      </c>
      <c r="B35" t="s">
        <v>1420</v>
      </c>
      <c r="C35" t="s">
        <v>557</v>
      </c>
      <c r="D35">
        <v>4</v>
      </c>
      <c r="E35">
        <v>5</v>
      </c>
      <c r="F35">
        <v>4</v>
      </c>
      <c r="G35">
        <v>5</v>
      </c>
      <c r="H35">
        <v>1</v>
      </c>
      <c r="I35">
        <v>4.3999999999999986</v>
      </c>
      <c r="J35">
        <v>19</v>
      </c>
      <c r="K35">
        <v>0.1744195192415309</v>
      </c>
      <c r="L35">
        <v>8</v>
      </c>
      <c r="M35" t="s">
        <v>1421</v>
      </c>
      <c r="N35" t="b">
        <v>0</v>
      </c>
    </row>
    <row r="36" spans="1:14" x14ac:dyDescent="0.45">
      <c r="A36" t="s">
        <v>195</v>
      </c>
      <c r="B36" t="s">
        <v>1422</v>
      </c>
      <c r="C36" t="s">
        <v>557</v>
      </c>
      <c r="D36">
        <v>4</v>
      </c>
      <c r="E36">
        <v>5</v>
      </c>
      <c r="F36">
        <v>4</v>
      </c>
      <c r="G36">
        <v>5</v>
      </c>
      <c r="H36">
        <v>1</v>
      </c>
      <c r="I36">
        <v>4.12</v>
      </c>
      <c r="J36">
        <v>19</v>
      </c>
      <c r="K36">
        <v>0.13936035287889251</v>
      </c>
      <c r="L36">
        <v>12</v>
      </c>
      <c r="M36" t="s">
        <v>1423</v>
      </c>
      <c r="N36" t="b">
        <v>0</v>
      </c>
    </row>
    <row r="37" spans="1:14" x14ac:dyDescent="0.45">
      <c r="A37" t="s">
        <v>198</v>
      </c>
      <c r="B37" t="s">
        <v>1424</v>
      </c>
      <c r="C37" t="s">
        <v>557</v>
      </c>
      <c r="D37">
        <v>4</v>
      </c>
      <c r="E37">
        <v>5</v>
      </c>
      <c r="F37">
        <v>3</v>
      </c>
      <c r="G37">
        <v>4</v>
      </c>
      <c r="H37">
        <v>1</v>
      </c>
      <c r="I37">
        <v>3.44</v>
      </c>
      <c r="J37">
        <v>17</v>
      </c>
      <c r="K37">
        <v>0.1004341039707419</v>
      </c>
      <c r="L37">
        <v>5</v>
      </c>
      <c r="M37" t="s">
        <v>1425</v>
      </c>
      <c r="N37" t="b">
        <v>0</v>
      </c>
    </row>
    <row r="38" spans="1:14" x14ac:dyDescent="0.45">
      <c r="A38" t="s">
        <v>201</v>
      </c>
      <c r="B38" t="s">
        <v>1426</v>
      </c>
      <c r="C38" t="s">
        <v>557</v>
      </c>
      <c r="D38">
        <v>4</v>
      </c>
      <c r="E38">
        <v>5</v>
      </c>
      <c r="F38">
        <v>3</v>
      </c>
      <c r="G38">
        <v>5</v>
      </c>
      <c r="H38">
        <v>1</v>
      </c>
      <c r="I38">
        <v>3.98</v>
      </c>
      <c r="J38">
        <v>18</v>
      </c>
      <c r="K38">
        <v>0.13659924001955759</v>
      </c>
      <c r="L38">
        <v>8</v>
      </c>
      <c r="M38" t="s">
        <v>1427</v>
      </c>
      <c r="N38" t="b">
        <v>0</v>
      </c>
    </row>
    <row r="39" spans="1:14" x14ac:dyDescent="0.45">
      <c r="A39" t="s">
        <v>204</v>
      </c>
      <c r="B39" t="s">
        <v>1428</v>
      </c>
      <c r="C39" t="s">
        <v>557</v>
      </c>
      <c r="D39">
        <v>4</v>
      </c>
      <c r="E39">
        <v>5</v>
      </c>
      <c r="F39">
        <v>4</v>
      </c>
      <c r="G39">
        <v>5</v>
      </c>
      <c r="H39">
        <v>1</v>
      </c>
      <c r="I39">
        <v>4.12</v>
      </c>
      <c r="J39">
        <v>19</v>
      </c>
      <c r="K39">
        <v>0.1640366327008887</v>
      </c>
      <c r="L39">
        <v>11</v>
      </c>
      <c r="M39" t="s">
        <v>1429</v>
      </c>
      <c r="N39" t="b">
        <v>0</v>
      </c>
    </row>
    <row r="40" spans="1:14" x14ac:dyDescent="0.45">
      <c r="A40" t="s">
        <v>207</v>
      </c>
      <c r="B40" t="s">
        <v>698</v>
      </c>
      <c r="C40" t="s">
        <v>557</v>
      </c>
      <c r="D40">
        <v>1</v>
      </c>
      <c r="E40">
        <v>1</v>
      </c>
      <c r="F40">
        <v>1</v>
      </c>
      <c r="G40">
        <v>1</v>
      </c>
      <c r="H40">
        <v>1</v>
      </c>
      <c r="I40">
        <v>1</v>
      </c>
      <c r="J40">
        <v>5</v>
      </c>
      <c r="K40">
        <v>2.4046769542219969E-2</v>
      </c>
      <c r="L40">
        <v>12</v>
      </c>
      <c r="M40" t="s">
        <v>1430</v>
      </c>
      <c r="N40" t="b">
        <v>0</v>
      </c>
    </row>
    <row r="41" spans="1:14" x14ac:dyDescent="0.45">
      <c r="A41" t="s">
        <v>210</v>
      </c>
      <c r="B41" t="s">
        <v>1431</v>
      </c>
      <c r="C41" t="s">
        <v>557</v>
      </c>
      <c r="D41">
        <v>5</v>
      </c>
      <c r="E41">
        <v>5</v>
      </c>
      <c r="F41">
        <v>5</v>
      </c>
      <c r="G41">
        <v>5</v>
      </c>
      <c r="H41">
        <v>1</v>
      </c>
      <c r="I41">
        <v>4.4800000000000004</v>
      </c>
      <c r="J41">
        <v>21</v>
      </c>
      <c r="K41">
        <v>8.554162542649385E-2</v>
      </c>
      <c r="L41">
        <v>4</v>
      </c>
      <c r="M41" t="s">
        <v>1432</v>
      </c>
      <c r="N41" t="b">
        <v>0</v>
      </c>
    </row>
    <row r="42" spans="1:14" x14ac:dyDescent="0.45">
      <c r="A42" t="s">
        <v>213</v>
      </c>
      <c r="B42" t="s">
        <v>1433</v>
      </c>
      <c r="C42" t="s">
        <v>557</v>
      </c>
      <c r="D42">
        <v>4</v>
      </c>
      <c r="E42">
        <v>4</v>
      </c>
      <c r="F42">
        <v>3</v>
      </c>
      <c r="G42">
        <v>5</v>
      </c>
      <c r="H42">
        <v>1</v>
      </c>
      <c r="I42">
        <v>3.8</v>
      </c>
      <c r="J42">
        <v>17</v>
      </c>
      <c r="K42">
        <v>0.13938682454493151</v>
      </c>
      <c r="L42">
        <v>14</v>
      </c>
      <c r="M42" t="s">
        <v>1434</v>
      </c>
      <c r="N42" t="b">
        <v>0</v>
      </c>
    </row>
    <row r="43" spans="1:14" x14ac:dyDescent="0.45">
      <c r="A43" t="s">
        <v>216</v>
      </c>
      <c r="B43" t="s">
        <v>698</v>
      </c>
      <c r="C43" t="s">
        <v>557</v>
      </c>
      <c r="D43">
        <v>3</v>
      </c>
      <c r="E43">
        <v>1</v>
      </c>
      <c r="F43">
        <v>1</v>
      </c>
      <c r="G43">
        <v>1</v>
      </c>
      <c r="H43">
        <v>1</v>
      </c>
      <c r="I43">
        <v>2.56</v>
      </c>
      <c r="J43">
        <v>7</v>
      </c>
      <c r="K43">
        <v>4.0567161444016862E-2</v>
      </c>
      <c r="L43">
        <v>5</v>
      </c>
      <c r="M43" t="s">
        <v>1435</v>
      </c>
      <c r="N43" t="b">
        <v>0</v>
      </c>
    </row>
    <row r="44" spans="1:14" x14ac:dyDescent="0.45">
      <c r="A44" t="s">
        <v>219</v>
      </c>
      <c r="B44" t="s">
        <v>1187</v>
      </c>
      <c r="C44" t="s">
        <v>557</v>
      </c>
      <c r="D44">
        <v>5</v>
      </c>
      <c r="E44">
        <v>5</v>
      </c>
      <c r="F44">
        <v>5</v>
      </c>
      <c r="G44">
        <v>5</v>
      </c>
      <c r="H44">
        <v>1</v>
      </c>
      <c r="I44">
        <v>4.4800000000000004</v>
      </c>
      <c r="J44">
        <v>21</v>
      </c>
      <c r="K44">
        <v>0.13340835134011189</v>
      </c>
      <c r="L44">
        <v>10</v>
      </c>
      <c r="M44" t="s">
        <v>1436</v>
      </c>
      <c r="N44" t="b">
        <v>0</v>
      </c>
    </row>
    <row r="45" spans="1:14" x14ac:dyDescent="0.45">
      <c r="A45" t="s">
        <v>222</v>
      </c>
      <c r="B45" t="s">
        <v>1437</v>
      </c>
      <c r="C45" t="s">
        <v>557</v>
      </c>
      <c r="D45">
        <v>5</v>
      </c>
      <c r="E45">
        <v>5</v>
      </c>
      <c r="F45">
        <v>4</v>
      </c>
      <c r="G45">
        <v>5</v>
      </c>
      <c r="H45">
        <v>1</v>
      </c>
      <c r="I45">
        <v>4.3400000000000007</v>
      </c>
      <c r="J45">
        <v>20</v>
      </c>
      <c r="K45">
        <v>0.19967646503251779</v>
      </c>
      <c r="L45">
        <v>12</v>
      </c>
      <c r="M45" t="s">
        <v>1438</v>
      </c>
      <c r="N45" t="b">
        <v>0</v>
      </c>
    </row>
    <row r="46" spans="1:14" x14ac:dyDescent="0.45">
      <c r="A46" t="s">
        <v>225</v>
      </c>
      <c r="B46" t="s">
        <v>1439</v>
      </c>
      <c r="C46" t="s">
        <v>557</v>
      </c>
      <c r="D46">
        <v>5</v>
      </c>
      <c r="E46">
        <v>5</v>
      </c>
      <c r="F46">
        <v>4</v>
      </c>
      <c r="G46">
        <v>5</v>
      </c>
      <c r="H46">
        <v>1</v>
      </c>
      <c r="I46">
        <v>4.3400000000000007</v>
      </c>
      <c r="J46">
        <v>20</v>
      </c>
      <c r="K46">
        <v>0.32855988834827388</v>
      </c>
      <c r="L46">
        <v>9</v>
      </c>
      <c r="M46" t="s">
        <v>1440</v>
      </c>
      <c r="N46" t="b">
        <v>0</v>
      </c>
    </row>
    <row r="47" spans="1:14" x14ac:dyDescent="0.45">
      <c r="A47" t="s">
        <v>228</v>
      </c>
      <c r="B47" t="s">
        <v>1441</v>
      </c>
      <c r="C47" t="s">
        <v>557</v>
      </c>
      <c r="D47">
        <v>4</v>
      </c>
      <c r="E47">
        <v>5</v>
      </c>
      <c r="F47">
        <v>3</v>
      </c>
      <c r="G47">
        <v>5</v>
      </c>
      <c r="H47">
        <v>1</v>
      </c>
      <c r="I47">
        <v>3.98</v>
      </c>
      <c r="J47">
        <v>18</v>
      </c>
      <c r="K47">
        <v>0.24356741766295451</v>
      </c>
      <c r="L47">
        <v>11</v>
      </c>
      <c r="M47" t="s">
        <v>1442</v>
      </c>
      <c r="N47" t="b">
        <v>0</v>
      </c>
    </row>
    <row r="48" spans="1:14" x14ac:dyDescent="0.45">
      <c r="A48" t="s">
        <v>231</v>
      </c>
      <c r="B48" t="s">
        <v>1443</v>
      </c>
      <c r="C48" t="s">
        <v>557</v>
      </c>
      <c r="D48">
        <v>5</v>
      </c>
      <c r="E48">
        <v>5</v>
      </c>
      <c r="F48">
        <v>4</v>
      </c>
      <c r="G48">
        <v>5</v>
      </c>
      <c r="H48">
        <v>1</v>
      </c>
      <c r="I48">
        <v>4.3400000000000007</v>
      </c>
      <c r="J48">
        <v>20</v>
      </c>
      <c r="K48">
        <v>0.17748072986212979</v>
      </c>
      <c r="L48">
        <v>7</v>
      </c>
      <c r="M48" t="s">
        <v>1444</v>
      </c>
      <c r="N48" t="b">
        <v>0</v>
      </c>
    </row>
    <row r="49" spans="1:14" x14ac:dyDescent="0.45">
      <c r="A49" t="s">
        <v>234</v>
      </c>
      <c r="B49" t="s">
        <v>698</v>
      </c>
      <c r="C49" t="s">
        <v>557</v>
      </c>
      <c r="D49">
        <v>1</v>
      </c>
      <c r="E49">
        <v>1</v>
      </c>
      <c r="F49">
        <v>1</v>
      </c>
      <c r="G49">
        <v>1</v>
      </c>
      <c r="H49">
        <v>1</v>
      </c>
      <c r="I49">
        <v>1</v>
      </c>
      <c r="J49">
        <v>5</v>
      </c>
      <c r="K49">
        <v>4.112431487016191E-2</v>
      </c>
      <c r="L49">
        <v>11</v>
      </c>
      <c r="M49" t="s">
        <v>1445</v>
      </c>
      <c r="N49" t="b">
        <v>0</v>
      </c>
    </row>
    <row r="50" spans="1:14" x14ac:dyDescent="0.45">
      <c r="A50" t="s">
        <v>237</v>
      </c>
      <c r="B50" t="s">
        <v>1446</v>
      </c>
      <c r="C50" t="s">
        <v>557</v>
      </c>
      <c r="D50">
        <v>5</v>
      </c>
      <c r="E50">
        <v>5</v>
      </c>
      <c r="F50">
        <v>4</v>
      </c>
      <c r="G50">
        <v>5</v>
      </c>
      <c r="H50">
        <v>1</v>
      </c>
      <c r="I50">
        <v>4.3400000000000007</v>
      </c>
      <c r="J50">
        <v>20</v>
      </c>
      <c r="K50">
        <v>0.34096878322966379</v>
      </c>
      <c r="L50">
        <v>8</v>
      </c>
      <c r="M50" t="s">
        <v>1447</v>
      </c>
      <c r="N50" t="b">
        <v>0</v>
      </c>
    </row>
    <row r="51" spans="1:14" x14ac:dyDescent="0.45">
      <c r="A51" t="s">
        <v>240</v>
      </c>
      <c r="B51" t="s">
        <v>957</v>
      </c>
      <c r="C51" t="s">
        <v>557</v>
      </c>
      <c r="D51">
        <v>4</v>
      </c>
      <c r="E51">
        <v>5</v>
      </c>
      <c r="F51">
        <v>4</v>
      </c>
      <c r="G51">
        <v>5</v>
      </c>
      <c r="H51">
        <v>1</v>
      </c>
      <c r="I51">
        <v>3.28</v>
      </c>
      <c r="J51">
        <v>19</v>
      </c>
      <c r="K51">
        <v>0.35360210331469533</v>
      </c>
      <c r="L51">
        <v>16</v>
      </c>
      <c r="M51" t="s">
        <v>1448</v>
      </c>
      <c r="N51" t="b">
        <v>0</v>
      </c>
    </row>
    <row r="52" spans="1:14" x14ac:dyDescent="0.45">
      <c r="A52" t="s">
        <v>243</v>
      </c>
      <c r="B52" t="s">
        <v>1449</v>
      </c>
      <c r="C52" t="s">
        <v>557</v>
      </c>
      <c r="D52">
        <v>5</v>
      </c>
      <c r="E52">
        <v>5</v>
      </c>
      <c r="F52">
        <v>5</v>
      </c>
      <c r="G52">
        <v>5</v>
      </c>
      <c r="H52">
        <v>1</v>
      </c>
      <c r="I52">
        <v>4.4800000000000004</v>
      </c>
      <c r="J52">
        <v>21</v>
      </c>
      <c r="K52">
        <v>0.24474641319942611</v>
      </c>
      <c r="L52">
        <v>5</v>
      </c>
      <c r="M52" t="s">
        <v>1450</v>
      </c>
      <c r="N52" t="b">
        <v>0</v>
      </c>
    </row>
    <row r="53" spans="1:14" x14ac:dyDescent="0.45">
      <c r="A53" t="s">
        <v>246</v>
      </c>
      <c r="B53" t="s">
        <v>1451</v>
      </c>
      <c r="C53" t="s">
        <v>557</v>
      </c>
      <c r="D53">
        <v>4</v>
      </c>
      <c r="E53">
        <v>5</v>
      </c>
      <c r="F53">
        <v>3</v>
      </c>
      <c r="G53">
        <v>4</v>
      </c>
      <c r="H53">
        <v>2</v>
      </c>
      <c r="I53">
        <v>3.08</v>
      </c>
      <c r="J53">
        <v>18</v>
      </c>
      <c r="K53">
        <v>0.28020661696629717</v>
      </c>
      <c r="L53">
        <v>11</v>
      </c>
      <c r="M53" t="s">
        <v>1452</v>
      </c>
      <c r="N53" t="b">
        <v>0</v>
      </c>
    </row>
    <row r="54" spans="1:14" x14ac:dyDescent="0.45">
      <c r="A54" t="s">
        <v>249</v>
      </c>
      <c r="B54" t="s">
        <v>1453</v>
      </c>
      <c r="C54" t="s">
        <v>557</v>
      </c>
      <c r="D54">
        <v>4</v>
      </c>
      <c r="E54">
        <v>5</v>
      </c>
      <c r="F54">
        <v>4</v>
      </c>
      <c r="G54">
        <v>5</v>
      </c>
      <c r="H54">
        <v>1</v>
      </c>
      <c r="I54">
        <v>3.28</v>
      </c>
      <c r="J54">
        <v>19</v>
      </c>
      <c r="K54">
        <v>0.22736269617448329</v>
      </c>
      <c r="L54">
        <v>11</v>
      </c>
      <c r="M54" t="s">
        <v>1454</v>
      </c>
      <c r="N54" t="b">
        <v>0</v>
      </c>
    </row>
    <row r="55" spans="1:14" x14ac:dyDescent="0.45">
      <c r="A55" t="s">
        <v>252</v>
      </c>
      <c r="B55" t="s">
        <v>1455</v>
      </c>
      <c r="C55" t="s">
        <v>557</v>
      </c>
      <c r="D55">
        <v>5</v>
      </c>
      <c r="E55">
        <v>5</v>
      </c>
      <c r="F55">
        <v>4</v>
      </c>
      <c r="G55">
        <v>5</v>
      </c>
      <c r="H55">
        <v>1</v>
      </c>
      <c r="I55">
        <v>3.5</v>
      </c>
      <c r="J55">
        <v>20</v>
      </c>
      <c r="K55">
        <v>0.2261529413551934</v>
      </c>
      <c r="L55">
        <v>10</v>
      </c>
      <c r="M55" t="s">
        <v>1456</v>
      </c>
      <c r="N55" t="b">
        <v>0</v>
      </c>
    </row>
    <row r="56" spans="1:14" x14ac:dyDescent="0.45">
      <c r="A56" t="s">
        <v>255</v>
      </c>
      <c r="B56" t="s">
        <v>1457</v>
      </c>
      <c r="C56" t="s">
        <v>557</v>
      </c>
      <c r="D56">
        <v>4</v>
      </c>
      <c r="E56">
        <v>5</v>
      </c>
      <c r="F56">
        <v>4</v>
      </c>
      <c r="G56">
        <v>5</v>
      </c>
      <c r="H56">
        <v>1</v>
      </c>
      <c r="I56">
        <v>4.12</v>
      </c>
      <c r="J56">
        <v>19</v>
      </c>
      <c r="K56">
        <v>0.38583425423601342</v>
      </c>
      <c r="L56">
        <v>10</v>
      </c>
      <c r="M56" t="s">
        <v>1458</v>
      </c>
      <c r="N56" t="b">
        <v>0</v>
      </c>
    </row>
    <row r="57" spans="1:14" x14ac:dyDescent="0.45">
      <c r="A57" t="s">
        <v>258</v>
      </c>
      <c r="B57" t="s">
        <v>1459</v>
      </c>
      <c r="C57" t="s">
        <v>557</v>
      </c>
      <c r="D57">
        <v>5</v>
      </c>
      <c r="E57">
        <v>5</v>
      </c>
      <c r="F57">
        <v>5</v>
      </c>
      <c r="G57">
        <v>5</v>
      </c>
      <c r="H57">
        <v>1</v>
      </c>
      <c r="I57">
        <v>4.76</v>
      </c>
      <c r="J57">
        <v>21</v>
      </c>
      <c r="K57">
        <v>8.0402444018390667E-2</v>
      </c>
      <c r="L57">
        <v>10</v>
      </c>
      <c r="M57" t="s">
        <v>1460</v>
      </c>
      <c r="N57" t="b">
        <v>0</v>
      </c>
    </row>
    <row r="58" spans="1:14" x14ac:dyDescent="0.45">
      <c r="A58" t="s">
        <v>261</v>
      </c>
      <c r="B58" t="s">
        <v>1461</v>
      </c>
      <c r="C58" t="s">
        <v>557</v>
      </c>
      <c r="D58">
        <v>5</v>
      </c>
      <c r="E58">
        <v>5</v>
      </c>
      <c r="F58">
        <v>5</v>
      </c>
      <c r="G58">
        <v>5</v>
      </c>
      <c r="H58">
        <v>1</v>
      </c>
      <c r="I58">
        <v>4.4800000000000004</v>
      </c>
      <c r="J58">
        <v>21</v>
      </c>
      <c r="K58">
        <v>0.215657368546088</v>
      </c>
      <c r="L58">
        <v>6</v>
      </c>
      <c r="M58" t="s">
        <v>1462</v>
      </c>
      <c r="N58" t="b">
        <v>0</v>
      </c>
    </row>
    <row r="59" spans="1:14" x14ac:dyDescent="0.45">
      <c r="A59" t="s">
        <v>264</v>
      </c>
      <c r="B59" t="s">
        <v>1463</v>
      </c>
      <c r="C59" t="s">
        <v>557</v>
      </c>
      <c r="D59">
        <v>5</v>
      </c>
      <c r="E59">
        <v>5</v>
      </c>
      <c r="F59">
        <v>5</v>
      </c>
      <c r="G59">
        <v>5</v>
      </c>
      <c r="H59">
        <v>1</v>
      </c>
      <c r="I59">
        <v>4.4800000000000004</v>
      </c>
      <c r="J59">
        <v>21</v>
      </c>
      <c r="K59">
        <v>0.13831581191291181</v>
      </c>
      <c r="L59">
        <v>10</v>
      </c>
      <c r="M59" t="s">
        <v>1464</v>
      </c>
      <c r="N59" t="b">
        <v>0</v>
      </c>
    </row>
    <row r="60" spans="1:14" x14ac:dyDescent="0.45">
      <c r="A60" t="s">
        <v>267</v>
      </c>
      <c r="B60" t="s">
        <v>1465</v>
      </c>
      <c r="C60" t="s">
        <v>557</v>
      </c>
      <c r="D60">
        <v>1</v>
      </c>
      <c r="E60">
        <v>1</v>
      </c>
      <c r="F60">
        <v>1</v>
      </c>
      <c r="G60">
        <v>3</v>
      </c>
      <c r="H60">
        <v>1</v>
      </c>
      <c r="I60">
        <v>1.24</v>
      </c>
      <c r="J60">
        <v>7</v>
      </c>
      <c r="K60">
        <v>0.134269213355004</v>
      </c>
      <c r="L60">
        <v>7</v>
      </c>
      <c r="M60" t="s">
        <v>1466</v>
      </c>
      <c r="N60" t="b">
        <v>0</v>
      </c>
    </row>
    <row r="61" spans="1:14" x14ac:dyDescent="0.45">
      <c r="A61" t="s">
        <v>270</v>
      </c>
      <c r="B61" t="s">
        <v>1467</v>
      </c>
      <c r="C61" t="s">
        <v>557</v>
      </c>
      <c r="D61">
        <v>5</v>
      </c>
      <c r="E61">
        <v>2</v>
      </c>
      <c r="F61">
        <v>1</v>
      </c>
      <c r="G61">
        <v>5</v>
      </c>
      <c r="H61">
        <v>1</v>
      </c>
      <c r="I61">
        <v>3.38</v>
      </c>
      <c r="J61">
        <v>14</v>
      </c>
      <c r="K61">
        <v>8.4283799111416938E-2</v>
      </c>
      <c r="L61">
        <v>11</v>
      </c>
      <c r="M61" t="s">
        <v>1468</v>
      </c>
      <c r="N61" t="b">
        <v>0</v>
      </c>
    </row>
    <row r="62" spans="1:14" x14ac:dyDescent="0.45">
      <c r="A62" t="s">
        <v>273</v>
      </c>
      <c r="B62" t="s">
        <v>698</v>
      </c>
      <c r="C62" t="s">
        <v>557</v>
      </c>
      <c r="D62">
        <v>1</v>
      </c>
      <c r="E62">
        <v>1</v>
      </c>
      <c r="F62">
        <v>1</v>
      </c>
      <c r="G62">
        <v>1</v>
      </c>
      <c r="H62">
        <v>1</v>
      </c>
      <c r="I62">
        <v>1.84</v>
      </c>
      <c r="J62">
        <v>5</v>
      </c>
      <c r="K62">
        <v>4.2304041700704079E-2</v>
      </c>
      <c r="L62">
        <v>9</v>
      </c>
      <c r="M62" t="s">
        <v>1469</v>
      </c>
      <c r="N62" t="b">
        <v>0</v>
      </c>
    </row>
    <row r="63" spans="1:14" x14ac:dyDescent="0.45">
      <c r="A63" t="s">
        <v>276</v>
      </c>
      <c r="B63" t="s">
        <v>698</v>
      </c>
      <c r="C63" t="s">
        <v>557</v>
      </c>
      <c r="D63">
        <v>1</v>
      </c>
      <c r="E63">
        <v>1</v>
      </c>
      <c r="F63">
        <v>1</v>
      </c>
      <c r="G63">
        <v>1</v>
      </c>
      <c r="H63">
        <v>1</v>
      </c>
      <c r="I63">
        <v>1</v>
      </c>
      <c r="J63">
        <v>5</v>
      </c>
      <c r="K63">
        <v>2.657821560033485E-2</v>
      </c>
      <c r="L63">
        <v>10</v>
      </c>
      <c r="M63" t="s">
        <v>1470</v>
      </c>
      <c r="N63" t="b">
        <v>0</v>
      </c>
    </row>
    <row r="64" spans="1:14" x14ac:dyDescent="0.45">
      <c r="A64" t="s">
        <v>279</v>
      </c>
      <c r="B64" t="s">
        <v>1471</v>
      </c>
      <c r="C64" t="s">
        <v>557</v>
      </c>
      <c r="D64">
        <v>5</v>
      </c>
      <c r="E64">
        <v>5</v>
      </c>
      <c r="F64">
        <v>4</v>
      </c>
      <c r="G64">
        <v>5</v>
      </c>
      <c r="H64">
        <v>1</v>
      </c>
      <c r="I64">
        <v>4.3400000000000007</v>
      </c>
      <c r="J64">
        <v>20</v>
      </c>
      <c r="K64">
        <v>0.1136218594961253</v>
      </c>
      <c r="L64">
        <v>9</v>
      </c>
      <c r="M64" t="s">
        <v>1472</v>
      </c>
      <c r="N64" t="b">
        <v>0</v>
      </c>
    </row>
    <row r="65" spans="1:14" x14ac:dyDescent="0.45">
      <c r="A65" t="s">
        <v>282</v>
      </c>
      <c r="B65" t="s">
        <v>1473</v>
      </c>
      <c r="C65" t="s">
        <v>557</v>
      </c>
      <c r="D65">
        <v>4</v>
      </c>
      <c r="E65">
        <v>4</v>
      </c>
      <c r="F65">
        <v>2</v>
      </c>
      <c r="G65">
        <v>5</v>
      </c>
      <c r="H65">
        <v>1</v>
      </c>
      <c r="I65">
        <v>3.66</v>
      </c>
      <c r="J65">
        <v>16</v>
      </c>
      <c r="K65">
        <v>0.11441088828137019</v>
      </c>
      <c r="L65">
        <v>7</v>
      </c>
      <c r="M65" t="s">
        <v>1474</v>
      </c>
      <c r="N65" t="b">
        <v>0</v>
      </c>
    </row>
    <row r="66" spans="1:14" x14ac:dyDescent="0.45">
      <c r="A66" t="s">
        <v>285</v>
      </c>
      <c r="B66" t="s">
        <v>1475</v>
      </c>
      <c r="C66" t="s">
        <v>557</v>
      </c>
      <c r="D66">
        <v>5</v>
      </c>
      <c r="E66">
        <v>5</v>
      </c>
      <c r="F66">
        <v>5</v>
      </c>
      <c r="G66">
        <v>5</v>
      </c>
      <c r="H66">
        <v>1</v>
      </c>
      <c r="I66">
        <v>4.4800000000000004</v>
      </c>
      <c r="J66">
        <v>21</v>
      </c>
      <c r="K66">
        <v>0.40357480701353637</v>
      </c>
      <c r="L66">
        <v>4</v>
      </c>
      <c r="M66" t="s">
        <v>1476</v>
      </c>
      <c r="N66" t="b">
        <v>0</v>
      </c>
    </row>
    <row r="67" spans="1:14" x14ac:dyDescent="0.45">
      <c r="A67" t="s">
        <v>288</v>
      </c>
      <c r="B67" t="s">
        <v>1477</v>
      </c>
      <c r="C67" t="s">
        <v>557</v>
      </c>
      <c r="D67">
        <v>5</v>
      </c>
      <c r="E67">
        <v>1</v>
      </c>
      <c r="F67">
        <v>1</v>
      </c>
      <c r="G67">
        <v>5</v>
      </c>
      <c r="H67">
        <v>1</v>
      </c>
      <c r="I67">
        <v>3.48</v>
      </c>
      <c r="J67">
        <v>13</v>
      </c>
      <c r="K67">
        <v>0.14296076452322021</v>
      </c>
      <c r="L67">
        <v>12</v>
      </c>
      <c r="M67" t="s">
        <v>1478</v>
      </c>
      <c r="N67" t="b">
        <v>0</v>
      </c>
    </row>
    <row r="68" spans="1:14" x14ac:dyDescent="0.45">
      <c r="A68" t="s">
        <v>291</v>
      </c>
      <c r="B68" t="s">
        <v>1479</v>
      </c>
      <c r="C68" t="s">
        <v>557</v>
      </c>
      <c r="D68">
        <v>4</v>
      </c>
      <c r="E68">
        <v>5</v>
      </c>
      <c r="F68">
        <v>3</v>
      </c>
      <c r="G68">
        <v>5</v>
      </c>
      <c r="H68">
        <v>1</v>
      </c>
      <c r="I68">
        <v>3.98</v>
      </c>
      <c r="J68">
        <v>18</v>
      </c>
      <c r="K68">
        <v>0.1291496445849466</v>
      </c>
      <c r="L68">
        <v>11</v>
      </c>
      <c r="M68" t="s">
        <v>1480</v>
      </c>
      <c r="N68" t="b">
        <v>0</v>
      </c>
    </row>
    <row r="69" spans="1:14" x14ac:dyDescent="0.45">
      <c r="A69" t="s">
        <v>294</v>
      </c>
      <c r="B69" t="s">
        <v>1481</v>
      </c>
      <c r="C69" t="s">
        <v>557</v>
      </c>
      <c r="D69">
        <v>5</v>
      </c>
      <c r="E69">
        <v>5</v>
      </c>
      <c r="F69">
        <v>4</v>
      </c>
      <c r="G69">
        <v>5</v>
      </c>
      <c r="H69">
        <v>1</v>
      </c>
      <c r="I69">
        <v>4.3400000000000007</v>
      </c>
      <c r="J69">
        <v>20</v>
      </c>
      <c r="K69">
        <v>0.30208910804313571</v>
      </c>
      <c r="L69">
        <v>11</v>
      </c>
      <c r="M69" t="s">
        <v>1482</v>
      </c>
      <c r="N69" t="b">
        <v>0</v>
      </c>
    </row>
    <row r="70" spans="1:14" x14ac:dyDescent="0.45">
      <c r="A70" t="s">
        <v>297</v>
      </c>
      <c r="B70" t="s">
        <v>1483</v>
      </c>
      <c r="C70" t="s">
        <v>557</v>
      </c>
      <c r="D70">
        <v>4</v>
      </c>
      <c r="E70">
        <v>5</v>
      </c>
      <c r="F70">
        <v>3</v>
      </c>
      <c r="G70">
        <v>5</v>
      </c>
      <c r="H70">
        <v>1</v>
      </c>
      <c r="I70">
        <v>3.98</v>
      </c>
      <c r="J70">
        <v>18</v>
      </c>
      <c r="K70">
        <v>7.8720211679225688E-2</v>
      </c>
      <c r="L70">
        <v>10</v>
      </c>
      <c r="M70" t="s">
        <v>1484</v>
      </c>
      <c r="N70" t="b">
        <v>0</v>
      </c>
    </row>
    <row r="71" spans="1:14" x14ac:dyDescent="0.45">
      <c r="A71" t="s">
        <v>300</v>
      </c>
      <c r="B71" t="s">
        <v>1485</v>
      </c>
      <c r="C71" t="s">
        <v>557</v>
      </c>
      <c r="D71">
        <v>5</v>
      </c>
      <c r="E71">
        <v>5</v>
      </c>
      <c r="F71">
        <v>5</v>
      </c>
      <c r="G71">
        <v>5</v>
      </c>
      <c r="H71">
        <v>1</v>
      </c>
      <c r="I71">
        <v>4.4800000000000004</v>
      </c>
      <c r="J71">
        <v>21</v>
      </c>
      <c r="K71">
        <v>0.17041535334594579</v>
      </c>
      <c r="L71">
        <v>10</v>
      </c>
      <c r="M71" t="s">
        <v>1486</v>
      </c>
      <c r="N71" t="b">
        <v>0</v>
      </c>
    </row>
    <row r="72" spans="1:14" x14ac:dyDescent="0.45">
      <c r="A72" t="s">
        <v>303</v>
      </c>
      <c r="B72" t="s">
        <v>1487</v>
      </c>
      <c r="C72" t="s">
        <v>557</v>
      </c>
      <c r="D72">
        <v>5</v>
      </c>
      <c r="E72">
        <v>5</v>
      </c>
      <c r="F72">
        <v>5</v>
      </c>
      <c r="G72">
        <v>5</v>
      </c>
      <c r="H72">
        <v>1</v>
      </c>
      <c r="I72">
        <v>4.4800000000000004</v>
      </c>
      <c r="J72">
        <v>21</v>
      </c>
      <c r="K72">
        <v>0.23423903327680859</v>
      </c>
      <c r="L72">
        <v>11</v>
      </c>
      <c r="M72" t="s">
        <v>1488</v>
      </c>
      <c r="N72" t="b">
        <v>0</v>
      </c>
    </row>
    <row r="73" spans="1:14" x14ac:dyDescent="0.45">
      <c r="A73" t="s">
        <v>306</v>
      </c>
      <c r="B73" t="s">
        <v>997</v>
      </c>
      <c r="C73" t="s">
        <v>557</v>
      </c>
      <c r="D73">
        <v>5</v>
      </c>
      <c r="E73">
        <v>5</v>
      </c>
      <c r="F73">
        <v>5</v>
      </c>
      <c r="G73">
        <v>5</v>
      </c>
      <c r="H73">
        <v>4</v>
      </c>
      <c r="I73">
        <v>4.9400000000000004</v>
      </c>
      <c r="J73">
        <v>24</v>
      </c>
      <c r="K73">
        <v>0.37092215193967099</v>
      </c>
      <c r="L73">
        <v>13</v>
      </c>
      <c r="M73" t="s">
        <v>1489</v>
      </c>
      <c r="N73" t="b">
        <v>0</v>
      </c>
    </row>
    <row r="74" spans="1:14" x14ac:dyDescent="0.45">
      <c r="A74" t="s">
        <v>309</v>
      </c>
      <c r="B74" t="s">
        <v>1490</v>
      </c>
      <c r="C74" t="s">
        <v>557</v>
      </c>
      <c r="D74">
        <v>5</v>
      </c>
      <c r="E74">
        <v>5</v>
      </c>
      <c r="F74">
        <v>5</v>
      </c>
      <c r="G74">
        <v>5</v>
      </c>
      <c r="H74">
        <v>1</v>
      </c>
      <c r="I74">
        <v>3.64</v>
      </c>
      <c r="J74">
        <v>21</v>
      </c>
      <c r="K74">
        <v>0.29922053800099191</v>
      </c>
      <c r="L74">
        <v>11</v>
      </c>
      <c r="M74" t="s">
        <v>1491</v>
      </c>
      <c r="N74" t="b">
        <v>0</v>
      </c>
    </row>
    <row r="75" spans="1:14" x14ac:dyDescent="0.45">
      <c r="A75" t="s">
        <v>312</v>
      </c>
      <c r="B75" t="s">
        <v>1492</v>
      </c>
      <c r="C75" t="s">
        <v>557</v>
      </c>
      <c r="D75">
        <v>5</v>
      </c>
      <c r="E75">
        <v>5</v>
      </c>
      <c r="F75">
        <v>4</v>
      </c>
      <c r="G75">
        <v>5</v>
      </c>
      <c r="H75">
        <v>1</v>
      </c>
      <c r="I75">
        <v>4.3400000000000007</v>
      </c>
      <c r="J75">
        <v>20</v>
      </c>
      <c r="K75">
        <v>0.19800701884573499</v>
      </c>
      <c r="L75">
        <v>6</v>
      </c>
      <c r="M75" t="s">
        <v>1493</v>
      </c>
      <c r="N75" t="b">
        <v>0</v>
      </c>
    </row>
    <row r="76" spans="1:14" x14ac:dyDescent="0.45">
      <c r="A76" t="s">
        <v>315</v>
      </c>
      <c r="B76" t="s">
        <v>1494</v>
      </c>
      <c r="C76" t="s">
        <v>557</v>
      </c>
      <c r="D76">
        <v>4</v>
      </c>
      <c r="E76">
        <v>5</v>
      </c>
      <c r="F76">
        <v>4</v>
      </c>
      <c r="G76">
        <v>5</v>
      </c>
      <c r="H76">
        <v>1</v>
      </c>
      <c r="I76">
        <v>4.12</v>
      </c>
      <c r="J76">
        <v>19</v>
      </c>
      <c r="K76">
        <v>0.13454618178572489</v>
      </c>
      <c r="L76">
        <v>9</v>
      </c>
      <c r="M76" t="s">
        <v>1495</v>
      </c>
      <c r="N76" t="b">
        <v>0</v>
      </c>
    </row>
    <row r="77" spans="1:14" x14ac:dyDescent="0.45">
      <c r="A77" t="s">
        <v>318</v>
      </c>
      <c r="B77" t="s">
        <v>1496</v>
      </c>
      <c r="C77" t="s">
        <v>557</v>
      </c>
      <c r="D77">
        <v>5</v>
      </c>
      <c r="E77">
        <v>5</v>
      </c>
      <c r="F77">
        <v>5</v>
      </c>
      <c r="G77">
        <v>5</v>
      </c>
      <c r="H77">
        <v>3</v>
      </c>
      <c r="I77">
        <v>4.88</v>
      </c>
      <c r="J77">
        <v>23</v>
      </c>
      <c r="K77">
        <v>0.19321796590935411</v>
      </c>
      <c r="L77">
        <v>10</v>
      </c>
      <c r="M77" t="s">
        <v>1497</v>
      </c>
      <c r="N77" t="b">
        <v>0</v>
      </c>
    </row>
    <row r="78" spans="1:14" x14ac:dyDescent="0.45">
      <c r="A78" t="s">
        <v>321</v>
      </c>
      <c r="B78" t="s">
        <v>1498</v>
      </c>
      <c r="C78" t="s">
        <v>557</v>
      </c>
      <c r="D78">
        <v>5</v>
      </c>
      <c r="E78">
        <v>5</v>
      </c>
      <c r="F78">
        <v>5</v>
      </c>
      <c r="G78">
        <v>5</v>
      </c>
      <c r="H78">
        <v>1</v>
      </c>
      <c r="I78">
        <v>4.4800000000000004</v>
      </c>
      <c r="J78">
        <v>21</v>
      </c>
      <c r="K78">
        <v>0.27070131627162902</v>
      </c>
      <c r="L78">
        <v>11</v>
      </c>
      <c r="M78" t="s">
        <v>1499</v>
      </c>
      <c r="N78" t="b">
        <v>0</v>
      </c>
    </row>
    <row r="79" spans="1:14" x14ac:dyDescent="0.45">
      <c r="A79" t="s">
        <v>324</v>
      </c>
      <c r="B79" t="s">
        <v>1008</v>
      </c>
      <c r="C79" t="s">
        <v>557</v>
      </c>
      <c r="D79">
        <v>5</v>
      </c>
      <c r="E79">
        <v>5</v>
      </c>
      <c r="F79">
        <v>5</v>
      </c>
      <c r="G79">
        <v>5</v>
      </c>
      <c r="H79">
        <v>1</v>
      </c>
      <c r="I79">
        <v>4.4800000000000004</v>
      </c>
      <c r="J79">
        <v>21</v>
      </c>
      <c r="K79">
        <v>3.7204033654939857E-2</v>
      </c>
      <c r="L79">
        <v>10</v>
      </c>
      <c r="M79" t="s">
        <v>1500</v>
      </c>
      <c r="N79" t="b">
        <v>0</v>
      </c>
    </row>
    <row r="80" spans="1:14" x14ac:dyDescent="0.45">
      <c r="A80" t="s">
        <v>327</v>
      </c>
      <c r="B80" t="s">
        <v>1501</v>
      </c>
      <c r="C80" t="s">
        <v>557</v>
      </c>
      <c r="D80">
        <v>5</v>
      </c>
      <c r="E80">
        <v>5</v>
      </c>
      <c r="F80">
        <v>4</v>
      </c>
      <c r="G80">
        <v>5</v>
      </c>
      <c r="H80">
        <v>1</v>
      </c>
      <c r="I80">
        <v>4.3400000000000007</v>
      </c>
      <c r="J80">
        <v>20</v>
      </c>
      <c r="K80">
        <v>0.25139534680906139</v>
      </c>
      <c r="L80">
        <v>13</v>
      </c>
      <c r="M80" t="s">
        <v>1502</v>
      </c>
      <c r="N80" t="b">
        <v>0</v>
      </c>
    </row>
    <row r="81" spans="1:14" x14ac:dyDescent="0.45">
      <c r="A81" t="s">
        <v>330</v>
      </c>
      <c r="B81" t="s">
        <v>1503</v>
      </c>
      <c r="C81" t="s">
        <v>557</v>
      </c>
      <c r="D81">
        <v>5</v>
      </c>
      <c r="E81">
        <v>5</v>
      </c>
      <c r="F81">
        <v>5</v>
      </c>
      <c r="G81">
        <v>5</v>
      </c>
      <c r="H81">
        <v>1</v>
      </c>
      <c r="I81">
        <v>4.4800000000000004</v>
      </c>
      <c r="J81">
        <v>21</v>
      </c>
      <c r="K81">
        <v>0.15250149494126691</v>
      </c>
      <c r="L81">
        <v>5</v>
      </c>
      <c r="M81" t="s">
        <v>1504</v>
      </c>
      <c r="N81" t="b">
        <v>0</v>
      </c>
    </row>
    <row r="82" spans="1:14" x14ac:dyDescent="0.45">
      <c r="A82" t="s">
        <v>333</v>
      </c>
      <c r="B82" t="s">
        <v>1505</v>
      </c>
      <c r="C82" t="s">
        <v>557</v>
      </c>
      <c r="D82">
        <v>5</v>
      </c>
      <c r="E82">
        <v>5</v>
      </c>
      <c r="F82">
        <v>4</v>
      </c>
      <c r="G82">
        <v>5</v>
      </c>
      <c r="H82">
        <v>1</v>
      </c>
      <c r="I82">
        <v>4.3400000000000007</v>
      </c>
      <c r="J82">
        <v>20</v>
      </c>
      <c r="K82">
        <v>0.19957794341214</v>
      </c>
      <c r="L82">
        <v>8</v>
      </c>
      <c r="M82" t="s">
        <v>1506</v>
      </c>
      <c r="N82" t="b">
        <v>0</v>
      </c>
    </row>
    <row r="83" spans="1:14" x14ac:dyDescent="0.45">
      <c r="A83" t="s">
        <v>336</v>
      </c>
      <c r="B83" t="s">
        <v>1507</v>
      </c>
      <c r="C83" t="s">
        <v>557</v>
      </c>
      <c r="D83">
        <v>5</v>
      </c>
      <c r="E83">
        <v>5</v>
      </c>
      <c r="F83">
        <v>4</v>
      </c>
      <c r="G83">
        <v>5</v>
      </c>
      <c r="H83">
        <v>1</v>
      </c>
      <c r="I83">
        <v>4.3400000000000007</v>
      </c>
      <c r="J83">
        <v>20</v>
      </c>
      <c r="K83">
        <v>0.19081325028655799</v>
      </c>
      <c r="L83">
        <v>10</v>
      </c>
      <c r="M83" t="s">
        <v>1508</v>
      </c>
      <c r="N83" t="b">
        <v>0</v>
      </c>
    </row>
    <row r="84" spans="1:14" x14ac:dyDescent="0.45">
      <c r="A84" t="s">
        <v>339</v>
      </c>
      <c r="B84" t="s">
        <v>1509</v>
      </c>
      <c r="C84" t="s">
        <v>557</v>
      </c>
      <c r="D84">
        <v>4</v>
      </c>
      <c r="E84">
        <v>4</v>
      </c>
      <c r="F84">
        <v>3</v>
      </c>
      <c r="G84">
        <v>5</v>
      </c>
      <c r="H84">
        <v>1</v>
      </c>
      <c r="I84">
        <v>3.8</v>
      </c>
      <c r="J84">
        <v>17</v>
      </c>
      <c r="K84">
        <v>0.14550319025893321</v>
      </c>
      <c r="L84">
        <v>10</v>
      </c>
      <c r="M84" t="s">
        <v>1510</v>
      </c>
      <c r="N84" t="b">
        <v>0</v>
      </c>
    </row>
    <row r="85" spans="1:14" x14ac:dyDescent="0.45">
      <c r="A85" t="s">
        <v>342</v>
      </c>
      <c r="B85" t="s">
        <v>1511</v>
      </c>
      <c r="C85" t="s">
        <v>557</v>
      </c>
      <c r="D85">
        <v>5</v>
      </c>
      <c r="E85">
        <v>1</v>
      </c>
      <c r="F85">
        <v>1</v>
      </c>
      <c r="G85">
        <v>5</v>
      </c>
      <c r="H85">
        <v>1</v>
      </c>
      <c r="I85">
        <v>3.48</v>
      </c>
      <c r="J85">
        <v>13</v>
      </c>
      <c r="K85">
        <v>9.1770235145844661E-2</v>
      </c>
      <c r="L85">
        <v>12</v>
      </c>
      <c r="M85" t="s">
        <v>1512</v>
      </c>
      <c r="N85" t="b">
        <v>0</v>
      </c>
    </row>
    <row r="86" spans="1:14" x14ac:dyDescent="0.45">
      <c r="A86" t="s">
        <v>345</v>
      </c>
      <c r="B86" t="s">
        <v>1513</v>
      </c>
      <c r="C86" t="s">
        <v>557</v>
      </c>
      <c r="D86">
        <v>5</v>
      </c>
      <c r="E86">
        <v>5</v>
      </c>
      <c r="F86">
        <v>4</v>
      </c>
      <c r="G86">
        <v>5</v>
      </c>
      <c r="H86">
        <v>1</v>
      </c>
      <c r="I86">
        <v>4.3400000000000007</v>
      </c>
      <c r="J86">
        <v>20</v>
      </c>
      <c r="K86">
        <v>0.20985197148960219</v>
      </c>
      <c r="L86">
        <v>14</v>
      </c>
      <c r="M86" t="s">
        <v>1514</v>
      </c>
      <c r="N86" t="b">
        <v>0</v>
      </c>
    </row>
    <row r="87" spans="1:14" x14ac:dyDescent="0.45">
      <c r="A87" t="s">
        <v>348</v>
      </c>
      <c r="B87" t="s">
        <v>1024</v>
      </c>
      <c r="C87" t="s">
        <v>557</v>
      </c>
      <c r="D87">
        <v>4</v>
      </c>
      <c r="E87">
        <v>4</v>
      </c>
      <c r="F87">
        <v>3</v>
      </c>
      <c r="G87">
        <v>5</v>
      </c>
      <c r="H87">
        <v>1</v>
      </c>
      <c r="I87">
        <v>3.8</v>
      </c>
      <c r="J87">
        <v>17</v>
      </c>
      <c r="K87">
        <v>0.13930778156864779</v>
      </c>
      <c r="L87">
        <v>11</v>
      </c>
      <c r="M87" t="s">
        <v>1515</v>
      </c>
      <c r="N87" t="b">
        <v>0</v>
      </c>
    </row>
    <row r="88" spans="1:14" x14ac:dyDescent="0.45">
      <c r="A88" t="s">
        <v>351</v>
      </c>
      <c r="B88" t="s">
        <v>1516</v>
      </c>
      <c r="C88" t="s">
        <v>557</v>
      </c>
      <c r="D88">
        <v>4</v>
      </c>
      <c r="E88">
        <v>5</v>
      </c>
      <c r="F88">
        <v>4</v>
      </c>
      <c r="G88">
        <v>5</v>
      </c>
      <c r="H88">
        <v>1</v>
      </c>
      <c r="I88">
        <v>3.28</v>
      </c>
      <c r="J88">
        <v>19</v>
      </c>
      <c r="K88">
        <v>0.26495548744676273</v>
      </c>
      <c r="L88">
        <v>13</v>
      </c>
      <c r="M88" t="s">
        <v>1517</v>
      </c>
      <c r="N88" t="b">
        <v>0</v>
      </c>
    </row>
    <row r="89" spans="1:14" x14ac:dyDescent="0.45">
      <c r="A89" t="s">
        <v>354</v>
      </c>
      <c r="B89" t="s">
        <v>1518</v>
      </c>
      <c r="C89" t="s">
        <v>557</v>
      </c>
      <c r="D89">
        <v>5</v>
      </c>
      <c r="E89">
        <v>5</v>
      </c>
      <c r="F89">
        <v>5</v>
      </c>
      <c r="G89">
        <v>5</v>
      </c>
      <c r="H89">
        <v>1</v>
      </c>
      <c r="I89">
        <v>4.4800000000000004</v>
      </c>
      <c r="J89">
        <v>21</v>
      </c>
      <c r="K89">
        <v>0.2130441292269519</v>
      </c>
      <c r="L89">
        <v>9</v>
      </c>
      <c r="M89" t="s">
        <v>1519</v>
      </c>
      <c r="N89" t="b">
        <v>0</v>
      </c>
    </row>
    <row r="90" spans="1:14" x14ac:dyDescent="0.45">
      <c r="A90" t="s">
        <v>357</v>
      </c>
      <c r="B90" t="s">
        <v>1520</v>
      </c>
      <c r="C90" t="s">
        <v>557</v>
      </c>
      <c r="D90">
        <v>5</v>
      </c>
      <c r="E90">
        <v>5</v>
      </c>
      <c r="F90">
        <v>5</v>
      </c>
      <c r="G90">
        <v>5</v>
      </c>
      <c r="H90">
        <v>1</v>
      </c>
      <c r="I90">
        <v>4.76</v>
      </c>
      <c r="J90">
        <v>21</v>
      </c>
      <c r="K90">
        <v>0.31857321863365018</v>
      </c>
      <c r="L90">
        <v>10</v>
      </c>
      <c r="M90" t="s">
        <v>1521</v>
      </c>
      <c r="N90" t="b">
        <v>0</v>
      </c>
    </row>
    <row r="91" spans="1:14" x14ac:dyDescent="0.45">
      <c r="A91" t="s">
        <v>360</v>
      </c>
      <c r="B91" t="s">
        <v>1522</v>
      </c>
      <c r="C91" t="s">
        <v>557</v>
      </c>
      <c r="D91">
        <v>5</v>
      </c>
      <c r="E91">
        <v>5</v>
      </c>
      <c r="F91">
        <v>5</v>
      </c>
      <c r="G91">
        <v>5</v>
      </c>
      <c r="H91">
        <v>1</v>
      </c>
      <c r="I91">
        <v>4.4800000000000004</v>
      </c>
      <c r="J91">
        <v>21</v>
      </c>
      <c r="K91">
        <v>8.9831968160650005E-2</v>
      </c>
      <c r="L91">
        <v>3</v>
      </c>
      <c r="M91" t="s">
        <v>1523</v>
      </c>
      <c r="N91" t="b">
        <v>0</v>
      </c>
    </row>
    <row r="92" spans="1:14" x14ac:dyDescent="0.45">
      <c r="A92" t="s">
        <v>363</v>
      </c>
      <c r="B92" t="s">
        <v>1524</v>
      </c>
      <c r="C92" t="s">
        <v>557</v>
      </c>
      <c r="D92">
        <v>5</v>
      </c>
      <c r="E92">
        <v>5</v>
      </c>
      <c r="F92">
        <v>4</v>
      </c>
      <c r="G92">
        <v>5</v>
      </c>
      <c r="H92">
        <v>1</v>
      </c>
      <c r="I92">
        <v>4.3400000000000007</v>
      </c>
      <c r="J92">
        <v>20</v>
      </c>
      <c r="K92">
        <v>0.46563949238093127</v>
      </c>
      <c r="L92">
        <v>12</v>
      </c>
      <c r="M92" t="s">
        <v>1525</v>
      </c>
      <c r="N92" t="b">
        <v>0</v>
      </c>
    </row>
    <row r="93" spans="1:14" x14ac:dyDescent="0.45">
      <c r="A93" t="s">
        <v>366</v>
      </c>
      <c r="B93" t="s">
        <v>1526</v>
      </c>
      <c r="C93" t="s">
        <v>557</v>
      </c>
      <c r="D93">
        <v>4</v>
      </c>
      <c r="E93">
        <v>5</v>
      </c>
      <c r="F93">
        <v>3</v>
      </c>
      <c r="G93">
        <v>5</v>
      </c>
      <c r="H93">
        <v>1</v>
      </c>
      <c r="I93">
        <v>3.98</v>
      </c>
      <c r="J93">
        <v>18</v>
      </c>
      <c r="K93">
        <v>6.7398694335944212E-2</v>
      </c>
      <c r="L93">
        <v>5</v>
      </c>
      <c r="M93" t="s">
        <v>1527</v>
      </c>
      <c r="N93" t="b">
        <v>0</v>
      </c>
    </row>
    <row r="94" spans="1:14" x14ac:dyDescent="0.45">
      <c r="A94" t="s">
        <v>369</v>
      </c>
      <c r="B94" t="s">
        <v>1528</v>
      </c>
      <c r="C94" t="s">
        <v>557</v>
      </c>
      <c r="D94">
        <v>4</v>
      </c>
      <c r="E94">
        <v>4</v>
      </c>
      <c r="F94">
        <v>3</v>
      </c>
      <c r="G94">
        <v>5</v>
      </c>
      <c r="H94">
        <v>1</v>
      </c>
      <c r="I94">
        <v>3.8</v>
      </c>
      <c r="J94">
        <v>17</v>
      </c>
      <c r="K94">
        <v>0.15102227534711041</v>
      </c>
      <c r="L94">
        <v>10</v>
      </c>
      <c r="M94" t="s">
        <v>1529</v>
      </c>
      <c r="N94" t="b">
        <v>0</v>
      </c>
    </row>
    <row r="95" spans="1:14" x14ac:dyDescent="0.45">
      <c r="A95" t="s">
        <v>372</v>
      </c>
      <c r="B95" t="s">
        <v>1530</v>
      </c>
      <c r="C95" t="s">
        <v>557</v>
      </c>
      <c r="D95">
        <v>4</v>
      </c>
      <c r="E95">
        <v>4</v>
      </c>
      <c r="F95">
        <v>3</v>
      </c>
      <c r="G95">
        <v>5</v>
      </c>
      <c r="H95">
        <v>1</v>
      </c>
      <c r="I95">
        <v>3.8</v>
      </c>
      <c r="J95">
        <v>17</v>
      </c>
      <c r="K95">
        <v>0.22846128499643881</v>
      </c>
      <c r="L95">
        <v>15</v>
      </c>
      <c r="M95" t="s">
        <v>1531</v>
      </c>
      <c r="N95" t="b">
        <v>0</v>
      </c>
    </row>
    <row r="96" spans="1:14" x14ac:dyDescent="0.45">
      <c r="A96" t="s">
        <v>375</v>
      </c>
      <c r="B96" t="s">
        <v>1532</v>
      </c>
      <c r="C96" t="s">
        <v>557</v>
      </c>
      <c r="D96">
        <v>5</v>
      </c>
      <c r="E96">
        <v>5</v>
      </c>
      <c r="F96">
        <v>4</v>
      </c>
      <c r="G96">
        <v>5</v>
      </c>
      <c r="H96">
        <v>1</v>
      </c>
      <c r="I96">
        <v>3.5</v>
      </c>
      <c r="J96">
        <v>20</v>
      </c>
      <c r="K96">
        <v>0.29325603697377889</v>
      </c>
      <c r="L96">
        <v>5</v>
      </c>
      <c r="M96" t="s">
        <v>1533</v>
      </c>
      <c r="N96" t="b">
        <v>0</v>
      </c>
    </row>
    <row r="97" spans="1:14" x14ac:dyDescent="0.45">
      <c r="A97" t="s">
        <v>378</v>
      </c>
      <c r="B97" t="s">
        <v>1534</v>
      </c>
      <c r="C97" t="s">
        <v>557</v>
      </c>
      <c r="D97">
        <v>4</v>
      </c>
      <c r="E97">
        <v>5</v>
      </c>
      <c r="F97">
        <v>4</v>
      </c>
      <c r="G97">
        <v>5</v>
      </c>
      <c r="H97">
        <v>1</v>
      </c>
      <c r="I97">
        <v>3.7</v>
      </c>
      <c r="J97">
        <v>19</v>
      </c>
      <c r="K97">
        <v>0.33750000000000002</v>
      </c>
      <c r="L97">
        <v>1</v>
      </c>
      <c r="M97" t="s">
        <v>1535</v>
      </c>
      <c r="N97" t="b">
        <v>0</v>
      </c>
    </row>
    <row r="98" spans="1:14" x14ac:dyDescent="0.45">
      <c r="A98" t="s">
        <v>381</v>
      </c>
      <c r="B98" t="s">
        <v>1536</v>
      </c>
      <c r="C98" t="s">
        <v>557</v>
      </c>
      <c r="D98">
        <v>5</v>
      </c>
      <c r="E98">
        <v>5</v>
      </c>
      <c r="F98">
        <v>5</v>
      </c>
      <c r="G98">
        <v>5</v>
      </c>
      <c r="H98">
        <v>1</v>
      </c>
      <c r="I98">
        <v>3.64</v>
      </c>
      <c r="J98">
        <v>21</v>
      </c>
      <c r="K98">
        <v>0.37335125856237111</v>
      </c>
      <c r="L98">
        <v>10</v>
      </c>
      <c r="M98" t="s">
        <v>1537</v>
      </c>
      <c r="N98" t="b">
        <v>0</v>
      </c>
    </row>
    <row r="99" spans="1:14" x14ac:dyDescent="0.45">
      <c r="A99" t="s">
        <v>384</v>
      </c>
      <c r="B99" t="s">
        <v>1538</v>
      </c>
      <c r="C99" t="s">
        <v>557</v>
      </c>
      <c r="D99">
        <v>4</v>
      </c>
      <c r="E99">
        <v>5</v>
      </c>
      <c r="F99">
        <v>4</v>
      </c>
      <c r="G99">
        <v>5</v>
      </c>
      <c r="H99">
        <v>1</v>
      </c>
      <c r="I99">
        <v>4.12</v>
      </c>
      <c r="J99">
        <v>19</v>
      </c>
      <c r="K99">
        <v>0.18618415515412029</v>
      </c>
      <c r="L99">
        <v>12</v>
      </c>
      <c r="M99" t="s">
        <v>1539</v>
      </c>
      <c r="N99" t="b">
        <v>0</v>
      </c>
    </row>
    <row r="100" spans="1:14" x14ac:dyDescent="0.45">
      <c r="A100" t="s">
        <v>387</v>
      </c>
      <c r="B100" t="s">
        <v>1540</v>
      </c>
      <c r="C100" t="s">
        <v>557</v>
      </c>
      <c r="D100">
        <v>5</v>
      </c>
      <c r="E100">
        <v>5</v>
      </c>
      <c r="F100">
        <v>5</v>
      </c>
      <c r="G100">
        <v>5</v>
      </c>
      <c r="H100">
        <v>1</v>
      </c>
      <c r="I100">
        <v>4.4800000000000004</v>
      </c>
      <c r="J100">
        <v>21</v>
      </c>
      <c r="K100">
        <v>0.30144656958574728</v>
      </c>
      <c r="L100">
        <v>11</v>
      </c>
      <c r="M100" t="s">
        <v>1541</v>
      </c>
      <c r="N100" t="b">
        <v>0</v>
      </c>
    </row>
    <row r="101" spans="1:14" x14ac:dyDescent="0.45">
      <c r="A101" t="s">
        <v>390</v>
      </c>
      <c r="B101" t="s">
        <v>1542</v>
      </c>
      <c r="C101" t="s">
        <v>557</v>
      </c>
      <c r="D101">
        <v>5</v>
      </c>
      <c r="E101">
        <v>5</v>
      </c>
      <c r="F101">
        <v>4</v>
      </c>
      <c r="G101">
        <v>5</v>
      </c>
      <c r="H101">
        <v>1</v>
      </c>
      <c r="I101">
        <v>3.92</v>
      </c>
      <c r="J101">
        <v>20</v>
      </c>
      <c r="K101">
        <v>0.38423232720376937</v>
      </c>
      <c r="L101">
        <v>12</v>
      </c>
      <c r="M101" t="s">
        <v>1543</v>
      </c>
      <c r="N101" t="b">
        <v>0</v>
      </c>
    </row>
    <row r="102" spans="1:14" x14ac:dyDescent="0.45">
      <c r="A102" t="s">
        <v>393</v>
      </c>
      <c r="B102" t="s">
        <v>698</v>
      </c>
      <c r="C102" t="s">
        <v>557</v>
      </c>
      <c r="D102">
        <v>5</v>
      </c>
      <c r="E102">
        <v>1</v>
      </c>
      <c r="F102">
        <v>1</v>
      </c>
      <c r="G102">
        <v>1</v>
      </c>
      <c r="H102">
        <v>1</v>
      </c>
      <c r="I102">
        <v>1.88</v>
      </c>
      <c r="J102">
        <v>9</v>
      </c>
      <c r="K102">
        <v>1.342930742141646E-2</v>
      </c>
      <c r="L102">
        <v>4</v>
      </c>
      <c r="M102" t="s">
        <v>1544</v>
      </c>
      <c r="N102" t="b">
        <v>0</v>
      </c>
    </row>
    <row r="103" spans="1:14" x14ac:dyDescent="0.45">
      <c r="A103" t="s">
        <v>396</v>
      </c>
      <c r="B103" t="s">
        <v>698</v>
      </c>
      <c r="C103" t="s">
        <v>557</v>
      </c>
      <c r="D103">
        <v>1</v>
      </c>
      <c r="E103">
        <v>1</v>
      </c>
      <c r="F103">
        <v>1</v>
      </c>
      <c r="G103">
        <v>1</v>
      </c>
      <c r="H103">
        <v>1</v>
      </c>
      <c r="I103">
        <v>1</v>
      </c>
      <c r="J103">
        <v>5</v>
      </c>
      <c r="K103">
        <v>2.4247406033120322E-2</v>
      </c>
      <c r="L103">
        <v>7</v>
      </c>
      <c r="M103" t="s">
        <v>1545</v>
      </c>
      <c r="N103" t="b">
        <v>0</v>
      </c>
    </row>
    <row r="104" spans="1:14" x14ac:dyDescent="0.45">
      <c r="A104" t="s">
        <v>399</v>
      </c>
      <c r="B104" t="s">
        <v>1546</v>
      </c>
      <c r="C104" t="s">
        <v>557</v>
      </c>
      <c r="D104">
        <v>5</v>
      </c>
      <c r="E104">
        <v>5</v>
      </c>
      <c r="F104">
        <v>4</v>
      </c>
      <c r="G104">
        <v>5</v>
      </c>
      <c r="H104">
        <v>1</v>
      </c>
      <c r="I104">
        <v>3.5</v>
      </c>
      <c r="J104">
        <v>20</v>
      </c>
      <c r="K104">
        <v>0.27276730608627159</v>
      </c>
      <c r="L104">
        <v>12</v>
      </c>
      <c r="M104" t="s">
        <v>1547</v>
      </c>
      <c r="N104" t="b">
        <v>0</v>
      </c>
    </row>
    <row r="105" spans="1:14" x14ac:dyDescent="0.45">
      <c r="A105" t="s">
        <v>402</v>
      </c>
      <c r="B105" t="s">
        <v>698</v>
      </c>
      <c r="C105" t="s">
        <v>557</v>
      </c>
      <c r="D105">
        <v>1</v>
      </c>
      <c r="E105">
        <v>1</v>
      </c>
      <c r="F105">
        <v>1</v>
      </c>
      <c r="G105">
        <v>1</v>
      </c>
      <c r="H105">
        <v>1</v>
      </c>
      <c r="I105">
        <v>1.84</v>
      </c>
      <c r="J105">
        <v>5</v>
      </c>
      <c r="K105">
        <v>1.7058697156376951E-2</v>
      </c>
      <c r="L105">
        <v>12</v>
      </c>
      <c r="M105" t="s">
        <v>1548</v>
      </c>
      <c r="N105" t="b">
        <v>0</v>
      </c>
    </row>
    <row r="106" spans="1:14" x14ac:dyDescent="0.45">
      <c r="A106" t="s">
        <v>405</v>
      </c>
      <c r="B106" t="s">
        <v>1549</v>
      </c>
      <c r="C106" t="s">
        <v>557</v>
      </c>
      <c r="D106">
        <v>5</v>
      </c>
      <c r="E106">
        <v>5</v>
      </c>
      <c r="F106">
        <v>4</v>
      </c>
      <c r="G106">
        <v>5</v>
      </c>
      <c r="H106">
        <v>1</v>
      </c>
      <c r="I106">
        <v>4.3400000000000007</v>
      </c>
      <c r="J106">
        <v>20</v>
      </c>
      <c r="K106">
        <v>0.34647393976641039</v>
      </c>
      <c r="L106">
        <v>12</v>
      </c>
      <c r="M106" t="s">
        <v>1550</v>
      </c>
      <c r="N106" t="b">
        <v>0</v>
      </c>
    </row>
    <row r="107" spans="1:14" x14ac:dyDescent="0.45">
      <c r="A107" t="s">
        <v>408</v>
      </c>
      <c r="B107" t="s">
        <v>1551</v>
      </c>
      <c r="C107" t="s">
        <v>557</v>
      </c>
      <c r="D107">
        <v>5</v>
      </c>
      <c r="E107">
        <v>5</v>
      </c>
      <c r="F107">
        <v>4</v>
      </c>
      <c r="G107">
        <v>5</v>
      </c>
      <c r="H107">
        <v>1</v>
      </c>
      <c r="I107">
        <v>4.3400000000000007</v>
      </c>
      <c r="J107">
        <v>20</v>
      </c>
      <c r="K107">
        <v>0.21534118104838501</v>
      </c>
      <c r="L107">
        <v>14</v>
      </c>
      <c r="M107" t="s">
        <v>1552</v>
      </c>
      <c r="N107" t="b">
        <v>0</v>
      </c>
    </row>
    <row r="108" spans="1:14" x14ac:dyDescent="0.45">
      <c r="A108" t="s">
        <v>411</v>
      </c>
      <c r="B108" t="s">
        <v>1553</v>
      </c>
      <c r="C108" t="s">
        <v>557</v>
      </c>
      <c r="D108">
        <v>5</v>
      </c>
      <c r="E108">
        <v>5</v>
      </c>
      <c r="F108">
        <v>5</v>
      </c>
      <c r="G108">
        <v>5</v>
      </c>
      <c r="H108">
        <v>1</v>
      </c>
      <c r="I108">
        <v>4.4800000000000004</v>
      </c>
      <c r="J108">
        <v>21</v>
      </c>
      <c r="K108">
        <v>0.28126574303093838</v>
      </c>
      <c r="L108">
        <v>11</v>
      </c>
      <c r="M108" t="s">
        <v>1554</v>
      </c>
      <c r="N108" t="b">
        <v>0</v>
      </c>
    </row>
    <row r="109" spans="1:14" x14ac:dyDescent="0.45">
      <c r="A109" t="s">
        <v>414</v>
      </c>
      <c r="B109" t="s">
        <v>1555</v>
      </c>
      <c r="C109" t="s">
        <v>557</v>
      </c>
      <c r="D109">
        <v>5</v>
      </c>
      <c r="E109">
        <v>5</v>
      </c>
      <c r="F109">
        <v>5</v>
      </c>
      <c r="G109">
        <v>5</v>
      </c>
      <c r="H109">
        <v>1</v>
      </c>
      <c r="I109">
        <v>3.64</v>
      </c>
      <c r="J109">
        <v>21</v>
      </c>
      <c r="K109">
        <v>0.196760151289223</v>
      </c>
      <c r="L109">
        <v>11</v>
      </c>
      <c r="M109" t="s">
        <v>1556</v>
      </c>
      <c r="N109" t="b">
        <v>0</v>
      </c>
    </row>
    <row r="110" spans="1:14" x14ac:dyDescent="0.45">
      <c r="A110" t="s">
        <v>417</v>
      </c>
      <c r="B110" t="s">
        <v>698</v>
      </c>
      <c r="C110" t="s">
        <v>557</v>
      </c>
      <c r="D110">
        <v>1</v>
      </c>
      <c r="E110">
        <v>1</v>
      </c>
      <c r="F110">
        <v>1</v>
      </c>
      <c r="G110">
        <v>1</v>
      </c>
      <c r="H110">
        <v>1</v>
      </c>
      <c r="I110">
        <v>1</v>
      </c>
      <c r="J110">
        <v>5</v>
      </c>
      <c r="K110">
        <v>4.6962204462204463E-2</v>
      </c>
      <c r="L110">
        <v>11</v>
      </c>
      <c r="M110" t="s">
        <v>1557</v>
      </c>
      <c r="N110" t="b">
        <v>0</v>
      </c>
    </row>
    <row r="111" spans="1:14" x14ac:dyDescent="0.45">
      <c r="A111" t="s">
        <v>420</v>
      </c>
      <c r="B111" t="s">
        <v>698</v>
      </c>
      <c r="C111" t="s">
        <v>557</v>
      </c>
      <c r="D111">
        <v>1</v>
      </c>
      <c r="E111">
        <v>1</v>
      </c>
      <c r="F111">
        <v>1</v>
      </c>
      <c r="G111">
        <v>1</v>
      </c>
      <c r="H111">
        <v>1</v>
      </c>
      <c r="I111">
        <v>1</v>
      </c>
      <c r="J111">
        <v>5</v>
      </c>
      <c r="K111">
        <v>2.1228070175438589E-2</v>
      </c>
      <c r="L111">
        <v>3</v>
      </c>
      <c r="M111" t="s">
        <v>1558</v>
      </c>
      <c r="N111" t="b">
        <v>0</v>
      </c>
    </row>
    <row r="112" spans="1:14" x14ac:dyDescent="0.45">
      <c r="A112" t="s">
        <v>423</v>
      </c>
      <c r="B112" t="s">
        <v>1072</v>
      </c>
      <c r="C112" t="s">
        <v>557</v>
      </c>
      <c r="D112">
        <v>5</v>
      </c>
      <c r="E112">
        <v>5</v>
      </c>
      <c r="F112">
        <v>5</v>
      </c>
      <c r="G112">
        <v>5</v>
      </c>
      <c r="H112">
        <v>1</v>
      </c>
      <c r="I112">
        <v>3.64</v>
      </c>
      <c r="J112">
        <v>21</v>
      </c>
      <c r="K112">
        <v>6.5485007617114677E-2</v>
      </c>
      <c r="L112">
        <v>14</v>
      </c>
      <c r="M112" t="s">
        <v>1559</v>
      </c>
      <c r="N112" t="b">
        <v>0</v>
      </c>
    </row>
    <row r="113" spans="1:14" x14ac:dyDescent="0.45">
      <c r="A113" t="s">
        <v>426</v>
      </c>
      <c r="B113" t="s">
        <v>1560</v>
      </c>
      <c r="C113" t="s">
        <v>557</v>
      </c>
      <c r="D113">
        <v>5</v>
      </c>
      <c r="E113">
        <v>5</v>
      </c>
      <c r="F113">
        <v>4</v>
      </c>
      <c r="G113">
        <v>5</v>
      </c>
      <c r="H113">
        <v>1</v>
      </c>
      <c r="I113">
        <v>4.3400000000000007</v>
      </c>
      <c r="J113">
        <v>20</v>
      </c>
      <c r="K113">
        <v>0.25524851517187741</v>
      </c>
      <c r="L113">
        <v>9</v>
      </c>
      <c r="M113" t="s">
        <v>1561</v>
      </c>
      <c r="N113" t="b">
        <v>0</v>
      </c>
    </row>
    <row r="114" spans="1:14" x14ac:dyDescent="0.45">
      <c r="A114" t="s">
        <v>429</v>
      </c>
      <c r="B114" t="s">
        <v>1076</v>
      </c>
      <c r="C114" t="s">
        <v>557</v>
      </c>
      <c r="D114">
        <v>5</v>
      </c>
      <c r="E114">
        <v>5</v>
      </c>
      <c r="F114">
        <v>5</v>
      </c>
      <c r="G114">
        <v>5</v>
      </c>
      <c r="H114">
        <v>1</v>
      </c>
      <c r="I114">
        <v>4.4800000000000004</v>
      </c>
      <c r="J114">
        <v>21</v>
      </c>
      <c r="K114">
        <v>0.44154746350564011</v>
      </c>
      <c r="L114">
        <v>12</v>
      </c>
      <c r="M114" t="s">
        <v>1562</v>
      </c>
      <c r="N114" t="b">
        <v>0</v>
      </c>
    </row>
    <row r="115" spans="1:14" x14ac:dyDescent="0.45">
      <c r="A115" t="s">
        <v>432</v>
      </c>
      <c r="B115" t="s">
        <v>1563</v>
      </c>
      <c r="C115" t="s">
        <v>557</v>
      </c>
      <c r="D115">
        <v>5</v>
      </c>
      <c r="E115">
        <v>5</v>
      </c>
      <c r="F115">
        <v>5</v>
      </c>
      <c r="G115">
        <v>5</v>
      </c>
      <c r="H115">
        <v>1</v>
      </c>
      <c r="I115">
        <v>4.4800000000000004</v>
      </c>
      <c r="J115">
        <v>21</v>
      </c>
      <c r="K115">
        <v>0.42252089822389821</v>
      </c>
      <c r="L115">
        <v>13</v>
      </c>
      <c r="M115" t="s">
        <v>1564</v>
      </c>
      <c r="N115" t="b">
        <v>0</v>
      </c>
    </row>
    <row r="116" spans="1:14" x14ac:dyDescent="0.45">
      <c r="A116" t="s">
        <v>435</v>
      </c>
      <c r="B116" t="s">
        <v>1080</v>
      </c>
      <c r="C116" t="s">
        <v>557</v>
      </c>
      <c r="D116">
        <v>4</v>
      </c>
      <c r="E116">
        <v>4</v>
      </c>
      <c r="F116">
        <v>2</v>
      </c>
      <c r="G116">
        <v>5</v>
      </c>
      <c r="H116">
        <v>1</v>
      </c>
      <c r="I116">
        <v>3.66</v>
      </c>
      <c r="J116">
        <v>16</v>
      </c>
      <c r="K116">
        <v>0</v>
      </c>
      <c r="L116">
        <v>3</v>
      </c>
      <c r="M116" t="s">
        <v>1565</v>
      </c>
      <c r="N116" t="b">
        <v>0</v>
      </c>
    </row>
    <row r="117" spans="1:14" x14ac:dyDescent="0.45">
      <c r="A117" t="s">
        <v>438</v>
      </c>
      <c r="B117" t="s">
        <v>698</v>
      </c>
      <c r="C117" t="s">
        <v>557</v>
      </c>
      <c r="D117">
        <v>1</v>
      </c>
      <c r="E117">
        <v>1</v>
      </c>
      <c r="F117">
        <v>1</v>
      </c>
      <c r="G117">
        <v>1</v>
      </c>
      <c r="H117">
        <v>1</v>
      </c>
      <c r="I117">
        <v>1</v>
      </c>
      <c r="J117">
        <v>5</v>
      </c>
      <c r="K117">
        <v>3.8622284238381217E-2</v>
      </c>
      <c r="L117">
        <v>11</v>
      </c>
      <c r="M117" t="s">
        <v>1566</v>
      </c>
      <c r="N117" t="b">
        <v>0</v>
      </c>
    </row>
    <row r="118" spans="1:14" x14ac:dyDescent="0.45">
      <c r="A118" t="s">
        <v>441</v>
      </c>
      <c r="B118" t="s">
        <v>1567</v>
      </c>
      <c r="C118" t="s">
        <v>557</v>
      </c>
      <c r="D118">
        <v>5</v>
      </c>
      <c r="E118">
        <v>5</v>
      </c>
      <c r="F118">
        <v>5</v>
      </c>
      <c r="G118">
        <v>5</v>
      </c>
      <c r="H118">
        <v>1</v>
      </c>
      <c r="I118">
        <v>4.76</v>
      </c>
      <c r="J118">
        <v>21</v>
      </c>
      <c r="K118">
        <v>0.14466495910104929</v>
      </c>
      <c r="L118">
        <v>7</v>
      </c>
      <c r="M118" t="s">
        <v>1568</v>
      </c>
      <c r="N118" t="b">
        <v>0</v>
      </c>
    </row>
    <row r="119" spans="1:14" x14ac:dyDescent="0.45">
      <c r="A119" t="s">
        <v>444</v>
      </c>
      <c r="B119" t="s">
        <v>1569</v>
      </c>
      <c r="C119" t="s">
        <v>557</v>
      </c>
      <c r="D119">
        <v>4</v>
      </c>
      <c r="E119">
        <v>5</v>
      </c>
      <c r="F119">
        <v>4</v>
      </c>
      <c r="G119">
        <v>5</v>
      </c>
      <c r="H119">
        <v>1</v>
      </c>
      <c r="I119">
        <v>3.28</v>
      </c>
      <c r="J119">
        <v>19</v>
      </c>
      <c r="K119">
        <v>0.15731098835375151</v>
      </c>
      <c r="L119">
        <v>10</v>
      </c>
      <c r="M119" t="s">
        <v>1570</v>
      </c>
      <c r="N119" t="b">
        <v>0</v>
      </c>
    </row>
    <row r="120" spans="1:14" x14ac:dyDescent="0.45">
      <c r="A120" t="s">
        <v>435</v>
      </c>
      <c r="B120" t="s">
        <v>1080</v>
      </c>
      <c r="C120" t="s">
        <v>557</v>
      </c>
      <c r="D120">
        <v>4</v>
      </c>
      <c r="E120">
        <v>4</v>
      </c>
      <c r="F120">
        <v>2</v>
      </c>
      <c r="G120">
        <v>5</v>
      </c>
      <c r="H120">
        <v>1</v>
      </c>
      <c r="I120">
        <v>3.66</v>
      </c>
      <c r="J120">
        <v>16</v>
      </c>
      <c r="K120">
        <v>0</v>
      </c>
      <c r="L120">
        <v>3</v>
      </c>
      <c r="M120" t="s">
        <v>1571</v>
      </c>
      <c r="N120" t="b">
        <v>0</v>
      </c>
    </row>
    <row r="121" spans="1:14" x14ac:dyDescent="0.45">
      <c r="A121" t="s">
        <v>449</v>
      </c>
      <c r="B121" t="s">
        <v>1572</v>
      </c>
      <c r="C121" t="s">
        <v>557</v>
      </c>
      <c r="D121">
        <v>5</v>
      </c>
      <c r="E121">
        <v>5</v>
      </c>
      <c r="F121">
        <v>4</v>
      </c>
      <c r="G121">
        <v>5</v>
      </c>
      <c r="H121">
        <v>1</v>
      </c>
      <c r="I121">
        <v>4.3400000000000007</v>
      </c>
      <c r="J121">
        <v>20</v>
      </c>
      <c r="K121">
        <v>0.1840646782325788</v>
      </c>
      <c r="L121">
        <v>10</v>
      </c>
      <c r="M121" t="s">
        <v>1573</v>
      </c>
      <c r="N121" t="b">
        <v>0</v>
      </c>
    </row>
    <row r="122" spans="1:14" x14ac:dyDescent="0.45">
      <c r="A122" t="s">
        <v>452</v>
      </c>
      <c r="B122" t="s">
        <v>1574</v>
      </c>
      <c r="C122" t="s">
        <v>557</v>
      </c>
      <c r="D122">
        <v>3</v>
      </c>
      <c r="E122">
        <v>4</v>
      </c>
      <c r="F122">
        <v>2</v>
      </c>
      <c r="G122">
        <v>4</v>
      </c>
      <c r="H122">
        <v>1</v>
      </c>
      <c r="I122">
        <v>3.6</v>
      </c>
      <c r="J122">
        <v>14</v>
      </c>
      <c r="K122">
        <v>9.9695340212981806E-2</v>
      </c>
      <c r="L122">
        <v>15</v>
      </c>
      <c r="M122" t="s">
        <v>1575</v>
      </c>
      <c r="N122" t="b">
        <v>0</v>
      </c>
    </row>
    <row r="123" spans="1:14" x14ac:dyDescent="0.45">
      <c r="A123" t="s">
        <v>455</v>
      </c>
      <c r="B123" t="s">
        <v>1576</v>
      </c>
      <c r="C123" t="s">
        <v>557</v>
      </c>
      <c r="D123">
        <v>3</v>
      </c>
      <c r="E123">
        <v>3</v>
      </c>
      <c r="F123">
        <v>2</v>
      </c>
      <c r="G123">
        <v>4</v>
      </c>
      <c r="H123">
        <v>1</v>
      </c>
      <c r="I123">
        <v>2.2999999999999998</v>
      </c>
      <c r="J123">
        <v>13</v>
      </c>
      <c r="K123">
        <v>0.19565742108850381</v>
      </c>
      <c r="L123">
        <v>13</v>
      </c>
      <c r="M123" t="s">
        <v>1577</v>
      </c>
      <c r="N123" t="b">
        <v>0</v>
      </c>
    </row>
    <row r="124" spans="1:14" x14ac:dyDescent="0.45">
      <c r="A124" t="s">
        <v>458</v>
      </c>
      <c r="B124" t="s">
        <v>1578</v>
      </c>
      <c r="C124" t="s">
        <v>557</v>
      </c>
      <c r="D124">
        <v>5</v>
      </c>
      <c r="E124">
        <v>5</v>
      </c>
      <c r="F124">
        <v>5</v>
      </c>
      <c r="G124">
        <v>5</v>
      </c>
      <c r="H124">
        <v>5</v>
      </c>
      <c r="I124">
        <v>5</v>
      </c>
      <c r="J124">
        <v>25</v>
      </c>
      <c r="K124">
        <v>0.17171344851021569</v>
      </c>
      <c r="L124">
        <v>11</v>
      </c>
      <c r="M124" t="s">
        <v>778</v>
      </c>
      <c r="N124" t="b">
        <v>0</v>
      </c>
    </row>
    <row r="125" spans="1:14" x14ac:dyDescent="0.45">
      <c r="A125" t="s">
        <v>461</v>
      </c>
      <c r="B125" t="s">
        <v>1579</v>
      </c>
      <c r="C125" t="s">
        <v>557</v>
      </c>
      <c r="D125">
        <v>4</v>
      </c>
      <c r="E125">
        <v>4</v>
      </c>
      <c r="F125">
        <v>3</v>
      </c>
      <c r="G125">
        <v>5</v>
      </c>
      <c r="H125">
        <v>1</v>
      </c>
      <c r="I125">
        <v>3.8</v>
      </c>
      <c r="J125">
        <v>17</v>
      </c>
      <c r="K125">
        <v>0.21840708830840411</v>
      </c>
      <c r="L125">
        <v>12</v>
      </c>
      <c r="M125" t="s">
        <v>1580</v>
      </c>
      <c r="N125" t="b">
        <v>0</v>
      </c>
    </row>
    <row r="126" spans="1:14" x14ac:dyDescent="0.45">
      <c r="A126" t="s">
        <v>464</v>
      </c>
      <c r="B126" t="s">
        <v>1581</v>
      </c>
      <c r="C126" t="s">
        <v>557</v>
      </c>
      <c r="D126">
        <v>5</v>
      </c>
      <c r="E126">
        <v>5</v>
      </c>
      <c r="F126">
        <v>5</v>
      </c>
      <c r="G126">
        <v>5</v>
      </c>
      <c r="H126">
        <v>1</v>
      </c>
      <c r="I126">
        <v>4.4800000000000004</v>
      </c>
      <c r="J126">
        <v>21</v>
      </c>
      <c r="K126">
        <v>0.12578553590921951</v>
      </c>
      <c r="L126">
        <v>13</v>
      </c>
      <c r="M126" t="s">
        <v>1582</v>
      </c>
      <c r="N126" t="b">
        <v>0</v>
      </c>
    </row>
    <row r="127" spans="1:14" x14ac:dyDescent="0.45">
      <c r="A127" t="s">
        <v>467</v>
      </c>
      <c r="B127" t="s">
        <v>698</v>
      </c>
      <c r="C127" t="s">
        <v>557</v>
      </c>
      <c r="D127">
        <v>1</v>
      </c>
      <c r="E127">
        <v>1</v>
      </c>
      <c r="F127">
        <v>1</v>
      </c>
      <c r="G127">
        <v>1</v>
      </c>
      <c r="H127">
        <v>1</v>
      </c>
      <c r="I127">
        <v>2.12</v>
      </c>
      <c r="J127">
        <v>5</v>
      </c>
      <c r="K127">
        <v>5.7171893147502907E-2</v>
      </c>
      <c r="L127">
        <v>3</v>
      </c>
      <c r="M127" t="s">
        <v>1583</v>
      </c>
      <c r="N127" t="b">
        <v>0</v>
      </c>
    </row>
    <row r="128" spans="1:14" x14ac:dyDescent="0.45">
      <c r="A128" t="s">
        <v>470</v>
      </c>
      <c r="B128" t="s">
        <v>698</v>
      </c>
      <c r="C128" t="s">
        <v>557</v>
      </c>
      <c r="D128">
        <v>5</v>
      </c>
      <c r="E128">
        <v>1</v>
      </c>
      <c r="F128">
        <v>1</v>
      </c>
      <c r="G128">
        <v>1</v>
      </c>
      <c r="H128">
        <v>1</v>
      </c>
      <c r="I128">
        <v>1.88</v>
      </c>
      <c r="J128">
        <v>9</v>
      </c>
      <c r="K128">
        <v>6.5557947677763351E-2</v>
      </c>
      <c r="L128">
        <v>7</v>
      </c>
      <c r="M128" t="s">
        <v>1584</v>
      </c>
      <c r="N128" t="b">
        <v>0</v>
      </c>
    </row>
    <row r="129" spans="1:14" x14ac:dyDescent="0.45">
      <c r="A129" t="s">
        <v>473</v>
      </c>
      <c r="B129" t="s">
        <v>698</v>
      </c>
      <c r="C129" t="s">
        <v>557</v>
      </c>
      <c r="D129">
        <v>3</v>
      </c>
      <c r="E129">
        <v>1</v>
      </c>
      <c r="F129">
        <v>1</v>
      </c>
      <c r="G129">
        <v>1</v>
      </c>
      <c r="H129">
        <v>1</v>
      </c>
      <c r="I129">
        <v>1.44</v>
      </c>
      <c r="J129">
        <v>7</v>
      </c>
      <c r="K129">
        <v>7.2222167876758975E-2</v>
      </c>
      <c r="L129">
        <v>4</v>
      </c>
      <c r="M129" t="s">
        <v>1585</v>
      </c>
      <c r="N129" t="b">
        <v>0</v>
      </c>
    </row>
    <row r="130" spans="1:14" x14ac:dyDescent="0.45">
      <c r="A130" t="s">
        <v>476</v>
      </c>
      <c r="B130" t="s">
        <v>1586</v>
      </c>
      <c r="C130" t="s">
        <v>557</v>
      </c>
      <c r="D130">
        <v>4</v>
      </c>
      <c r="E130">
        <v>5</v>
      </c>
      <c r="F130">
        <v>4</v>
      </c>
      <c r="G130">
        <v>5</v>
      </c>
      <c r="H130">
        <v>1</v>
      </c>
      <c r="I130">
        <v>4.12</v>
      </c>
      <c r="J130">
        <v>19</v>
      </c>
      <c r="K130">
        <v>5.7340660933962367E-2</v>
      </c>
      <c r="L130">
        <v>11</v>
      </c>
      <c r="M130" t="s">
        <v>1587</v>
      </c>
      <c r="N130" t="b">
        <v>0</v>
      </c>
    </row>
    <row r="131" spans="1:14" x14ac:dyDescent="0.45">
      <c r="A131" t="s">
        <v>479</v>
      </c>
      <c r="B131" t="s">
        <v>1107</v>
      </c>
      <c r="C131" t="s">
        <v>557</v>
      </c>
      <c r="D131">
        <v>5</v>
      </c>
      <c r="E131">
        <v>5</v>
      </c>
      <c r="F131">
        <v>5</v>
      </c>
      <c r="G131">
        <v>5</v>
      </c>
      <c r="H131">
        <v>1</v>
      </c>
      <c r="I131">
        <v>4.4800000000000004</v>
      </c>
      <c r="J131">
        <v>21</v>
      </c>
      <c r="K131">
        <v>0.28923379495318691</v>
      </c>
      <c r="L131">
        <v>10</v>
      </c>
      <c r="M131" t="s">
        <v>1588</v>
      </c>
      <c r="N131" t="b">
        <v>0</v>
      </c>
    </row>
    <row r="132" spans="1:14" x14ac:dyDescent="0.45">
      <c r="D132">
        <f>AVERAGE(D2:D131)</f>
        <v>4.2307692307692308</v>
      </c>
      <c r="E132">
        <f t="shared" ref="E132:L132" si="0">AVERAGE(E2:E131)</f>
        <v>4.2461538461538462</v>
      </c>
      <c r="F132">
        <f t="shared" si="0"/>
        <v>3.5384615384615383</v>
      </c>
      <c r="G132">
        <f t="shared" si="0"/>
        <v>4.4923076923076923</v>
      </c>
      <c r="H132">
        <f t="shared" si="0"/>
        <v>1.1230769230769231</v>
      </c>
      <c r="I132">
        <f t="shared" si="0"/>
        <v>3.7521538461538464</v>
      </c>
      <c r="J132">
        <f t="shared" si="0"/>
        <v>17.630769230769232</v>
      </c>
      <c r="K132">
        <f t="shared" si="0"/>
        <v>0.1802900687151292</v>
      </c>
      <c r="L132">
        <f t="shared" si="0"/>
        <v>9.6</v>
      </c>
    </row>
  </sheetData>
  <autoFilter ref="A1:Q132" xr:uid="{3036DF32-BCB1-4B0E-8789-C742C594382F}"/>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BCA3-F7D8-4D59-AB88-7CFECC8D6972}">
  <sheetPr>
    <tabColor theme="2" tint="0.79998168889431442"/>
  </sheetPr>
  <dimension ref="A1:Q131"/>
  <sheetViews>
    <sheetView workbookViewId="0">
      <pane ySplit="1" topLeftCell="A95" activePane="bottomLeft" state="frozen"/>
      <selection pane="bottomLeft" activeCell="A2" sqref="A2:N130"/>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1109</v>
      </c>
      <c r="C2" t="s">
        <v>557</v>
      </c>
      <c r="D2">
        <v>5</v>
      </c>
      <c r="E2">
        <v>5</v>
      </c>
      <c r="F2">
        <v>4</v>
      </c>
      <c r="G2">
        <v>5</v>
      </c>
      <c r="H2">
        <v>1</v>
      </c>
      <c r="I2">
        <v>3.5</v>
      </c>
      <c r="J2">
        <v>20</v>
      </c>
      <c r="K2">
        <v>0.16327621608581361</v>
      </c>
      <c r="L2">
        <v>7</v>
      </c>
      <c r="M2" t="s">
        <v>1110</v>
      </c>
      <c r="N2" t="b">
        <v>0</v>
      </c>
    </row>
    <row r="3" spans="1:17" x14ac:dyDescent="0.45">
      <c r="A3" t="s">
        <v>96</v>
      </c>
      <c r="B3" t="s">
        <v>1111</v>
      </c>
      <c r="C3" t="s">
        <v>557</v>
      </c>
      <c r="D3">
        <v>5</v>
      </c>
      <c r="E3">
        <v>5</v>
      </c>
      <c r="F3">
        <v>4</v>
      </c>
      <c r="G3">
        <v>5</v>
      </c>
      <c r="H3">
        <v>1</v>
      </c>
      <c r="I3">
        <v>4.3400000000000007</v>
      </c>
      <c r="J3">
        <v>20</v>
      </c>
      <c r="K3">
        <v>0.27388115840053873</v>
      </c>
      <c r="L3">
        <v>10</v>
      </c>
      <c r="M3" t="s">
        <v>1112</v>
      </c>
      <c r="N3" t="b">
        <v>0</v>
      </c>
    </row>
    <row r="4" spans="1:17" x14ac:dyDescent="0.45">
      <c r="A4" t="s">
        <v>99</v>
      </c>
      <c r="B4" t="s">
        <v>1113</v>
      </c>
      <c r="C4" t="s">
        <v>557</v>
      </c>
      <c r="D4">
        <v>5</v>
      </c>
      <c r="E4">
        <v>5</v>
      </c>
      <c r="F4">
        <v>4</v>
      </c>
      <c r="G4">
        <v>5</v>
      </c>
      <c r="H4">
        <v>3</v>
      </c>
      <c r="I4">
        <v>4.74</v>
      </c>
      <c r="J4">
        <v>22</v>
      </c>
      <c r="K4">
        <v>0.29469140070388439</v>
      </c>
      <c r="L4">
        <v>10</v>
      </c>
      <c r="M4" t="s">
        <v>1114</v>
      </c>
      <c r="N4" t="b">
        <v>0</v>
      </c>
    </row>
    <row r="5" spans="1:17" x14ac:dyDescent="0.45">
      <c r="A5" t="s">
        <v>102</v>
      </c>
      <c r="B5" t="s">
        <v>1115</v>
      </c>
      <c r="C5" t="s">
        <v>557</v>
      </c>
      <c r="D5">
        <v>4</v>
      </c>
      <c r="E5">
        <v>4</v>
      </c>
      <c r="F5">
        <v>2</v>
      </c>
      <c r="G5">
        <v>5</v>
      </c>
      <c r="H5">
        <v>1</v>
      </c>
      <c r="I5">
        <v>3.94</v>
      </c>
      <c r="J5">
        <v>16</v>
      </c>
      <c r="K5">
        <v>8.5344399212355149E-2</v>
      </c>
      <c r="L5">
        <v>12</v>
      </c>
      <c r="M5" t="s">
        <v>1116</v>
      </c>
      <c r="N5" t="b">
        <v>0</v>
      </c>
    </row>
    <row r="6" spans="1:17" x14ac:dyDescent="0.45">
      <c r="A6" t="s">
        <v>105</v>
      </c>
      <c r="B6" t="s">
        <v>1117</v>
      </c>
      <c r="C6" t="s">
        <v>557</v>
      </c>
      <c r="D6">
        <v>3</v>
      </c>
      <c r="E6">
        <v>5</v>
      </c>
      <c r="F6">
        <v>3</v>
      </c>
      <c r="G6">
        <v>4</v>
      </c>
      <c r="H6">
        <v>1</v>
      </c>
      <c r="I6">
        <v>2.8</v>
      </c>
      <c r="J6">
        <v>16</v>
      </c>
      <c r="K6">
        <v>0.21164457431790759</v>
      </c>
      <c r="L6">
        <v>13</v>
      </c>
      <c r="M6" t="s">
        <v>1118</v>
      </c>
      <c r="N6" t="b">
        <v>0</v>
      </c>
    </row>
    <row r="7" spans="1:17" x14ac:dyDescent="0.45">
      <c r="A7" t="s">
        <v>108</v>
      </c>
      <c r="B7" t="s">
        <v>1119</v>
      </c>
      <c r="C7" t="s">
        <v>557</v>
      </c>
      <c r="D7">
        <v>5</v>
      </c>
      <c r="E7">
        <v>5</v>
      </c>
      <c r="F7">
        <v>4</v>
      </c>
      <c r="G7">
        <v>5</v>
      </c>
      <c r="H7">
        <v>1</v>
      </c>
      <c r="I7">
        <v>4.3400000000000007</v>
      </c>
      <c r="J7">
        <v>20</v>
      </c>
      <c r="K7">
        <v>0.28127742699029878</v>
      </c>
      <c r="L7">
        <v>8</v>
      </c>
      <c r="M7" t="s">
        <v>1120</v>
      </c>
      <c r="N7" t="b">
        <v>0</v>
      </c>
    </row>
    <row r="8" spans="1:17" x14ac:dyDescent="0.45">
      <c r="A8" t="s">
        <v>111</v>
      </c>
      <c r="B8" t="s">
        <v>1121</v>
      </c>
      <c r="C8" t="s">
        <v>557</v>
      </c>
      <c r="D8">
        <v>4</v>
      </c>
      <c r="E8">
        <v>5</v>
      </c>
      <c r="F8">
        <v>4</v>
      </c>
      <c r="G8">
        <v>5</v>
      </c>
      <c r="H8">
        <v>1</v>
      </c>
      <c r="I8">
        <v>3.28</v>
      </c>
      <c r="J8">
        <v>19</v>
      </c>
      <c r="K8">
        <v>0.35264038309845491</v>
      </c>
      <c r="L8">
        <v>9</v>
      </c>
      <c r="M8" t="s">
        <v>1122</v>
      </c>
      <c r="N8" t="b">
        <v>0</v>
      </c>
    </row>
    <row r="9" spans="1:17" x14ac:dyDescent="0.45">
      <c r="A9" t="s">
        <v>114</v>
      </c>
      <c r="B9" t="s">
        <v>1123</v>
      </c>
      <c r="C9" t="s">
        <v>557</v>
      </c>
      <c r="D9">
        <v>4</v>
      </c>
      <c r="E9">
        <v>5</v>
      </c>
      <c r="F9">
        <v>4</v>
      </c>
      <c r="G9">
        <v>5</v>
      </c>
      <c r="H9">
        <v>1</v>
      </c>
      <c r="I9">
        <v>4.12</v>
      </c>
      <c r="J9">
        <v>19</v>
      </c>
      <c r="K9">
        <v>0.2045897961281444</v>
      </c>
      <c r="L9">
        <v>11</v>
      </c>
      <c r="M9" t="s">
        <v>1124</v>
      </c>
      <c r="N9" t="b">
        <v>0</v>
      </c>
    </row>
    <row r="10" spans="1:17" x14ac:dyDescent="0.45">
      <c r="A10" t="s">
        <v>117</v>
      </c>
      <c r="B10" t="s">
        <v>1125</v>
      </c>
      <c r="C10" t="s">
        <v>557</v>
      </c>
      <c r="D10">
        <v>4</v>
      </c>
      <c r="E10">
        <v>4</v>
      </c>
      <c r="F10">
        <v>3</v>
      </c>
      <c r="G10">
        <v>5</v>
      </c>
      <c r="H10">
        <v>1</v>
      </c>
      <c r="I10">
        <v>2.96</v>
      </c>
      <c r="J10">
        <v>17</v>
      </c>
      <c r="K10">
        <v>0.12558714386605629</v>
      </c>
      <c r="L10">
        <v>10</v>
      </c>
      <c r="M10" t="s">
        <v>1126</v>
      </c>
      <c r="N10" t="b">
        <v>0</v>
      </c>
    </row>
    <row r="11" spans="1:17" x14ac:dyDescent="0.45">
      <c r="A11" t="s">
        <v>120</v>
      </c>
      <c r="B11" t="s">
        <v>1127</v>
      </c>
      <c r="C11" t="s">
        <v>557</v>
      </c>
      <c r="D11">
        <v>2</v>
      </c>
      <c r="E11">
        <v>4</v>
      </c>
      <c r="F11">
        <v>2</v>
      </c>
      <c r="G11">
        <v>5</v>
      </c>
      <c r="H11">
        <v>1</v>
      </c>
      <c r="I11">
        <v>3.22</v>
      </c>
      <c r="J11">
        <v>14</v>
      </c>
      <c r="K11">
        <v>0.1672567277032091</v>
      </c>
      <c r="L11">
        <v>9</v>
      </c>
      <c r="M11" t="s">
        <v>1128</v>
      </c>
      <c r="N11" t="b">
        <v>0</v>
      </c>
    </row>
    <row r="12" spans="1:17" x14ac:dyDescent="0.45">
      <c r="A12" t="s">
        <v>123</v>
      </c>
      <c r="B12" t="s">
        <v>1129</v>
      </c>
      <c r="C12" t="s">
        <v>557</v>
      </c>
      <c r="D12">
        <v>5</v>
      </c>
      <c r="E12">
        <v>5</v>
      </c>
      <c r="F12">
        <v>5</v>
      </c>
      <c r="G12">
        <v>5</v>
      </c>
      <c r="H12">
        <v>1</v>
      </c>
      <c r="I12">
        <v>3.64</v>
      </c>
      <c r="J12">
        <v>21</v>
      </c>
      <c r="K12">
        <v>0.31898390070756688</v>
      </c>
      <c r="L12">
        <v>11</v>
      </c>
      <c r="M12" t="s">
        <v>1130</v>
      </c>
      <c r="N12" t="b">
        <v>0</v>
      </c>
    </row>
    <row r="13" spans="1:17" x14ac:dyDescent="0.45">
      <c r="A13" t="s">
        <v>126</v>
      </c>
      <c r="B13" t="s">
        <v>1131</v>
      </c>
      <c r="C13" t="s">
        <v>557</v>
      </c>
      <c r="D13">
        <v>5</v>
      </c>
      <c r="E13">
        <v>5</v>
      </c>
      <c r="F13">
        <v>4</v>
      </c>
      <c r="G13">
        <v>5</v>
      </c>
      <c r="H13">
        <v>1</v>
      </c>
      <c r="I13">
        <v>4.3400000000000007</v>
      </c>
      <c r="J13">
        <v>20</v>
      </c>
      <c r="K13">
        <v>0.42633306157155582</v>
      </c>
      <c r="L13">
        <v>12</v>
      </c>
      <c r="M13" t="s">
        <v>1132</v>
      </c>
      <c r="N13" t="b">
        <v>0</v>
      </c>
    </row>
    <row r="14" spans="1:17" x14ac:dyDescent="0.45">
      <c r="A14" t="s">
        <v>129</v>
      </c>
      <c r="B14" t="s">
        <v>886</v>
      </c>
      <c r="C14" t="s">
        <v>557</v>
      </c>
      <c r="D14">
        <v>5</v>
      </c>
      <c r="E14">
        <v>5</v>
      </c>
      <c r="F14">
        <v>5</v>
      </c>
      <c r="G14">
        <v>5</v>
      </c>
      <c r="H14">
        <v>1</v>
      </c>
      <c r="I14">
        <v>3.64</v>
      </c>
      <c r="J14">
        <v>21</v>
      </c>
      <c r="K14">
        <v>0.14649663387910741</v>
      </c>
      <c r="L14">
        <v>10</v>
      </c>
      <c r="M14" t="s">
        <v>1133</v>
      </c>
      <c r="N14" t="b">
        <v>0</v>
      </c>
    </row>
    <row r="15" spans="1:17" x14ac:dyDescent="0.45">
      <c r="A15" t="s">
        <v>132</v>
      </c>
      <c r="B15" t="s">
        <v>1134</v>
      </c>
      <c r="C15" t="s">
        <v>557</v>
      </c>
      <c r="D15">
        <v>5</v>
      </c>
      <c r="E15">
        <v>5</v>
      </c>
      <c r="F15">
        <v>4</v>
      </c>
      <c r="G15">
        <v>5</v>
      </c>
      <c r="H15">
        <v>1</v>
      </c>
      <c r="I15">
        <v>3.5</v>
      </c>
      <c r="J15">
        <v>20</v>
      </c>
      <c r="K15">
        <v>0.38363096649364808</v>
      </c>
      <c r="L15">
        <v>11</v>
      </c>
      <c r="M15" t="s">
        <v>1135</v>
      </c>
      <c r="N15" t="b">
        <v>0</v>
      </c>
    </row>
    <row r="16" spans="1:17" x14ac:dyDescent="0.45">
      <c r="A16" t="s">
        <v>135</v>
      </c>
      <c r="B16" t="s">
        <v>698</v>
      </c>
      <c r="C16" t="s">
        <v>557</v>
      </c>
      <c r="D16">
        <v>1</v>
      </c>
      <c r="E16">
        <v>1</v>
      </c>
      <c r="F16">
        <v>1</v>
      </c>
      <c r="G16">
        <v>1</v>
      </c>
      <c r="H16">
        <v>1</v>
      </c>
      <c r="I16">
        <v>1</v>
      </c>
      <c r="J16">
        <v>5</v>
      </c>
      <c r="K16">
        <v>4.0150389927235741E-2</v>
      </c>
      <c r="L16">
        <v>12</v>
      </c>
      <c r="M16" t="s">
        <v>1136</v>
      </c>
      <c r="N16" t="b">
        <v>0</v>
      </c>
    </row>
    <row r="17" spans="1:14" x14ac:dyDescent="0.45">
      <c r="A17" t="s">
        <v>138</v>
      </c>
      <c r="B17" t="s">
        <v>1137</v>
      </c>
      <c r="C17" t="s">
        <v>557</v>
      </c>
      <c r="D17">
        <v>4</v>
      </c>
      <c r="E17">
        <v>5</v>
      </c>
      <c r="F17">
        <v>4</v>
      </c>
      <c r="G17">
        <v>5</v>
      </c>
      <c r="H17">
        <v>1</v>
      </c>
      <c r="I17">
        <v>4.12</v>
      </c>
      <c r="J17">
        <v>19</v>
      </c>
      <c r="K17">
        <v>0.21031047430731151</v>
      </c>
      <c r="L17">
        <v>10</v>
      </c>
      <c r="M17" t="s">
        <v>1138</v>
      </c>
      <c r="N17" t="b">
        <v>0</v>
      </c>
    </row>
    <row r="18" spans="1:14" x14ac:dyDescent="0.45">
      <c r="A18" t="s">
        <v>141</v>
      </c>
      <c r="B18" t="s">
        <v>1139</v>
      </c>
      <c r="C18" t="s">
        <v>557</v>
      </c>
      <c r="D18">
        <v>4</v>
      </c>
      <c r="E18">
        <v>5</v>
      </c>
      <c r="F18">
        <v>3</v>
      </c>
      <c r="G18">
        <v>5</v>
      </c>
      <c r="H18">
        <v>1</v>
      </c>
      <c r="I18">
        <v>3.98</v>
      </c>
      <c r="J18">
        <v>18</v>
      </c>
      <c r="K18">
        <v>7.9076878904449283E-2</v>
      </c>
      <c r="L18">
        <v>10</v>
      </c>
      <c r="M18" t="s">
        <v>1140</v>
      </c>
      <c r="N18" t="b">
        <v>0</v>
      </c>
    </row>
    <row r="19" spans="1:14" x14ac:dyDescent="0.45">
      <c r="A19" t="s">
        <v>144</v>
      </c>
      <c r="B19" t="s">
        <v>1141</v>
      </c>
      <c r="C19" t="s">
        <v>557</v>
      </c>
      <c r="D19">
        <v>5</v>
      </c>
      <c r="E19">
        <v>5</v>
      </c>
      <c r="F19">
        <v>5</v>
      </c>
      <c r="G19">
        <v>5</v>
      </c>
      <c r="H19">
        <v>1</v>
      </c>
      <c r="I19">
        <v>4.4800000000000004</v>
      </c>
      <c r="J19">
        <v>21</v>
      </c>
      <c r="K19">
        <v>9.7902122209813036E-2</v>
      </c>
      <c r="L19">
        <v>10</v>
      </c>
      <c r="M19" t="s">
        <v>1142</v>
      </c>
      <c r="N19" t="b">
        <v>0</v>
      </c>
    </row>
    <row r="20" spans="1:14" x14ac:dyDescent="0.45">
      <c r="A20" t="s">
        <v>147</v>
      </c>
      <c r="B20" t="s">
        <v>1143</v>
      </c>
      <c r="C20" t="s">
        <v>557</v>
      </c>
      <c r="D20">
        <v>3</v>
      </c>
      <c r="E20">
        <v>3</v>
      </c>
      <c r="F20">
        <v>2</v>
      </c>
      <c r="G20">
        <v>4</v>
      </c>
      <c r="H20">
        <v>1</v>
      </c>
      <c r="I20">
        <v>3.14</v>
      </c>
      <c r="J20">
        <v>13</v>
      </c>
      <c r="K20">
        <v>0.13126782251531369</v>
      </c>
      <c r="L20">
        <v>10</v>
      </c>
      <c r="M20" t="s">
        <v>1144</v>
      </c>
      <c r="N20" t="b">
        <v>0</v>
      </c>
    </row>
    <row r="21" spans="1:14" x14ac:dyDescent="0.45">
      <c r="A21" t="s">
        <v>150</v>
      </c>
      <c r="B21" t="s">
        <v>1145</v>
      </c>
      <c r="C21" t="s">
        <v>557</v>
      </c>
      <c r="D21">
        <v>4</v>
      </c>
      <c r="E21">
        <v>5</v>
      </c>
      <c r="F21">
        <v>3</v>
      </c>
      <c r="G21">
        <v>5</v>
      </c>
      <c r="H21">
        <v>1</v>
      </c>
      <c r="I21">
        <v>3.98</v>
      </c>
      <c r="J21">
        <v>18</v>
      </c>
      <c r="K21">
        <v>6.7100983865205993E-2</v>
      </c>
      <c r="L21">
        <v>10</v>
      </c>
      <c r="M21" t="s">
        <v>1146</v>
      </c>
      <c r="N21" t="b">
        <v>0</v>
      </c>
    </row>
    <row r="22" spans="1:14" x14ac:dyDescent="0.45">
      <c r="A22" t="s">
        <v>153</v>
      </c>
      <c r="B22" t="s">
        <v>1147</v>
      </c>
      <c r="C22" t="s">
        <v>557</v>
      </c>
      <c r="D22">
        <v>4</v>
      </c>
      <c r="E22">
        <v>5</v>
      </c>
      <c r="F22">
        <v>4</v>
      </c>
      <c r="G22">
        <v>5</v>
      </c>
      <c r="H22">
        <v>1</v>
      </c>
      <c r="I22">
        <v>4.12</v>
      </c>
      <c r="J22">
        <v>19</v>
      </c>
      <c r="K22">
        <v>0.24482544795560721</v>
      </c>
      <c r="L22">
        <v>5</v>
      </c>
      <c r="M22" t="s">
        <v>1148</v>
      </c>
      <c r="N22" t="b">
        <v>0</v>
      </c>
    </row>
    <row r="23" spans="1:14" x14ac:dyDescent="0.45">
      <c r="A23" t="s">
        <v>156</v>
      </c>
      <c r="B23" t="s">
        <v>1149</v>
      </c>
      <c r="C23" t="s">
        <v>557</v>
      </c>
      <c r="D23">
        <v>5</v>
      </c>
      <c r="E23">
        <v>5</v>
      </c>
      <c r="F23">
        <v>4</v>
      </c>
      <c r="G23">
        <v>5</v>
      </c>
      <c r="H23">
        <v>1</v>
      </c>
      <c r="I23">
        <v>4.3400000000000007</v>
      </c>
      <c r="J23">
        <v>20</v>
      </c>
      <c r="K23">
        <v>0.31290464467139112</v>
      </c>
      <c r="L23">
        <v>11</v>
      </c>
      <c r="M23" t="s">
        <v>1150</v>
      </c>
      <c r="N23" t="b">
        <v>0</v>
      </c>
    </row>
    <row r="24" spans="1:14" x14ac:dyDescent="0.45">
      <c r="A24" t="s">
        <v>159</v>
      </c>
      <c r="B24" t="s">
        <v>1151</v>
      </c>
      <c r="C24" t="s">
        <v>557</v>
      </c>
      <c r="D24">
        <v>3</v>
      </c>
      <c r="E24">
        <v>3</v>
      </c>
      <c r="F24">
        <v>2</v>
      </c>
      <c r="G24">
        <v>4</v>
      </c>
      <c r="H24">
        <v>1</v>
      </c>
      <c r="I24">
        <v>3.42</v>
      </c>
      <c r="J24">
        <v>13</v>
      </c>
      <c r="K24">
        <v>0.19206423510735851</v>
      </c>
      <c r="L24">
        <v>9</v>
      </c>
      <c r="M24" t="s">
        <v>1152</v>
      </c>
      <c r="N24" t="b">
        <v>0</v>
      </c>
    </row>
    <row r="25" spans="1:14" x14ac:dyDescent="0.45">
      <c r="A25" t="s">
        <v>162</v>
      </c>
      <c r="B25" t="s">
        <v>1153</v>
      </c>
      <c r="C25" t="s">
        <v>557</v>
      </c>
      <c r="D25">
        <v>4</v>
      </c>
      <c r="E25">
        <v>4</v>
      </c>
      <c r="F25">
        <v>3</v>
      </c>
      <c r="G25">
        <v>4</v>
      </c>
      <c r="H25">
        <v>1</v>
      </c>
      <c r="I25">
        <v>2.84</v>
      </c>
      <c r="J25">
        <v>16</v>
      </c>
      <c r="K25">
        <v>0.34026979086576142</v>
      </c>
      <c r="L25">
        <v>11</v>
      </c>
      <c r="M25" t="s">
        <v>1154</v>
      </c>
      <c r="N25" t="b">
        <v>0</v>
      </c>
    </row>
    <row r="26" spans="1:14" x14ac:dyDescent="0.45">
      <c r="A26" t="s">
        <v>165</v>
      </c>
      <c r="B26" t="s">
        <v>1155</v>
      </c>
      <c r="C26" t="s">
        <v>557</v>
      </c>
      <c r="D26">
        <v>2</v>
      </c>
      <c r="E26">
        <v>2</v>
      </c>
      <c r="F26">
        <v>1</v>
      </c>
      <c r="G26">
        <v>4</v>
      </c>
      <c r="H26">
        <v>1</v>
      </c>
      <c r="I26">
        <v>2.88</v>
      </c>
      <c r="J26">
        <v>10</v>
      </c>
      <c r="K26">
        <v>0.1915376553776601</v>
      </c>
      <c r="L26">
        <v>12</v>
      </c>
      <c r="M26" t="s">
        <v>1156</v>
      </c>
      <c r="N26" t="b">
        <v>0</v>
      </c>
    </row>
    <row r="27" spans="1:14" x14ac:dyDescent="0.45">
      <c r="A27" t="s">
        <v>168</v>
      </c>
      <c r="B27" t="s">
        <v>1157</v>
      </c>
      <c r="C27" t="s">
        <v>557</v>
      </c>
      <c r="D27">
        <v>5</v>
      </c>
      <c r="E27">
        <v>5</v>
      </c>
      <c r="F27">
        <v>4</v>
      </c>
      <c r="G27">
        <v>5</v>
      </c>
      <c r="H27">
        <v>1</v>
      </c>
      <c r="I27">
        <v>4.3400000000000007</v>
      </c>
      <c r="J27">
        <v>20</v>
      </c>
      <c r="K27">
        <v>0.20220681310385111</v>
      </c>
      <c r="L27">
        <v>13</v>
      </c>
      <c r="M27" t="s">
        <v>1158</v>
      </c>
      <c r="N27" t="b">
        <v>0</v>
      </c>
    </row>
    <row r="28" spans="1:14" x14ac:dyDescent="0.45">
      <c r="A28" t="s">
        <v>171</v>
      </c>
      <c r="B28" t="s">
        <v>1159</v>
      </c>
      <c r="C28" t="s">
        <v>557</v>
      </c>
      <c r="D28">
        <v>4</v>
      </c>
      <c r="E28">
        <v>5</v>
      </c>
      <c r="F28">
        <v>4</v>
      </c>
      <c r="G28">
        <v>5</v>
      </c>
      <c r="H28">
        <v>1</v>
      </c>
      <c r="I28">
        <v>3.28</v>
      </c>
      <c r="J28">
        <v>19</v>
      </c>
      <c r="K28">
        <v>0.29884333776155769</v>
      </c>
      <c r="L28">
        <v>13</v>
      </c>
      <c r="M28" t="s">
        <v>1160</v>
      </c>
      <c r="N28" t="b">
        <v>0</v>
      </c>
    </row>
    <row r="29" spans="1:14" x14ac:dyDescent="0.45">
      <c r="A29" t="s">
        <v>174</v>
      </c>
      <c r="B29" t="s">
        <v>1161</v>
      </c>
      <c r="C29" t="s">
        <v>557</v>
      </c>
      <c r="D29">
        <v>4</v>
      </c>
      <c r="E29">
        <v>5</v>
      </c>
      <c r="F29">
        <v>4</v>
      </c>
      <c r="G29">
        <v>5</v>
      </c>
      <c r="H29">
        <v>1</v>
      </c>
      <c r="I29">
        <v>4.12</v>
      </c>
      <c r="J29">
        <v>19</v>
      </c>
      <c r="K29">
        <v>0.1538637898323186</v>
      </c>
      <c r="L29">
        <v>12</v>
      </c>
      <c r="M29" t="s">
        <v>1162</v>
      </c>
      <c r="N29" t="b">
        <v>0</v>
      </c>
    </row>
    <row r="30" spans="1:14" x14ac:dyDescent="0.45">
      <c r="A30" t="s">
        <v>177</v>
      </c>
      <c r="B30" t="s">
        <v>1163</v>
      </c>
      <c r="C30" t="s">
        <v>557</v>
      </c>
      <c r="D30">
        <v>4</v>
      </c>
      <c r="E30">
        <v>4</v>
      </c>
      <c r="F30">
        <v>3</v>
      </c>
      <c r="G30">
        <v>4</v>
      </c>
      <c r="H30">
        <v>3</v>
      </c>
      <c r="I30">
        <v>4.08</v>
      </c>
      <c r="J30">
        <v>18</v>
      </c>
      <c r="K30">
        <v>0.32980189587323849</v>
      </c>
      <c r="L30">
        <v>9</v>
      </c>
      <c r="M30" t="s">
        <v>1164</v>
      </c>
      <c r="N30" t="b">
        <v>0</v>
      </c>
    </row>
    <row r="31" spans="1:14" x14ac:dyDescent="0.45">
      <c r="A31" t="s">
        <v>180</v>
      </c>
      <c r="B31" t="s">
        <v>1165</v>
      </c>
      <c r="C31" t="s">
        <v>557</v>
      </c>
      <c r="D31">
        <v>5</v>
      </c>
      <c r="E31">
        <v>5</v>
      </c>
      <c r="F31">
        <v>5</v>
      </c>
      <c r="G31">
        <v>5</v>
      </c>
      <c r="H31">
        <v>1</v>
      </c>
      <c r="I31">
        <v>4.4800000000000004</v>
      </c>
      <c r="J31">
        <v>21</v>
      </c>
      <c r="K31">
        <v>0.15434258627359981</v>
      </c>
      <c r="L31">
        <v>13</v>
      </c>
      <c r="M31" t="s">
        <v>1166</v>
      </c>
      <c r="N31" t="b">
        <v>0</v>
      </c>
    </row>
    <row r="32" spans="1:14" x14ac:dyDescent="0.45">
      <c r="A32" t="s">
        <v>183</v>
      </c>
      <c r="B32" t="s">
        <v>1167</v>
      </c>
      <c r="C32" t="s">
        <v>557</v>
      </c>
      <c r="D32">
        <v>4</v>
      </c>
      <c r="E32">
        <v>5</v>
      </c>
      <c r="F32">
        <v>4</v>
      </c>
      <c r="G32">
        <v>5</v>
      </c>
      <c r="H32">
        <v>1</v>
      </c>
      <c r="I32">
        <v>4.12</v>
      </c>
      <c r="J32">
        <v>19</v>
      </c>
      <c r="K32">
        <v>0.1600827296202231</v>
      </c>
      <c r="L32">
        <v>11</v>
      </c>
      <c r="M32" t="s">
        <v>1168</v>
      </c>
      <c r="N32" t="b">
        <v>0</v>
      </c>
    </row>
    <row r="33" spans="1:14" x14ac:dyDescent="0.45">
      <c r="A33" t="s">
        <v>186</v>
      </c>
      <c r="B33" t="s">
        <v>1169</v>
      </c>
      <c r="C33" t="s">
        <v>557</v>
      </c>
      <c r="D33">
        <v>4</v>
      </c>
      <c r="E33">
        <v>4</v>
      </c>
      <c r="F33">
        <v>3</v>
      </c>
      <c r="G33">
        <v>5</v>
      </c>
      <c r="H33">
        <v>1</v>
      </c>
      <c r="I33">
        <v>3.8</v>
      </c>
      <c r="J33">
        <v>17</v>
      </c>
      <c r="K33">
        <v>0.1532030389491458</v>
      </c>
      <c r="L33">
        <v>10</v>
      </c>
      <c r="M33" t="s">
        <v>1170</v>
      </c>
      <c r="N33" t="b">
        <v>0</v>
      </c>
    </row>
    <row r="34" spans="1:14" x14ac:dyDescent="0.45">
      <c r="A34" t="s">
        <v>189</v>
      </c>
      <c r="B34" t="s">
        <v>1171</v>
      </c>
      <c r="C34" t="s">
        <v>557</v>
      </c>
      <c r="D34">
        <v>5</v>
      </c>
      <c r="E34">
        <v>5</v>
      </c>
      <c r="F34">
        <v>5</v>
      </c>
      <c r="G34">
        <v>5</v>
      </c>
      <c r="H34">
        <v>1</v>
      </c>
      <c r="I34">
        <v>4.76</v>
      </c>
      <c r="J34">
        <v>21</v>
      </c>
      <c r="K34">
        <v>0.30845203705115848</v>
      </c>
      <c r="L34">
        <v>11</v>
      </c>
      <c r="M34" t="s">
        <v>1172</v>
      </c>
      <c r="N34" t="b">
        <v>0</v>
      </c>
    </row>
    <row r="35" spans="1:14" x14ac:dyDescent="0.45">
      <c r="A35" t="s">
        <v>192</v>
      </c>
      <c r="B35" t="s">
        <v>1173</v>
      </c>
      <c r="C35" t="s">
        <v>557</v>
      </c>
      <c r="D35">
        <v>4</v>
      </c>
      <c r="E35">
        <v>5</v>
      </c>
      <c r="F35">
        <v>4</v>
      </c>
      <c r="G35">
        <v>5</v>
      </c>
      <c r="H35">
        <v>2</v>
      </c>
      <c r="I35">
        <v>4.46</v>
      </c>
      <c r="J35">
        <v>20</v>
      </c>
      <c r="K35">
        <v>0.38958457766088</v>
      </c>
      <c r="L35">
        <v>12</v>
      </c>
      <c r="M35" t="s">
        <v>1174</v>
      </c>
      <c r="N35" t="b">
        <v>0</v>
      </c>
    </row>
    <row r="36" spans="1:14" x14ac:dyDescent="0.45">
      <c r="A36" t="s">
        <v>195</v>
      </c>
      <c r="B36" t="s">
        <v>1175</v>
      </c>
      <c r="C36" t="s">
        <v>557</v>
      </c>
      <c r="D36">
        <v>5</v>
      </c>
      <c r="E36">
        <v>5</v>
      </c>
      <c r="F36">
        <v>5</v>
      </c>
      <c r="G36">
        <v>5</v>
      </c>
      <c r="H36">
        <v>1</v>
      </c>
      <c r="I36">
        <v>4.4800000000000004</v>
      </c>
      <c r="J36">
        <v>21</v>
      </c>
      <c r="K36">
        <v>0.19705770952107851</v>
      </c>
      <c r="L36">
        <v>8</v>
      </c>
      <c r="M36" t="s">
        <v>1176</v>
      </c>
      <c r="N36" t="b">
        <v>0</v>
      </c>
    </row>
    <row r="37" spans="1:14" x14ac:dyDescent="0.45">
      <c r="A37" t="s">
        <v>198</v>
      </c>
      <c r="B37" t="s">
        <v>1177</v>
      </c>
      <c r="C37" t="s">
        <v>557</v>
      </c>
      <c r="D37">
        <v>4</v>
      </c>
      <c r="E37">
        <v>5</v>
      </c>
      <c r="F37">
        <v>4</v>
      </c>
      <c r="G37">
        <v>5</v>
      </c>
      <c r="H37">
        <v>1</v>
      </c>
      <c r="I37">
        <v>4.12</v>
      </c>
      <c r="J37">
        <v>19</v>
      </c>
      <c r="K37">
        <v>0.1997893411818672</v>
      </c>
      <c r="L37">
        <v>11</v>
      </c>
      <c r="M37" t="s">
        <v>1178</v>
      </c>
      <c r="N37" t="b">
        <v>0</v>
      </c>
    </row>
    <row r="38" spans="1:14" x14ac:dyDescent="0.45">
      <c r="A38" t="s">
        <v>201</v>
      </c>
      <c r="B38" t="s">
        <v>1179</v>
      </c>
      <c r="C38" t="s">
        <v>557</v>
      </c>
      <c r="D38">
        <v>5</v>
      </c>
      <c r="E38">
        <v>5</v>
      </c>
      <c r="F38">
        <v>4</v>
      </c>
      <c r="G38">
        <v>5</v>
      </c>
      <c r="H38">
        <v>1</v>
      </c>
      <c r="I38">
        <v>4.3400000000000007</v>
      </c>
      <c r="J38">
        <v>20</v>
      </c>
      <c r="K38">
        <v>0.26822437266967192</v>
      </c>
      <c r="L38">
        <v>11</v>
      </c>
      <c r="M38" t="s">
        <v>1180</v>
      </c>
      <c r="N38" t="b">
        <v>0</v>
      </c>
    </row>
    <row r="39" spans="1:14" x14ac:dyDescent="0.45">
      <c r="A39" t="s">
        <v>204</v>
      </c>
      <c r="B39" t="s">
        <v>1181</v>
      </c>
      <c r="C39" t="s">
        <v>557</v>
      </c>
      <c r="D39">
        <v>4</v>
      </c>
      <c r="E39">
        <v>4</v>
      </c>
      <c r="F39">
        <v>3</v>
      </c>
      <c r="G39">
        <v>4</v>
      </c>
      <c r="H39">
        <v>1</v>
      </c>
      <c r="I39">
        <v>3.68</v>
      </c>
      <c r="J39">
        <v>16</v>
      </c>
      <c r="K39">
        <v>0.40006415424844971</v>
      </c>
      <c r="L39">
        <v>13</v>
      </c>
      <c r="M39" t="s">
        <v>1182</v>
      </c>
      <c r="N39" t="b">
        <v>0</v>
      </c>
    </row>
    <row r="40" spans="1:14" x14ac:dyDescent="0.45">
      <c r="A40" t="s">
        <v>207</v>
      </c>
      <c r="B40" t="s">
        <v>1183</v>
      </c>
      <c r="C40" t="s">
        <v>557</v>
      </c>
      <c r="D40">
        <v>4</v>
      </c>
      <c r="E40">
        <v>4</v>
      </c>
      <c r="F40">
        <v>3</v>
      </c>
      <c r="G40">
        <v>5</v>
      </c>
      <c r="H40">
        <v>1</v>
      </c>
      <c r="I40">
        <v>3.6</v>
      </c>
      <c r="J40">
        <v>17</v>
      </c>
      <c r="K40">
        <v>0.1223167939488812</v>
      </c>
      <c r="L40">
        <v>9</v>
      </c>
      <c r="M40" t="s">
        <v>1184</v>
      </c>
      <c r="N40" t="b">
        <v>0</v>
      </c>
    </row>
    <row r="41" spans="1:14" x14ac:dyDescent="0.45">
      <c r="A41" t="s">
        <v>210</v>
      </c>
      <c r="B41" t="s">
        <v>939</v>
      </c>
      <c r="C41" t="s">
        <v>557</v>
      </c>
      <c r="D41">
        <v>3</v>
      </c>
      <c r="E41">
        <v>4</v>
      </c>
      <c r="F41">
        <v>2</v>
      </c>
      <c r="G41">
        <v>5</v>
      </c>
      <c r="H41">
        <v>1</v>
      </c>
      <c r="I41">
        <v>2.6</v>
      </c>
      <c r="J41">
        <v>15</v>
      </c>
      <c r="K41">
        <v>0.1419575918323662</v>
      </c>
      <c r="L41">
        <v>11</v>
      </c>
      <c r="M41" t="s">
        <v>1185</v>
      </c>
      <c r="N41" t="b">
        <v>0</v>
      </c>
    </row>
    <row r="42" spans="1:14" x14ac:dyDescent="0.45">
      <c r="A42" t="s">
        <v>213</v>
      </c>
      <c r="B42" t="s">
        <v>941</v>
      </c>
      <c r="C42" t="s">
        <v>557</v>
      </c>
      <c r="D42">
        <v>5</v>
      </c>
      <c r="E42">
        <v>5</v>
      </c>
      <c r="F42">
        <v>4</v>
      </c>
      <c r="G42">
        <v>5</v>
      </c>
      <c r="H42">
        <v>1</v>
      </c>
      <c r="I42">
        <v>3.5</v>
      </c>
      <c r="J42">
        <v>20</v>
      </c>
      <c r="K42">
        <v>0.17893089036153231</v>
      </c>
      <c r="L42">
        <v>11</v>
      </c>
      <c r="M42" t="s">
        <v>1186</v>
      </c>
      <c r="N42" t="b">
        <v>0</v>
      </c>
    </row>
    <row r="43" spans="1:14" x14ac:dyDescent="0.45">
      <c r="A43" t="s">
        <v>216</v>
      </c>
      <c r="B43" t="s">
        <v>1187</v>
      </c>
      <c r="C43" t="s">
        <v>557</v>
      </c>
      <c r="D43">
        <v>5</v>
      </c>
      <c r="E43">
        <v>5</v>
      </c>
      <c r="F43">
        <v>5</v>
      </c>
      <c r="G43">
        <v>5</v>
      </c>
      <c r="H43">
        <v>1</v>
      </c>
      <c r="I43">
        <v>4.76</v>
      </c>
      <c r="J43">
        <v>21</v>
      </c>
      <c r="K43">
        <v>8.6831221162940619E-2</v>
      </c>
      <c r="L43">
        <v>10</v>
      </c>
      <c r="M43" t="s">
        <v>1188</v>
      </c>
      <c r="N43" t="b">
        <v>0</v>
      </c>
    </row>
    <row r="44" spans="1:14" x14ac:dyDescent="0.45">
      <c r="A44" t="s">
        <v>219</v>
      </c>
      <c r="B44" t="s">
        <v>1189</v>
      </c>
      <c r="C44" t="s">
        <v>557</v>
      </c>
      <c r="D44">
        <v>5</v>
      </c>
      <c r="E44">
        <v>5</v>
      </c>
      <c r="F44">
        <v>4</v>
      </c>
      <c r="G44">
        <v>5</v>
      </c>
      <c r="H44">
        <v>2</v>
      </c>
      <c r="I44">
        <v>3.56</v>
      </c>
      <c r="J44">
        <v>21</v>
      </c>
      <c r="K44">
        <v>0.3055343996302341</v>
      </c>
      <c r="L44">
        <v>11</v>
      </c>
      <c r="M44" t="s">
        <v>1190</v>
      </c>
      <c r="N44" t="b">
        <v>0</v>
      </c>
    </row>
    <row r="45" spans="1:14" x14ac:dyDescent="0.45">
      <c r="A45" t="s">
        <v>222</v>
      </c>
      <c r="B45" t="s">
        <v>1191</v>
      </c>
      <c r="C45" t="s">
        <v>557</v>
      </c>
      <c r="D45">
        <v>5</v>
      </c>
      <c r="E45">
        <v>5</v>
      </c>
      <c r="F45">
        <v>4</v>
      </c>
      <c r="G45">
        <v>5</v>
      </c>
      <c r="H45">
        <v>1</v>
      </c>
      <c r="I45">
        <v>4.3400000000000007</v>
      </c>
      <c r="J45">
        <v>20</v>
      </c>
      <c r="K45">
        <v>0.33598123994228818</v>
      </c>
      <c r="L45">
        <v>10</v>
      </c>
      <c r="M45" t="s">
        <v>1192</v>
      </c>
      <c r="N45" t="b">
        <v>0</v>
      </c>
    </row>
    <row r="46" spans="1:14" x14ac:dyDescent="0.45">
      <c r="A46" t="s">
        <v>225</v>
      </c>
      <c r="B46" t="s">
        <v>1193</v>
      </c>
      <c r="C46" t="s">
        <v>557</v>
      </c>
      <c r="D46">
        <v>5</v>
      </c>
      <c r="E46">
        <v>5</v>
      </c>
      <c r="F46">
        <v>4</v>
      </c>
      <c r="G46">
        <v>5</v>
      </c>
      <c r="H46">
        <v>1</v>
      </c>
      <c r="I46">
        <v>3.5</v>
      </c>
      <c r="J46">
        <v>20</v>
      </c>
      <c r="K46">
        <v>0.25042105398507869</v>
      </c>
      <c r="L46">
        <v>10</v>
      </c>
      <c r="M46" t="s">
        <v>1194</v>
      </c>
      <c r="N46" t="b">
        <v>0</v>
      </c>
    </row>
    <row r="47" spans="1:14" x14ac:dyDescent="0.45">
      <c r="A47" t="s">
        <v>228</v>
      </c>
      <c r="B47" t="s">
        <v>1195</v>
      </c>
      <c r="C47" t="s">
        <v>557</v>
      </c>
      <c r="D47">
        <v>4</v>
      </c>
      <c r="E47">
        <v>5</v>
      </c>
      <c r="F47">
        <v>4</v>
      </c>
      <c r="G47">
        <v>5</v>
      </c>
      <c r="H47">
        <v>1</v>
      </c>
      <c r="I47">
        <v>3.28</v>
      </c>
      <c r="J47">
        <v>19</v>
      </c>
      <c r="K47">
        <v>0.2346081264163456</v>
      </c>
      <c r="L47">
        <v>12</v>
      </c>
      <c r="M47" t="s">
        <v>1196</v>
      </c>
      <c r="N47" t="b">
        <v>0</v>
      </c>
    </row>
    <row r="48" spans="1:14" x14ac:dyDescent="0.45">
      <c r="A48" t="s">
        <v>231</v>
      </c>
      <c r="B48" t="s">
        <v>1197</v>
      </c>
      <c r="C48" t="s">
        <v>557</v>
      </c>
      <c r="D48">
        <v>5</v>
      </c>
      <c r="E48">
        <v>5</v>
      </c>
      <c r="F48">
        <v>4</v>
      </c>
      <c r="G48">
        <v>5</v>
      </c>
      <c r="H48">
        <v>1</v>
      </c>
      <c r="I48">
        <v>4.3400000000000007</v>
      </c>
      <c r="J48">
        <v>20</v>
      </c>
      <c r="K48">
        <v>0.24748027597038141</v>
      </c>
      <c r="L48">
        <v>11</v>
      </c>
      <c r="M48" t="s">
        <v>1198</v>
      </c>
      <c r="N48" t="b">
        <v>0</v>
      </c>
    </row>
    <row r="49" spans="1:14" x14ac:dyDescent="0.45">
      <c r="A49" t="s">
        <v>234</v>
      </c>
      <c r="B49" t="s">
        <v>1199</v>
      </c>
      <c r="C49" t="s">
        <v>557</v>
      </c>
      <c r="D49">
        <v>5</v>
      </c>
      <c r="E49">
        <v>5</v>
      </c>
      <c r="F49">
        <v>4</v>
      </c>
      <c r="G49">
        <v>5</v>
      </c>
      <c r="H49">
        <v>1</v>
      </c>
      <c r="I49">
        <v>4.3400000000000007</v>
      </c>
      <c r="J49">
        <v>20</v>
      </c>
      <c r="K49">
        <v>0.26258981842686779</v>
      </c>
      <c r="L49">
        <v>10</v>
      </c>
      <c r="M49" t="s">
        <v>1200</v>
      </c>
      <c r="N49" t="b">
        <v>0</v>
      </c>
    </row>
    <row r="50" spans="1:14" x14ac:dyDescent="0.45">
      <c r="A50" t="s">
        <v>237</v>
      </c>
      <c r="B50" t="s">
        <v>1201</v>
      </c>
      <c r="C50" t="s">
        <v>557</v>
      </c>
      <c r="D50">
        <v>4</v>
      </c>
      <c r="E50">
        <v>5</v>
      </c>
      <c r="F50">
        <v>4</v>
      </c>
      <c r="G50">
        <v>5</v>
      </c>
      <c r="H50">
        <v>1</v>
      </c>
      <c r="I50">
        <v>4.3999999999999986</v>
      </c>
      <c r="J50">
        <v>19</v>
      </c>
      <c r="K50">
        <v>0.32960975357260319</v>
      </c>
      <c r="L50">
        <v>11</v>
      </c>
      <c r="M50" t="s">
        <v>1202</v>
      </c>
      <c r="N50" t="b">
        <v>0</v>
      </c>
    </row>
    <row r="51" spans="1:14" x14ac:dyDescent="0.45">
      <c r="A51" t="s">
        <v>240</v>
      </c>
      <c r="B51" t="s">
        <v>1203</v>
      </c>
      <c r="C51" t="s">
        <v>557</v>
      </c>
      <c r="D51">
        <v>5</v>
      </c>
      <c r="E51">
        <v>5</v>
      </c>
      <c r="F51">
        <v>4</v>
      </c>
      <c r="G51">
        <v>5</v>
      </c>
      <c r="H51">
        <v>2</v>
      </c>
      <c r="I51">
        <v>4.4000000000000004</v>
      </c>
      <c r="J51">
        <v>21</v>
      </c>
      <c r="K51">
        <v>0.21202638352638351</v>
      </c>
      <c r="L51">
        <v>5</v>
      </c>
      <c r="M51" t="s">
        <v>1204</v>
      </c>
      <c r="N51" t="b">
        <v>0</v>
      </c>
    </row>
    <row r="52" spans="1:14" x14ac:dyDescent="0.45">
      <c r="A52" t="s">
        <v>243</v>
      </c>
      <c r="B52" t="s">
        <v>1205</v>
      </c>
      <c r="C52" t="s">
        <v>557</v>
      </c>
      <c r="D52">
        <v>5</v>
      </c>
      <c r="E52">
        <v>5</v>
      </c>
      <c r="F52">
        <v>4</v>
      </c>
      <c r="G52">
        <v>5</v>
      </c>
      <c r="H52">
        <v>1</v>
      </c>
      <c r="I52">
        <v>4.3400000000000007</v>
      </c>
      <c r="J52">
        <v>20</v>
      </c>
      <c r="K52">
        <v>0.2394569357642363</v>
      </c>
      <c r="L52">
        <v>9</v>
      </c>
      <c r="M52" t="s">
        <v>1206</v>
      </c>
      <c r="N52" t="b">
        <v>0</v>
      </c>
    </row>
    <row r="53" spans="1:14" x14ac:dyDescent="0.45">
      <c r="A53" t="s">
        <v>246</v>
      </c>
      <c r="B53" t="s">
        <v>1207</v>
      </c>
      <c r="C53" t="s">
        <v>557</v>
      </c>
      <c r="D53">
        <v>4</v>
      </c>
      <c r="E53">
        <v>5</v>
      </c>
      <c r="F53">
        <v>4</v>
      </c>
      <c r="G53">
        <v>5</v>
      </c>
      <c r="H53">
        <v>1</v>
      </c>
      <c r="I53">
        <v>3.28</v>
      </c>
      <c r="J53">
        <v>19</v>
      </c>
      <c r="K53">
        <v>0.26895410296204197</v>
      </c>
      <c r="L53">
        <v>11</v>
      </c>
      <c r="M53" t="s">
        <v>1208</v>
      </c>
      <c r="N53" t="b">
        <v>0</v>
      </c>
    </row>
    <row r="54" spans="1:14" x14ac:dyDescent="0.45">
      <c r="A54" t="s">
        <v>249</v>
      </c>
      <c r="B54" t="s">
        <v>1209</v>
      </c>
      <c r="C54" t="s">
        <v>557</v>
      </c>
      <c r="D54">
        <v>4</v>
      </c>
      <c r="E54">
        <v>4</v>
      </c>
      <c r="F54">
        <v>3</v>
      </c>
      <c r="G54">
        <v>4</v>
      </c>
      <c r="H54">
        <v>1</v>
      </c>
      <c r="I54">
        <v>3.26</v>
      </c>
      <c r="J54">
        <v>16</v>
      </c>
      <c r="K54">
        <v>0.22087787167110479</v>
      </c>
      <c r="L54">
        <v>12</v>
      </c>
      <c r="M54" t="s">
        <v>1210</v>
      </c>
      <c r="N54" t="b">
        <v>0</v>
      </c>
    </row>
    <row r="55" spans="1:14" x14ac:dyDescent="0.45">
      <c r="A55" t="s">
        <v>252</v>
      </c>
      <c r="B55" t="s">
        <v>1211</v>
      </c>
      <c r="C55" t="s">
        <v>557</v>
      </c>
      <c r="D55">
        <v>4</v>
      </c>
      <c r="E55">
        <v>5</v>
      </c>
      <c r="F55">
        <v>4</v>
      </c>
      <c r="G55">
        <v>5</v>
      </c>
      <c r="H55">
        <v>1</v>
      </c>
      <c r="I55">
        <v>4.12</v>
      </c>
      <c r="J55">
        <v>19</v>
      </c>
      <c r="K55">
        <v>0.46080798918581428</v>
      </c>
      <c r="L55">
        <v>10</v>
      </c>
      <c r="M55" t="s">
        <v>1212</v>
      </c>
      <c r="N55" t="b">
        <v>0</v>
      </c>
    </row>
    <row r="56" spans="1:14" x14ac:dyDescent="0.45">
      <c r="A56" t="s">
        <v>255</v>
      </c>
      <c r="B56" t="s">
        <v>1213</v>
      </c>
      <c r="C56" t="s">
        <v>557</v>
      </c>
      <c r="D56">
        <v>5</v>
      </c>
      <c r="E56">
        <v>5</v>
      </c>
      <c r="F56">
        <v>5</v>
      </c>
      <c r="G56">
        <v>5</v>
      </c>
      <c r="H56">
        <v>1</v>
      </c>
      <c r="I56">
        <v>4.4800000000000004</v>
      </c>
      <c r="J56">
        <v>21</v>
      </c>
      <c r="K56">
        <v>0.13029337042100869</v>
      </c>
      <c r="L56">
        <v>9</v>
      </c>
      <c r="M56" t="s">
        <v>1214</v>
      </c>
      <c r="N56" t="b">
        <v>0</v>
      </c>
    </row>
    <row r="57" spans="1:14" x14ac:dyDescent="0.45">
      <c r="A57" t="s">
        <v>258</v>
      </c>
      <c r="B57" t="s">
        <v>1215</v>
      </c>
      <c r="C57" t="s">
        <v>557</v>
      </c>
      <c r="D57">
        <v>4</v>
      </c>
      <c r="E57">
        <v>5</v>
      </c>
      <c r="F57">
        <v>4</v>
      </c>
      <c r="G57">
        <v>5</v>
      </c>
      <c r="H57">
        <v>1</v>
      </c>
      <c r="I57">
        <v>3.28</v>
      </c>
      <c r="J57">
        <v>19</v>
      </c>
      <c r="K57">
        <v>0.44280075754858772</v>
      </c>
      <c r="L57">
        <v>10</v>
      </c>
      <c r="M57" t="s">
        <v>1216</v>
      </c>
      <c r="N57" t="b">
        <v>0</v>
      </c>
    </row>
    <row r="58" spans="1:14" x14ac:dyDescent="0.45">
      <c r="A58" t="s">
        <v>261</v>
      </c>
      <c r="B58" t="s">
        <v>1217</v>
      </c>
      <c r="C58" t="s">
        <v>557</v>
      </c>
      <c r="D58">
        <v>5</v>
      </c>
      <c r="E58">
        <v>5</v>
      </c>
      <c r="F58">
        <v>4</v>
      </c>
      <c r="G58">
        <v>5</v>
      </c>
      <c r="H58">
        <v>1</v>
      </c>
      <c r="I58">
        <v>4.3400000000000007</v>
      </c>
      <c r="J58">
        <v>20</v>
      </c>
      <c r="K58">
        <v>0.47013695469595962</v>
      </c>
      <c r="L58">
        <v>11</v>
      </c>
      <c r="M58" t="s">
        <v>1218</v>
      </c>
      <c r="N58" t="b">
        <v>0</v>
      </c>
    </row>
    <row r="59" spans="1:14" x14ac:dyDescent="0.45">
      <c r="A59" t="s">
        <v>264</v>
      </c>
      <c r="B59" t="s">
        <v>1219</v>
      </c>
      <c r="C59" t="s">
        <v>557</v>
      </c>
      <c r="D59">
        <v>2</v>
      </c>
      <c r="E59">
        <v>1</v>
      </c>
      <c r="F59">
        <v>1</v>
      </c>
      <c r="G59">
        <v>4</v>
      </c>
      <c r="H59">
        <v>1</v>
      </c>
      <c r="I59">
        <v>1.58</v>
      </c>
      <c r="J59">
        <v>9</v>
      </c>
      <c r="K59">
        <v>0.28654969640710748</v>
      </c>
      <c r="L59">
        <v>10</v>
      </c>
      <c r="M59" t="s">
        <v>1220</v>
      </c>
      <c r="N59" t="b">
        <v>0</v>
      </c>
    </row>
    <row r="60" spans="1:14" x14ac:dyDescent="0.45">
      <c r="A60" t="s">
        <v>267</v>
      </c>
      <c r="B60" t="s">
        <v>1221</v>
      </c>
      <c r="C60" t="s">
        <v>557</v>
      </c>
      <c r="D60">
        <v>3</v>
      </c>
      <c r="E60">
        <v>3</v>
      </c>
      <c r="F60">
        <v>2</v>
      </c>
      <c r="G60">
        <v>4</v>
      </c>
      <c r="H60">
        <v>1</v>
      </c>
      <c r="I60">
        <v>3.14</v>
      </c>
      <c r="J60">
        <v>13</v>
      </c>
      <c r="K60">
        <v>0.13581215887261661</v>
      </c>
      <c r="L60">
        <v>11</v>
      </c>
      <c r="M60" t="s">
        <v>1222</v>
      </c>
      <c r="N60" t="b">
        <v>0</v>
      </c>
    </row>
    <row r="61" spans="1:14" x14ac:dyDescent="0.45">
      <c r="A61" t="s">
        <v>270</v>
      </c>
      <c r="B61" t="s">
        <v>698</v>
      </c>
      <c r="C61" t="s">
        <v>557</v>
      </c>
      <c r="D61">
        <v>1</v>
      </c>
      <c r="E61">
        <v>1</v>
      </c>
      <c r="F61">
        <v>1</v>
      </c>
      <c r="G61">
        <v>1</v>
      </c>
      <c r="H61">
        <v>1</v>
      </c>
      <c r="I61">
        <v>2.12</v>
      </c>
      <c r="J61">
        <v>5</v>
      </c>
      <c r="K61">
        <v>4.2929532705432552E-2</v>
      </c>
      <c r="L61">
        <v>11</v>
      </c>
      <c r="M61" t="s">
        <v>1223</v>
      </c>
      <c r="N61" t="b">
        <v>0</v>
      </c>
    </row>
    <row r="62" spans="1:14" x14ac:dyDescent="0.45">
      <c r="A62" t="s">
        <v>273</v>
      </c>
      <c r="B62" t="s">
        <v>698</v>
      </c>
      <c r="C62" t="s">
        <v>557</v>
      </c>
      <c r="D62">
        <v>3</v>
      </c>
      <c r="E62">
        <v>1</v>
      </c>
      <c r="F62">
        <v>1</v>
      </c>
      <c r="G62">
        <v>1</v>
      </c>
      <c r="H62">
        <v>1</v>
      </c>
      <c r="I62">
        <v>2.2799999999999998</v>
      </c>
      <c r="J62">
        <v>7</v>
      </c>
      <c r="K62">
        <v>6.6687824164071069E-2</v>
      </c>
      <c r="L62">
        <v>10</v>
      </c>
      <c r="M62" t="s">
        <v>1224</v>
      </c>
      <c r="N62" t="b">
        <v>0</v>
      </c>
    </row>
    <row r="63" spans="1:14" x14ac:dyDescent="0.45">
      <c r="A63" t="s">
        <v>276</v>
      </c>
      <c r="B63" t="s">
        <v>1225</v>
      </c>
      <c r="C63" t="s">
        <v>557</v>
      </c>
      <c r="D63">
        <v>4</v>
      </c>
      <c r="E63">
        <v>5</v>
      </c>
      <c r="F63">
        <v>4</v>
      </c>
      <c r="G63">
        <v>5</v>
      </c>
      <c r="H63">
        <v>1</v>
      </c>
      <c r="I63">
        <v>3.28</v>
      </c>
      <c r="J63">
        <v>19</v>
      </c>
      <c r="K63">
        <v>0.33132102676940778</v>
      </c>
      <c r="L63">
        <v>7</v>
      </c>
      <c r="M63" t="s">
        <v>1226</v>
      </c>
      <c r="N63" t="b">
        <v>0</v>
      </c>
    </row>
    <row r="64" spans="1:14" x14ac:dyDescent="0.45">
      <c r="A64" t="s">
        <v>279</v>
      </c>
      <c r="B64" t="s">
        <v>1227</v>
      </c>
      <c r="C64" t="s">
        <v>557</v>
      </c>
      <c r="D64">
        <v>3</v>
      </c>
      <c r="E64">
        <v>3</v>
      </c>
      <c r="F64">
        <v>2</v>
      </c>
      <c r="G64">
        <v>4</v>
      </c>
      <c r="H64">
        <v>1</v>
      </c>
      <c r="I64">
        <v>3.14</v>
      </c>
      <c r="J64">
        <v>13</v>
      </c>
      <c r="K64">
        <v>8.1895251262504687E-2</v>
      </c>
      <c r="L64">
        <v>13</v>
      </c>
      <c r="M64" t="s">
        <v>1228</v>
      </c>
      <c r="N64" t="b">
        <v>0</v>
      </c>
    </row>
    <row r="65" spans="1:14" x14ac:dyDescent="0.45">
      <c r="A65" t="s">
        <v>282</v>
      </c>
      <c r="B65" t="s">
        <v>1229</v>
      </c>
      <c r="C65" t="s">
        <v>557</v>
      </c>
      <c r="D65">
        <v>5</v>
      </c>
      <c r="E65">
        <v>5</v>
      </c>
      <c r="F65">
        <v>4</v>
      </c>
      <c r="G65">
        <v>5</v>
      </c>
      <c r="H65">
        <v>2</v>
      </c>
      <c r="I65">
        <v>4.68</v>
      </c>
      <c r="J65">
        <v>21</v>
      </c>
      <c r="K65">
        <v>0.37791296484633757</v>
      </c>
      <c r="L65">
        <v>9</v>
      </c>
      <c r="M65" t="s">
        <v>1230</v>
      </c>
      <c r="N65" t="b">
        <v>0</v>
      </c>
    </row>
    <row r="66" spans="1:14" x14ac:dyDescent="0.45">
      <c r="A66" t="s">
        <v>285</v>
      </c>
      <c r="B66" t="s">
        <v>1231</v>
      </c>
      <c r="C66" t="s">
        <v>557</v>
      </c>
      <c r="D66">
        <v>4</v>
      </c>
      <c r="E66">
        <v>5</v>
      </c>
      <c r="F66">
        <v>4</v>
      </c>
      <c r="G66">
        <v>5</v>
      </c>
      <c r="H66">
        <v>1</v>
      </c>
      <c r="I66">
        <v>3.28</v>
      </c>
      <c r="J66">
        <v>19</v>
      </c>
      <c r="K66">
        <v>0.14456025129051439</v>
      </c>
      <c r="L66">
        <v>10</v>
      </c>
      <c r="M66" t="s">
        <v>1232</v>
      </c>
      <c r="N66" t="b">
        <v>0</v>
      </c>
    </row>
    <row r="67" spans="1:14" x14ac:dyDescent="0.45">
      <c r="A67" t="s">
        <v>288</v>
      </c>
      <c r="B67" t="s">
        <v>1233</v>
      </c>
      <c r="C67" t="s">
        <v>557</v>
      </c>
      <c r="D67">
        <v>5</v>
      </c>
      <c r="E67">
        <v>5</v>
      </c>
      <c r="F67">
        <v>5</v>
      </c>
      <c r="G67">
        <v>5</v>
      </c>
      <c r="H67">
        <v>1</v>
      </c>
      <c r="I67">
        <v>4.4800000000000004</v>
      </c>
      <c r="J67">
        <v>21</v>
      </c>
      <c r="K67">
        <v>0.146302152353398</v>
      </c>
      <c r="L67">
        <v>10</v>
      </c>
      <c r="M67" t="s">
        <v>1234</v>
      </c>
      <c r="N67" t="b">
        <v>0</v>
      </c>
    </row>
    <row r="68" spans="1:14" x14ac:dyDescent="0.45">
      <c r="A68" t="s">
        <v>291</v>
      </c>
      <c r="B68" t="s">
        <v>1235</v>
      </c>
      <c r="C68" t="s">
        <v>557</v>
      </c>
      <c r="D68">
        <v>5</v>
      </c>
      <c r="E68">
        <v>5</v>
      </c>
      <c r="F68">
        <v>4</v>
      </c>
      <c r="G68">
        <v>5</v>
      </c>
      <c r="H68">
        <v>1</v>
      </c>
      <c r="I68">
        <v>4.3400000000000007</v>
      </c>
      <c r="J68">
        <v>20</v>
      </c>
      <c r="K68">
        <v>0.24045328991626119</v>
      </c>
      <c r="L68">
        <v>11</v>
      </c>
      <c r="M68" t="s">
        <v>1236</v>
      </c>
      <c r="N68" t="b">
        <v>0</v>
      </c>
    </row>
    <row r="69" spans="1:14" x14ac:dyDescent="0.45">
      <c r="A69" t="s">
        <v>294</v>
      </c>
      <c r="B69" t="s">
        <v>1237</v>
      </c>
      <c r="C69" t="s">
        <v>557</v>
      </c>
      <c r="D69">
        <v>4</v>
      </c>
      <c r="E69">
        <v>5</v>
      </c>
      <c r="F69">
        <v>3</v>
      </c>
      <c r="G69">
        <v>4</v>
      </c>
      <c r="H69">
        <v>1</v>
      </c>
      <c r="I69">
        <v>3.86</v>
      </c>
      <c r="J69">
        <v>17</v>
      </c>
      <c r="K69">
        <v>0.1792061396424508</v>
      </c>
      <c r="L69">
        <v>10</v>
      </c>
      <c r="M69" t="s">
        <v>1238</v>
      </c>
      <c r="N69" t="b">
        <v>0</v>
      </c>
    </row>
    <row r="70" spans="1:14" x14ac:dyDescent="0.45">
      <c r="A70" t="s">
        <v>297</v>
      </c>
      <c r="B70" t="s">
        <v>1239</v>
      </c>
      <c r="C70" t="s">
        <v>557</v>
      </c>
      <c r="D70">
        <v>5</v>
      </c>
      <c r="E70">
        <v>5</v>
      </c>
      <c r="F70">
        <v>5</v>
      </c>
      <c r="G70">
        <v>5</v>
      </c>
      <c r="H70">
        <v>1</v>
      </c>
      <c r="I70">
        <v>4.4800000000000004</v>
      </c>
      <c r="J70">
        <v>21</v>
      </c>
      <c r="K70">
        <v>0.22832460684449549</v>
      </c>
      <c r="L70">
        <v>12</v>
      </c>
      <c r="M70" t="s">
        <v>1240</v>
      </c>
      <c r="N70" t="b">
        <v>0</v>
      </c>
    </row>
    <row r="71" spans="1:14" x14ac:dyDescent="0.45">
      <c r="A71" t="s">
        <v>300</v>
      </c>
      <c r="B71" t="s">
        <v>1241</v>
      </c>
      <c r="C71" t="s">
        <v>557</v>
      </c>
      <c r="D71">
        <v>4</v>
      </c>
      <c r="E71">
        <v>5</v>
      </c>
      <c r="F71">
        <v>4</v>
      </c>
      <c r="G71">
        <v>5</v>
      </c>
      <c r="H71">
        <v>1</v>
      </c>
      <c r="I71">
        <v>4.12</v>
      </c>
      <c r="J71">
        <v>19</v>
      </c>
      <c r="K71">
        <v>0.29078375030460002</v>
      </c>
      <c r="L71">
        <v>10</v>
      </c>
      <c r="M71" t="s">
        <v>1242</v>
      </c>
      <c r="N71" t="b">
        <v>0</v>
      </c>
    </row>
    <row r="72" spans="1:14" x14ac:dyDescent="0.45">
      <c r="A72" t="s">
        <v>303</v>
      </c>
      <c r="B72" t="s">
        <v>1243</v>
      </c>
      <c r="C72" t="s">
        <v>557</v>
      </c>
      <c r="D72">
        <v>5</v>
      </c>
      <c r="E72">
        <v>5</v>
      </c>
      <c r="F72">
        <v>5</v>
      </c>
      <c r="G72">
        <v>5</v>
      </c>
      <c r="H72">
        <v>1</v>
      </c>
      <c r="I72">
        <v>4.4800000000000004</v>
      </c>
      <c r="J72">
        <v>21</v>
      </c>
      <c r="K72">
        <v>0.28784717986995861</v>
      </c>
      <c r="L72">
        <v>10</v>
      </c>
      <c r="M72" t="s">
        <v>1244</v>
      </c>
      <c r="N72" t="b">
        <v>0</v>
      </c>
    </row>
    <row r="73" spans="1:14" x14ac:dyDescent="0.45">
      <c r="A73" t="s">
        <v>306</v>
      </c>
      <c r="B73" t="s">
        <v>1245</v>
      </c>
      <c r="C73" t="s">
        <v>557</v>
      </c>
      <c r="D73">
        <v>5</v>
      </c>
      <c r="E73">
        <v>5</v>
      </c>
      <c r="F73">
        <v>5</v>
      </c>
      <c r="G73">
        <v>5</v>
      </c>
      <c r="H73">
        <v>1</v>
      </c>
      <c r="I73">
        <v>4.4800000000000004</v>
      </c>
      <c r="J73">
        <v>21</v>
      </c>
      <c r="K73">
        <v>0.32392005552639042</v>
      </c>
      <c r="L73">
        <v>13</v>
      </c>
      <c r="M73" t="s">
        <v>1246</v>
      </c>
      <c r="N73" t="b">
        <v>0</v>
      </c>
    </row>
    <row r="74" spans="1:14" x14ac:dyDescent="0.45">
      <c r="A74" t="s">
        <v>309</v>
      </c>
      <c r="B74" t="s">
        <v>1247</v>
      </c>
      <c r="C74" t="s">
        <v>557</v>
      </c>
      <c r="D74">
        <v>5</v>
      </c>
      <c r="E74">
        <v>5</v>
      </c>
      <c r="F74">
        <v>4</v>
      </c>
      <c r="G74">
        <v>5</v>
      </c>
      <c r="H74">
        <v>1</v>
      </c>
      <c r="I74">
        <v>4.3400000000000007</v>
      </c>
      <c r="J74">
        <v>20</v>
      </c>
      <c r="K74">
        <v>0.24641267008432369</v>
      </c>
      <c r="L74">
        <v>15</v>
      </c>
      <c r="M74" t="s">
        <v>1248</v>
      </c>
      <c r="N74" t="b">
        <v>0</v>
      </c>
    </row>
    <row r="75" spans="1:14" x14ac:dyDescent="0.45">
      <c r="A75" t="s">
        <v>312</v>
      </c>
      <c r="B75" t="s">
        <v>1249</v>
      </c>
      <c r="C75" t="s">
        <v>557</v>
      </c>
      <c r="D75">
        <v>4</v>
      </c>
      <c r="E75">
        <v>5</v>
      </c>
      <c r="F75">
        <v>4</v>
      </c>
      <c r="G75">
        <v>5</v>
      </c>
      <c r="H75">
        <v>1</v>
      </c>
      <c r="I75">
        <v>4.12</v>
      </c>
      <c r="J75">
        <v>19</v>
      </c>
      <c r="K75">
        <v>0.39207594304352328</v>
      </c>
      <c r="L75">
        <v>14</v>
      </c>
      <c r="M75" t="s">
        <v>1250</v>
      </c>
      <c r="N75" t="b">
        <v>0</v>
      </c>
    </row>
    <row r="76" spans="1:14" x14ac:dyDescent="0.45">
      <c r="A76" t="s">
        <v>315</v>
      </c>
      <c r="B76" t="s">
        <v>1251</v>
      </c>
      <c r="C76" t="s">
        <v>557</v>
      </c>
      <c r="D76">
        <v>5</v>
      </c>
      <c r="E76">
        <v>5</v>
      </c>
      <c r="F76">
        <v>4</v>
      </c>
      <c r="G76">
        <v>5</v>
      </c>
      <c r="H76">
        <v>1</v>
      </c>
      <c r="I76">
        <v>4.3400000000000007</v>
      </c>
      <c r="J76">
        <v>20</v>
      </c>
      <c r="K76">
        <v>0.3894433462736766</v>
      </c>
      <c r="L76">
        <v>12</v>
      </c>
      <c r="M76" t="s">
        <v>1252</v>
      </c>
      <c r="N76" t="b">
        <v>0</v>
      </c>
    </row>
    <row r="77" spans="1:14" x14ac:dyDescent="0.45">
      <c r="A77" t="s">
        <v>318</v>
      </c>
      <c r="B77" t="s">
        <v>1253</v>
      </c>
      <c r="C77" t="s">
        <v>557</v>
      </c>
      <c r="D77">
        <v>5</v>
      </c>
      <c r="E77">
        <v>5</v>
      </c>
      <c r="F77">
        <v>5</v>
      </c>
      <c r="G77">
        <v>5</v>
      </c>
      <c r="H77">
        <v>1</v>
      </c>
      <c r="I77">
        <v>4.4800000000000004</v>
      </c>
      <c r="J77">
        <v>21</v>
      </c>
      <c r="K77">
        <v>0.2284949672768665</v>
      </c>
      <c r="L77">
        <v>11</v>
      </c>
      <c r="M77" t="s">
        <v>1254</v>
      </c>
      <c r="N77" t="b">
        <v>0</v>
      </c>
    </row>
    <row r="78" spans="1:14" x14ac:dyDescent="0.45">
      <c r="A78" t="s">
        <v>321</v>
      </c>
      <c r="B78" t="s">
        <v>1255</v>
      </c>
      <c r="C78" t="s">
        <v>557</v>
      </c>
      <c r="D78">
        <v>5</v>
      </c>
      <c r="E78">
        <v>5</v>
      </c>
      <c r="F78">
        <v>5</v>
      </c>
      <c r="G78">
        <v>5</v>
      </c>
      <c r="H78">
        <v>1</v>
      </c>
      <c r="I78">
        <v>4.4800000000000004</v>
      </c>
      <c r="J78">
        <v>21</v>
      </c>
      <c r="K78">
        <v>0.1071351714565318</v>
      </c>
      <c r="L78">
        <v>10</v>
      </c>
      <c r="M78" t="s">
        <v>1256</v>
      </c>
      <c r="N78" t="b">
        <v>0</v>
      </c>
    </row>
    <row r="79" spans="1:14" x14ac:dyDescent="0.45">
      <c r="A79" t="s">
        <v>324</v>
      </c>
      <c r="B79" t="s">
        <v>1257</v>
      </c>
      <c r="C79" t="s">
        <v>557</v>
      </c>
      <c r="D79">
        <v>5</v>
      </c>
      <c r="E79">
        <v>5</v>
      </c>
      <c r="F79">
        <v>4</v>
      </c>
      <c r="G79">
        <v>5</v>
      </c>
      <c r="H79">
        <v>1</v>
      </c>
      <c r="I79">
        <v>3.5</v>
      </c>
      <c r="J79">
        <v>20</v>
      </c>
      <c r="K79">
        <v>0.19601433795068621</v>
      </c>
      <c r="L79">
        <v>11</v>
      </c>
      <c r="M79" t="s">
        <v>1258</v>
      </c>
      <c r="N79" t="b">
        <v>0</v>
      </c>
    </row>
    <row r="80" spans="1:14" x14ac:dyDescent="0.45">
      <c r="A80" t="s">
        <v>327</v>
      </c>
      <c r="B80" t="s">
        <v>1259</v>
      </c>
      <c r="C80" t="s">
        <v>557</v>
      </c>
      <c r="D80">
        <v>4</v>
      </c>
      <c r="E80">
        <v>4</v>
      </c>
      <c r="F80">
        <v>3</v>
      </c>
      <c r="G80">
        <v>5</v>
      </c>
      <c r="H80">
        <v>1</v>
      </c>
      <c r="I80">
        <v>3.8</v>
      </c>
      <c r="J80">
        <v>17</v>
      </c>
      <c r="K80">
        <v>0.10200474898236089</v>
      </c>
      <c r="L80">
        <v>2</v>
      </c>
      <c r="M80" t="s">
        <v>1260</v>
      </c>
      <c r="N80" t="b">
        <v>0</v>
      </c>
    </row>
    <row r="81" spans="1:14" x14ac:dyDescent="0.45">
      <c r="A81" t="s">
        <v>330</v>
      </c>
      <c r="B81" t="s">
        <v>1261</v>
      </c>
      <c r="C81" t="s">
        <v>557</v>
      </c>
      <c r="D81">
        <v>5</v>
      </c>
      <c r="E81">
        <v>5</v>
      </c>
      <c r="F81">
        <v>4</v>
      </c>
      <c r="G81">
        <v>5</v>
      </c>
      <c r="H81">
        <v>1</v>
      </c>
      <c r="I81">
        <v>4.3400000000000007</v>
      </c>
      <c r="J81">
        <v>20</v>
      </c>
      <c r="K81">
        <v>0.15783556548926331</v>
      </c>
      <c r="L81">
        <v>12</v>
      </c>
      <c r="M81" t="s">
        <v>1262</v>
      </c>
      <c r="N81" t="b">
        <v>0</v>
      </c>
    </row>
    <row r="82" spans="1:14" x14ac:dyDescent="0.45">
      <c r="A82" t="s">
        <v>333</v>
      </c>
      <c r="B82" t="s">
        <v>1263</v>
      </c>
      <c r="C82" t="s">
        <v>557</v>
      </c>
      <c r="D82">
        <v>5</v>
      </c>
      <c r="E82">
        <v>5</v>
      </c>
      <c r="F82">
        <v>4</v>
      </c>
      <c r="G82">
        <v>5</v>
      </c>
      <c r="H82">
        <v>1</v>
      </c>
      <c r="I82">
        <v>4.3400000000000007</v>
      </c>
      <c r="J82">
        <v>20</v>
      </c>
      <c r="K82">
        <v>0.46905080975617353</v>
      </c>
      <c r="L82">
        <v>10</v>
      </c>
      <c r="M82" t="s">
        <v>1264</v>
      </c>
      <c r="N82" t="b">
        <v>0</v>
      </c>
    </row>
    <row r="83" spans="1:14" x14ac:dyDescent="0.45">
      <c r="A83" t="s">
        <v>336</v>
      </c>
      <c r="B83" t="s">
        <v>1265</v>
      </c>
      <c r="C83" t="s">
        <v>557</v>
      </c>
      <c r="D83">
        <v>5</v>
      </c>
      <c r="E83">
        <v>5</v>
      </c>
      <c r="F83">
        <v>5</v>
      </c>
      <c r="G83">
        <v>5</v>
      </c>
      <c r="H83">
        <v>1</v>
      </c>
      <c r="I83">
        <v>4.4800000000000004</v>
      </c>
      <c r="J83">
        <v>21</v>
      </c>
      <c r="K83">
        <v>0.3216580718015904</v>
      </c>
      <c r="L83">
        <v>11</v>
      </c>
      <c r="M83" t="s">
        <v>1266</v>
      </c>
      <c r="N83" t="b">
        <v>0</v>
      </c>
    </row>
    <row r="84" spans="1:14" x14ac:dyDescent="0.45">
      <c r="A84" t="s">
        <v>339</v>
      </c>
      <c r="B84" t="s">
        <v>1267</v>
      </c>
      <c r="C84" t="s">
        <v>557</v>
      </c>
      <c r="D84">
        <v>3</v>
      </c>
      <c r="E84">
        <v>3</v>
      </c>
      <c r="F84">
        <v>2</v>
      </c>
      <c r="G84">
        <v>4</v>
      </c>
      <c r="H84">
        <v>1</v>
      </c>
      <c r="I84">
        <v>3.14</v>
      </c>
      <c r="J84">
        <v>13</v>
      </c>
      <c r="K84">
        <v>0.15230301975846661</v>
      </c>
      <c r="L84">
        <v>13</v>
      </c>
      <c r="M84" t="s">
        <v>1268</v>
      </c>
      <c r="N84" t="b">
        <v>0</v>
      </c>
    </row>
    <row r="85" spans="1:14" x14ac:dyDescent="0.45">
      <c r="A85" t="s">
        <v>342</v>
      </c>
      <c r="B85" t="s">
        <v>1269</v>
      </c>
      <c r="C85" t="s">
        <v>557</v>
      </c>
      <c r="D85">
        <v>5</v>
      </c>
      <c r="E85">
        <v>5</v>
      </c>
      <c r="F85">
        <v>4</v>
      </c>
      <c r="G85">
        <v>5</v>
      </c>
      <c r="H85">
        <v>1</v>
      </c>
      <c r="I85">
        <v>3.5</v>
      </c>
      <c r="J85">
        <v>20</v>
      </c>
      <c r="K85">
        <v>0.39787795285363858</v>
      </c>
      <c r="L85">
        <v>11</v>
      </c>
      <c r="M85" t="s">
        <v>1270</v>
      </c>
      <c r="N85" t="b">
        <v>0</v>
      </c>
    </row>
    <row r="86" spans="1:14" x14ac:dyDescent="0.45">
      <c r="A86" t="s">
        <v>345</v>
      </c>
      <c r="B86" t="s">
        <v>1271</v>
      </c>
      <c r="C86" t="s">
        <v>557</v>
      </c>
      <c r="D86">
        <v>5</v>
      </c>
      <c r="E86">
        <v>5</v>
      </c>
      <c r="F86">
        <v>4</v>
      </c>
      <c r="G86">
        <v>5</v>
      </c>
      <c r="H86">
        <v>1</v>
      </c>
      <c r="I86">
        <v>4.3400000000000007</v>
      </c>
      <c r="J86">
        <v>20</v>
      </c>
      <c r="K86">
        <v>0.20426898754551559</v>
      </c>
      <c r="L86">
        <v>12</v>
      </c>
      <c r="M86" t="s">
        <v>1272</v>
      </c>
      <c r="N86" t="b">
        <v>0</v>
      </c>
    </row>
    <row r="87" spans="1:14" x14ac:dyDescent="0.45">
      <c r="A87" t="s">
        <v>348</v>
      </c>
      <c r="B87" t="s">
        <v>1273</v>
      </c>
      <c r="C87" t="s">
        <v>557</v>
      </c>
      <c r="D87">
        <v>4</v>
      </c>
      <c r="E87">
        <v>5</v>
      </c>
      <c r="F87">
        <v>4</v>
      </c>
      <c r="G87">
        <v>5</v>
      </c>
      <c r="H87">
        <v>1</v>
      </c>
      <c r="I87">
        <v>3.28</v>
      </c>
      <c r="J87">
        <v>19</v>
      </c>
      <c r="K87">
        <v>0.2253900993889314</v>
      </c>
      <c r="L87">
        <v>15</v>
      </c>
      <c r="M87" t="s">
        <v>1274</v>
      </c>
      <c r="N87" t="b">
        <v>0</v>
      </c>
    </row>
    <row r="88" spans="1:14" x14ac:dyDescent="0.45">
      <c r="A88" t="s">
        <v>351</v>
      </c>
      <c r="B88" t="s">
        <v>1275</v>
      </c>
      <c r="C88" t="s">
        <v>557</v>
      </c>
      <c r="D88">
        <v>5</v>
      </c>
      <c r="E88">
        <v>5</v>
      </c>
      <c r="F88">
        <v>5</v>
      </c>
      <c r="G88">
        <v>5</v>
      </c>
      <c r="H88">
        <v>1</v>
      </c>
      <c r="I88">
        <v>4.4800000000000004</v>
      </c>
      <c r="J88">
        <v>21</v>
      </c>
      <c r="K88">
        <v>0.15758624802283311</v>
      </c>
      <c r="L88">
        <v>10</v>
      </c>
      <c r="M88" t="s">
        <v>885</v>
      </c>
      <c r="N88" t="b">
        <v>0</v>
      </c>
    </row>
    <row r="89" spans="1:14" x14ac:dyDescent="0.45">
      <c r="A89" t="s">
        <v>354</v>
      </c>
      <c r="B89" t="s">
        <v>1276</v>
      </c>
      <c r="C89" t="s">
        <v>557</v>
      </c>
      <c r="D89">
        <v>5</v>
      </c>
      <c r="E89">
        <v>5</v>
      </c>
      <c r="F89">
        <v>4</v>
      </c>
      <c r="G89">
        <v>5</v>
      </c>
      <c r="H89">
        <v>1</v>
      </c>
      <c r="I89">
        <v>4.3400000000000007</v>
      </c>
      <c r="J89">
        <v>20</v>
      </c>
      <c r="K89">
        <v>0.2220575981943555</v>
      </c>
      <c r="L89">
        <v>12</v>
      </c>
      <c r="M89" t="s">
        <v>1277</v>
      </c>
      <c r="N89" t="b">
        <v>0</v>
      </c>
    </row>
    <row r="90" spans="1:14" x14ac:dyDescent="0.45">
      <c r="A90" t="s">
        <v>357</v>
      </c>
      <c r="B90" t="s">
        <v>1278</v>
      </c>
      <c r="C90" t="s">
        <v>557</v>
      </c>
      <c r="D90">
        <v>5</v>
      </c>
      <c r="E90">
        <v>5</v>
      </c>
      <c r="F90">
        <v>5</v>
      </c>
      <c r="G90">
        <v>5</v>
      </c>
      <c r="H90">
        <v>1</v>
      </c>
      <c r="I90">
        <v>4.4800000000000004</v>
      </c>
      <c r="J90">
        <v>21</v>
      </c>
      <c r="K90">
        <v>0</v>
      </c>
      <c r="L90">
        <v>1</v>
      </c>
      <c r="M90" t="s">
        <v>1279</v>
      </c>
      <c r="N90" t="b">
        <v>0</v>
      </c>
    </row>
    <row r="91" spans="1:14" x14ac:dyDescent="0.45">
      <c r="A91" t="s">
        <v>360</v>
      </c>
      <c r="B91" t="s">
        <v>1280</v>
      </c>
      <c r="C91" t="s">
        <v>557</v>
      </c>
      <c r="D91">
        <v>5</v>
      </c>
      <c r="E91">
        <v>5</v>
      </c>
      <c r="F91">
        <v>4</v>
      </c>
      <c r="G91">
        <v>5</v>
      </c>
      <c r="H91">
        <v>1</v>
      </c>
      <c r="I91">
        <v>4.3400000000000007</v>
      </c>
      <c r="J91">
        <v>20</v>
      </c>
      <c r="K91">
        <v>0.35458591449248561</v>
      </c>
      <c r="L91">
        <v>14</v>
      </c>
      <c r="M91" t="s">
        <v>1281</v>
      </c>
      <c r="N91" t="b">
        <v>0</v>
      </c>
    </row>
    <row r="92" spans="1:14" x14ac:dyDescent="0.45">
      <c r="A92" t="s">
        <v>363</v>
      </c>
      <c r="B92" t="s">
        <v>1282</v>
      </c>
      <c r="C92" t="s">
        <v>557</v>
      </c>
      <c r="D92">
        <v>5</v>
      </c>
      <c r="E92">
        <v>5</v>
      </c>
      <c r="F92">
        <v>4</v>
      </c>
      <c r="G92">
        <v>5</v>
      </c>
      <c r="H92">
        <v>1</v>
      </c>
      <c r="I92">
        <v>4.3400000000000007</v>
      </c>
      <c r="J92">
        <v>20</v>
      </c>
      <c r="K92">
        <v>0.15469906388095481</v>
      </c>
      <c r="L92">
        <v>9</v>
      </c>
      <c r="M92" t="s">
        <v>1283</v>
      </c>
      <c r="N92" t="b">
        <v>0</v>
      </c>
    </row>
    <row r="93" spans="1:14" x14ac:dyDescent="0.45">
      <c r="A93" t="s">
        <v>366</v>
      </c>
      <c r="B93" t="s">
        <v>1284</v>
      </c>
      <c r="C93" t="s">
        <v>557</v>
      </c>
      <c r="D93">
        <v>4</v>
      </c>
      <c r="E93">
        <v>4</v>
      </c>
      <c r="F93">
        <v>3</v>
      </c>
      <c r="G93">
        <v>4</v>
      </c>
      <c r="H93">
        <v>1</v>
      </c>
      <c r="I93">
        <v>2.84</v>
      </c>
      <c r="J93">
        <v>16</v>
      </c>
      <c r="K93">
        <v>0.39021501408929671</v>
      </c>
      <c r="L93">
        <v>12</v>
      </c>
      <c r="M93" t="s">
        <v>1285</v>
      </c>
      <c r="N93" t="b">
        <v>0</v>
      </c>
    </row>
    <row r="94" spans="1:14" x14ac:dyDescent="0.45">
      <c r="A94" t="s">
        <v>369</v>
      </c>
      <c r="B94" t="s">
        <v>1286</v>
      </c>
      <c r="C94" t="s">
        <v>557</v>
      </c>
      <c r="D94">
        <v>5</v>
      </c>
      <c r="E94">
        <v>5</v>
      </c>
      <c r="F94">
        <v>4</v>
      </c>
      <c r="G94">
        <v>5</v>
      </c>
      <c r="H94">
        <v>1</v>
      </c>
      <c r="I94">
        <v>4.3400000000000007</v>
      </c>
      <c r="J94">
        <v>20</v>
      </c>
      <c r="K94">
        <v>0.39835055440829609</v>
      </c>
      <c r="L94">
        <v>12</v>
      </c>
      <c r="M94" t="s">
        <v>1287</v>
      </c>
      <c r="N94" t="b">
        <v>0</v>
      </c>
    </row>
    <row r="95" spans="1:14" x14ac:dyDescent="0.45">
      <c r="A95" t="s">
        <v>372</v>
      </c>
      <c r="B95" t="s">
        <v>1288</v>
      </c>
      <c r="C95" t="s">
        <v>557</v>
      </c>
      <c r="D95">
        <v>5</v>
      </c>
      <c r="E95">
        <v>5</v>
      </c>
      <c r="F95">
        <v>4</v>
      </c>
      <c r="G95">
        <v>5</v>
      </c>
      <c r="H95">
        <v>1</v>
      </c>
      <c r="I95">
        <v>3.92</v>
      </c>
      <c r="J95">
        <v>20</v>
      </c>
      <c r="K95">
        <v>0.2261252356913058</v>
      </c>
      <c r="L95">
        <v>8</v>
      </c>
      <c r="M95" t="s">
        <v>1289</v>
      </c>
      <c r="N95" t="b">
        <v>0</v>
      </c>
    </row>
    <row r="96" spans="1:14" x14ac:dyDescent="0.45">
      <c r="A96" t="s">
        <v>375</v>
      </c>
      <c r="B96" t="s">
        <v>1290</v>
      </c>
      <c r="C96" t="s">
        <v>557</v>
      </c>
      <c r="D96">
        <v>4</v>
      </c>
      <c r="E96">
        <v>4</v>
      </c>
      <c r="F96">
        <v>3</v>
      </c>
      <c r="G96">
        <v>4</v>
      </c>
      <c r="H96">
        <v>1</v>
      </c>
      <c r="I96">
        <v>3.68</v>
      </c>
      <c r="J96">
        <v>16</v>
      </c>
      <c r="K96">
        <v>0.34915280728786519</v>
      </c>
      <c r="L96">
        <v>5</v>
      </c>
      <c r="M96" t="s">
        <v>1291</v>
      </c>
      <c r="N96" t="b">
        <v>0</v>
      </c>
    </row>
    <row r="97" spans="1:14" x14ac:dyDescent="0.45">
      <c r="A97" t="s">
        <v>378</v>
      </c>
      <c r="B97" t="s">
        <v>1292</v>
      </c>
      <c r="C97" t="s">
        <v>557</v>
      </c>
      <c r="D97">
        <v>5</v>
      </c>
      <c r="E97">
        <v>5</v>
      </c>
      <c r="F97">
        <v>4</v>
      </c>
      <c r="G97">
        <v>5</v>
      </c>
      <c r="H97">
        <v>1</v>
      </c>
      <c r="I97">
        <v>3.5</v>
      </c>
      <c r="J97">
        <v>20</v>
      </c>
      <c r="K97">
        <v>0.29428306343797939</v>
      </c>
      <c r="L97">
        <v>12</v>
      </c>
      <c r="M97" t="s">
        <v>1293</v>
      </c>
      <c r="N97" t="b">
        <v>0</v>
      </c>
    </row>
    <row r="98" spans="1:14" x14ac:dyDescent="0.45">
      <c r="A98" t="s">
        <v>381</v>
      </c>
      <c r="B98" t="s">
        <v>1294</v>
      </c>
      <c r="C98" t="s">
        <v>557</v>
      </c>
      <c r="D98">
        <v>4</v>
      </c>
      <c r="E98">
        <v>5</v>
      </c>
      <c r="F98">
        <v>4</v>
      </c>
      <c r="G98">
        <v>5</v>
      </c>
      <c r="H98">
        <v>1</v>
      </c>
      <c r="I98">
        <v>3.28</v>
      </c>
      <c r="J98">
        <v>19</v>
      </c>
      <c r="K98">
        <v>0.15701489086720899</v>
      </c>
      <c r="L98">
        <v>12</v>
      </c>
      <c r="M98" t="s">
        <v>1295</v>
      </c>
      <c r="N98" t="b">
        <v>0</v>
      </c>
    </row>
    <row r="99" spans="1:14" x14ac:dyDescent="0.45">
      <c r="A99" t="s">
        <v>384</v>
      </c>
      <c r="B99" t="s">
        <v>1296</v>
      </c>
      <c r="C99" t="s">
        <v>557</v>
      </c>
      <c r="D99">
        <v>5</v>
      </c>
      <c r="E99">
        <v>5</v>
      </c>
      <c r="F99">
        <v>4</v>
      </c>
      <c r="G99">
        <v>5</v>
      </c>
      <c r="H99">
        <v>1</v>
      </c>
      <c r="I99">
        <v>4.3400000000000007</v>
      </c>
      <c r="J99">
        <v>20</v>
      </c>
      <c r="K99">
        <v>0.39639379036298722</v>
      </c>
      <c r="L99">
        <v>8</v>
      </c>
      <c r="M99" t="s">
        <v>1297</v>
      </c>
      <c r="N99" t="b">
        <v>0</v>
      </c>
    </row>
    <row r="100" spans="1:14" x14ac:dyDescent="0.45">
      <c r="A100" t="s">
        <v>387</v>
      </c>
      <c r="B100" t="s">
        <v>1298</v>
      </c>
      <c r="C100" t="s">
        <v>557</v>
      </c>
      <c r="D100">
        <v>5</v>
      </c>
      <c r="E100">
        <v>5</v>
      </c>
      <c r="F100">
        <v>4</v>
      </c>
      <c r="G100">
        <v>5</v>
      </c>
      <c r="H100">
        <v>1</v>
      </c>
      <c r="I100">
        <v>3.92</v>
      </c>
      <c r="J100">
        <v>20</v>
      </c>
      <c r="K100">
        <v>0.37542970739115589</v>
      </c>
      <c r="L100">
        <v>11</v>
      </c>
      <c r="M100" t="s">
        <v>1299</v>
      </c>
      <c r="N100" t="b">
        <v>0</v>
      </c>
    </row>
    <row r="101" spans="1:14" x14ac:dyDescent="0.45">
      <c r="A101" t="s">
        <v>390</v>
      </c>
      <c r="B101" t="s">
        <v>1300</v>
      </c>
      <c r="C101" t="s">
        <v>557</v>
      </c>
      <c r="D101">
        <v>5</v>
      </c>
      <c r="E101">
        <v>5</v>
      </c>
      <c r="F101">
        <v>3</v>
      </c>
      <c r="G101">
        <v>5</v>
      </c>
      <c r="H101">
        <v>1</v>
      </c>
      <c r="I101">
        <v>3.36</v>
      </c>
      <c r="J101">
        <v>19</v>
      </c>
      <c r="K101">
        <v>0.19289649419805441</v>
      </c>
      <c r="L101">
        <v>8</v>
      </c>
      <c r="M101" t="s">
        <v>1301</v>
      </c>
      <c r="N101" t="b">
        <v>0</v>
      </c>
    </row>
    <row r="102" spans="1:14" x14ac:dyDescent="0.45">
      <c r="A102" t="s">
        <v>393</v>
      </c>
      <c r="B102" t="s">
        <v>1302</v>
      </c>
      <c r="C102" t="s">
        <v>557</v>
      </c>
      <c r="D102">
        <v>5</v>
      </c>
      <c r="E102">
        <v>5</v>
      </c>
      <c r="F102">
        <v>5</v>
      </c>
      <c r="G102">
        <v>5</v>
      </c>
      <c r="H102">
        <v>1</v>
      </c>
      <c r="I102">
        <v>3.64</v>
      </c>
      <c r="J102">
        <v>21</v>
      </c>
      <c r="K102">
        <v>0.22476244593513919</v>
      </c>
      <c r="L102">
        <v>11</v>
      </c>
      <c r="M102" t="s">
        <v>1303</v>
      </c>
      <c r="N102" t="b">
        <v>0</v>
      </c>
    </row>
    <row r="103" spans="1:14" x14ac:dyDescent="0.45">
      <c r="A103" t="s">
        <v>396</v>
      </c>
      <c r="B103" t="s">
        <v>1304</v>
      </c>
      <c r="C103" t="s">
        <v>557</v>
      </c>
      <c r="D103">
        <v>5</v>
      </c>
      <c r="E103">
        <v>5</v>
      </c>
      <c r="F103">
        <v>4</v>
      </c>
      <c r="G103">
        <v>5</v>
      </c>
      <c r="H103">
        <v>1</v>
      </c>
      <c r="I103">
        <v>3.5</v>
      </c>
      <c r="J103">
        <v>20</v>
      </c>
      <c r="K103">
        <v>0.34857558022566038</v>
      </c>
      <c r="L103">
        <v>10</v>
      </c>
      <c r="M103" t="s">
        <v>1305</v>
      </c>
      <c r="N103" t="b">
        <v>0</v>
      </c>
    </row>
    <row r="104" spans="1:14" x14ac:dyDescent="0.45">
      <c r="A104" t="s">
        <v>399</v>
      </c>
      <c r="B104" t="s">
        <v>1306</v>
      </c>
      <c r="C104" t="s">
        <v>557</v>
      </c>
      <c r="D104">
        <v>4</v>
      </c>
      <c r="E104">
        <v>4</v>
      </c>
      <c r="F104">
        <v>3</v>
      </c>
      <c r="G104">
        <v>4</v>
      </c>
      <c r="H104">
        <v>1</v>
      </c>
      <c r="I104">
        <v>2.84</v>
      </c>
      <c r="J104">
        <v>16</v>
      </c>
      <c r="K104">
        <v>0.17245508733882581</v>
      </c>
      <c r="L104">
        <v>12</v>
      </c>
      <c r="M104" t="s">
        <v>1307</v>
      </c>
      <c r="N104" t="b">
        <v>0</v>
      </c>
    </row>
    <row r="105" spans="1:14" x14ac:dyDescent="0.45">
      <c r="A105" t="s">
        <v>402</v>
      </c>
      <c r="B105" t="s">
        <v>1308</v>
      </c>
      <c r="C105" t="s">
        <v>557</v>
      </c>
      <c r="D105">
        <v>5</v>
      </c>
      <c r="E105">
        <v>5</v>
      </c>
      <c r="F105">
        <v>5</v>
      </c>
      <c r="G105">
        <v>5</v>
      </c>
      <c r="H105">
        <v>3</v>
      </c>
      <c r="I105">
        <v>4.88</v>
      </c>
      <c r="J105">
        <v>23</v>
      </c>
      <c r="K105">
        <v>0.26078424952270712</v>
      </c>
      <c r="L105">
        <v>12</v>
      </c>
      <c r="M105" t="s">
        <v>1309</v>
      </c>
      <c r="N105" t="b">
        <v>0</v>
      </c>
    </row>
    <row r="106" spans="1:14" x14ac:dyDescent="0.45">
      <c r="A106" t="s">
        <v>405</v>
      </c>
      <c r="B106" t="s">
        <v>1310</v>
      </c>
      <c r="C106" t="s">
        <v>557</v>
      </c>
      <c r="D106">
        <v>4</v>
      </c>
      <c r="E106">
        <v>4</v>
      </c>
      <c r="F106">
        <v>3</v>
      </c>
      <c r="G106">
        <v>5</v>
      </c>
      <c r="H106">
        <v>1</v>
      </c>
      <c r="I106">
        <v>3.8</v>
      </c>
      <c r="J106">
        <v>17</v>
      </c>
      <c r="K106">
        <v>0.11569903062427531</v>
      </c>
      <c r="L106">
        <v>10</v>
      </c>
      <c r="M106" t="s">
        <v>1311</v>
      </c>
      <c r="N106" t="b">
        <v>0</v>
      </c>
    </row>
    <row r="107" spans="1:14" x14ac:dyDescent="0.45">
      <c r="A107" t="s">
        <v>408</v>
      </c>
      <c r="B107" t="s">
        <v>1312</v>
      </c>
      <c r="C107" t="s">
        <v>557</v>
      </c>
      <c r="D107">
        <v>5</v>
      </c>
      <c r="E107">
        <v>5</v>
      </c>
      <c r="F107">
        <v>5</v>
      </c>
      <c r="G107">
        <v>5</v>
      </c>
      <c r="H107">
        <v>1</v>
      </c>
      <c r="I107">
        <v>4.4800000000000004</v>
      </c>
      <c r="J107">
        <v>21</v>
      </c>
      <c r="K107">
        <v>0.30219911834318269</v>
      </c>
      <c r="L107">
        <v>10</v>
      </c>
      <c r="M107" t="s">
        <v>1313</v>
      </c>
      <c r="N107" t="b">
        <v>0</v>
      </c>
    </row>
    <row r="108" spans="1:14" x14ac:dyDescent="0.45">
      <c r="A108" t="s">
        <v>411</v>
      </c>
      <c r="B108" t="s">
        <v>1314</v>
      </c>
      <c r="C108" t="s">
        <v>557</v>
      </c>
      <c r="D108">
        <v>5</v>
      </c>
      <c r="E108">
        <v>5</v>
      </c>
      <c r="F108">
        <v>4</v>
      </c>
      <c r="G108">
        <v>5</v>
      </c>
      <c r="H108">
        <v>1</v>
      </c>
      <c r="I108">
        <v>4.3400000000000007</v>
      </c>
      <c r="J108">
        <v>20</v>
      </c>
      <c r="K108">
        <v>0.2368669255001247</v>
      </c>
      <c r="L108">
        <v>12</v>
      </c>
      <c r="M108" t="s">
        <v>1315</v>
      </c>
      <c r="N108" t="b">
        <v>0</v>
      </c>
    </row>
    <row r="109" spans="1:14" x14ac:dyDescent="0.45">
      <c r="A109" t="s">
        <v>414</v>
      </c>
      <c r="B109" t="s">
        <v>1316</v>
      </c>
      <c r="C109" t="s">
        <v>557</v>
      </c>
      <c r="D109">
        <v>4</v>
      </c>
      <c r="E109">
        <v>4</v>
      </c>
      <c r="F109">
        <v>3</v>
      </c>
      <c r="G109">
        <v>4</v>
      </c>
      <c r="H109">
        <v>1</v>
      </c>
      <c r="I109">
        <v>3.26</v>
      </c>
      <c r="J109">
        <v>16</v>
      </c>
      <c r="K109">
        <v>0.1113923903345425</v>
      </c>
      <c r="L109">
        <v>16</v>
      </c>
      <c r="M109" t="s">
        <v>1317</v>
      </c>
      <c r="N109" t="b">
        <v>0</v>
      </c>
    </row>
    <row r="110" spans="1:14" x14ac:dyDescent="0.45">
      <c r="A110" t="s">
        <v>417</v>
      </c>
      <c r="B110" t="s">
        <v>1318</v>
      </c>
      <c r="C110" t="s">
        <v>557</v>
      </c>
      <c r="D110">
        <v>4</v>
      </c>
      <c r="E110">
        <v>5</v>
      </c>
      <c r="F110">
        <v>3</v>
      </c>
      <c r="G110">
        <v>4</v>
      </c>
      <c r="H110">
        <v>1</v>
      </c>
      <c r="I110">
        <v>3.02</v>
      </c>
      <c r="J110">
        <v>17</v>
      </c>
      <c r="K110">
        <v>0.37028000760078789</v>
      </c>
      <c r="L110">
        <v>9</v>
      </c>
      <c r="M110" t="s">
        <v>1319</v>
      </c>
      <c r="N110" t="b">
        <v>0</v>
      </c>
    </row>
    <row r="111" spans="1:14" x14ac:dyDescent="0.45">
      <c r="A111" t="s">
        <v>420</v>
      </c>
      <c r="B111" t="s">
        <v>1072</v>
      </c>
      <c r="C111" t="s">
        <v>557</v>
      </c>
      <c r="D111">
        <v>5</v>
      </c>
      <c r="E111">
        <v>5</v>
      </c>
      <c r="F111">
        <v>5</v>
      </c>
      <c r="G111">
        <v>5</v>
      </c>
      <c r="H111">
        <v>1</v>
      </c>
      <c r="I111">
        <v>4.4800000000000004</v>
      </c>
      <c r="J111">
        <v>21</v>
      </c>
      <c r="K111">
        <v>0.13822105713162261</v>
      </c>
      <c r="L111">
        <v>13</v>
      </c>
      <c r="M111" t="s">
        <v>676</v>
      </c>
      <c r="N111" t="b">
        <v>0</v>
      </c>
    </row>
    <row r="112" spans="1:14" x14ac:dyDescent="0.45">
      <c r="A112" t="s">
        <v>423</v>
      </c>
      <c r="B112" t="s">
        <v>1320</v>
      </c>
      <c r="C112" t="s">
        <v>557</v>
      </c>
      <c r="D112">
        <v>5</v>
      </c>
      <c r="E112">
        <v>5</v>
      </c>
      <c r="F112">
        <v>4</v>
      </c>
      <c r="G112">
        <v>5</v>
      </c>
      <c r="H112">
        <v>1</v>
      </c>
      <c r="I112">
        <v>3.5</v>
      </c>
      <c r="J112">
        <v>20</v>
      </c>
      <c r="K112">
        <v>0.2234859152980839</v>
      </c>
      <c r="L112">
        <v>11</v>
      </c>
      <c r="M112" t="s">
        <v>1321</v>
      </c>
      <c r="N112" t="b">
        <v>0</v>
      </c>
    </row>
    <row r="113" spans="1:14" x14ac:dyDescent="0.45">
      <c r="A113" t="s">
        <v>426</v>
      </c>
      <c r="B113" t="s">
        <v>1076</v>
      </c>
      <c r="C113" t="s">
        <v>557</v>
      </c>
      <c r="D113">
        <v>4</v>
      </c>
      <c r="E113">
        <v>5</v>
      </c>
      <c r="F113">
        <v>4</v>
      </c>
      <c r="G113">
        <v>5</v>
      </c>
      <c r="H113">
        <v>1</v>
      </c>
      <c r="I113">
        <v>3.28</v>
      </c>
      <c r="J113">
        <v>19</v>
      </c>
      <c r="K113">
        <v>0.1815819995657805</v>
      </c>
      <c r="L113">
        <v>10</v>
      </c>
      <c r="M113" t="s">
        <v>1322</v>
      </c>
      <c r="N113" t="b">
        <v>0</v>
      </c>
    </row>
    <row r="114" spans="1:14" x14ac:dyDescent="0.45">
      <c r="A114" t="s">
        <v>429</v>
      </c>
      <c r="B114" t="s">
        <v>1323</v>
      </c>
      <c r="C114" t="s">
        <v>557</v>
      </c>
      <c r="D114">
        <v>5</v>
      </c>
      <c r="E114">
        <v>5</v>
      </c>
      <c r="F114">
        <v>4</v>
      </c>
      <c r="G114">
        <v>5</v>
      </c>
      <c r="H114">
        <v>1</v>
      </c>
      <c r="I114">
        <v>3.5</v>
      </c>
      <c r="J114">
        <v>20</v>
      </c>
      <c r="K114">
        <v>0.27790730677750303</v>
      </c>
      <c r="L114">
        <v>12</v>
      </c>
      <c r="M114" t="s">
        <v>1324</v>
      </c>
      <c r="N114" t="b">
        <v>0</v>
      </c>
    </row>
    <row r="115" spans="1:14" x14ac:dyDescent="0.45">
      <c r="A115" t="s">
        <v>432</v>
      </c>
      <c r="B115" t="s">
        <v>1325</v>
      </c>
      <c r="C115" t="s">
        <v>557</v>
      </c>
      <c r="D115">
        <v>4</v>
      </c>
      <c r="E115">
        <v>4</v>
      </c>
      <c r="F115">
        <v>3</v>
      </c>
      <c r="G115">
        <v>5</v>
      </c>
      <c r="H115">
        <v>1</v>
      </c>
      <c r="I115">
        <v>3.8</v>
      </c>
      <c r="J115">
        <v>17</v>
      </c>
      <c r="K115">
        <v>7.6208640244893433E-2</v>
      </c>
      <c r="L115">
        <v>5</v>
      </c>
      <c r="M115" t="s">
        <v>1326</v>
      </c>
      <c r="N115" t="b">
        <v>0</v>
      </c>
    </row>
    <row r="116" spans="1:14" x14ac:dyDescent="0.45">
      <c r="A116" t="s">
        <v>435</v>
      </c>
      <c r="B116" t="s">
        <v>1327</v>
      </c>
      <c r="C116" t="s">
        <v>557</v>
      </c>
      <c r="D116">
        <v>5</v>
      </c>
      <c r="E116">
        <v>5</v>
      </c>
      <c r="F116">
        <v>5</v>
      </c>
      <c r="G116">
        <v>5</v>
      </c>
      <c r="H116">
        <v>1</v>
      </c>
      <c r="I116">
        <v>4.76</v>
      </c>
      <c r="J116">
        <v>21</v>
      </c>
      <c r="K116">
        <v>0.20344181497040531</v>
      </c>
      <c r="L116">
        <v>10</v>
      </c>
      <c r="M116" t="s">
        <v>1328</v>
      </c>
      <c r="N116" t="b">
        <v>0</v>
      </c>
    </row>
    <row r="117" spans="1:14" x14ac:dyDescent="0.45">
      <c r="A117" t="s">
        <v>438</v>
      </c>
      <c r="B117" t="s">
        <v>1329</v>
      </c>
      <c r="C117" t="s">
        <v>557</v>
      </c>
      <c r="D117">
        <v>5</v>
      </c>
      <c r="E117">
        <v>5</v>
      </c>
      <c r="F117">
        <v>5</v>
      </c>
      <c r="G117">
        <v>5</v>
      </c>
      <c r="H117">
        <v>1</v>
      </c>
      <c r="I117">
        <v>4.4800000000000004</v>
      </c>
      <c r="J117">
        <v>21</v>
      </c>
      <c r="K117">
        <v>0.13967991127654991</v>
      </c>
      <c r="L117">
        <v>7</v>
      </c>
      <c r="M117" t="s">
        <v>1330</v>
      </c>
      <c r="N117" t="b">
        <v>0</v>
      </c>
    </row>
    <row r="118" spans="1:14" x14ac:dyDescent="0.45">
      <c r="A118" t="s">
        <v>441</v>
      </c>
      <c r="B118" t="s">
        <v>1331</v>
      </c>
      <c r="C118" t="s">
        <v>557</v>
      </c>
      <c r="D118">
        <v>4</v>
      </c>
      <c r="E118">
        <v>5</v>
      </c>
      <c r="F118">
        <v>4</v>
      </c>
      <c r="G118">
        <v>5</v>
      </c>
      <c r="H118">
        <v>1</v>
      </c>
      <c r="I118">
        <v>3.28</v>
      </c>
      <c r="J118">
        <v>19</v>
      </c>
      <c r="K118">
        <v>0.2202858791809357</v>
      </c>
      <c r="L118">
        <v>12</v>
      </c>
      <c r="M118" t="s">
        <v>1332</v>
      </c>
      <c r="N118" t="b">
        <v>0</v>
      </c>
    </row>
    <row r="119" spans="1:14" x14ac:dyDescent="0.45">
      <c r="A119" t="s">
        <v>444</v>
      </c>
      <c r="B119" t="s">
        <v>1333</v>
      </c>
      <c r="C119" t="s">
        <v>557</v>
      </c>
      <c r="D119">
        <v>4</v>
      </c>
      <c r="E119">
        <v>4</v>
      </c>
      <c r="F119">
        <v>3</v>
      </c>
      <c r="G119">
        <v>5</v>
      </c>
      <c r="H119">
        <v>1</v>
      </c>
      <c r="I119">
        <v>3.8</v>
      </c>
      <c r="J119">
        <v>17</v>
      </c>
      <c r="K119">
        <v>9.3948788727752142E-2</v>
      </c>
      <c r="L119">
        <v>5</v>
      </c>
      <c r="M119" t="s">
        <v>1334</v>
      </c>
      <c r="N119" t="b">
        <v>0</v>
      </c>
    </row>
    <row r="120" spans="1:14" x14ac:dyDescent="0.45">
      <c r="A120" t="s">
        <v>435</v>
      </c>
      <c r="B120" t="s">
        <v>1335</v>
      </c>
      <c r="C120" t="s">
        <v>557</v>
      </c>
      <c r="D120">
        <v>5</v>
      </c>
      <c r="E120">
        <v>5</v>
      </c>
      <c r="F120">
        <v>4</v>
      </c>
      <c r="G120">
        <v>5</v>
      </c>
      <c r="H120">
        <v>1</v>
      </c>
      <c r="I120">
        <v>4.3400000000000007</v>
      </c>
      <c r="J120">
        <v>20</v>
      </c>
      <c r="K120">
        <v>0.2061587800743033</v>
      </c>
      <c r="L120">
        <v>10</v>
      </c>
      <c r="M120" t="s">
        <v>1336</v>
      </c>
      <c r="N120" t="b">
        <v>0</v>
      </c>
    </row>
    <row r="121" spans="1:14" x14ac:dyDescent="0.45">
      <c r="A121" t="s">
        <v>449</v>
      </c>
      <c r="B121" t="s">
        <v>1337</v>
      </c>
      <c r="C121" t="s">
        <v>557</v>
      </c>
      <c r="D121">
        <v>5</v>
      </c>
      <c r="E121">
        <v>5</v>
      </c>
      <c r="F121">
        <v>4</v>
      </c>
      <c r="G121">
        <v>5</v>
      </c>
      <c r="H121">
        <v>1</v>
      </c>
      <c r="I121">
        <v>3.5</v>
      </c>
      <c r="J121">
        <v>20</v>
      </c>
      <c r="K121">
        <v>0.14839272236331061</v>
      </c>
      <c r="L121">
        <v>10</v>
      </c>
      <c r="M121" t="s">
        <v>1338</v>
      </c>
      <c r="N121" t="b">
        <v>0</v>
      </c>
    </row>
    <row r="122" spans="1:14" x14ac:dyDescent="0.45">
      <c r="A122" t="s">
        <v>452</v>
      </c>
      <c r="B122" t="s">
        <v>1339</v>
      </c>
      <c r="C122" t="s">
        <v>557</v>
      </c>
      <c r="D122">
        <v>4</v>
      </c>
      <c r="E122">
        <v>5</v>
      </c>
      <c r="F122">
        <v>3</v>
      </c>
      <c r="G122">
        <v>4</v>
      </c>
      <c r="H122">
        <v>1</v>
      </c>
      <c r="I122">
        <v>3.02</v>
      </c>
      <c r="J122">
        <v>17</v>
      </c>
      <c r="K122">
        <v>0.256761557778724</v>
      </c>
      <c r="L122">
        <v>12</v>
      </c>
      <c r="M122" t="s">
        <v>1340</v>
      </c>
      <c r="N122" t="b">
        <v>0</v>
      </c>
    </row>
    <row r="123" spans="1:14" x14ac:dyDescent="0.45">
      <c r="A123" t="s">
        <v>455</v>
      </c>
      <c r="B123" t="s">
        <v>1094</v>
      </c>
      <c r="C123" t="s">
        <v>557</v>
      </c>
      <c r="D123">
        <v>5</v>
      </c>
      <c r="E123">
        <v>5</v>
      </c>
      <c r="F123">
        <v>5</v>
      </c>
      <c r="G123">
        <v>5</v>
      </c>
      <c r="H123">
        <v>1</v>
      </c>
      <c r="I123">
        <v>4.4800000000000004</v>
      </c>
      <c r="J123">
        <v>21</v>
      </c>
      <c r="K123">
        <v>0.1882278276559701</v>
      </c>
      <c r="L123">
        <v>10</v>
      </c>
      <c r="M123" t="s">
        <v>1341</v>
      </c>
      <c r="N123" t="b">
        <v>0</v>
      </c>
    </row>
    <row r="124" spans="1:14" x14ac:dyDescent="0.45">
      <c r="A124" t="s">
        <v>458</v>
      </c>
      <c r="B124" t="s">
        <v>1342</v>
      </c>
      <c r="C124" t="s">
        <v>557</v>
      </c>
      <c r="D124">
        <v>5</v>
      </c>
      <c r="E124">
        <v>5</v>
      </c>
      <c r="F124">
        <v>4</v>
      </c>
      <c r="G124">
        <v>5</v>
      </c>
      <c r="H124">
        <v>1</v>
      </c>
      <c r="I124">
        <v>4.3400000000000007</v>
      </c>
      <c r="J124">
        <v>20</v>
      </c>
      <c r="K124">
        <v>0.17396680851837651</v>
      </c>
      <c r="L124">
        <v>10</v>
      </c>
      <c r="M124" t="s">
        <v>1343</v>
      </c>
      <c r="N124" t="b">
        <v>0</v>
      </c>
    </row>
    <row r="125" spans="1:14" x14ac:dyDescent="0.45">
      <c r="A125" t="s">
        <v>461</v>
      </c>
      <c r="B125" t="s">
        <v>1344</v>
      </c>
      <c r="C125" t="s">
        <v>557</v>
      </c>
      <c r="D125">
        <v>5</v>
      </c>
      <c r="E125">
        <v>5</v>
      </c>
      <c r="F125">
        <v>4</v>
      </c>
      <c r="G125">
        <v>5</v>
      </c>
      <c r="H125">
        <v>1</v>
      </c>
      <c r="I125">
        <v>4.3400000000000007</v>
      </c>
      <c r="J125">
        <v>20</v>
      </c>
      <c r="K125">
        <v>0.40674245796713909</v>
      </c>
      <c r="L125">
        <v>9</v>
      </c>
      <c r="M125" t="s">
        <v>1345</v>
      </c>
      <c r="N125" t="b">
        <v>0</v>
      </c>
    </row>
    <row r="126" spans="1:14" x14ac:dyDescent="0.45">
      <c r="A126" t="s">
        <v>464</v>
      </c>
      <c r="B126" t="s">
        <v>1346</v>
      </c>
      <c r="C126" t="s">
        <v>557</v>
      </c>
      <c r="D126">
        <v>5</v>
      </c>
      <c r="E126">
        <v>5</v>
      </c>
      <c r="F126">
        <v>5</v>
      </c>
      <c r="G126">
        <v>5</v>
      </c>
      <c r="H126">
        <v>1</v>
      </c>
      <c r="I126">
        <v>4.4800000000000004</v>
      </c>
      <c r="J126">
        <v>21</v>
      </c>
      <c r="K126">
        <v>0.14925578922908819</v>
      </c>
      <c r="L126">
        <v>7</v>
      </c>
      <c r="M126" t="s">
        <v>1347</v>
      </c>
      <c r="N126" t="b">
        <v>0</v>
      </c>
    </row>
    <row r="127" spans="1:14" x14ac:dyDescent="0.45">
      <c r="A127" t="s">
        <v>467</v>
      </c>
      <c r="B127" t="s">
        <v>1348</v>
      </c>
      <c r="C127" t="s">
        <v>557</v>
      </c>
      <c r="D127">
        <v>5</v>
      </c>
      <c r="E127">
        <v>5</v>
      </c>
      <c r="F127">
        <v>5</v>
      </c>
      <c r="G127">
        <v>5</v>
      </c>
      <c r="H127">
        <v>1</v>
      </c>
      <c r="I127">
        <v>4.4800000000000004</v>
      </c>
      <c r="J127">
        <v>21</v>
      </c>
      <c r="K127">
        <v>0.30817434431412027</v>
      </c>
      <c r="L127">
        <v>8</v>
      </c>
      <c r="M127" t="s">
        <v>1349</v>
      </c>
      <c r="N127" t="b">
        <v>0</v>
      </c>
    </row>
    <row r="128" spans="1:14" x14ac:dyDescent="0.45">
      <c r="A128" t="s">
        <v>470</v>
      </c>
      <c r="B128" t="s">
        <v>1350</v>
      </c>
      <c r="C128" t="s">
        <v>557</v>
      </c>
      <c r="D128">
        <v>5</v>
      </c>
      <c r="E128">
        <v>5</v>
      </c>
      <c r="F128">
        <v>4</v>
      </c>
      <c r="G128">
        <v>5</v>
      </c>
      <c r="H128">
        <v>1</v>
      </c>
      <c r="I128">
        <v>4.3400000000000007</v>
      </c>
      <c r="J128">
        <v>20</v>
      </c>
      <c r="K128">
        <v>9.1212724547531598E-2</v>
      </c>
      <c r="L128">
        <v>11</v>
      </c>
      <c r="M128" t="s">
        <v>1351</v>
      </c>
      <c r="N128" t="b">
        <v>0</v>
      </c>
    </row>
    <row r="129" spans="1:14" x14ac:dyDescent="0.45">
      <c r="A129" t="s">
        <v>473</v>
      </c>
      <c r="B129" t="s">
        <v>1352</v>
      </c>
      <c r="C129" t="s">
        <v>557</v>
      </c>
      <c r="D129">
        <v>5</v>
      </c>
      <c r="E129">
        <v>5</v>
      </c>
      <c r="F129">
        <v>4</v>
      </c>
      <c r="G129">
        <v>5</v>
      </c>
      <c r="H129">
        <v>1</v>
      </c>
      <c r="I129">
        <v>4.3400000000000007</v>
      </c>
      <c r="J129">
        <v>20</v>
      </c>
      <c r="K129">
        <v>0.1456352337588655</v>
      </c>
      <c r="L129">
        <v>8</v>
      </c>
      <c r="M129" t="s">
        <v>1353</v>
      </c>
      <c r="N129" t="b">
        <v>0</v>
      </c>
    </row>
    <row r="130" spans="1:14" x14ac:dyDescent="0.45">
      <c r="A130" t="s">
        <v>476</v>
      </c>
      <c r="B130" t="s">
        <v>1107</v>
      </c>
      <c r="C130" t="s">
        <v>557</v>
      </c>
      <c r="D130">
        <v>5</v>
      </c>
      <c r="E130">
        <v>5</v>
      </c>
      <c r="F130">
        <v>5</v>
      </c>
      <c r="G130">
        <v>5</v>
      </c>
      <c r="H130">
        <v>1</v>
      </c>
      <c r="I130">
        <v>4.4800000000000004</v>
      </c>
      <c r="J130">
        <v>21</v>
      </c>
      <c r="K130">
        <v>0.25122302405982633</v>
      </c>
      <c r="L130">
        <v>11</v>
      </c>
      <c r="M130" t="s">
        <v>1354</v>
      </c>
      <c r="N130" t="b">
        <v>0</v>
      </c>
    </row>
    <row r="131" spans="1:14" x14ac:dyDescent="0.45">
      <c r="D131">
        <f>AVERAGE(D1:D130)</f>
        <v>4.4108527131782944</v>
      </c>
      <c r="E131">
        <f t="shared" ref="E131:L131" si="0">AVERAGE(E1:E130)</f>
        <v>4.6356589147286824</v>
      </c>
      <c r="F131">
        <f t="shared" si="0"/>
        <v>3.7984496124031009</v>
      </c>
      <c r="G131">
        <f t="shared" si="0"/>
        <v>4.7596899224806197</v>
      </c>
      <c r="H131">
        <f t="shared" si="0"/>
        <v>1.0775193798449612</v>
      </c>
      <c r="I131">
        <f t="shared" si="0"/>
        <v>3.8651162790697655</v>
      </c>
      <c r="J131">
        <f t="shared" si="0"/>
        <v>18.68217054263566</v>
      </c>
      <c r="K131">
        <f t="shared" si="0"/>
        <v>0.23214701956019562</v>
      </c>
      <c r="L131">
        <f t="shared" si="0"/>
        <v>10.356589147286822</v>
      </c>
    </row>
  </sheetData>
  <autoFilter ref="A1:Q131" xr:uid="{1BACBCA3-F7D8-4D59-AB88-7CFECC8D6972}"/>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808E-A437-4446-932E-A97E44BA4EA8}">
  <sheetPr>
    <tabColor theme="2" tint="0.79998168889431442"/>
  </sheetPr>
  <dimension ref="A1:Q132"/>
  <sheetViews>
    <sheetView workbookViewId="0">
      <pane ySplit="1" topLeftCell="A96" activePane="bottomLeft" state="frozen"/>
      <selection pane="bottomLeft" activeCell="A2" sqref="A2:N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860</v>
      </c>
      <c r="C2" t="s">
        <v>557</v>
      </c>
      <c r="D2">
        <v>5</v>
      </c>
      <c r="E2">
        <v>5</v>
      </c>
      <c r="F2">
        <v>4</v>
      </c>
      <c r="G2">
        <v>5</v>
      </c>
      <c r="H2">
        <v>1</v>
      </c>
      <c r="I2">
        <v>4.3400000000000007</v>
      </c>
      <c r="J2">
        <v>20</v>
      </c>
      <c r="K2">
        <v>0.24821616287354581</v>
      </c>
      <c r="L2">
        <v>8</v>
      </c>
      <c r="M2" t="s">
        <v>861</v>
      </c>
      <c r="N2" t="b">
        <v>0</v>
      </c>
    </row>
    <row r="3" spans="1:17" x14ac:dyDescent="0.45">
      <c r="A3" t="s">
        <v>96</v>
      </c>
      <c r="B3" t="s">
        <v>862</v>
      </c>
      <c r="C3" t="s">
        <v>557</v>
      </c>
      <c r="D3">
        <v>5</v>
      </c>
      <c r="E3">
        <v>5</v>
      </c>
      <c r="F3">
        <v>5</v>
      </c>
      <c r="G3">
        <v>5</v>
      </c>
      <c r="H3">
        <v>1</v>
      </c>
      <c r="I3">
        <v>3.64</v>
      </c>
      <c r="J3">
        <v>21</v>
      </c>
      <c r="K3">
        <v>0.22433297285461409</v>
      </c>
      <c r="L3">
        <v>11</v>
      </c>
      <c r="M3" t="s">
        <v>863</v>
      </c>
      <c r="N3" t="b">
        <v>0</v>
      </c>
    </row>
    <row r="4" spans="1:17" x14ac:dyDescent="0.45">
      <c r="A4" t="s">
        <v>99</v>
      </c>
      <c r="B4" t="s">
        <v>864</v>
      </c>
      <c r="C4" t="s">
        <v>557</v>
      </c>
      <c r="D4">
        <v>5</v>
      </c>
      <c r="E4">
        <v>5</v>
      </c>
      <c r="F4">
        <v>5</v>
      </c>
      <c r="G4">
        <v>5</v>
      </c>
      <c r="H4">
        <v>1</v>
      </c>
      <c r="I4">
        <v>4.4800000000000004</v>
      </c>
      <c r="J4">
        <v>21</v>
      </c>
      <c r="K4">
        <v>0.46095319916553112</v>
      </c>
      <c r="L4">
        <v>10</v>
      </c>
      <c r="M4" t="s">
        <v>865</v>
      </c>
      <c r="N4" t="b">
        <v>0</v>
      </c>
    </row>
    <row r="5" spans="1:17" x14ac:dyDescent="0.45">
      <c r="A5" t="s">
        <v>102</v>
      </c>
      <c r="B5" t="s">
        <v>866</v>
      </c>
      <c r="C5" t="s">
        <v>557</v>
      </c>
      <c r="D5">
        <v>4</v>
      </c>
      <c r="E5">
        <v>4</v>
      </c>
      <c r="F5">
        <v>2</v>
      </c>
      <c r="G5">
        <v>5</v>
      </c>
      <c r="H5">
        <v>1</v>
      </c>
      <c r="I5">
        <v>3.66</v>
      </c>
      <c r="J5">
        <v>16</v>
      </c>
      <c r="K5">
        <v>0.24041393626272189</v>
      </c>
      <c r="L5">
        <v>12</v>
      </c>
      <c r="M5" t="s">
        <v>867</v>
      </c>
      <c r="N5" t="b">
        <v>0</v>
      </c>
    </row>
    <row r="6" spans="1:17" x14ac:dyDescent="0.45">
      <c r="A6" t="s">
        <v>105</v>
      </c>
      <c r="B6" t="s">
        <v>868</v>
      </c>
      <c r="C6" t="s">
        <v>557</v>
      </c>
      <c r="D6">
        <v>5</v>
      </c>
      <c r="E6">
        <v>5</v>
      </c>
      <c r="F6">
        <v>4</v>
      </c>
      <c r="G6">
        <v>5</v>
      </c>
      <c r="H6">
        <v>1</v>
      </c>
      <c r="I6">
        <v>3.5</v>
      </c>
      <c r="J6">
        <v>20</v>
      </c>
      <c r="K6">
        <v>0.27096904789754928</v>
      </c>
      <c r="L6">
        <v>11</v>
      </c>
      <c r="M6" t="s">
        <v>869</v>
      </c>
      <c r="N6" t="b">
        <v>0</v>
      </c>
    </row>
    <row r="7" spans="1:17" x14ac:dyDescent="0.45">
      <c r="A7" t="s">
        <v>108</v>
      </c>
      <c r="B7" t="s">
        <v>870</v>
      </c>
      <c r="C7" t="s">
        <v>557</v>
      </c>
      <c r="D7">
        <v>5</v>
      </c>
      <c r="E7">
        <v>5</v>
      </c>
      <c r="F7">
        <v>4</v>
      </c>
      <c r="G7">
        <v>5</v>
      </c>
      <c r="H7">
        <v>1</v>
      </c>
      <c r="I7">
        <v>4.3400000000000007</v>
      </c>
      <c r="J7">
        <v>20</v>
      </c>
      <c r="K7">
        <v>0.41901880624323667</v>
      </c>
      <c r="L7">
        <v>11</v>
      </c>
      <c r="M7" t="s">
        <v>871</v>
      </c>
      <c r="N7" t="b">
        <v>0</v>
      </c>
    </row>
    <row r="8" spans="1:17" x14ac:dyDescent="0.45">
      <c r="A8" t="s">
        <v>111</v>
      </c>
      <c r="B8" t="s">
        <v>872</v>
      </c>
      <c r="C8" t="s">
        <v>557</v>
      </c>
      <c r="D8">
        <v>5</v>
      </c>
      <c r="E8">
        <v>5</v>
      </c>
      <c r="F8">
        <v>5</v>
      </c>
      <c r="G8">
        <v>5</v>
      </c>
      <c r="H8">
        <v>1</v>
      </c>
      <c r="I8">
        <v>4.76</v>
      </c>
      <c r="J8">
        <v>21</v>
      </c>
      <c r="K8">
        <v>0.39462343448340442</v>
      </c>
      <c r="L8">
        <v>10</v>
      </c>
      <c r="M8" t="s">
        <v>873</v>
      </c>
      <c r="N8" t="b">
        <v>0</v>
      </c>
    </row>
    <row r="9" spans="1:17" x14ac:dyDescent="0.45">
      <c r="A9" t="s">
        <v>114</v>
      </c>
      <c r="B9" t="s">
        <v>874</v>
      </c>
      <c r="C9" t="s">
        <v>557</v>
      </c>
      <c r="D9">
        <v>5</v>
      </c>
      <c r="E9">
        <v>5</v>
      </c>
      <c r="F9">
        <v>5</v>
      </c>
      <c r="G9">
        <v>5</v>
      </c>
      <c r="H9">
        <v>1</v>
      </c>
      <c r="I9">
        <v>4.4800000000000004</v>
      </c>
      <c r="J9">
        <v>21</v>
      </c>
      <c r="K9">
        <v>0.19432961213312391</v>
      </c>
      <c r="L9">
        <v>13</v>
      </c>
      <c r="M9" t="s">
        <v>875</v>
      </c>
      <c r="N9" t="b">
        <v>0</v>
      </c>
    </row>
    <row r="10" spans="1:17" x14ac:dyDescent="0.45">
      <c r="A10" t="s">
        <v>117</v>
      </c>
      <c r="B10" t="s">
        <v>876</v>
      </c>
      <c r="C10" t="s">
        <v>557</v>
      </c>
      <c r="D10">
        <v>4</v>
      </c>
      <c r="E10">
        <v>4</v>
      </c>
      <c r="F10">
        <v>3</v>
      </c>
      <c r="G10">
        <v>5</v>
      </c>
      <c r="H10">
        <v>1</v>
      </c>
      <c r="I10">
        <v>2.96</v>
      </c>
      <c r="J10">
        <v>17</v>
      </c>
      <c r="K10">
        <v>0.2428971171239695</v>
      </c>
      <c r="L10">
        <v>11</v>
      </c>
      <c r="M10" t="s">
        <v>877</v>
      </c>
      <c r="N10" t="b">
        <v>0</v>
      </c>
    </row>
    <row r="11" spans="1:17" x14ac:dyDescent="0.45">
      <c r="A11" t="s">
        <v>120</v>
      </c>
      <c r="B11" t="s">
        <v>878</v>
      </c>
      <c r="C11" t="s">
        <v>557</v>
      </c>
      <c r="D11">
        <v>4</v>
      </c>
      <c r="E11">
        <v>5</v>
      </c>
      <c r="F11">
        <v>3</v>
      </c>
      <c r="G11">
        <v>4</v>
      </c>
      <c r="H11">
        <v>1</v>
      </c>
      <c r="I11">
        <v>3.86</v>
      </c>
      <c r="J11">
        <v>17</v>
      </c>
      <c r="K11">
        <v>0.26581052103420522</v>
      </c>
      <c r="L11">
        <v>10</v>
      </c>
      <c r="M11" t="s">
        <v>879</v>
      </c>
      <c r="N11" t="b">
        <v>0</v>
      </c>
    </row>
    <row r="12" spans="1:17" x14ac:dyDescent="0.45">
      <c r="A12" t="s">
        <v>123</v>
      </c>
      <c r="B12" t="s">
        <v>880</v>
      </c>
      <c r="C12" t="s">
        <v>557</v>
      </c>
      <c r="D12">
        <v>5</v>
      </c>
      <c r="E12">
        <v>5</v>
      </c>
      <c r="F12">
        <v>5</v>
      </c>
      <c r="G12">
        <v>5</v>
      </c>
      <c r="H12">
        <v>1</v>
      </c>
      <c r="I12">
        <v>4.4800000000000004</v>
      </c>
      <c r="J12">
        <v>21</v>
      </c>
      <c r="K12">
        <v>0.33264327511560482</v>
      </c>
      <c r="L12">
        <v>10</v>
      </c>
      <c r="M12" t="s">
        <v>881</v>
      </c>
      <c r="N12" t="b">
        <v>0</v>
      </c>
    </row>
    <row r="13" spans="1:17" x14ac:dyDescent="0.45">
      <c r="A13" t="s">
        <v>126</v>
      </c>
      <c r="B13" t="s">
        <v>882</v>
      </c>
      <c r="C13" t="s">
        <v>557</v>
      </c>
      <c r="D13">
        <v>5</v>
      </c>
      <c r="E13">
        <v>5</v>
      </c>
      <c r="F13">
        <v>5</v>
      </c>
      <c r="G13">
        <v>5</v>
      </c>
      <c r="H13">
        <v>1</v>
      </c>
      <c r="I13">
        <v>4.4800000000000004</v>
      </c>
      <c r="J13">
        <v>21</v>
      </c>
      <c r="K13">
        <v>0.30153351729804428</v>
      </c>
      <c r="L13">
        <v>14</v>
      </c>
      <c r="M13" t="s">
        <v>883</v>
      </c>
      <c r="N13" t="b">
        <v>0</v>
      </c>
    </row>
    <row r="14" spans="1:17" x14ac:dyDescent="0.45">
      <c r="A14" t="s">
        <v>129</v>
      </c>
      <c r="B14" t="s">
        <v>884</v>
      </c>
      <c r="C14" t="s">
        <v>557</v>
      </c>
      <c r="D14">
        <v>5</v>
      </c>
      <c r="E14">
        <v>5</v>
      </c>
      <c r="F14">
        <v>5</v>
      </c>
      <c r="G14">
        <v>5</v>
      </c>
      <c r="H14">
        <v>1</v>
      </c>
      <c r="I14">
        <v>4.4800000000000004</v>
      </c>
      <c r="J14">
        <v>21</v>
      </c>
      <c r="K14">
        <v>6.7013011176841622E-2</v>
      </c>
      <c r="L14">
        <v>8</v>
      </c>
      <c r="M14" t="s">
        <v>885</v>
      </c>
      <c r="N14" t="b">
        <v>0</v>
      </c>
    </row>
    <row r="15" spans="1:17" x14ac:dyDescent="0.45">
      <c r="A15" t="s">
        <v>132</v>
      </c>
      <c r="B15" t="s">
        <v>886</v>
      </c>
      <c r="C15" t="s">
        <v>557</v>
      </c>
      <c r="D15">
        <v>5</v>
      </c>
      <c r="E15">
        <v>5</v>
      </c>
      <c r="F15">
        <v>5</v>
      </c>
      <c r="G15">
        <v>5</v>
      </c>
      <c r="H15">
        <v>1</v>
      </c>
      <c r="I15">
        <v>4.4800000000000004</v>
      </c>
      <c r="J15">
        <v>21</v>
      </c>
      <c r="K15">
        <v>0.1400556110556111</v>
      </c>
      <c r="L15">
        <v>10</v>
      </c>
      <c r="M15" t="s">
        <v>887</v>
      </c>
      <c r="N15" t="b">
        <v>0</v>
      </c>
    </row>
    <row r="16" spans="1:17" x14ac:dyDescent="0.45">
      <c r="A16" t="s">
        <v>135</v>
      </c>
      <c r="B16" t="s">
        <v>888</v>
      </c>
      <c r="C16" t="s">
        <v>557</v>
      </c>
      <c r="D16">
        <v>5</v>
      </c>
      <c r="E16">
        <v>5</v>
      </c>
      <c r="F16">
        <v>4</v>
      </c>
      <c r="G16">
        <v>5</v>
      </c>
      <c r="H16">
        <v>1</v>
      </c>
      <c r="I16">
        <v>3.5</v>
      </c>
      <c r="J16">
        <v>20</v>
      </c>
      <c r="K16">
        <v>0.22811809233202829</v>
      </c>
      <c r="L16">
        <v>11</v>
      </c>
      <c r="M16" t="s">
        <v>889</v>
      </c>
      <c r="N16" t="b">
        <v>0</v>
      </c>
    </row>
    <row r="17" spans="1:14" x14ac:dyDescent="0.45">
      <c r="A17" t="s">
        <v>138</v>
      </c>
      <c r="B17" t="s">
        <v>698</v>
      </c>
      <c r="C17" t="s">
        <v>557</v>
      </c>
      <c r="D17">
        <v>1</v>
      </c>
      <c r="E17">
        <v>1</v>
      </c>
      <c r="F17">
        <v>1</v>
      </c>
      <c r="G17">
        <v>1</v>
      </c>
      <c r="H17">
        <v>1</v>
      </c>
      <c r="I17">
        <v>1</v>
      </c>
      <c r="J17">
        <v>5</v>
      </c>
      <c r="K17">
        <v>9.3001199026142886E-2</v>
      </c>
      <c r="L17">
        <v>12</v>
      </c>
      <c r="M17" t="s">
        <v>890</v>
      </c>
      <c r="N17" t="b">
        <v>0</v>
      </c>
    </row>
    <row r="18" spans="1:14" x14ac:dyDescent="0.45">
      <c r="A18" t="s">
        <v>141</v>
      </c>
      <c r="B18" t="s">
        <v>891</v>
      </c>
      <c r="C18" t="s">
        <v>557</v>
      </c>
      <c r="D18">
        <v>3</v>
      </c>
      <c r="E18">
        <v>3</v>
      </c>
      <c r="F18">
        <v>2</v>
      </c>
      <c r="G18">
        <v>4</v>
      </c>
      <c r="H18">
        <v>1</v>
      </c>
      <c r="I18">
        <v>2.2999999999999998</v>
      </c>
      <c r="J18">
        <v>13</v>
      </c>
      <c r="K18">
        <v>0.141707719702166</v>
      </c>
      <c r="L18">
        <v>11</v>
      </c>
      <c r="M18" t="s">
        <v>892</v>
      </c>
      <c r="N18" t="b">
        <v>0</v>
      </c>
    </row>
    <row r="19" spans="1:14" x14ac:dyDescent="0.45">
      <c r="A19" t="s">
        <v>144</v>
      </c>
      <c r="B19" t="s">
        <v>893</v>
      </c>
      <c r="C19" t="s">
        <v>557</v>
      </c>
      <c r="D19">
        <v>4</v>
      </c>
      <c r="E19">
        <v>5</v>
      </c>
      <c r="F19">
        <v>4</v>
      </c>
      <c r="G19">
        <v>5</v>
      </c>
      <c r="H19">
        <v>1</v>
      </c>
      <c r="I19">
        <v>4.12</v>
      </c>
      <c r="J19">
        <v>19</v>
      </c>
      <c r="K19">
        <v>0.14860110424644729</v>
      </c>
      <c r="L19">
        <v>10</v>
      </c>
      <c r="M19" t="s">
        <v>894</v>
      </c>
      <c r="N19" t="b">
        <v>0</v>
      </c>
    </row>
    <row r="20" spans="1:14" x14ac:dyDescent="0.45">
      <c r="A20" t="s">
        <v>147</v>
      </c>
      <c r="B20" t="s">
        <v>895</v>
      </c>
      <c r="C20" t="s">
        <v>557</v>
      </c>
      <c r="D20">
        <v>5</v>
      </c>
      <c r="E20">
        <v>5</v>
      </c>
      <c r="F20">
        <v>5</v>
      </c>
      <c r="G20">
        <v>5</v>
      </c>
      <c r="H20">
        <v>1</v>
      </c>
      <c r="I20">
        <v>4.4800000000000004</v>
      </c>
      <c r="J20">
        <v>21</v>
      </c>
      <c r="K20">
        <v>0.27164313229286069</v>
      </c>
      <c r="L20">
        <v>11</v>
      </c>
      <c r="M20" t="s">
        <v>896</v>
      </c>
      <c r="N20" t="b">
        <v>0</v>
      </c>
    </row>
    <row r="21" spans="1:14" x14ac:dyDescent="0.45">
      <c r="A21" t="s">
        <v>150</v>
      </c>
      <c r="B21" t="s">
        <v>897</v>
      </c>
      <c r="C21" t="s">
        <v>557</v>
      </c>
      <c r="D21">
        <v>3</v>
      </c>
      <c r="E21">
        <v>3</v>
      </c>
      <c r="F21">
        <v>2</v>
      </c>
      <c r="G21">
        <v>4</v>
      </c>
      <c r="H21">
        <v>1</v>
      </c>
      <c r="I21">
        <v>3.14</v>
      </c>
      <c r="J21">
        <v>13</v>
      </c>
      <c r="K21">
        <v>0.11532188559167431</v>
      </c>
      <c r="L21">
        <v>12</v>
      </c>
      <c r="M21" t="s">
        <v>898</v>
      </c>
      <c r="N21" t="b">
        <v>0</v>
      </c>
    </row>
    <row r="22" spans="1:14" x14ac:dyDescent="0.45">
      <c r="A22" t="s">
        <v>153</v>
      </c>
      <c r="B22" t="s">
        <v>899</v>
      </c>
      <c r="C22" t="s">
        <v>557</v>
      </c>
      <c r="D22">
        <v>4</v>
      </c>
      <c r="E22">
        <v>4</v>
      </c>
      <c r="F22">
        <v>3</v>
      </c>
      <c r="G22">
        <v>5</v>
      </c>
      <c r="H22">
        <v>1</v>
      </c>
      <c r="I22">
        <v>3.8</v>
      </c>
      <c r="J22">
        <v>17</v>
      </c>
      <c r="K22">
        <v>4.6527088113029212E-2</v>
      </c>
      <c r="L22">
        <v>9</v>
      </c>
      <c r="M22" t="s">
        <v>900</v>
      </c>
      <c r="N22" t="b">
        <v>0</v>
      </c>
    </row>
    <row r="23" spans="1:14" x14ac:dyDescent="0.45">
      <c r="A23" t="s">
        <v>156</v>
      </c>
      <c r="B23" t="s">
        <v>901</v>
      </c>
      <c r="C23" t="s">
        <v>557</v>
      </c>
      <c r="D23">
        <v>5</v>
      </c>
      <c r="E23">
        <v>5</v>
      </c>
      <c r="F23">
        <v>5</v>
      </c>
      <c r="G23">
        <v>5</v>
      </c>
      <c r="H23">
        <v>1</v>
      </c>
      <c r="I23">
        <v>4.4800000000000004</v>
      </c>
      <c r="J23">
        <v>21</v>
      </c>
      <c r="K23">
        <v>0.40080139809887688</v>
      </c>
      <c r="L23">
        <v>7</v>
      </c>
      <c r="M23" t="s">
        <v>902</v>
      </c>
      <c r="N23" t="b">
        <v>0</v>
      </c>
    </row>
    <row r="24" spans="1:14" x14ac:dyDescent="0.45">
      <c r="A24" t="s">
        <v>159</v>
      </c>
      <c r="B24" t="s">
        <v>903</v>
      </c>
      <c r="C24" t="s">
        <v>557</v>
      </c>
      <c r="D24">
        <v>5</v>
      </c>
      <c r="E24">
        <v>5</v>
      </c>
      <c r="F24">
        <v>5</v>
      </c>
      <c r="G24">
        <v>5</v>
      </c>
      <c r="H24">
        <v>1</v>
      </c>
      <c r="I24">
        <v>4.4800000000000004</v>
      </c>
      <c r="J24">
        <v>21</v>
      </c>
      <c r="K24">
        <v>0.41580118009224443</v>
      </c>
      <c r="L24">
        <v>10</v>
      </c>
      <c r="M24" t="s">
        <v>904</v>
      </c>
      <c r="N24" t="b">
        <v>0</v>
      </c>
    </row>
    <row r="25" spans="1:14" x14ac:dyDescent="0.45">
      <c r="A25" t="s">
        <v>162</v>
      </c>
      <c r="B25" t="s">
        <v>905</v>
      </c>
      <c r="C25" t="s">
        <v>557</v>
      </c>
      <c r="D25">
        <v>4</v>
      </c>
      <c r="E25">
        <v>3</v>
      </c>
      <c r="F25">
        <v>2</v>
      </c>
      <c r="G25">
        <v>4</v>
      </c>
      <c r="H25">
        <v>1</v>
      </c>
      <c r="I25">
        <v>2.52</v>
      </c>
      <c r="J25">
        <v>14</v>
      </c>
      <c r="K25">
        <v>0.17501950495989291</v>
      </c>
      <c r="L25">
        <v>10</v>
      </c>
      <c r="M25" t="s">
        <v>906</v>
      </c>
      <c r="N25" t="b">
        <v>0</v>
      </c>
    </row>
    <row r="26" spans="1:14" x14ac:dyDescent="0.45">
      <c r="A26" t="s">
        <v>165</v>
      </c>
      <c r="B26" t="s">
        <v>907</v>
      </c>
      <c r="C26" t="s">
        <v>557</v>
      </c>
      <c r="D26">
        <v>5</v>
      </c>
      <c r="E26">
        <v>5</v>
      </c>
      <c r="F26">
        <v>4</v>
      </c>
      <c r="G26">
        <v>5</v>
      </c>
      <c r="H26">
        <v>1</v>
      </c>
      <c r="I26">
        <v>4.3400000000000007</v>
      </c>
      <c r="J26">
        <v>20</v>
      </c>
      <c r="K26">
        <v>0.36888864975288649</v>
      </c>
      <c r="L26">
        <v>11</v>
      </c>
      <c r="M26" t="s">
        <v>908</v>
      </c>
      <c r="N26" t="b">
        <v>0</v>
      </c>
    </row>
    <row r="27" spans="1:14" x14ac:dyDescent="0.45">
      <c r="A27" t="s">
        <v>168</v>
      </c>
      <c r="B27" t="s">
        <v>909</v>
      </c>
      <c r="C27" t="s">
        <v>557</v>
      </c>
      <c r="D27">
        <v>2</v>
      </c>
      <c r="E27">
        <v>2</v>
      </c>
      <c r="F27">
        <v>1</v>
      </c>
      <c r="G27">
        <v>4</v>
      </c>
      <c r="H27">
        <v>1</v>
      </c>
      <c r="I27">
        <v>1.76</v>
      </c>
      <c r="J27">
        <v>10</v>
      </c>
      <c r="K27">
        <v>0.36230812754496972</v>
      </c>
      <c r="L27">
        <v>12</v>
      </c>
      <c r="M27" t="s">
        <v>910</v>
      </c>
      <c r="N27" t="b">
        <v>0</v>
      </c>
    </row>
    <row r="28" spans="1:14" x14ac:dyDescent="0.45">
      <c r="A28" t="s">
        <v>171</v>
      </c>
      <c r="B28" t="s">
        <v>911</v>
      </c>
      <c r="C28" t="s">
        <v>557</v>
      </c>
      <c r="D28">
        <v>4</v>
      </c>
      <c r="E28">
        <v>5</v>
      </c>
      <c r="F28">
        <v>4</v>
      </c>
      <c r="G28">
        <v>5</v>
      </c>
      <c r="H28">
        <v>1</v>
      </c>
      <c r="I28">
        <v>4.12</v>
      </c>
      <c r="J28">
        <v>19</v>
      </c>
      <c r="K28">
        <v>0.21913789834918429</v>
      </c>
      <c r="L28">
        <v>15</v>
      </c>
      <c r="M28" t="s">
        <v>912</v>
      </c>
      <c r="N28" t="b">
        <v>0</v>
      </c>
    </row>
    <row r="29" spans="1:14" x14ac:dyDescent="0.45">
      <c r="A29" t="s">
        <v>174</v>
      </c>
      <c r="B29" t="s">
        <v>913</v>
      </c>
      <c r="C29" t="s">
        <v>557</v>
      </c>
      <c r="D29">
        <v>4</v>
      </c>
      <c r="E29">
        <v>5</v>
      </c>
      <c r="F29">
        <v>4</v>
      </c>
      <c r="G29">
        <v>5</v>
      </c>
      <c r="H29">
        <v>1</v>
      </c>
      <c r="I29">
        <v>3.28</v>
      </c>
      <c r="J29">
        <v>19</v>
      </c>
      <c r="K29">
        <v>0.46198278250595692</v>
      </c>
      <c r="L29">
        <v>13</v>
      </c>
      <c r="M29" t="s">
        <v>914</v>
      </c>
      <c r="N29" t="b">
        <v>0</v>
      </c>
    </row>
    <row r="30" spans="1:14" x14ac:dyDescent="0.45">
      <c r="A30" t="s">
        <v>177</v>
      </c>
      <c r="B30" t="s">
        <v>915</v>
      </c>
      <c r="C30" t="s">
        <v>557</v>
      </c>
      <c r="D30">
        <v>5</v>
      </c>
      <c r="E30">
        <v>5</v>
      </c>
      <c r="F30">
        <v>5</v>
      </c>
      <c r="G30">
        <v>5</v>
      </c>
      <c r="H30">
        <v>1</v>
      </c>
      <c r="I30">
        <v>4.4800000000000004</v>
      </c>
      <c r="J30">
        <v>21</v>
      </c>
      <c r="K30">
        <v>0.51099137031946995</v>
      </c>
      <c r="L30">
        <v>14</v>
      </c>
      <c r="M30" t="s">
        <v>916</v>
      </c>
      <c r="N30" t="b">
        <v>0</v>
      </c>
    </row>
    <row r="31" spans="1:14" x14ac:dyDescent="0.45">
      <c r="A31" t="s">
        <v>180</v>
      </c>
      <c r="B31" t="s">
        <v>917</v>
      </c>
      <c r="C31" t="s">
        <v>557</v>
      </c>
      <c r="D31">
        <v>4</v>
      </c>
      <c r="E31">
        <v>4</v>
      </c>
      <c r="F31">
        <v>3</v>
      </c>
      <c r="G31">
        <v>4</v>
      </c>
      <c r="H31">
        <v>1</v>
      </c>
      <c r="I31">
        <v>3.68</v>
      </c>
      <c r="J31">
        <v>16</v>
      </c>
      <c r="K31">
        <v>0.41122486636424221</v>
      </c>
      <c r="L31">
        <v>10</v>
      </c>
      <c r="M31" t="s">
        <v>918</v>
      </c>
      <c r="N31" t="b">
        <v>0</v>
      </c>
    </row>
    <row r="32" spans="1:14" x14ac:dyDescent="0.45">
      <c r="A32" t="s">
        <v>183</v>
      </c>
      <c r="B32" t="s">
        <v>919</v>
      </c>
      <c r="C32" t="s">
        <v>557</v>
      </c>
      <c r="D32">
        <v>4</v>
      </c>
      <c r="E32">
        <v>4</v>
      </c>
      <c r="F32">
        <v>3</v>
      </c>
      <c r="G32">
        <v>5</v>
      </c>
      <c r="H32">
        <v>1</v>
      </c>
      <c r="I32">
        <v>3.8</v>
      </c>
      <c r="J32">
        <v>17</v>
      </c>
      <c r="K32">
        <v>0.15147673002276679</v>
      </c>
      <c r="L32">
        <v>12</v>
      </c>
      <c r="M32" t="s">
        <v>920</v>
      </c>
      <c r="N32" t="b">
        <v>0</v>
      </c>
    </row>
    <row r="33" spans="1:14" x14ac:dyDescent="0.45">
      <c r="A33" t="s">
        <v>186</v>
      </c>
      <c r="B33" t="s">
        <v>921</v>
      </c>
      <c r="C33" t="s">
        <v>557</v>
      </c>
      <c r="D33">
        <v>4</v>
      </c>
      <c r="E33">
        <v>5</v>
      </c>
      <c r="F33">
        <v>3</v>
      </c>
      <c r="G33">
        <v>5</v>
      </c>
      <c r="H33">
        <v>1</v>
      </c>
      <c r="I33">
        <v>3.14</v>
      </c>
      <c r="J33">
        <v>18</v>
      </c>
      <c r="K33">
        <v>0.29208820403914021</v>
      </c>
      <c r="L33">
        <v>11</v>
      </c>
      <c r="M33" t="s">
        <v>922</v>
      </c>
      <c r="N33" t="b">
        <v>0</v>
      </c>
    </row>
    <row r="34" spans="1:14" x14ac:dyDescent="0.45">
      <c r="A34" t="s">
        <v>189</v>
      </c>
      <c r="B34" t="s">
        <v>923</v>
      </c>
      <c r="C34" t="s">
        <v>557</v>
      </c>
      <c r="D34">
        <v>4</v>
      </c>
      <c r="E34">
        <v>5</v>
      </c>
      <c r="F34">
        <v>4</v>
      </c>
      <c r="G34">
        <v>5</v>
      </c>
      <c r="H34">
        <v>1</v>
      </c>
      <c r="I34">
        <v>4.12</v>
      </c>
      <c r="J34">
        <v>19</v>
      </c>
      <c r="K34">
        <v>0.10310738436567039</v>
      </c>
      <c r="L34">
        <v>10</v>
      </c>
      <c r="M34" t="s">
        <v>924</v>
      </c>
      <c r="N34" t="b">
        <v>0</v>
      </c>
    </row>
    <row r="35" spans="1:14" x14ac:dyDescent="0.45">
      <c r="A35" t="s">
        <v>192</v>
      </c>
      <c r="B35" t="s">
        <v>925</v>
      </c>
      <c r="C35" t="s">
        <v>557</v>
      </c>
      <c r="D35">
        <v>4</v>
      </c>
      <c r="E35">
        <v>5</v>
      </c>
      <c r="F35">
        <v>4</v>
      </c>
      <c r="G35">
        <v>5</v>
      </c>
      <c r="H35">
        <v>1</v>
      </c>
      <c r="I35">
        <v>4.3999999999999986</v>
      </c>
      <c r="J35">
        <v>19</v>
      </c>
      <c r="K35">
        <v>0.2261661859843678</v>
      </c>
      <c r="L35">
        <v>11</v>
      </c>
      <c r="M35" t="s">
        <v>926</v>
      </c>
      <c r="N35" t="b">
        <v>0</v>
      </c>
    </row>
    <row r="36" spans="1:14" x14ac:dyDescent="0.45">
      <c r="A36" t="s">
        <v>195</v>
      </c>
      <c r="B36" t="s">
        <v>927</v>
      </c>
      <c r="C36" t="s">
        <v>557</v>
      </c>
      <c r="D36">
        <v>5</v>
      </c>
      <c r="E36">
        <v>5</v>
      </c>
      <c r="F36">
        <v>5</v>
      </c>
      <c r="G36">
        <v>5</v>
      </c>
      <c r="H36">
        <v>1</v>
      </c>
      <c r="I36">
        <v>4.4800000000000004</v>
      </c>
      <c r="J36">
        <v>21</v>
      </c>
      <c r="K36">
        <v>0.29774671159110022</v>
      </c>
      <c r="L36">
        <v>11</v>
      </c>
      <c r="M36" t="s">
        <v>928</v>
      </c>
      <c r="N36" t="b">
        <v>0</v>
      </c>
    </row>
    <row r="37" spans="1:14" x14ac:dyDescent="0.45">
      <c r="A37" t="s">
        <v>198</v>
      </c>
      <c r="B37" t="s">
        <v>929</v>
      </c>
      <c r="C37" t="s">
        <v>557</v>
      </c>
      <c r="D37">
        <v>3</v>
      </c>
      <c r="E37">
        <v>3</v>
      </c>
      <c r="F37">
        <v>2</v>
      </c>
      <c r="G37">
        <v>4</v>
      </c>
      <c r="H37">
        <v>1</v>
      </c>
      <c r="I37">
        <v>2.74</v>
      </c>
      <c r="J37">
        <v>13</v>
      </c>
      <c r="K37">
        <v>0.31504555787675881</v>
      </c>
      <c r="L37">
        <v>10</v>
      </c>
      <c r="M37" t="s">
        <v>930</v>
      </c>
      <c r="N37" t="b">
        <v>0</v>
      </c>
    </row>
    <row r="38" spans="1:14" x14ac:dyDescent="0.45">
      <c r="A38" t="s">
        <v>201</v>
      </c>
      <c r="B38" t="s">
        <v>931</v>
      </c>
      <c r="C38" t="s">
        <v>557</v>
      </c>
      <c r="D38">
        <v>5</v>
      </c>
      <c r="E38">
        <v>5</v>
      </c>
      <c r="F38">
        <v>4</v>
      </c>
      <c r="G38">
        <v>5</v>
      </c>
      <c r="H38">
        <v>1</v>
      </c>
      <c r="I38">
        <v>4.3400000000000007</v>
      </c>
      <c r="J38">
        <v>20</v>
      </c>
      <c r="K38">
        <v>0.25965797923180262</v>
      </c>
      <c r="L38">
        <v>10</v>
      </c>
      <c r="M38" t="s">
        <v>932</v>
      </c>
      <c r="N38" t="b">
        <v>0</v>
      </c>
    </row>
    <row r="39" spans="1:14" x14ac:dyDescent="0.45">
      <c r="A39" t="s">
        <v>204</v>
      </c>
      <c r="B39" t="s">
        <v>933</v>
      </c>
      <c r="C39" t="s">
        <v>557</v>
      </c>
      <c r="D39">
        <v>5</v>
      </c>
      <c r="E39">
        <v>5</v>
      </c>
      <c r="F39">
        <v>4</v>
      </c>
      <c r="G39">
        <v>5</v>
      </c>
      <c r="H39">
        <v>3</v>
      </c>
      <c r="I39">
        <v>4.74</v>
      </c>
      <c r="J39">
        <v>22</v>
      </c>
      <c r="K39">
        <v>0.14481351223375599</v>
      </c>
      <c r="L39">
        <v>13</v>
      </c>
      <c r="M39" t="s">
        <v>934</v>
      </c>
      <c r="N39" t="b">
        <v>0</v>
      </c>
    </row>
    <row r="40" spans="1:14" x14ac:dyDescent="0.45">
      <c r="A40" t="s">
        <v>207</v>
      </c>
      <c r="B40" t="s">
        <v>935</v>
      </c>
      <c r="C40" t="s">
        <v>557</v>
      </c>
      <c r="D40">
        <v>5</v>
      </c>
      <c r="E40">
        <v>5</v>
      </c>
      <c r="F40">
        <v>4</v>
      </c>
      <c r="G40">
        <v>5</v>
      </c>
      <c r="H40">
        <v>2</v>
      </c>
      <c r="I40">
        <v>4.2</v>
      </c>
      <c r="J40">
        <v>21</v>
      </c>
      <c r="K40">
        <v>0.16365576835149201</v>
      </c>
      <c r="L40">
        <v>10</v>
      </c>
      <c r="M40" t="s">
        <v>936</v>
      </c>
      <c r="N40" t="b">
        <v>0</v>
      </c>
    </row>
    <row r="41" spans="1:14" x14ac:dyDescent="0.45">
      <c r="A41" t="s">
        <v>210</v>
      </c>
      <c r="B41" t="s">
        <v>937</v>
      </c>
      <c r="C41" t="s">
        <v>557</v>
      </c>
      <c r="D41">
        <v>4</v>
      </c>
      <c r="E41">
        <v>5</v>
      </c>
      <c r="F41">
        <v>4</v>
      </c>
      <c r="G41">
        <v>5</v>
      </c>
      <c r="H41">
        <v>1</v>
      </c>
      <c r="I41">
        <v>4.12</v>
      </c>
      <c r="J41">
        <v>19</v>
      </c>
      <c r="K41">
        <v>0.15997020198235221</v>
      </c>
      <c r="L41">
        <v>9</v>
      </c>
      <c r="M41" t="s">
        <v>938</v>
      </c>
      <c r="N41" t="b">
        <v>0</v>
      </c>
    </row>
    <row r="42" spans="1:14" x14ac:dyDescent="0.45">
      <c r="A42" t="s">
        <v>213</v>
      </c>
      <c r="B42" t="s">
        <v>939</v>
      </c>
      <c r="C42" t="s">
        <v>557</v>
      </c>
      <c r="D42">
        <v>3</v>
      </c>
      <c r="E42">
        <v>3</v>
      </c>
      <c r="F42">
        <v>2</v>
      </c>
      <c r="G42">
        <v>4</v>
      </c>
      <c r="H42">
        <v>1</v>
      </c>
      <c r="I42">
        <v>3.14</v>
      </c>
      <c r="J42">
        <v>13</v>
      </c>
      <c r="K42">
        <v>0.17006043509361421</v>
      </c>
      <c r="L42">
        <v>10</v>
      </c>
      <c r="M42" t="s">
        <v>940</v>
      </c>
      <c r="N42" t="b">
        <v>0</v>
      </c>
    </row>
    <row r="43" spans="1:14" x14ac:dyDescent="0.45">
      <c r="A43" t="s">
        <v>216</v>
      </c>
      <c r="B43" t="s">
        <v>941</v>
      </c>
      <c r="C43" t="s">
        <v>557</v>
      </c>
      <c r="D43">
        <v>5</v>
      </c>
      <c r="E43">
        <v>5</v>
      </c>
      <c r="F43">
        <v>4</v>
      </c>
      <c r="G43">
        <v>5</v>
      </c>
      <c r="H43">
        <v>1</v>
      </c>
      <c r="I43">
        <v>4.3400000000000007</v>
      </c>
      <c r="J43">
        <v>20</v>
      </c>
      <c r="K43">
        <v>0.14964680051659601</v>
      </c>
      <c r="L43">
        <v>10</v>
      </c>
      <c r="M43" t="s">
        <v>942</v>
      </c>
      <c r="N43" t="b">
        <v>0</v>
      </c>
    </row>
    <row r="44" spans="1:14" x14ac:dyDescent="0.45">
      <c r="A44" t="s">
        <v>219</v>
      </c>
      <c r="B44" t="s">
        <v>943</v>
      </c>
      <c r="C44" t="s">
        <v>557</v>
      </c>
      <c r="D44">
        <v>5</v>
      </c>
      <c r="E44">
        <v>5</v>
      </c>
      <c r="F44">
        <v>5</v>
      </c>
      <c r="G44">
        <v>5</v>
      </c>
      <c r="H44">
        <v>1</v>
      </c>
      <c r="I44">
        <v>4.4800000000000004</v>
      </c>
      <c r="J44">
        <v>21</v>
      </c>
      <c r="K44">
        <v>0.13892410439818231</v>
      </c>
      <c r="L44">
        <v>10</v>
      </c>
      <c r="M44" t="s">
        <v>944</v>
      </c>
      <c r="N44" t="b">
        <v>0</v>
      </c>
    </row>
    <row r="45" spans="1:14" x14ac:dyDescent="0.45">
      <c r="A45" t="s">
        <v>222</v>
      </c>
      <c r="B45" t="s">
        <v>945</v>
      </c>
      <c r="C45" t="s">
        <v>557</v>
      </c>
      <c r="D45">
        <v>5</v>
      </c>
      <c r="E45">
        <v>5</v>
      </c>
      <c r="F45">
        <v>4</v>
      </c>
      <c r="G45">
        <v>5</v>
      </c>
      <c r="H45">
        <v>1</v>
      </c>
      <c r="I45">
        <v>4.3400000000000007</v>
      </c>
      <c r="J45">
        <v>20</v>
      </c>
      <c r="K45">
        <v>0.3247862102766409</v>
      </c>
      <c r="L45">
        <v>11</v>
      </c>
      <c r="M45" t="s">
        <v>946</v>
      </c>
      <c r="N45" t="b">
        <v>0</v>
      </c>
    </row>
    <row r="46" spans="1:14" x14ac:dyDescent="0.45">
      <c r="A46" t="s">
        <v>225</v>
      </c>
      <c r="B46" t="s">
        <v>947</v>
      </c>
      <c r="C46" t="s">
        <v>557</v>
      </c>
      <c r="D46">
        <v>4</v>
      </c>
      <c r="E46">
        <v>5</v>
      </c>
      <c r="F46">
        <v>4</v>
      </c>
      <c r="G46">
        <v>5</v>
      </c>
      <c r="H46">
        <v>1</v>
      </c>
      <c r="I46">
        <v>4.12</v>
      </c>
      <c r="J46">
        <v>19</v>
      </c>
      <c r="K46">
        <v>0.29185141645971979</v>
      </c>
      <c r="L46">
        <v>10</v>
      </c>
      <c r="M46" t="s">
        <v>948</v>
      </c>
      <c r="N46" t="b">
        <v>0</v>
      </c>
    </row>
    <row r="47" spans="1:14" x14ac:dyDescent="0.45">
      <c r="A47" t="s">
        <v>228</v>
      </c>
      <c r="B47" t="s">
        <v>949</v>
      </c>
      <c r="C47" t="s">
        <v>557</v>
      </c>
      <c r="D47">
        <v>5</v>
      </c>
      <c r="E47">
        <v>5</v>
      </c>
      <c r="F47">
        <v>4</v>
      </c>
      <c r="G47">
        <v>5</v>
      </c>
      <c r="H47">
        <v>1</v>
      </c>
      <c r="I47">
        <v>4.3400000000000007</v>
      </c>
      <c r="J47">
        <v>20</v>
      </c>
      <c r="K47">
        <v>0.37622558571336773</v>
      </c>
      <c r="L47">
        <v>12</v>
      </c>
      <c r="M47" t="s">
        <v>950</v>
      </c>
      <c r="N47" t="b">
        <v>0</v>
      </c>
    </row>
    <row r="48" spans="1:14" x14ac:dyDescent="0.45">
      <c r="A48" t="s">
        <v>231</v>
      </c>
      <c r="B48" t="s">
        <v>951</v>
      </c>
      <c r="C48" t="s">
        <v>557</v>
      </c>
      <c r="D48">
        <v>4</v>
      </c>
      <c r="E48">
        <v>5</v>
      </c>
      <c r="F48">
        <v>4</v>
      </c>
      <c r="G48">
        <v>5</v>
      </c>
      <c r="H48">
        <v>1</v>
      </c>
      <c r="I48">
        <v>3.28</v>
      </c>
      <c r="J48">
        <v>19</v>
      </c>
      <c r="K48">
        <v>0.22538729451620371</v>
      </c>
      <c r="L48">
        <v>10</v>
      </c>
      <c r="M48" t="s">
        <v>952</v>
      </c>
      <c r="N48" t="b">
        <v>0</v>
      </c>
    </row>
    <row r="49" spans="1:14" x14ac:dyDescent="0.45">
      <c r="A49" t="s">
        <v>234</v>
      </c>
      <c r="B49" t="s">
        <v>953</v>
      </c>
      <c r="C49" t="s">
        <v>557</v>
      </c>
      <c r="D49">
        <v>5</v>
      </c>
      <c r="E49">
        <v>5</v>
      </c>
      <c r="F49">
        <v>4</v>
      </c>
      <c r="G49">
        <v>5</v>
      </c>
      <c r="H49">
        <v>1</v>
      </c>
      <c r="I49">
        <v>4.3400000000000007</v>
      </c>
      <c r="J49">
        <v>20</v>
      </c>
      <c r="K49">
        <v>0.37967651113132872</v>
      </c>
      <c r="L49">
        <v>10</v>
      </c>
      <c r="M49" t="s">
        <v>954</v>
      </c>
      <c r="N49" t="b">
        <v>0</v>
      </c>
    </row>
    <row r="50" spans="1:14" x14ac:dyDescent="0.45">
      <c r="A50" t="s">
        <v>237</v>
      </c>
      <c r="B50" t="s">
        <v>955</v>
      </c>
      <c r="C50" t="s">
        <v>557</v>
      </c>
      <c r="D50">
        <v>5</v>
      </c>
      <c r="E50">
        <v>5</v>
      </c>
      <c r="F50">
        <v>4</v>
      </c>
      <c r="G50">
        <v>5</v>
      </c>
      <c r="H50">
        <v>1</v>
      </c>
      <c r="I50">
        <v>4.3400000000000007</v>
      </c>
      <c r="J50">
        <v>20</v>
      </c>
      <c r="K50">
        <v>0.21729306286167699</v>
      </c>
      <c r="L50">
        <v>11</v>
      </c>
      <c r="M50" t="s">
        <v>956</v>
      </c>
      <c r="N50" t="b">
        <v>0</v>
      </c>
    </row>
    <row r="51" spans="1:14" x14ac:dyDescent="0.45">
      <c r="A51" t="s">
        <v>240</v>
      </c>
      <c r="B51" t="s">
        <v>957</v>
      </c>
      <c r="C51" t="s">
        <v>557</v>
      </c>
      <c r="D51">
        <v>4</v>
      </c>
      <c r="E51">
        <v>5</v>
      </c>
      <c r="F51">
        <v>4</v>
      </c>
      <c r="G51">
        <v>5</v>
      </c>
      <c r="H51">
        <v>1</v>
      </c>
      <c r="I51">
        <v>3.28</v>
      </c>
      <c r="J51">
        <v>19</v>
      </c>
      <c r="K51">
        <v>0.41646831127947309</v>
      </c>
      <c r="L51">
        <v>16</v>
      </c>
      <c r="M51" t="s">
        <v>958</v>
      </c>
      <c r="N51" t="b">
        <v>0</v>
      </c>
    </row>
    <row r="52" spans="1:14" x14ac:dyDescent="0.45">
      <c r="A52" t="s">
        <v>243</v>
      </c>
      <c r="B52" t="s">
        <v>959</v>
      </c>
      <c r="C52" t="s">
        <v>557</v>
      </c>
      <c r="D52">
        <v>5</v>
      </c>
      <c r="E52">
        <v>5</v>
      </c>
      <c r="F52">
        <v>5</v>
      </c>
      <c r="G52">
        <v>5</v>
      </c>
      <c r="H52">
        <v>1</v>
      </c>
      <c r="I52">
        <v>4.4800000000000004</v>
      </c>
      <c r="J52">
        <v>21</v>
      </c>
      <c r="K52">
        <v>0.22357829038196039</v>
      </c>
      <c r="L52">
        <v>4</v>
      </c>
      <c r="M52" t="s">
        <v>704</v>
      </c>
      <c r="N52" t="b">
        <v>0</v>
      </c>
    </row>
    <row r="53" spans="1:14" x14ac:dyDescent="0.45">
      <c r="A53" t="s">
        <v>246</v>
      </c>
      <c r="B53" t="s">
        <v>960</v>
      </c>
      <c r="C53" t="s">
        <v>557</v>
      </c>
      <c r="D53">
        <v>3</v>
      </c>
      <c r="E53">
        <v>4</v>
      </c>
      <c r="F53">
        <v>2</v>
      </c>
      <c r="G53">
        <v>5</v>
      </c>
      <c r="H53">
        <v>1</v>
      </c>
      <c r="I53">
        <v>2.6</v>
      </c>
      <c r="J53">
        <v>15</v>
      </c>
      <c r="K53">
        <v>0.34648702196542619</v>
      </c>
      <c r="L53">
        <v>11</v>
      </c>
      <c r="M53" t="s">
        <v>961</v>
      </c>
      <c r="N53" t="b">
        <v>0</v>
      </c>
    </row>
    <row r="54" spans="1:14" x14ac:dyDescent="0.45">
      <c r="A54" t="s">
        <v>249</v>
      </c>
      <c r="B54" t="s">
        <v>962</v>
      </c>
      <c r="C54" t="s">
        <v>557</v>
      </c>
      <c r="D54">
        <v>4</v>
      </c>
      <c r="E54">
        <v>4</v>
      </c>
      <c r="F54">
        <v>3</v>
      </c>
      <c r="G54">
        <v>4</v>
      </c>
      <c r="H54">
        <v>1</v>
      </c>
      <c r="I54">
        <v>3.96</v>
      </c>
      <c r="J54">
        <v>16</v>
      </c>
      <c r="K54">
        <v>0.30595847327770059</v>
      </c>
      <c r="L54">
        <v>10</v>
      </c>
      <c r="M54" t="s">
        <v>963</v>
      </c>
      <c r="N54" t="b">
        <v>0</v>
      </c>
    </row>
    <row r="55" spans="1:14" x14ac:dyDescent="0.45">
      <c r="A55" t="s">
        <v>252</v>
      </c>
      <c r="B55" t="s">
        <v>964</v>
      </c>
      <c r="C55" t="s">
        <v>557</v>
      </c>
      <c r="D55">
        <v>5</v>
      </c>
      <c r="E55">
        <v>5</v>
      </c>
      <c r="F55">
        <v>4</v>
      </c>
      <c r="G55">
        <v>5</v>
      </c>
      <c r="H55">
        <v>1</v>
      </c>
      <c r="I55">
        <v>4.3400000000000007</v>
      </c>
      <c r="J55">
        <v>20</v>
      </c>
      <c r="K55">
        <v>0.28551784143510428</v>
      </c>
      <c r="L55">
        <v>11</v>
      </c>
      <c r="M55" t="s">
        <v>965</v>
      </c>
      <c r="N55" t="b">
        <v>0</v>
      </c>
    </row>
    <row r="56" spans="1:14" x14ac:dyDescent="0.45">
      <c r="A56" t="s">
        <v>255</v>
      </c>
      <c r="B56" t="s">
        <v>966</v>
      </c>
      <c r="C56" t="s">
        <v>557</v>
      </c>
      <c r="D56">
        <v>4</v>
      </c>
      <c r="E56">
        <v>5</v>
      </c>
      <c r="F56">
        <v>4</v>
      </c>
      <c r="G56">
        <v>5</v>
      </c>
      <c r="H56">
        <v>1</v>
      </c>
      <c r="I56">
        <v>4.12</v>
      </c>
      <c r="J56">
        <v>19</v>
      </c>
      <c r="K56">
        <v>0.45719959099193819</v>
      </c>
      <c r="L56">
        <v>11</v>
      </c>
      <c r="M56" t="s">
        <v>967</v>
      </c>
      <c r="N56" t="b">
        <v>0</v>
      </c>
    </row>
    <row r="57" spans="1:14" x14ac:dyDescent="0.45">
      <c r="A57" t="s">
        <v>258</v>
      </c>
      <c r="B57" t="s">
        <v>968</v>
      </c>
      <c r="C57" t="s">
        <v>557</v>
      </c>
      <c r="D57">
        <v>5</v>
      </c>
      <c r="E57">
        <v>5</v>
      </c>
      <c r="F57">
        <v>4</v>
      </c>
      <c r="G57">
        <v>5</v>
      </c>
      <c r="H57">
        <v>1</v>
      </c>
      <c r="I57">
        <v>4.3400000000000007</v>
      </c>
      <c r="J57">
        <v>20</v>
      </c>
      <c r="K57">
        <v>0.31610456951698601</v>
      </c>
      <c r="L57">
        <v>10</v>
      </c>
      <c r="M57" t="s">
        <v>969</v>
      </c>
      <c r="N57" t="b">
        <v>0</v>
      </c>
    </row>
    <row r="58" spans="1:14" x14ac:dyDescent="0.45">
      <c r="A58" t="s">
        <v>261</v>
      </c>
      <c r="B58" t="s">
        <v>970</v>
      </c>
      <c r="C58" t="s">
        <v>557</v>
      </c>
      <c r="D58">
        <v>5</v>
      </c>
      <c r="E58">
        <v>5</v>
      </c>
      <c r="F58">
        <v>4</v>
      </c>
      <c r="G58">
        <v>5</v>
      </c>
      <c r="H58">
        <v>1</v>
      </c>
      <c r="I58">
        <v>3.5</v>
      </c>
      <c r="J58">
        <v>20</v>
      </c>
      <c r="K58">
        <v>0.37515138307924589</v>
      </c>
      <c r="L58">
        <v>10</v>
      </c>
      <c r="M58" t="s">
        <v>971</v>
      </c>
      <c r="N58" t="b">
        <v>0</v>
      </c>
    </row>
    <row r="59" spans="1:14" x14ac:dyDescent="0.45">
      <c r="A59" t="s">
        <v>264</v>
      </c>
      <c r="B59" t="s">
        <v>972</v>
      </c>
      <c r="C59" t="s">
        <v>557</v>
      </c>
      <c r="D59">
        <v>5</v>
      </c>
      <c r="E59">
        <v>5</v>
      </c>
      <c r="F59">
        <v>4</v>
      </c>
      <c r="G59">
        <v>5</v>
      </c>
      <c r="H59">
        <v>1</v>
      </c>
      <c r="I59">
        <v>4.3400000000000007</v>
      </c>
      <c r="J59">
        <v>20</v>
      </c>
      <c r="K59">
        <v>0.36923025686443689</v>
      </c>
      <c r="L59">
        <v>11</v>
      </c>
      <c r="M59" t="s">
        <v>973</v>
      </c>
      <c r="N59" t="b">
        <v>0</v>
      </c>
    </row>
    <row r="60" spans="1:14" x14ac:dyDescent="0.45">
      <c r="A60" t="s">
        <v>267</v>
      </c>
      <c r="B60" t="s">
        <v>974</v>
      </c>
      <c r="C60" t="s">
        <v>557</v>
      </c>
      <c r="D60">
        <v>4</v>
      </c>
      <c r="E60">
        <v>3</v>
      </c>
      <c r="F60">
        <v>2</v>
      </c>
      <c r="G60">
        <v>4</v>
      </c>
      <c r="H60">
        <v>1</v>
      </c>
      <c r="I60">
        <v>2.52</v>
      </c>
      <c r="J60">
        <v>14</v>
      </c>
      <c r="K60">
        <v>0.33731404020966538</v>
      </c>
      <c r="L60">
        <v>10</v>
      </c>
      <c r="M60" t="s">
        <v>975</v>
      </c>
      <c r="N60" t="b">
        <v>0</v>
      </c>
    </row>
    <row r="61" spans="1:14" x14ac:dyDescent="0.45">
      <c r="A61" t="s">
        <v>270</v>
      </c>
      <c r="B61" t="s">
        <v>976</v>
      </c>
      <c r="C61" t="s">
        <v>557</v>
      </c>
      <c r="D61">
        <v>5</v>
      </c>
      <c r="E61">
        <v>5</v>
      </c>
      <c r="F61">
        <v>5</v>
      </c>
      <c r="G61">
        <v>5</v>
      </c>
      <c r="H61">
        <v>1</v>
      </c>
      <c r="I61">
        <v>4.4800000000000004</v>
      </c>
      <c r="J61">
        <v>21</v>
      </c>
      <c r="K61">
        <v>8.4884248128680145E-2</v>
      </c>
      <c r="L61">
        <v>11</v>
      </c>
      <c r="M61" t="s">
        <v>977</v>
      </c>
      <c r="N61" t="b">
        <v>0</v>
      </c>
    </row>
    <row r="62" spans="1:14" x14ac:dyDescent="0.45">
      <c r="A62" t="s">
        <v>273</v>
      </c>
      <c r="B62" t="s">
        <v>698</v>
      </c>
      <c r="C62" t="s">
        <v>557</v>
      </c>
      <c r="D62">
        <v>1</v>
      </c>
      <c r="E62">
        <v>1</v>
      </c>
      <c r="F62">
        <v>1</v>
      </c>
      <c r="G62">
        <v>1</v>
      </c>
      <c r="H62">
        <v>1</v>
      </c>
      <c r="I62">
        <v>2.12</v>
      </c>
      <c r="J62">
        <v>5</v>
      </c>
      <c r="K62">
        <v>5.0209109640927833E-2</v>
      </c>
      <c r="L62">
        <v>11</v>
      </c>
      <c r="M62" t="s">
        <v>978</v>
      </c>
      <c r="N62" t="b">
        <v>0</v>
      </c>
    </row>
    <row r="63" spans="1:14" x14ac:dyDescent="0.45">
      <c r="A63" t="s">
        <v>276</v>
      </c>
      <c r="B63" t="s">
        <v>698</v>
      </c>
      <c r="C63" t="s">
        <v>557</v>
      </c>
      <c r="D63">
        <v>3</v>
      </c>
      <c r="E63">
        <v>1</v>
      </c>
      <c r="F63">
        <v>1</v>
      </c>
      <c r="G63">
        <v>1</v>
      </c>
      <c r="H63">
        <v>1</v>
      </c>
      <c r="I63">
        <v>1.44</v>
      </c>
      <c r="J63">
        <v>7</v>
      </c>
      <c r="K63">
        <v>6.7521312117924476E-2</v>
      </c>
      <c r="L63">
        <v>10</v>
      </c>
      <c r="M63" t="s">
        <v>979</v>
      </c>
      <c r="N63" t="b">
        <v>0</v>
      </c>
    </row>
    <row r="64" spans="1:14" x14ac:dyDescent="0.45">
      <c r="A64" t="s">
        <v>279</v>
      </c>
      <c r="B64" t="s">
        <v>698</v>
      </c>
      <c r="C64" t="s">
        <v>557</v>
      </c>
      <c r="D64">
        <v>1</v>
      </c>
      <c r="E64">
        <v>1</v>
      </c>
      <c r="F64">
        <v>1</v>
      </c>
      <c r="G64">
        <v>1</v>
      </c>
      <c r="H64">
        <v>1</v>
      </c>
      <c r="I64">
        <v>1</v>
      </c>
      <c r="J64">
        <v>5</v>
      </c>
      <c r="K64">
        <v>5.4752018429402777E-2</v>
      </c>
      <c r="L64">
        <v>8</v>
      </c>
      <c r="M64" t="s">
        <v>980</v>
      </c>
      <c r="N64" t="b">
        <v>0</v>
      </c>
    </row>
    <row r="65" spans="1:14" x14ac:dyDescent="0.45">
      <c r="A65" t="s">
        <v>282</v>
      </c>
      <c r="B65" t="s">
        <v>981</v>
      </c>
      <c r="C65" t="s">
        <v>557</v>
      </c>
      <c r="D65">
        <v>4</v>
      </c>
      <c r="E65">
        <v>4</v>
      </c>
      <c r="F65">
        <v>2</v>
      </c>
      <c r="G65">
        <v>4</v>
      </c>
      <c r="H65">
        <v>1</v>
      </c>
      <c r="I65">
        <v>3.54</v>
      </c>
      <c r="J65">
        <v>15</v>
      </c>
      <c r="K65">
        <v>0.1792001566438442</v>
      </c>
      <c r="L65">
        <v>11</v>
      </c>
      <c r="M65" t="s">
        <v>982</v>
      </c>
      <c r="N65" t="b">
        <v>0</v>
      </c>
    </row>
    <row r="66" spans="1:14" x14ac:dyDescent="0.45">
      <c r="A66" t="s">
        <v>285</v>
      </c>
      <c r="B66" t="s">
        <v>983</v>
      </c>
      <c r="C66" t="s">
        <v>557</v>
      </c>
      <c r="D66">
        <v>4</v>
      </c>
      <c r="E66">
        <v>4</v>
      </c>
      <c r="F66">
        <v>2</v>
      </c>
      <c r="G66">
        <v>4</v>
      </c>
      <c r="H66">
        <v>1</v>
      </c>
      <c r="I66">
        <v>3.54</v>
      </c>
      <c r="J66">
        <v>15</v>
      </c>
      <c r="K66">
        <v>0.17951977711927181</v>
      </c>
      <c r="L66">
        <v>11</v>
      </c>
      <c r="M66" t="s">
        <v>984</v>
      </c>
      <c r="N66" t="b">
        <v>0</v>
      </c>
    </row>
    <row r="67" spans="1:14" x14ac:dyDescent="0.45">
      <c r="A67" t="s">
        <v>288</v>
      </c>
      <c r="B67" t="s">
        <v>985</v>
      </c>
      <c r="C67" t="s">
        <v>557</v>
      </c>
      <c r="D67">
        <v>4</v>
      </c>
      <c r="E67">
        <v>5</v>
      </c>
      <c r="F67">
        <v>4</v>
      </c>
      <c r="G67">
        <v>5</v>
      </c>
      <c r="H67">
        <v>1</v>
      </c>
      <c r="I67">
        <v>3.28</v>
      </c>
      <c r="J67">
        <v>19</v>
      </c>
      <c r="K67">
        <v>0.1348635379274897</v>
      </c>
      <c r="L67">
        <v>10</v>
      </c>
      <c r="M67" t="s">
        <v>986</v>
      </c>
      <c r="N67" t="b">
        <v>0</v>
      </c>
    </row>
    <row r="68" spans="1:14" x14ac:dyDescent="0.45">
      <c r="A68" t="s">
        <v>291</v>
      </c>
      <c r="B68" t="s">
        <v>987</v>
      </c>
      <c r="C68" t="s">
        <v>557</v>
      </c>
      <c r="D68">
        <v>5</v>
      </c>
      <c r="E68">
        <v>5</v>
      </c>
      <c r="F68">
        <v>5</v>
      </c>
      <c r="G68">
        <v>5</v>
      </c>
      <c r="H68">
        <v>1</v>
      </c>
      <c r="I68">
        <v>4.4800000000000004</v>
      </c>
      <c r="J68">
        <v>21</v>
      </c>
      <c r="K68">
        <v>0.14603447362193281</v>
      </c>
      <c r="L68">
        <v>9</v>
      </c>
      <c r="M68" t="s">
        <v>988</v>
      </c>
      <c r="N68" t="b">
        <v>0</v>
      </c>
    </row>
    <row r="69" spans="1:14" x14ac:dyDescent="0.45">
      <c r="A69" t="s">
        <v>294</v>
      </c>
      <c r="B69" t="s">
        <v>989</v>
      </c>
      <c r="C69" t="s">
        <v>557</v>
      </c>
      <c r="D69">
        <v>5</v>
      </c>
      <c r="E69">
        <v>5</v>
      </c>
      <c r="F69">
        <v>4</v>
      </c>
      <c r="G69">
        <v>5</v>
      </c>
      <c r="H69">
        <v>1</v>
      </c>
      <c r="I69">
        <v>4.3400000000000007</v>
      </c>
      <c r="J69">
        <v>20</v>
      </c>
      <c r="K69">
        <v>0.41401454365411589</v>
      </c>
      <c r="L69">
        <v>11</v>
      </c>
      <c r="M69" t="s">
        <v>990</v>
      </c>
      <c r="N69" t="b">
        <v>0</v>
      </c>
    </row>
    <row r="70" spans="1:14" x14ac:dyDescent="0.45">
      <c r="A70" t="s">
        <v>297</v>
      </c>
      <c r="B70" t="s">
        <v>991</v>
      </c>
      <c r="C70" t="s">
        <v>557</v>
      </c>
      <c r="D70">
        <v>5</v>
      </c>
      <c r="E70">
        <v>5</v>
      </c>
      <c r="F70">
        <v>4</v>
      </c>
      <c r="G70">
        <v>5</v>
      </c>
      <c r="H70">
        <v>1</v>
      </c>
      <c r="I70">
        <v>4.3400000000000007</v>
      </c>
      <c r="J70">
        <v>20</v>
      </c>
      <c r="K70">
        <v>0.1854544792755165</v>
      </c>
      <c r="L70">
        <v>10</v>
      </c>
      <c r="M70" t="s">
        <v>992</v>
      </c>
      <c r="N70" t="b">
        <v>0</v>
      </c>
    </row>
    <row r="71" spans="1:14" x14ac:dyDescent="0.45">
      <c r="A71" t="s">
        <v>300</v>
      </c>
      <c r="B71" t="s">
        <v>993</v>
      </c>
      <c r="C71" t="s">
        <v>557</v>
      </c>
      <c r="D71">
        <v>5</v>
      </c>
      <c r="E71">
        <v>5</v>
      </c>
      <c r="F71">
        <v>4</v>
      </c>
      <c r="G71">
        <v>5</v>
      </c>
      <c r="H71">
        <v>1</v>
      </c>
      <c r="I71">
        <v>4.3400000000000007</v>
      </c>
      <c r="J71">
        <v>20</v>
      </c>
      <c r="K71">
        <v>0.17336332515602251</v>
      </c>
      <c r="L71">
        <v>11</v>
      </c>
      <c r="M71" t="s">
        <v>994</v>
      </c>
      <c r="N71" t="b">
        <v>0</v>
      </c>
    </row>
    <row r="72" spans="1:14" x14ac:dyDescent="0.45">
      <c r="A72" t="s">
        <v>303</v>
      </c>
      <c r="B72" t="s">
        <v>995</v>
      </c>
      <c r="C72" t="s">
        <v>557</v>
      </c>
      <c r="D72">
        <v>5</v>
      </c>
      <c r="E72">
        <v>5</v>
      </c>
      <c r="F72">
        <v>4</v>
      </c>
      <c r="G72">
        <v>5</v>
      </c>
      <c r="H72">
        <v>1</v>
      </c>
      <c r="I72">
        <v>3.5</v>
      </c>
      <c r="J72">
        <v>20</v>
      </c>
      <c r="K72">
        <v>0.23950537495718219</v>
      </c>
      <c r="L72">
        <v>12</v>
      </c>
      <c r="M72" t="s">
        <v>996</v>
      </c>
      <c r="N72" t="b">
        <v>0</v>
      </c>
    </row>
    <row r="73" spans="1:14" x14ac:dyDescent="0.45">
      <c r="A73" t="s">
        <v>306</v>
      </c>
      <c r="B73" t="s">
        <v>997</v>
      </c>
      <c r="C73" t="s">
        <v>557</v>
      </c>
      <c r="D73">
        <v>5</v>
      </c>
      <c r="E73">
        <v>5</v>
      </c>
      <c r="F73">
        <v>5</v>
      </c>
      <c r="G73">
        <v>5</v>
      </c>
      <c r="H73">
        <v>1</v>
      </c>
      <c r="I73">
        <v>3.64</v>
      </c>
      <c r="J73">
        <v>21</v>
      </c>
      <c r="K73">
        <v>0.27531005970052969</v>
      </c>
      <c r="L73">
        <v>10</v>
      </c>
      <c r="M73" t="s">
        <v>998</v>
      </c>
      <c r="N73" t="b">
        <v>0</v>
      </c>
    </row>
    <row r="74" spans="1:14" x14ac:dyDescent="0.45">
      <c r="A74" t="s">
        <v>309</v>
      </c>
      <c r="B74" t="s">
        <v>999</v>
      </c>
      <c r="C74" t="s">
        <v>557</v>
      </c>
      <c r="D74">
        <v>5</v>
      </c>
      <c r="E74">
        <v>5</v>
      </c>
      <c r="F74">
        <v>5</v>
      </c>
      <c r="G74">
        <v>5</v>
      </c>
      <c r="H74">
        <v>1</v>
      </c>
      <c r="I74">
        <v>4.76</v>
      </c>
      <c r="J74">
        <v>21</v>
      </c>
      <c r="K74">
        <v>0.43711041373199822</v>
      </c>
      <c r="L74">
        <v>14</v>
      </c>
      <c r="M74" t="s">
        <v>1000</v>
      </c>
      <c r="N74" t="b">
        <v>0</v>
      </c>
    </row>
    <row r="75" spans="1:14" x14ac:dyDescent="0.45">
      <c r="A75" t="s">
        <v>312</v>
      </c>
      <c r="B75" t="s">
        <v>1001</v>
      </c>
      <c r="C75" t="s">
        <v>557</v>
      </c>
      <c r="D75">
        <v>4</v>
      </c>
      <c r="E75">
        <v>5</v>
      </c>
      <c r="F75">
        <v>4</v>
      </c>
      <c r="G75">
        <v>5</v>
      </c>
      <c r="H75">
        <v>1</v>
      </c>
      <c r="I75">
        <v>3.28</v>
      </c>
      <c r="J75">
        <v>19</v>
      </c>
      <c r="K75">
        <v>0.1822652039394016</v>
      </c>
      <c r="L75">
        <v>17</v>
      </c>
      <c r="M75" t="s">
        <v>1002</v>
      </c>
      <c r="N75" t="b">
        <v>0</v>
      </c>
    </row>
    <row r="76" spans="1:14" x14ac:dyDescent="0.45">
      <c r="A76" t="s">
        <v>315</v>
      </c>
      <c r="B76" t="s">
        <v>1003</v>
      </c>
      <c r="C76" t="s">
        <v>557</v>
      </c>
      <c r="D76">
        <v>4</v>
      </c>
      <c r="E76">
        <v>5</v>
      </c>
      <c r="F76">
        <v>4</v>
      </c>
      <c r="G76">
        <v>5</v>
      </c>
      <c r="H76">
        <v>1</v>
      </c>
      <c r="I76">
        <v>4.12</v>
      </c>
      <c r="J76">
        <v>19</v>
      </c>
      <c r="K76">
        <v>0.28596382926666419</v>
      </c>
      <c r="L76">
        <v>14</v>
      </c>
      <c r="M76" t="s">
        <v>1004</v>
      </c>
      <c r="N76" t="b">
        <v>0</v>
      </c>
    </row>
    <row r="77" spans="1:14" x14ac:dyDescent="0.45">
      <c r="A77" t="s">
        <v>318</v>
      </c>
      <c r="B77" t="s">
        <v>698</v>
      </c>
      <c r="C77" t="s">
        <v>557</v>
      </c>
      <c r="D77">
        <v>1</v>
      </c>
      <c r="E77">
        <v>1</v>
      </c>
      <c r="F77">
        <v>1</v>
      </c>
      <c r="G77">
        <v>1</v>
      </c>
      <c r="H77">
        <v>1</v>
      </c>
      <c r="I77">
        <v>1</v>
      </c>
      <c r="J77">
        <v>5</v>
      </c>
      <c r="K77">
        <v>6.6548794467527358E-2</v>
      </c>
      <c r="L77">
        <v>11</v>
      </c>
      <c r="M77" t="s">
        <v>1005</v>
      </c>
      <c r="N77" t="b">
        <v>0</v>
      </c>
    </row>
    <row r="78" spans="1:14" x14ac:dyDescent="0.45">
      <c r="A78" t="s">
        <v>321</v>
      </c>
      <c r="B78" t="s">
        <v>1006</v>
      </c>
      <c r="C78" t="s">
        <v>557</v>
      </c>
      <c r="D78">
        <v>5</v>
      </c>
      <c r="E78">
        <v>5</v>
      </c>
      <c r="F78">
        <v>4</v>
      </c>
      <c r="G78">
        <v>5</v>
      </c>
      <c r="H78">
        <v>3</v>
      </c>
      <c r="I78">
        <v>4.74</v>
      </c>
      <c r="J78">
        <v>22</v>
      </c>
      <c r="K78">
        <v>0.27877467495120672</v>
      </c>
      <c r="L78">
        <v>11</v>
      </c>
      <c r="M78" t="s">
        <v>1007</v>
      </c>
      <c r="N78" t="b">
        <v>0</v>
      </c>
    </row>
    <row r="79" spans="1:14" x14ac:dyDescent="0.45">
      <c r="A79" t="s">
        <v>324</v>
      </c>
      <c r="B79" t="s">
        <v>1008</v>
      </c>
      <c r="C79" t="s">
        <v>557</v>
      </c>
      <c r="D79">
        <v>5</v>
      </c>
      <c r="E79">
        <v>5</v>
      </c>
      <c r="F79">
        <v>5</v>
      </c>
      <c r="G79">
        <v>5</v>
      </c>
      <c r="H79">
        <v>5</v>
      </c>
      <c r="I79">
        <v>5</v>
      </c>
      <c r="J79">
        <v>25</v>
      </c>
      <c r="K79">
        <v>8.2800754801101231E-2</v>
      </c>
      <c r="L79">
        <v>10</v>
      </c>
      <c r="M79" t="s">
        <v>1009</v>
      </c>
      <c r="N79" t="b">
        <v>0</v>
      </c>
    </row>
    <row r="80" spans="1:14" x14ac:dyDescent="0.45">
      <c r="A80" t="s">
        <v>327</v>
      </c>
      <c r="B80" t="s">
        <v>1010</v>
      </c>
      <c r="C80" t="s">
        <v>557</v>
      </c>
      <c r="D80">
        <v>5</v>
      </c>
      <c r="E80">
        <v>5</v>
      </c>
      <c r="F80">
        <v>4</v>
      </c>
      <c r="G80">
        <v>5</v>
      </c>
      <c r="H80">
        <v>1</v>
      </c>
      <c r="I80">
        <v>4.3400000000000007</v>
      </c>
      <c r="J80">
        <v>20</v>
      </c>
      <c r="K80">
        <v>0.35911904815293799</v>
      </c>
      <c r="L80">
        <v>14</v>
      </c>
      <c r="M80" t="s">
        <v>1011</v>
      </c>
      <c r="N80" t="b">
        <v>0</v>
      </c>
    </row>
    <row r="81" spans="1:14" x14ac:dyDescent="0.45">
      <c r="A81" t="s">
        <v>330</v>
      </c>
      <c r="B81" t="s">
        <v>1012</v>
      </c>
      <c r="C81" t="s">
        <v>557</v>
      </c>
      <c r="D81">
        <v>4</v>
      </c>
      <c r="E81">
        <v>5</v>
      </c>
      <c r="F81">
        <v>3</v>
      </c>
      <c r="G81">
        <v>5</v>
      </c>
      <c r="H81">
        <v>1</v>
      </c>
      <c r="I81">
        <v>3.14</v>
      </c>
      <c r="J81">
        <v>18</v>
      </c>
      <c r="K81">
        <v>4.3241542904290428E-2</v>
      </c>
      <c r="L81">
        <v>3</v>
      </c>
      <c r="M81" t="s">
        <v>1013</v>
      </c>
      <c r="N81" t="b">
        <v>0</v>
      </c>
    </row>
    <row r="82" spans="1:14" x14ac:dyDescent="0.45">
      <c r="A82" t="s">
        <v>333</v>
      </c>
      <c r="B82" t="s">
        <v>1014</v>
      </c>
      <c r="C82" t="s">
        <v>557</v>
      </c>
      <c r="D82">
        <v>5</v>
      </c>
      <c r="E82">
        <v>5</v>
      </c>
      <c r="F82">
        <v>3</v>
      </c>
      <c r="G82">
        <v>5</v>
      </c>
      <c r="H82">
        <v>1</v>
      </c>
      <c r="I82">
        <v>4.2</v>
      </c>
      <c r="J82">
        <v>19</v>
      </c>
      <c r="K82">
        <v>0.41053569778695181</v>
      </c>
      <c r="L82">
        <v>16</v>
      </c>
      <c r="M82" t="s">
        <v>1015</v>
      </c>
      <c r="N82" t="b">
        <v>0</v>
      </c>
    </row>
    <row r="83" spans="1:14" x14ac:dyDescent="0.45">
      <c r="A83" t="s">
        <v>336</v>
      </c>
      <c r="B83" t="s">
        <v>1016</v>
      </c>
      <c r="C83" t="s">
        <v>557</v>
      </c>
      <c r="D83">
        <v>4</v>
      </c>
      <c r="E83">
        <v>5</v>
      </c>
      <c r="F83">
        <v>4</v>
      </c>
      <c r="G83">
        <v>5</v>
      </c>
      <c r="H83">
        <v>1</v>
      </c>
      <c r="I83">
        <v>4.12</v>
      </c>
      <c r="J83">
        <v>19</v>
      </c>
      <c r="K83">
        <v>0.14301662670887039</v>
      </c>
      <c r="L83">
        <v>10</v>
      </c>
      <c r="M83" t="s">
        <v>1017</v>
      </c>
      <c r="N83" t="b">
        <v>0</v>
      </c>
    </row>
    <row r="84" spans="1:14" x14ac:dyDescent="0.45">
      <c r="A84" t="s">
        <v>339</v>
      </c>
      <c r="B84" t="s">
        <v>1018</v>
      </c>
      <c r="C84" t="s">
        <v>557</v>
      </c>
      <c r="D84">
        <v>5</v>
      </c>
      <c r="E84">
        <v>5</v>
      </c>
      <c r="F84">
        <v>4</v>
      </c>
      <c r="G84">
        <v>5</v>
      </c>
      <c r="H84">
        <v>1</v>
      </c>
      <c r="I84">
        <v>4.3400000000000007</v>
      </c>
      <c r="J84">
        <v>20</v>
      </c>
      <c r="K84">
        <v>0.2337686371582047</v>
      </c>
      <c r="L84">
        <v>10</v>
      </c>
      <c r="M84" t="s">
        <v>1019</v>
      </c>
      <c r="N84" t="b">
        <v>0</v>
      </c>
    </row>
    <row r="85" spans="1:14" x14ac:dyDescent="0.45">
      <c r="A85" t="s">
        <v>342</v>
      </c>
      <c r="B85" t="s">
        <v>1020</v>
      </c>
      <c r="C85" t="s">
        <v>557</v>
      </c>
      <c r="D85">
        <v>5</v>
      </c>
      <c r="E85">
        <v>5</v>
      </c>
      <c r="F85">
        <v>5</v>
      </c>
      <c r="G85">
        <v>5</v>
      </c>
      <c r="H85">
        <v>1</v>
      </c>
      <c r="I85">
        <v>4.4800000000000004</v>
      </c>
      <c r="J85">
        <v>21</v>
      </c>
      <c r="K85">
        <v>6.4670240782295108E-2</v>
      </c>
      <c r="L85">
        <v>15</v>
      </c>
      <c r="M85" t="s">
        <v>1021</v>
      </c>
      <c r="N85" t="b">
        <v>0</v>
      </c>
    </row>
    <row r="86" spans="1:14" x14ac:dyDescent="0.45">
      <c r="A86" t="s">
        <v>345</v>
      </c>
      <c r="B86" t="s">
        <v>1022</v>
      </c>
      <c r="C86" t="s">
        <v>557</v>
      </c>
      <c r="D86">
        <v>5</v>
      </c>
      <c r="E86">
        <v>5</v>
      </c>
      <c r="F86">
        <v>5</v>
      </c>
      <c r="G86">
        <v>5</v>
      </c>
      <c r="H86">
        <v>1</v>
      </c>
      <c r="I86">
        <v>4.4800000000000004</v>
      </c>
      <c r="J86">
        <v>21</v>
      </c>
      <c r="K86">
        <v>0.41832115016634269</v>
      </c>
      <c r="L86">
        <v>12</v>
      </c>
      <c r="M86" t="s">
        <v>1023</v>
      </c>
      <c r="N86" t="b">
        <v>0</v>
      </c>
    </row>
    <row r="87" spans="1:14" x14ac:dyDescent="0.45">
      <c r="A87" t="s">
        <v>348</v>
      </c>
      <c r="B87" t="s">
        <v>1024</v>
      </c>
      <c r="C87" t="s">
        <v>557</v>
      </c>
      <c r="D87">
        <v>5</v>
      </c>
      <c r="E87">
        <v>5</v>
      </c>
      <c r="F87">
        <v>5</v>
      </c>
      <c r="G87">
        <v>5</v>
      </c>
      <c r="H87">
        <v>1</v>
      </c>
      <c r="I87">
        <v>4.4800000000000004</v>
      </c>
      <c r="J87">
        <v>21</v>
      </c>
      <c r="K87">
        <v>0.24762341081808911</v>
      </c>
      <c r="L87">
        <v>14</v>
      </c>
      <c r="M87" t="s">
        <v>1025</v>
      </c>
      <c r="N87" t="b">
        <v>0</v>
      </c>
    </row>
    <row r="88" spans="1:14" x14ac:dyDescent="0.45">
      <c r="A88" t="s">
        <v>351</v>
      </c>
      <c r="B88" t="s">
        <v>1026</v>
      </c>
      <c r="C88" t="s">
        <v>557</v>
      </c>
      <c r="D88">
        <v>4</v>
      </c>
      <c r="E88">
        <v>5</v>
      </c>
      <c r="F88">
        <v>4</v>
      </c>
      <c r="G88">
        <v>5</v>
      </c>
      <c r="H88">
        <v>1</v>
      </c>
      <c r="I88">
        <v>4.12</v>
      </c>
      <c r="J88">
        <v>19</v>
      </c>
      <c r="K88">
        <v>0.18028722623287169</v>
      </c>
      <c r="L88">
        <v>17</v>
      </c>
      <c r="M88" t="s">
        <v>1027</v>
      </c>
      <c r="N88" t="b">
        <v>0</v>
      </c>
    </row>
    <row r="89" spans="1:14" x14ac:dyDescent="0.45">
      <c r="A89" t="s">
        <v>354</v>
      </c>
      <c r="B89" t="s">
        <v>777</v>
      </c>
      <c r="C89" t="s">
        <v>557</v>
      </c>
      <c r="D89">
        <v>5</v>
      </c>
      <c r="E89">
        <v>5</v>
      </c>
      <c r="F89">
        <v>5</v>
      </c>
      <c r="G89">
        <v>5</v>
      </c>
      <c r="H89">
        <v>5</v>
      </c>
      <c r="I89">
        <v>5</v>
      </c>
      <c r="J89">
        <v>25</v>
      </c>
      <c r="K89">
        <v>0.12441224806390749</v>
      </c>
      <c r="L89">
        <v>9</v>
      </c>
      <c r="M89" t="s">
        <v>1028</v>
      </c>
      <c r="N89" t="b">
        <v>0</v>
      </c>
    </row>
    <row r="90" spans="1:14" x14ac:dyDescent="0.45">
      <c r="A90" t="s">
        <v>357</v>
      </c>
      <c r="B90" t="s">
        <v>1029</v>
      </c>
      <c r="C90" t="s">
        <v>557</v>
      </c>
      <c r="D90">
        <v>5</v>
      </c>
      <c r="E90">
        <v>5</v>
      </c>
      <c r="F90">
        <v>5</v>
      </c>
      <c r="G90">
        <v>5</v>
      </c>
      <c r="H90">
        <v>1</v>
      </c>
      <c r="I90">
        <v>4.4800000000000004</v>
      </c>
      <c r="J90">
        <v>21</v>
      </c>
      <c r="K90">
        <v>0.31242603069266012</v>
      </c>
      <c r="L90">
        <v>13</v>
      </c>
      <c r="M90" t="s">
        <v>1030</v>
      </c>
      <c r="N90" t="b">
        <v>0</v>
      </c>
    </row>
    <row r="91" spans="1:14" x14ac:dyDescent="0.45">
      <c r="A91" t="s">
        <v>360</v>
      </c>
      <c r="B91" t="s">
        <v>1031</v>
      </c>
      <c r="C91" t="s">
        <v>557</v>
      </c>
      <c r="D91">
        <v>5</v>
      </c>
      <c r="E91">
        <v>5</v>
      </c>
      <c r="F91">
        <v>5</v>
      </c>
      <c r="G91">
        <v>5</v>
      </c>
      <c r="H91">
        <v>1</v>
      </c>
      <c r="I91">
        <v>4.4800000000000004</v>
      </c>
      <c r="J91">
        <v>21</v>
      </c>
      <c r="K91">
        <v>5.1599821746880568E-2</v>
      </c>
      <c r="L91">
        <v>2</v>
      </c>
      <c r="M91" t="s">
        <v>1032</v>
      </c>
      <c r="N91" t="b">
        <v>0</v>
      </c>
    </row>
    <row r="92" spans="1:14" x14ac:dyDescent="0.45">
      <c r="A92" t="s">
        <v>363</v>
      </c>
      <c r="B92" t="s">
        <v>1033</v>
      </c>
      <c r="C92" t="s">
        <v>557</v>
      </c>
      <c r="D92">
        <v>5</v>
      </c>
      <c r="E92">
        <v>5</v>
      </c>
      <c r="F92">
        <v>4</v>
      </c>
      <c r="G92">
        <v>5</v>
      </c>
      <c r="H92">
        <v>1</v>
      </c>
      <c r="I92">
        <v>4.3400000000000007</v>
      </c>
      <c r="J92">
        <v>20</v>
      </c>
      <c r="K92">
        <v>0.34262762699502669</v>
      </c>
      <c r="L92">
        <v>14</v>
      </c>
      <c r="M92" t="s">
        <v>1034</v>
      </c>
      <c r="N92" t="b">
        <v>0</v>
      </c>
    </row>
    <row r="93" spans="1:14" x14ac:dyDescent="0.45">
      <c r="A93" t="s">
        <v>366</v>
      </c>
      <c r="B93" t="s">
        <v>1035</v>
      </c>
      <c r="C93" t="s">
        <v>557</v>
      </c>
      <c r="D93">
        <v>5</v>
      </c>
      <c r="E93">
        <v>5</v>
      </c>
      <c r="F93">
        <v>4</v>
      </c>
      <c r="G93">
        <v>5</v>
      </c>
      <c r="H93">
        <v>1</v>
      </c>
      <c r="I93">
        <v>4.3400000000000007</v>
      </c>
      <c r="J93">
        <v>20</v>
      </c>
      <c r="K93">
        <v>0.1165080461116384</v>
      </c>
      <c r="L93">
        <v>9</v>
      </c>
      <c r="M93" t="s">
        <v>1036</v>
      </c>
      <c r="N93" t="b">
        <v>0</v>
      </c>
    </row>
    <row r="94" spans="1:14" x14ac:dyDescent="0.45">
      <c r="A94" t="s">
        <v>369</v>
      </c>
      <c r="B94" t="s">
        <v>1037</v>
      </c>
      <c r="C94" t="s">
        <v>557</v>
      </c>
      <c r="D94">
        <v>4</v>
      </c>
      <c r="E94">
        <v>5</v>
      </c>
      <c r="F94">
        <v>4</v>
      </c>
      <c r="G94">
        <v>5</v>
      </c>
      <c r="H94">
        <v>1</v>
      </c>
      <c r="I94">
        <v>3.28</v>
      </c>
      <c r="J94">
        <v>19</v>
      </c>
      <c r="K94">
        <v>0.46094547196758262</v>
      </c>
      <c r="L94">
        <v>14</v>
      </c>
      <c r="M94" t="s">
        <v>1038</v>
      </c>
      <c r="N94" t="b">
        <v>0</v>
      </c>
    </row>
    <row r="95" spans="1:14" x14ac:dyDescent="0.45">
      <c r="A95" t="s">
        <v>372</v>
      </c>
      <c r="B95" t="s">
        <v>1039</v>
      </c>
      <c r="C95" t="s">
        <v>557</v>
      </c>
      <c r="D95">
        <v>4</v>
      </c>
      <c r="E95">
        <v>5</v>
      </c>
      <c r="F95">
        <v>4</v>
      </c>
      <c r="G95">
        <v>5</v>
      </c>
      <c r="H95">
        <v>1</v>
      </c>
      <c r="I95">
        <v>4.12</v>
      </c>
      <c r="J95">
        <v>19</v>
      </c>
      <c r="K95">
        <v>0.12990741384092161</v>
      </c>
      <c r="L95">
        <v>14</v>
      </c>
      <c r="M95" t="s">
        <v>1040</v>
      </c>
      <c r="N95" t="b">
        <v>0</v>
      </c>
    </row>
    <row r="96" spans="1:14" x14ac:dyDescent="0.45">
      <c r="A96" t="s">
        <v>375</v>
      </c>
      <c r="B96" t="s">
        <v>1041</v>
      </c>
      <c r="C96" t="s">
        <v>557</v>
      </c>
      <c r="D96">
        <v>5</v>
      </c>
      <c r="E96">
        <v>5</v>
      </c>
      <c r="F96">
        <v>4</v>
      </c>
      <c r="G96">
        <v>5</v>
      </c>
      <c r="H96">
        <v>1</v>
      </c>
      <c r="I96">
        <v>3.5</v>
      </c>
      <c r="J96">
        <v>20</v>
      </c>
      <c r="K96">
        <v>0.14343330887782679</v>
      </c>
      <c r="L96">
        <v>11</v>
      </c>
      <c r="M96" t="s">
        <v>1042</v>
      </c>
      <c r="N96" t="b">
        <v>0</v>
      </c>
    </row>
    <row r="97" spans="1:14" x14ac:dyDescent="0.45">
      <c r="A97" t="s">
        <v>378</v>
      </c>
      <c r="B97" t="s">
        <v>1043</v>
      </c>
      <c r="C97" t="s">
        <v>557</v>
      </c>
      <c r="D97">
        <v>3</v>
      </c>
      <c r="E97">
        <v>3</v>
      </c>
      <c r="F97">
        <v>2</v>
      </c>
      <c r="G97">
        <v>4</v>
      </c>
      <c r="H97">
        <v>1</v>
      </c>
      <c r="I97">
        <v>2.2999999999999998</v>
      </c>
      <c r="J97">
        <v>13</v>
      </c>
      <c r="K97">
        <v>0.1495356037151703</v>
      </c>
      <c r="L97">
        <v>3</v>
      </c>
      <c r="M97" t="s">
        <v>1044</v>
      </c>
      <c r="N97" t="b">
        <v>0</v>
      </c>
    </row>
    <row r="98" spans="1:14" x14ac:dyDescent="0.45">
      <c r="A98" t="s">
        <v>381</v>
      </c>
      <c r="B98" t="s">
        <v>1045</v>
      </c>
      <c r="C98" t="s">
        <v>557</v>
      </c>
      <c r="D98">
        <v>5</v>
      </c>
      <c r="E98">
        <v>5</v>
      </c>
      <c r="F98">
        <v>5</v>
      </c>
      <c r="G98">
        <v>5</v>
      </c>
      <c r="H98">
        <v>1</v>
      </c>
      <c r="I98">
        <v>3.64</v>
      </c>
      <c r="J98">
        <v>21</v>
      </c>
      <c r="K98">
        <v>0.38518554565969709</v>
      </c>
      <c r="L98">
        <v>20</v>
      </c>
      <c r="M98" t="s">
        <v>1046</v>
      </c>
      <c r="N98" t="b">
        <v>0</v>
      </c>
    </row>
    <row r="99" spans="1:14" x14ac:dyDescent="0.45">
      <c r="A99" t="s">
        <v>384</v>
      </c>
      <c r="B99" t="s">
        <v>1047</v>
      </c>
      <c r="C99" t="s">
        <v>557</v>
      </c>
      <c r="D99">
        <v>5</v>
      </c>
      <c r="E99">
        <v>5</v>
      </c>
      <c r="F99">
        <v>4</v>
      </c>
      <c r="G99">
        <v>5</v>
      </c>
      <c r="H99">
        <v>1</v>
      </c>
      <c r="I99">
        <v>3.5</v>
      </c>
      <c r="J99">
        <v>20</v>
      </c>
      <c r="K99">
        <v>0.31332925820590701</v>
      </c>
      <c r="L99">
        <v>10</v>
      </c>
      <c r="M99" t="s">
        <v>1048</v>
      </c>
      <c r="N99" t="b">
        <v>0</v>
      </c>
    </row>
    <row r="100" spans="1:14" x14ac:dyDescent="0.45">
      <c r="A100" t="s">
        <v>387</v>
      </c>
      <c r="B100" t="s">
        <v>1049</v>
      </c>
      <c r="C100" t="s">
        <v>557</v>
      </c>
      <c r="D100">
        <v>5</v>
      </c>
      <c r="E100">
        <v>5</v>
      </c>
      <c r="F100">
        <v>5</v>
      </c>
      <c r="G100">
        <v>5</v>
      </c>
      <c r="H100">
        <v>1</v>
      </c>
      <c r="I100">
        <v>4.4800000000000004</v>
      </c>
      <c r="J100">
        <v>21</v>
      </c>
      <c r="K100">
        <v>0.28335415879848752</v>
      </c>
      <c r="L100">
        <v>8</v>
      </c>
      <c r="M100" t="s">
        <v>1050</v>
      </c>
      <c r="N100" t="b">
        <v>0</v>
      </c>
    </row>
    <row r="101" spans="1:14" x14ac:dyDescent="0.45">
      <c r="A101" t="s">
        <v>390</v>
      </c>
      <c r="B101" t="s">
        <v>1051</v>
      </c>
      <c r="C101" t="s">
        <v>557</v>
      </c>
      <c r="D101">
        <v>5</v>
      </c>
      <c r="E101">
        <v>5</v>
      </c>
      <c r="F101">
        <v>5</v>
      </c>
      <c r="G101">
        <v>5</v>
      </c>
      <c r="H101">
        <v>1</v>
      </c>
      <c r="I101">
        <v>4.0599999999999996</v>
      </c>
      <c r="J101">
        <v>21</v>
      </c>
      <c r="K101">
        <v>0.37504852309604292</v>
      </c>
      <c r="L101">
        <v>12</v>
      </c>
      <c r="M101" t="s">
        <v>1052</v>
      </c>
      <c r="N101" t="b">
        <v>0</v>
      </c>
    </row>
    <row r="102" spans="1:14" x14ac:dyDescent="0.45">
      <c r="A102" t="s">
        <v>393</v>
      </c>
      <c r="B102" t="s">
        <v>1053</v>
      </c>
      <c r="C102" t="s">
        <v>557</v>
      </c>
      <c r="D102">
        <v>5</v>
      </c>
      <c r="E102">
        <v>5</v>
      </c>
      <c r="F102">
        <v>3</v>
      </c>
      <c r="G102">
        <v>5</v>
      </c>
      <c r="H102">
        <v>1</v>
      </c>
      <c r="I102">
        <v>3.36</v>
      </c>
      <c r="J102">
        <v>19</v>
      </c>
      <c r="K102">
        <v>0.2713234960492481</v>
      </c>
      <c r="L102">
        <v>16</v>
      </c>
      <c r="M102" t="s">
        <v>1054</v>
      </c>
      <c r="N102" t="b">
        <v>0</v>
      </c>
    </row>
    <row r="103" spans="1:14" x14ac:dyDescent="0.45">
      <c r="A103" t="s">
        <v>396</v>
      </c>
      <c r="B103" t="s">
        <v>1055</v>
      </c>
      <c r="C103" t="s">
        <v>557</v>
      </c>
      <c r="D103">
        <v>5</v>
      </c>
      <c r="E103">
        <v>5</v>
      </c>
      <c r="F103">
        <v>5</v>
      </c>
      <c r="G103">
        <v>5</v>
      </c>
      <c r="H103">
        <v>1</v>
      </c>
      <c r="I103">
        <v>3.64</v>
      </c>
      <c r="J103">
        <v>21</v>
      </c>
      <c r="K103">
        <v>0.2040137574350937</v>
      </c>
      <c r="L103">
        <v>12</v>
      </c>
      <c r="M103" t="s">
        <v>1056</v>
      </c>
      <c r="N103" t="b">
        <v>0</v>
      </c>
    </row>
    <row r="104" spans="1:14" x14ac:dyDescent="0.45">
      <c r="A104" t="s">
        <v>399</v>
      </c>
      <c r="B104" t="s">
        <v>1057</v>
      </c>
      <c r="C104" t="s">
        <v>557</v>
      </c>
      <c r="D104">
        <v>5</v>
      </c>
      <c r="E104">
        <v>5</v>
      </c>
      <c r="F104">
        <v>4</v>
      </c>
      <c r="G104">
        <v>5</v>
      </c>
      <c r="H104">
        <v>1</v>
      </c>
      <c r="I104">
        <v>3.5</v>
      </c>
      <c r="J104">
        <v>20</v>
      </c>
      <c r="K104">
        <v>0.54891879125512899</v>
      </c>
      <c r="L104">
        <v>12</v>
      </c>
      <c r="M104" t="s">
        <v>1058</v>
      </c>
      <c r="N104" t="b">
        <v>0</v>
      </c>
    </row>
    <row r="105" spans="1:14" x14ac:dyDescent="0.45">
      <c r="A105" t="s">
        <v>402</v>
      </c>
      <c r="B105" t="s">
        <v>1059</v>
      </c>
      <c r="C105" t="s">
        <v>557</v>
      </c>
      <c r="D105">
        <v>4</v>
      </c>
      <c r="E105">
        <v>5</v>
      </c>
      <c r="F105">
        <v>4</v>
      </c>
      <c r="G105">
        <v>5</v>
      </c>
      <c r="H105">
        <v>1</v>
      </c>
      <c r="I105">
        <v>3.72</v>
      </c>
      <c r="J105">
        <v>19</v>
      </c>
      <c r="K105">
        <v>0.33934837617736058</v>
      </c>
      <c r="L105">
        <v>12</v>
      </c>
      <c r="M105" t="s">
        <v>1060</v>
      </c>
      <c r="N105" t="b">
        <v>0</v>
      </c>
    </row>
    <row r="106" spans="1:14" x14ac:dyDescent="0.45">
      <c r="A106" t="s">
        <v>405</v>
      </c>
      <c r="B106" t="s">
        <v>1061</v>
      </c>
      <c r="C106" t="s">
        <v>557</v>
      </c>
      <c r="D106">
        <v>5</v>
      </c>
      <c r="E106">
        <v>5</v>
      </c>
      <c r="F106">
        <v>4</v>
      </c>
      <c r="G106">
        <v>5</v>
      </c>
      <c r="H106">
        <v>1</v>
      </c>
      <c r="I106">
        <v>4.3400000000000007</v>
      </c>
      <c r="J106">
        <v>20</v>
      </c>
      <c r="K106">
        <v>0.40304557916639722</v>
      </c>
      <c r="L106">
        <v>13</v>
      </c>
      <c r="M106" t="s">
        <v>1062</v>
      </c>
      <c r="N106" t="b">
        <v>0</v>
      </c>
    </row>
    <row r="107" spans="1:14" x14ac:dyDescent="0.45">
      <c r="A107" t="s">
        <v>408</v>
      </c>
      <c r="B107" t="s">
        <v>1063</v>
      </c>
      <c r="C107" t="s">
        <v>557</v>
      </c>
      <c r="D107">
        <v>4</v>
      </c>
      <c r="E107">
        <v>5</v>
      </c>
      <c r="F107">
        <v>4</v>
      </c>
      <c r="G107">
        <v>5</v>
      </c>
      <c r="H107">
        <v>1</v>
      </c>
      <c r="I107">
        <v>4.12</v>
      </c>
      <c r="J107">
        <v>19</v>
      </c>
      <c r="K107">
        <v>0.27608701087915383</v>
      </c>
      <c r="L107">
        <v>14</v>
      </c>
      <c r="M107" t="s">
        <v>1064</v>
      </c>
      <c r="N107" t="b">
        <v>0</v>
      </c>
    </row>
    <row r="108" spans="1:14" x14ac:dyDescent="0.45">
      <c r="A108" t="s">
        <v>411</v>
      </c>
      <c r="B108" t="s">
        <v>698</v>
      </c>
      <c r="C108" t="s">
        <v>557</v>
      </c>
      <c r="D108">
        <v>5</v>
      </c>
      <c r="E108">
        <v>5</v>
      </c>
      <c r="F108">
        <v>5</v>
      </c>
      <c r="G108">
        <v>5</v>
      </c>
      <c r="H108">
        <v>1</v>
      </c>
      <c r="I108">
        <v>4.4800000000000004</v>
      </c>
      <c r="J108">
        <v>21</v>
      </c>
      <c r="K108">
        <v>4.4435508451697733E-2</v>
      </c>
      <c r="L108">
        <v>11</v>
      </c>
      <c r="M108" t="s">
        <v>1065</v>
      </c>
      <c r="N108" t="b">
        <v>0</v>
      </c>
    </row>
    <row r="109" spans="1:14" x14ac:dyDescent="0.45">
      <c r="A109" t="s">
        <v>414</v>
      </c>
      <c r="B109" t="s">
        <v>1066</v>
      </c>
      <c r="C109" t="s">
        <v>557</v>
      </c>
      <c r="D109">
        <v>5</v>
      </c>
      <c r="E109">
        <v>5</v>
      </c>
      <c r="F109">
        <v>5</v>
      </c>
      <c r="G109">
        <v>5</v>
      </c>
      <c r="H109">
        <v>1</v>
      </c>
      <c r="I109">
        <v>4.4800000000000004</v>
      </c>
      <c r="J109">
        <v>21</v>
      </c>
      <c r="K109">
        <v>0.27354157480015612</v>
      </c>
      <c r="L109">
        <v>10</v>
      </c>
      <c r="M109" t="s">
        <v>1067</v>
      </c>
      <c r="N109" t="b">
        <v>0</v>
      </c>
    </row>
    <row r="110" spans="1:14" x14ac:dyDescent="0.45">
      <c r="A110" t="s">
        <v>417</v>
      </c>
      <c r="B110" t="s">
        <v>1068</v>
      </c>
      <c r="C110" t="s">
        <v>557</v>
      </c>
      <c r="D110">
        <v>4</v>
      </c>
      <c r="E110">
        <v>5</v>
      </c>
      <c r="F110">
        <v>4</v>
      </c>
      <c r="G110">
        <v>5</v>
      </c>
      <c r="H110">
        <v>1</v>
      </c>
      <c r="I110">
        <v>3.28</v>
      </c>
      <c r="J110">
        <v>19</v>
      </c>
      <c r="K110">
        <v>0.35764969425639209</v>
      </c>
      <c r="L110">
        <v>11</v>
      </c>
      <c r="M110" t="s">
        <v>1069</v>
      </c>
      <c r="N110" t="b">
        <v>0</v>
      </c>
    </row>
    <row r="111" spans="1:14" x14ac:dyDescent="0.45">
      <c r="A111" t="s">
        <v>420</v>
      </c>
      <c r="B111" t="s">
        <v>1070</v>
      </c>
      <c r="C111" t="s">
        <v>557</v>
      </c>
      <c r="D111">
        <v>5</v>
      </c>
      <c r="E111">
        <v>5</v>
      </c>
      <c r="F111">
        <v>5</v>
      </c>
      <c r="G111">
        <v>5</v>
      </c>
      <c r="H111">
        <v>1</v>
      </c>
      <c r="I111">
        <v>3.64</v>
      </c>
      <c r="J111">
        <v>21</v>
      </c>
      <c r="K111">
        <v>0.4829146938810091</v>
      </c>
      <c r="L111">
        <v>18</v>
      </c>
      <c r="M111" t="s">
        <v>1071</v>
      </c>
      <c r="N111" t="b">
        <v>0</v>
      </c>
    </row>
    <row r="112" spans="1:14" x14ac:dyDescent="0.45">
      <c r="A112" t="s">
        <v>423</v>
      </c>
      <c r="B112" t="s">
        <v>1072</v>
      </c>
      <c r="C112" t="s">
        <v>557</v>
      </c>
      <c r="D112">
        <v>5</v>
      </c>
      <c r="E112">
        <v>5</v>
      </c>
      <c r="F112">
        <v>5</v>
      </c>
      <c r="G112">
        <v>5</v>
      </c>
      <c r="H112">
        <v>1</v>
      </c>
      <c r="I112">
        <v>4.4800000000000004</v>
      </c>
      <c r="J112">
        <v>21</v>
      </c>
      <c r="K112">
        <v>7.2707028271867841E-2</v>
      </c>
      <c r="L112">
        <v>11</v>
      </c>
      <c r="M112" t="s">
        <v>1073</v>
      </c>
      <c r="N112" t="b">
        <v>0</v>
      </c>
    </row>
    <row r="113" spans="1:14" x14ac:dyDescent="0.45">
      <c r="A113" t="s">
        <v>426</v>
      </c>
      <c r="B113" t="s">
        <v>1074</v>
      </c>
      <c r="C113" t="s">
        <v>557</v>
      </c>
      <c r="D113">
        <v>5</v>
      </c>
      <c r="E113">
        <v>5</v>
      </c>
      <c r="F113">
        <v>4</v>
      </c>
      <c r="G113">
        <v>5</v>
      </c>
      <c r="H113">
        <v>1</v>
      </c>
      <c r="I113">
        <v>3.5</v>
      </c>
      <c r="J113">
        <v>20</v>
      </c>
      <c r="K113">
        <v>0.42096474140330398</v>
      </c>
      <c r="L113">
        <v>13</v>
      </c>
      <c r="M113" t="s">
        <v>1075</v>
      </c>
      <c r="N113" t="b">
        <v>0</v>
      </c>
    </row>
    <row r="114" spans="1:14" x14ac:dyDescent="0.45">
      <c r="A114" t="s">
        <v>429</v>
      </c>
      <c r="B114" t="s">
        <v>1076</v>
      </c>
      <c r="C114" t="s">
        <v>557</v>
      </c>
      <c r="D114">
        <v>4</v>
      </c>
      <c r="E114">
        <v>5</v>
      </c>
      <c r="F114">
        <v>4</v>
      </c>
      <c r="G114">
        <v>5</v>
      </c>
      <c r="H114">
        <v>1</v>
      </c>
      <c r="I114">
        <v>4.12</v>
      </c>
      <c r="J114">
        <v>19</v>
      </c>
      <c r="K114">
        <v>0.20858752896829769</v>
      </c>
      <c r="L114">
        <v>10</v>
      </c>
      <c r="M114" t="s">
        <v>1077</v>
      </c>
      <c r="N114" t="b">
        <v>0</v>
      </c>
    </row>
    <row r="115" spans="1:14" x14ac:dyDescent="0.45">
      <c r="A115" t="s">
        <v>432</v>
      </c>
      <c r="B115" t="s">
        <v>1078</v>
      </c>
      <c r="C115" t="s">
        <v>557</v>
      </c>
      <c r="D115">
        <v>5</v>
      </c>
      <c r="E115">
        <v>5</v>
      </c>
      <c r="F115">
        <v>4</v>
      </c>
      <c r="G115">
        <v>5</v>
      </c>
      <c r="H115">
        <v>1</v>
      </c>
      <c r="I115">
        <v>4.3400000000000007</v>
      </c>
      <c r="J115">
        <v>20</v>
      </c>
      <c r="K115">
        <v>0.25817609472793568</v>
      </c>
      <c r="L115">
        <v>12</v>
      </c>
      <c r="M115" t="s">
        <v>1079</v>
      </c>
      <c r="N115" t="b">
        <v>0</v>
      </c>
    </row>
    <row r="116" spans="1:14" x14ac:dyDescent="0.45">
      <c r="A116" t="s">
        <v>435</v>
      </c>
      <c r="B116" t="s">
        <v>1080</v>
      </c>
      <c r="C116" t="s">
        <v>557</v>
      </c>
      <c r="D116">
        <v>4</v>
      </c>
      <c r="E116">
        <v>4</v>
      </c>
      <c r="F116">
        <v>2</v>
      </c>
      <c r="G116">
        <v>4</v>
      </c>
      <c r="H116">
        <v>1</v>
      </c>
      <c r="I116">
        <v>3.54</v>
      </c>
      <c r="J116">
        <v>15</v>
      </c>
      <c r="K116">
        <v>3.5476502226372553E-2</v>
      </c>
      <c r="L116">
        <v>6</v>
      </c>
      <c r="M116" t="s">
        <v>1081</v>
      </c>
      <c r="N116" t="b">
        <v>0</v>
      </c>
    </row>
    <row r="117" spans="1:14" x14ac:dyDescent="0.45">
      <c r="A117" t="s">
        <v>438</v>
      </c>
      <c r="B117" t="s">
        <v>1082</v>
      </c>
      <c r="C117" t="s">
        <v>557</v>
      </c>
      <c r="D117">
        <v>5</v>
      </c>
      <c r="E117">
        <v>5</v>
      </c>
      <c r="F117">
        <v>5</v>
      </c>
      <c r="G117">
        <v>5</v>
      </c>
      <c r="H117">
        <v>1</v>
      </c>
      <c r="I117">
        <v>4.4800000000000004</v>
      </c>
      <c r="J117">
        <v>21</v>
      </c>
      <c r="K117">
        <v>0.18941384494755589</v>
      </c>
      <c r="L117">
        <v>11</v>
      </c>
      <c r="M117" t="s">
        <v>1083</v>
      </c>
      <c r="N117" t="b">
        <v>0</v>
      </c>
    </row>
    <row r="118" spans="1:14" x14ac:dyDescent="0.45">
      <c r="A118" t="s">
        <v>441</v>
      </c>
      <c r="B118" t="s">
        <v>1084</v>
      </c>
      <c r="C118" t="s">
        <v>557</v>
      </c>
      <c r="D118">
        <v>5</v>
      </c>
      <c r="E118">
        <v>5</v>
      </c>
      <c r="F118">
        <v>5</v>
      </c>
      <c r="G118">
        <v>5</v>
      </c>
      <c r="H118">
        <v>1</v>
      </c>
      <c r="I118">
        <v>4.4800000000000004</v>
      </c>
      <c r="J118">
        <v>21</v>
      </c>
      <c r="K118">
        <v>8.8633526188958575E-2</v>
      </c>
      <c r="L118">
        <v>9</v>
      </c>
      <c r="M118" t="s">
        <v>1085</v>
      </c>
      <c r="N118" t="b">
        <v>0</v>
      </c>
    </row>
    <row r="119" spans="1:14" x14ac:dyDescent="0.45">
      <c r="A119" t="s">
        <v>444</v>
      </c>
      <c r="B119" t="s">
        <v>1086</v>
      </c>
      <c r="C119" t="s">
        <v>557</v>
      </c>
      <c r="D119">
        <v>4</v>
      </c>
      <c r="E119">
        <v>5</v>
      </c>
      <c r="F119">
        <v>4</v>
      </c>
      <c r="G119">
        <v>5</v>
      </c>
      <c r="H119">
        <v>1</v>
      </c>
      <c r="I119">
        <v>3.28</v>
      </c>
      <c r="J119">
        <v>19</v>
      </c>
      <c r="K119">
        <v>0.23765374926618121</v>
      </c>
      <c r="L119">
        <v>12</v>
      </c>
      <c r="M119" t="s">
        <v>1087</v>
      </c>
      <c r="N119" t="b">
        <v>0</v>
      </c>
    </row>
    <row r="120" spans="1:14" x14ac:dyDescent="0.45">
      <c r="A120" t="s">
        <v>435</v>
      </c>
      <c r="B120" t="s">
        <v>1080</v>
      </c>
      <c r="C120" t="s">
        <v>557</v>
      </c>
      <c r="D120">
        <v>4</v>
      </c>
      <c r="E120">
        <v>4</v>
      </c>
      <c r="F120">
        <v>2</v>
      </c>
      <c r="G120">
        <v>4</v>
      </c>
      <c r="H120">
        <v>1</v>
      </c>
      <c r="I120">
        <v>3.54</v>
      </c>
      <c r="J120">
        <v>15</v>
      </c>
      <c r="K120">
        <v>3.5476502226372553E-2</v>
      </c>
      <c r="L120">
        <v>6</v>
      </c>
      <c r="M120" t="s">
        <v>1081</v>
      </c>
      <c r="N120" t="b">
        <v>0</v>
      </c>
    </row>
    <row r="121" spans="1:14" x14ac:dyDescent="0.45">
      <c r="A121" t="s">
        <v>449</v>
      </c>
      <c r="B121" t="s">
        <v>1088</v>
      </c>
      <c r="C121" t="s">
        <v>557</v>
      </c>
      <c r="D121">
        <v>5</v>
      </c>
      <c r="E121">
        <v>5</v>
      </c>
      <c r="F121">
        <v>4</v>
      </c>
      <c r="G121">
        <v>5</v>
      </c>
      <c r="H121">
        <v>1</v>
      </c>
      <c r="I121">
        <v>4.3400000000000007</v>
      </c>
      <c r="J121">
        <v>20</v>
      </c>
      <c r="K121">
        <v>0.22308022421008561</v>
      </c>
      <c r="L121">
        <v>10</v>
      </c>
      <c r="M121" t="s">
        <v>1089</v>
      </c>
      <c r="N121" t="b">
        <v>0</v>
      </c>
    </row>
    <row r="122" spans="1:14" x14ac:dyDescent="0.45">
      <c r="A122" t="s">
        <v>452</v>
      </c>
      <c r="B122" t="s">
        <v>1090</v>
      </c>
      <c r="C122" t="s">
        <v>557</v>
      </c>
      <c r="D122">
        <v>5</v>
      </c>
      <c r="E122">
        <v>5</v>
      </c>
      <c r="F122">
        <v>4</v>
      </c>
      <c r="G122">
        <v>5</v>
      </c>
      <c r="H122">
        <v>1</v>
      </c>
      <c r="I122">
        <v>4.3400000000000007</v>
      </c>
      <c r="J122">
        <v>20</v>
      </c>
      <c r="K122">
        <v>0.16197931697667531</v>
      </c>
      <c r="L122">
        <v>10</v>
      </c>
      <c r="M122" t="s">
        <v>1091</v>
      </c>
      <c r="N122" t="b">
        <v>0</v>
      </c>
    </row>
    <row r="123" spans="1:14" x14ac:dyDescent="0.45">
      <c r="A123" t="s">
        <v>455</v>
      </c>
      <c r="B123" t="s">
        <v>1092</v>
      </c>
      <c r="C123" t="s">
        <v>557</v>
      </c>
      <c r="D123">
        <v>5</v>
      </c>
      <c r="E123">
        <v>5</v>
      </c>
      <c r="F123">
        <v>3</v>
      </c>
      <c r="G123">
        <v>5</v>
      </c>
      <c r="H123">
        <v>1</v>
      </c>
      <c r="I123">
        <v>3.8</v>
      </c>
      <c r="J123">
        <v>19</v>
      </c>
      <c r="K123">
        <v>0.14474267956923459</v>
      </c>
      <c r="L123">
        <v>11</v>
      </c>
      <c r="M123" t="s">
        <v>1093</v>
      </c>
      <c r="N123" t="b">
        <v>0</v>
      </c>
    </row>
    <row r="124" spans="1:14" x14ac:dyDescent="0.45">
      <c r="A124" t="s">
        <v>458</v>
      </c>
      <c r="B124" t="s">
        <v>1094</v>
      </c>
      <c r="C124" t="s">
        <v>557</v>
      </c>
      <c r="D124">
        <v>5</v>
      </c>
      <c r="E124">
        <v>5</v>
      </c>
      <c r="F124">
        <v>5</v>
      </c>
      <c r="G124">
        <v>5</v>
      </c>
      <c r="H124">
        <v>1</v>
      </c>
      <c r="I124">
        <v>4.4800000000000004</v>
      </c>
      <c r="J124">
        <v>21</v>
      </c>
      <c r="K124">
        <v>0.1899324710681613</v>
      </c>
      <c r="L124">
        <v>10</v>
      </c>
      <c r="M124" t="s">
        <v>1095</v>
      </c>
      <c r="N124" t="b">
        <v>0</v>
      </c>
    </row>
    <row r="125" spans="1:14" x14ac:dyDescent="0.45">
      <c r="A125" t="s">
        <v>461</v>
      </c>
      <c r="B125" t="s">
        <v>1096</v>
      </c>
      <c r="C125" t="s">
        <v>557</v>
      </c>
      <c r="D125">
        <v>5</v>
      </c>
      <c r="E125">
        <v>5</v>
      </c>
      <c r="F125">
        <v>5</v>
      </c>
      <c r="G125">
        <v>5</v>
      </c>
      <c r="H125">
        <v>1</v>
      </c>
      <c r="I125">
        <v>3.64</v>
      </c>
      <c r="J125">
        <v>21</v>
      </c>
      <c r="K125">
        <v>0.24826787440178461</v>
      </c>
      <c r="L125">
        <v>12</v>
      </c>
      <c r="M125" t="s">
        <v>1097</v>
      </c>
      <c r="N125" t="b">
        <v>0</v>
      </c>
    </row>
    <row r="126" spans="1:14" x14ac:dyDescent="0.45">
      <c r="A126" t="s">
        <v>464</v>
      </c>
      <c r="B126" t="s">
        <v>1098</v>
      </c>
      <c r="C126" t="s">
        <v>557</v>
      </c>
      <c r="D126">
        <v>5</v>
      </c>
      <c r="E126">
        <v>5</v>
      </c>
      <c r="F126">
        <v>4</v>
      </c>
      <c r="G126">
        <v>5</v>
      </c>
      <c r="H126">
        <v>1</v>
      </c>
      <c r="I126">
        <v>3.5</v>
      </c>
      <c r="J126">
        <v>20</v>
      </c>
      <c r="K126">
        <v>0.43738084687057721</v>
      </c>
      <c r="L126">
        <v>10</v>
      </c>
      <c r="M126" t="s">
        <v>1099</v>
      </c>
      <c r="N126" t="b">
        <v>0</v>
      </c>
    </row>
    <row r="127" spans="1:14" x14ac:dyDescent="0.45">
      <c r="A127" t="s">
        <v>467</v>
      </c>
      <c r="B127" t="s">
        <v>1100</v>
      </c>
      <c r="C127" t="s">
        <v>557</v>
      </c>
      <c r="D127">
        <v>4</v>
      </c>
      <c r="E127">
        <v>5</v>
      </c>
      <c r="F127">
        <v>4</v>
      </c>
      <c r="G127">
        <v>5</v>
      </c>
      <c r="H127">
        <v>1</v>
      </c>
      <c r="I127">
        <v>4.12</v>
      </c>
      <c r="J127">
        <v>19</v>
      </c>
      <c r="K127">
        <v>0.1635608745096411</v>
      </c>
      <c r="L127">
        <v>6</v>
      </c>
      <c r="M127" t="s">
        <v>1101</v>
      </c>
      <c r="N127" t="b">
        <v>0</v>
      </c>
    </row>
    <row r="128" spans="1:14" x14ac:dyDescent="0.45">
      <c r="A128" t="s">
        <v>470</v>
      </c>
      <c r="B128" t="s">
        <v>1102</v>
      </c>
      <c r="C128" t="s">
        <v>557</v>
      </c>
      <c r="D128">
        <v>5</v>
      </c>
      <c r="E128">
        <v>5</v>
      </c>
      <c r="F128">
        <v>4</v>
      </c>
      <c r="G128">
        <v>5</v>
      </c>
      <c r="H128">
        <v>1</v>
      </c>
      <c r="I128">
        <v>3.5</v>
      </c>
      <c r="J128">
        <v>20</v>
      </c>
      <c r="K128">
        <v>0.24840181410173931</v>
      </c>
      <c r="L128">
        <v>12</v>
      </c>
      <c r="M128" t="s">
        <v>1103</v>
      </c>
      <c r="N128" t="b">
        <v>0</v>
      </c>
    </row>
    <row r="129" spans="1:14" x14ac:dyDescent="0.45">
      <c r="A129" t="s">
        <v>473</v>
      </c>
      <c r="B129" t="s">
        <v>698</v>
      </c>
      <c r="C129" t="s">
        <v>557</v>
      </c>
      <c r="D129">
        <v>3</v>
      </c>
      <c r="E129">
        <v>1</v>
      </c>
      <c r="F129">
        <v>1</v>
      </c>
      <c r="G129">
        <v>1</v>
      </c>
      <c r="H129">
        <v>1</v>
      </c>
      <c r="I129">
        <v>1.44</v>
      </c>
      <c r="J129">
        <v>7</v>
      </c>
      <c r="K129">
        <v>7.4690626092877438E-2</v>
      </c>
      <c r="L129">
        <v>12</v>
      </c>
      <c r="M129" t="s">
        <v>1104</v>
      </c>
      <c r="N129" t="b">
        <v>0</v>
      </c>
    </row>
    <row r="130" spans="1:14" x14ac:dyDescent="0.45">
      <c r="A130" t="s">
        <v>476</v>
      </c>
      <c r="B130" t="s">
        <v>1105</v>
      </c>
      <c r="C130" t="s">
        <v>557</v>
      </c>
      <c r="D130">
        <v>3</v>
      </c>
      <c r="E130">
        <v>5</v>
      </c>
      <c r="F130">
        <v>4</v>
      </c>
      <c r="G130">
        <v>5</v>
      </c>
      <c r="H130">
        <v>1</v>
      </c>
      <c r="I130">
        <v>4.18</v>
      </c>
      <c r="J130">
        <v>18</v>
      </c>
      <c r="K130">
        <v>0.17455343706825799</v>
      </c>
      <c r="L130">
        <v>7</v>
      </c>
      <c r="M130" t="s">
        <v>1106</v>
      </c>
      <c r="N130" t="b">
        <v>0</v>
      </c>
    </row>
    <row r="131" spans="1:14" x14ac:dyDescent="0.45">
      <c r="A131" t="s">
        <v>479</v>
      </c>
      <c r="B131" t="s">
        <v>1107</v>
      </c>
      <c r="C131" t="s">
        <v>557</v>
      </c>
      <c r="D131">
        <v>5</v>
      </c>
      <c r="E131">
        <v>5</v>
      </c>
      <c r="F131">
        <v>5</v>
      </c>
      <c r="G131">
        <v>5</v>
      </c>
      <c r="H131">
        <v>1</v>
      </c>
      <c r="I131">
        <v>4.4800000000000004</v>
      </c>
      <c r="J131">
        <v>21</v>
      </c>
      <c r="K131">
        <v>0.27401766039834269</v>
      </c>
      <c r="L131">
        <v>11</v>
      </c>
      <c r="M131" t="s">
        <v>1108</v>
      </c>
      <c r="N131" t="b">
        <v>0</v>
      </c>
    </row>
    <row r="132" spans="1:14" x14ac:dyDescent="0.45">
      <c r="D132">
        <f>AVERAGE(D2:D131)</f>
        <v>4.4230769230769234</v>
      </c>
      <c r="E132">
        <f t="shared" ref="E132:L132" si="0">AVERAGE(E2:E131)</f>
        <v>4.5999999999999996</v>
      </c>
      <c r="F132">
        <f t="shared" si="0"/>
        <v>3.8538461538461539</v>
      </c>
      <c r="G132">
        <f t="shared" si="0"/>
        <v>4.7</v>
      </c>
      <c r="H132">
        <f t="shared" si="0"/>
        <v>1.1000000000000001</v>
      </c>
      <c r="I132">
        <f t="shared" si="0"/>
        <v>3.8461538461538463</v>
      </c>
      <c r="J132">
        <f t="shared" si="0"/>
        <v>18.676923076923078</v>
      </c>
      <c r="K132">
        <f t="shared" si="0"/>
        <v>0.24531110931936731</v>
      </c>
      <c r="L132">
        <f t="shared" si="0"/>
        <v>10.953846153846154</v>
      </c>
    </row>
  </sheetData>
  <autoFilter ref="A1:Q132" xr:uid="{6E93808E-A437-4446-932E-A97E44BA4EA8}"/>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73CE-C806-4151-8FAF-261EBB71F282}">
  <sheetPr>
    <tabColor theme="2" tint="0.79998168889431442"/>
  </sheetPr>
  <dimension ref="A1:Q131"/>
  <sheetViews>
    <sheetView workbookViewId="0">
      <pane ySplit="1" topLeftCell="A95" activePane="bottomLeft" state="frozen"/>
      <selection pane="bottomLeft" activeCell="A2" sqref="A2:N130"/>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607</v>
      </c>
      <c r="C2" t="s">
        <v>557</v>
      </c>
      <c r="D2">
        <v>5</v>
      </c>
      <c r="E2">
        <v>5</v>
      </c>
      <c r="F2">
        <v>4</v>
      </c>
      <c r="G2">
        <v>5</v>
      </c>
      <c r="H2">
        <v>1</v>
      </c>
      <c r="I2">
        <v>4.3400000000000007</v>
      </c>
      <c r="J2">
        <v>20</v>
      </c>
      <c r="K2">
        <v>0.35605077016698933</v>
      </c>
      <c r="L2">
        <v>9</v>
      </c>
      <c r="M2" t="s">
        <v>608</v>
      </c>
      <c r="N2" t="b">
        <v>0</v>
      </c>
    </row>
    <row r="3" spans="1:17" x14ac:dyDescent="0.45">
      <c r="A3" t="s">
        <v>96</v>
      </c>
      <c r="B3" t="s">
        <v>609</v>
      </c>
      <c r="C3" t="s">
        <v>557</v>
      </c>
      <c r="D3">
        <v>5</v>
      </c>
      <c r="E3">
        <v>5</v>
      </c>
      <c r="F3">
        <v>5</v>
      </c>
      <c r="G3">
        <v>5</v>
      </c>
      <c r="H3">
        <v>4</v>
      </c>
      <c r="I3">
        <v>4.9400000000000004</v>
      </c>
      <c r="J3">
        <v>24</v>
      </c>
      <c r="K3">
        <v>0.35156852960781232</v>
      </c>
      <c r="L3">
        <v>11</v>
      </c>
      <c r="M3" t="s">
        <v>610</v>
      </c>
      <c r="N3" t="b">
        <v>0</v>
      </c>
    </row>
    <row r="4" spans="1:17" x14ac:dyDescent="0.45">
      <c r="A4" t="s">
        <v>99</v>
      </c>
      <c r="B4" t="s">
        <v>611</v>
      </c>
      <c r="C4" t="s">
        <v>557</v>
      </c>
      <c r="D4">
        <v>5</v>
      </c>
      <c r="E4">
        <v>5</v>
      </c>
      <c r="F4">
        <v>5</v>
      </c>
      <c r="G4">
        <v>5</v>
      </c>
      <c r="H4">
        <v>1</v>
      </c>
      <c r="I4">
        <v>3.64</v>
      </c>
      <c r="J4">
        <v>21</v>
      </c>
      <c r="K4">
        <v>0.16277483532359949</v>
      </c>
      <c r="L4">
        <v>10</v>
      </c>
      <c r="M4" t="s">
        <v>612</v>
      </c>
      <c r="N4" t="b">
        <v>0</v>
      </c>
    </row>
    <row r="5" spans="1:17" x14ac:dyDescent="0.45">
      <c r="A5" t="s">
        <v>102</v>
      </c>
      <c r="B5" t="s">
        <v>613</v>
      </c>
      <c r="C5" t="s">
        <v>557</v>
      </c>
      <c r="D5">
        <v>5</v>
      </c>
      <c r="E5">
        <v>5</v>
      </c>
      <c r="F5">
        <v>3</v>
      </c>
      <c r="G5">
        <v>5</v>
      </c>
      <c r="H5">
        <v>1</v>
      </c>
      <c r="I5">
        <v>3.36</v>
      </c>
      <c r="J5">
        <v>19</v>
      </c>
      <c r="K5">
        <v>0.26073906174528788</v>
      </c>
      <c r="L5">
        <v>12</v>
      </c>
      <c r="M5" t="s">
        <v>614</v>
      </c>
      <c r="N5" t="b">
        <v>0</v>
      </c>
    </row>
    <row r="6" spans="1:17" x14ac:dyDescent="0.45">
      <c r="A6" t="s">
        <v>105</v>
      </c>
      <c r="B6" t="s">
        <v>615</v>
      </c>
      <c r="C6" t="s">
        <v>557</v>
      </c>
      <c r="D6">
        <v>5</v>
      </c>
      <c r="E6">
        <v>5</v>
      </c>
      <c r="F6">
        <v>5</v>
      </c>
      <c r="G6">
        <v>5</v>
      </c>
      <c r="H6">
        <v>1</v>
      </c>
      <c r="I6">
        <v>4.4800000000000004</v>
      </c>
      <c r="J6">
        <v>21</v>
      </c>
      <c r="K6">
        <v>0.57730021770805084</v>
      </c>
      <c r="L6">
        <v>16</v>
      </c>
      <c r="M6" t="s">
        <v>616</v>
      </c>
      <c r="N6" t="b">
        <v>0</v>
      </c>
    </row>
    <row r="7" spans="1:17" x14ac:dyDescent="0.45">
      <c r="A7" t="s">
        <v>108</v>
      </c>
      <c r="B7" t="s">
        <v>617</v>
      </c>
      <c r="C7" t="s">
        <v>557</v>
      </c>
      <c r="D7">
        <v>5</v>
      </c>
      <c r="E7">
        <v>5</v>
      </c>
      <c r="F7">
        <v>4</v>
      </c>
      <c r="G7">
        <v>5</v>
      </c>
      <c r="H7">
        <v>1</v>
      </c>
      <c r="I7">
        <v>4.3400000000000007</v>
      </c>
      <c r="J7">
        <v>20</v>
      </c>
      <c r="K7">
        <v>0.35792340968645531</v>
      </c>
      <c r="L7">
        <v>12</v>
      </c>
      <c r="M7" t="s">
        <v>618</v>
      </c>
      <c r="N7" t="b">
        <v>0</v>
      </c>
    </row>
    <row r="8" spans="1:17" x14ac:dyDescent="0.45">
      <c r="A8" t="s">
        <v>111</v>
      </c>
      <c r="B8" t="s">
        <v>619</v>
      </c>
      <c r="C8" t="s">
        <v>557</v>
      </c>
      <c r="D8">
        <v>5</v>
      </c>
      <c r="E8">
        <v>5</v>
      </c>
      <c r="F8">
        <v>4</v>
      </c>
      <c r="G8">
        <v>5</v>
      </c>
      <c r="H8">
        <v>1</v>
      </c>
      <c r="I8">
        <v>4.3400000000000007</v>
      </c>
      <c r="J8">
        <v>20</v>
      </c>
      <c r="K8">
        <v>0.35539265771226392</v>
      </c>
      <c r="L8">
        <v>11</v>
      </c>
      <c r="M8" t="s">
        <v>620</v>
      </c>
      <c r="N8" t="b">
        <v>0</v>
      </c>
    </row>
    <row r="9" spans="1:17" x14ac:dyDescent="0.45">
      <c r="A9" t="s">
        <v>114</v>
      </c>
      <c r="B9" t="s">
        <v>621</v>
      </c>
      <c r="C9" t="s">
        <v>557</v>
      </c>
      <c r="D9">
        <v>5</v>
      </c>
      <c r="E9">
        <v>5</v>
      </c>
      <c r="F9">
        <v>4</v>
      </c>
      <c r="G9">
        <v>5</v>
      </c>
      <c r="H9">
        <v>1</v>
      </c>
      <c r="I9">
        <v>4.62</v>
      </c>
      <c r="J9">
        <v>20</v>
      </c>
      <c r="K9">
        <v>0.38485942014022417</v>
      </c>
      <c r="L9">
        <v>10</v>
      </c>
      <c r="M9" t="s">
        <v>622</v>
      </c>
      <c r="N9" t="b">
        <v>0</v>
      </c>
    </row>
    <row r="10" spans="1:17" x14ac:dyDescent="0.45">
      <c r="A10" t="s">
        <v>117</v>
      </c>
      <c r="B10" t="s">
        <v>623</v>
      </c>
      <c r="C10" t="s">
        <v>557</v>
      </c>
      <c r="D10">
        <v>5</v>
      </c>
      <c r="E10">
        <v>5</v>
      </c>
      <c r="F10">
        <v>4</v>
      </c>
      <c r="G10">
        <v>5</v>
      </c>
      <c r="H10">
        <v>1</v>
      </c>
      <c r="I10">
        <v>4.3400000000000007</v>
      </c>
      <c r="J10">
        <v>20</v>
      </c>
      <c r="K10">
        <v>0.56816973763360445</v>
      </c>
      <c r="L10">
        <v>10</v>
      </c>
      <c r="M10" t="s">
        <v>624</v>
      </c>
      <c r="N10" t="b">
        <v>0</v>
      </c>
    </row>
    <row r="11" spans="1:17" x14ac:dyDescent="0.45">
      <c r="A11" t="s">
        <v>120</v>
      </c>
      <c r="B11" t="s">
        <v>625</v>
      </c>
      <c r="C11" t="s">
        <v>557</v>
      </c>
      <c r="D11">
        <v>5</v>
      </c>
      <c r="E11">
        <v>5</v>
      </c>
      <c r="F11">
        <v>5</v>
      </c>
      <c r="G11">
        <v>5</v>
      </c>
      <c r="H11">
        <v>1</v>
      </c>
      <c r="I11">
        <v>3.64</v>
      </c>
      <c r="J11">
        <v>21</v>
      </c>
      <c r="K11">
        <v>0.26977863608536728</v>
      </c>
      <c r="L11">
        <v>11</v>
      </c>
      <c r="M11" t="s">
        <v>626</v>
      </c>
      <c r="N11" t="b">
        <v>0</v>
      </c>
    </row>
    <row r="12" spans="1:17" x14ac:dyDescent="0.45">
      <c r="A12" t="s">
        <v>123</v>
      </c>
      <c r="B12" t="s">
        <v>627</v>
      </c>
      <c r="C12" t="s">
        <v>557</v>
      </c>
      <c r="D12">
        <v>5</v>
      </c>
      <c r="E12">
        <v>5</v>
      </c>
      <c r="F12">
        <v>5</v>
      </c>
      <c r="G12">
        <v>5</v>
      </c>
      <c r="H12">
        <v>1</v>
      </c>
      <c r="I12">
        <v>3.64</v>
      </c>
      <c r="J12">
        <v>21</v>
      </c>
      <c r="K12">
        <v>0.23901726391364431</v>
      </c>
      <c r="L12">
        <v>12</v>
      </c>
      <c r="M12" t="s">
        <v>628</v>
      </c>
      <c r="N12" t="b">
        <v>0</v>
      </c>
    </row>
    <row r="13" spans="1:17" x14ac:dyDescent="0.45">
      <c r="A13" t="s">
        <v>126</v>
      </c>
      <c r="B13" t="s">
        <v>629</v>
      </c>
      <c r="C13" t="s">
        <v>557</v>
      </c>
      <c r="D13">
        <v>5</v>
      </c>
      <c r="E13">
        <v>5</v>
      </c>
      <c r="F13">
        <v>5</v>
      </c>
      <c r="G13">
        <v>5</v>
      </c>
      <c r="H13">
        <v>5</v>
      </c>
      <c r="I13">
        <v>5</v>
      </c>
      <c r="J13">
        <v>25</v>
      </c>
      <c r="K13">
        <v>0.1943784740120649</v>
      </c>
      <c r="L13">
        <v>9</v>
      </c>
      <c r="M13" t="s">
        <v>630</v>
      </c>
      <c r="N13" t="b">
        <v>0</v>
      </c>
    </row>
    <row r="14" spans="1:17" x14ac:dyDescent="0.45">
      <c r="A14" t="s">
        <v>129</v>
      </c>
      <c r="B14" t="s">
        <v>631</v>
      </c>
      <c r="C14" t="s">
        <v>557</v>
      </c>
      <c r="D14">
        <v>5</v>
      </c>
      <c r="E14">
        <v>5</v>
      </c>
      <c r="F14">
        <v>5</v>
      </c>
      <c r="G14">
        <v>5</v>
      </c>
      <c r="H14">
        <v>1</v>
      </c>
      <c r="I14">
        <v>3.64</v>
      </c>
      <c r="J14">
        <v>21</v>
      </c>
      <c r="K14">
        <v>0.1034138438494052</v>
      </c>
      <c r="L14">
        <v>10</v>
      </c>
      <c r="M14" t="s">
        <v>632</v>
      </c>
      <c r="N14" t="b">
        <v>0</v>
      </c>
    </row>
    <row r="15" spans="1:17" x14ac:dyDescent="0.45">
      <c r="A15" t="s">
        <v>132</v>
      </c>
      <c r="B15" t="s">
        <v>633</v>
      </c>
      <c r="C15" t="s">
        <v>557</v>
      </c>
      <c r="D15">
        <v>4</v>
      </c>
      <c r="E15">
        <v>4</v>
      </c>
      <c r="F15">
        <v>3</v>
      </c>
      <c r="G15">
        <v>4</v>
      </c>
      <c r="H15">
        <v>1</v>
      </c>
      <c r="I15">
        <v>2.84</v>
      </c>
      <c r="J15">
        <v>16</v>
      </c>
      <c r="K15">
        <v>0.5034885651259966</v>
      </c>
      <c r="L15">
        <v>11</v>
      </c>
      <c r="M15" t="s">
        <v>634</v>
      </c>
      <c r="N15" t="b">
        <v>0</v>
      </c>
    </row>
    <row r="16" spans="1:17" x14ac:dyDescent="0.45">
      <c r="A16" t="s">
        <v>135</v>
      </c>
      <c r="B16" t="s">
        <v>635</v>
      </c>
      <c r="C16" t="s">
        <v>557</v>
      </c>
      <c r="D16">
        <v>5</v>
      </c>
      <c r="E16">
        <v>5</v>
      </c>
      <c r="F16">
        <v>4</v>
      </c>
      <c r="G16">
        <v>5</v>
      </c>
      <c r="H16">
        <v>5</v>
      </c>
      <c r="I16">
        <v>4.8599999999999994</v>
      </c>
      <c r="J16">
        <v>24</v>
      </c>
      <c r="K16">
        <v>0.1609527990622347</v>
      </c>
      <c r="L16">
        <v>11</v>
      </c>
      <c r="M16" t="s">
        <v>636</v>
      </c>
      <c r="N16" t="b">
        <v>0</v>
      </c>
    </row>
    <row r="17" spans="1:14" x14ac:dyDescent="0.45">
      <c r="A17" t="s">
        <v>138</v>
      </c>
      <c r="B17" t="s">
        <v>637</v>
      </c>
      <c r="C17" t="s">
        <v>557</v>
      </c>
      <c r="D17">
        <v>4</v>
      </c>
      <c r="E17">
        <v>5</v>
      </c>
      <c r="F17">
        <v>3</v>
      </c>
      <c r="G17">
        <v>4</v>
      </c>
      <c r="H17">
        <v>1</v>
      </c>
      <c r="I17">
        <v>3.02</v>
      </c>
      <c r="J17">
        <v>17</v>
      </c>
      <c r="K17">
        <v>0.19701398401709649</v>
      </c>
      <c r="L17">
        <v>12</v>
      </c>
      <c r="M17" t="s">
        <v>638</v>
      </c>
      <c r="N17" t="b">
        <v>0</v>
      </c>
    </row>
    <row r="18" spans="1:14" x14ac:dyDescent="0.45">
      <c r="A18" t="s">
        <v>141</v>
      </c>
      <c r="B18" t="s">
        <v>639</v>
      </c>
      <c r="C18" t="s">
        <v>557</v>
      </c>
      <c r="D18">
        <v>5</v>
      </c>
      <c r="E18">
        <v>5</v>
      </c>
      <c r="F18">
        <v>4</v>
      </c>
      <c r="G18">
        <v>5</v>
      </c>
      <c r="H18">
        <v>4</v>
      </c>
      <c r="I18">
        <v>4.8</v>
      </c>
      <c r="J18">
        <v>23</v>
      </c>
      <c r="K18">
        <v>0.27069791184413972</v>
      </c>
      <c r="L18">
        <v>10</v>
      </c>
      <c r="M18" t="s">
        <v>640</v>
      </c>
      <c r="N18" t="b">
        <v>0</v>
      </c>
    </row>
    <row r="19" spans="1:14" x14ac:dyDescent="0.45">
      <c r="A19" t="s">
        <v>144</v>
      </c>
      <c r="B19" t="s">
        <v>641</v>
      </c>
      <c r="C19" t="s">
        <v>557</v>
      </c>
      <c r="D19">
        <v>5</v>
      </c>
      <c r="E19">
        <v>5</v>
      </c>
      <c r="F19">
        <v>5</v>
      </c>
      <c r="G19">
        <v>5</v>
      </c>
      <c r="H19">
        <v>5</v>
      </c>
      <c r="I19">
        <v>5</v>
      </c>
      <c r="J19">
        <v>25</v>
      </c>
      <c r="K19">
        <v>0.21161845095123899</v>
      </c>
      <c r="L19">
        <v>10</v>
      </c>
      <c r="M19" t="s">
        <v>642</v>
      </c>
      <c r="N19" t="b">
        <v>0</v>
      </c>
    </row>
    <row r="20" spans="1:14" x14ac:dyDescent="0.45">
      <c r="A20" t="s">
        <v>147</v>
      </c>
      <c r="B20" t="s">
        <v>643</v>
      </c>
      <c r="C20" t="s">
        <v>557</v>
      </c>
      <c r="D20">
        <v>5</v>
      </c>
      <c r="E20">
        <v>5</v>
      </c>
      <c r="F20">
        <v>4</v>
      </c>
      <c r="G20">
        <v>5</v>
      </c>
      <c r="H20">
        <v>1</v>
      </c>
      <c r="I20">
        <v>3.5</v>
      </c>
      <c r="J20">
        <v>20</v>
      </c>
      <c r="K20">
        <v>0.16315881458242729</v>
      </c>
      <c r="L20">
        <v>10</v>
      </c>
      <c r="M20" t="s">
        <v>644</v>
      </c>
      <c r="N20" t="b">
        <v>0</v>
      </c>
    </row>
    <row r="21" spans="1:14" x14ac:dyDescent="0.45">
      <c r="A21" t="s">
        <v>150</v>
      </c>
      <c r="B21" t="s">
        <v>645</v>
      </c>
      <c r="C21" t="s">
        <v>557</v>
      </c>
      <c r="D21">
        <v>5</v>
      </c>
      <c r="E21">
        <v>5</v>
      </c>
      <c r="F21">
        <v>4</v>
      </c>
      <c r="G21">
        <v>5</v>
      </c>
      <c r="H21">
        <v>1</v>
      </c>
      <c r="I21">
        <v>4.3400000000000007</v>
      </c>
      <c r="J21">
        <v>20</v>
      </c>
      <c r="K21">
        <v>0.24598962082885331</v>
      </c>
      <c r="L21">
        <v>10</v>
      </c>
      <c r="M21" t="s">
        <v>646</v>
      </c>
      <c r="N21" t="b">
        <v>0</v>
      </c>
    </row>
    <row r="22" spans="1:14" x14ac:dyDescent="0.45">
      <c r="A22" t="s">
        <v>153</v>
      </c>
      <c r="B22" t="s">
        <v>647</v>
      </c>
      <c r="C22" t="s">
        <v>557</v>
      </c>
      <c r="D22">
        <v>5</v>
      </c>
      <c r="E22">
        <v>5</v>
      </c>
      <c r="F22">
        <v>4</v>
      </c>
      <c r="G22">
        <v>5</v>
      </c>
      <c r="H22">
        <v>1</v>
      </c>
      <c r="I22">
        <v>4.3400000000000007</v>
      </c>
      <c r="J22">
        <v>20</v>
      </c>
      <c r="K22">
        <v>0.27998339575703401</v>
      </c>
      <c r="L22">
        <v>10</v>
      </c>
      <c r="M22" t="s">
        <v>648</v>
      </c>
      <c r="N22" t="b">
        <v>0</v>
      </c>
    </row>
    <row r="23" spans="1:14" x14ac:dyDescent="0.45">
      <c r="A23" t="s">
        <v>156</v>
      </c>
      <c r="B23" t="s">
        <v>649</v>
      </c>
      <c r="C23" t="s">
        <v>557</v>
      </c>
      <c r="D23">
        <v>5</v>
      </c>
      <c r="E23">
        <v>5</v>
      </c>
      <c r="F23">
        <v>5</v>
      </c>
      <c r="G23">
        <v>5</v>
      </c>
      <c r="H23">
        <v>1</v>
      </c>
      <c r="I23">
        <v>4.76</v>
      </c>
      <c r="J23">
        <v>21</v>
      </c>
      <c r="K23">
        <v>0.22020840714902201</v>
      </c>
      <c r="L23">
        <v>10</v>
      </c>
      <c r="M23" t="s">
        <v>650</v>
      </c>
      <c r="N23" t="b">
        <v>0</v>
      </c>
    </row>
    <row r="24" spans="1:14" x14ac:dyDescent="0.45">
      <c r="A24" t="s">
        <v>159</v>
      </c>
      <c r="B24" t="s">
        <v>651</v>
      </c>
      <c r="C24" t="s">
        <v>557</v>
      </c>
      <c r="D24">
        <v>5</v>
      </c>
      <c r="E24">
        <v>5</v>
      </c>
      <c r="F24">
        <v>5</v>
      </c>
      <c r="G24">
        <v>5</v>
      </c>
      <c r="H24">
        <v>5</v>
      </c>
      <c r="I24">
        <v>5</v>
      </c>
      <c r="J24">
        <v>25</v>
      </c>
      <c r="K24">
        <v>0.1564736292081518</v>
      </c>
      <c r="L24">
        <v>9</v>
      </c>
      <c r="M24" t="s">
        <v>652</v>
      </c>
      <c r="N24" t="b">
        <v>0</v>
      </c>
    </row>
    <row r="25" spans="1:14" x14ac:dyDescent="0.45">
      <c r="A25" t="s">
        <v>162</v>
      </c>
      <c r="B25" t="s">
        <v>653</v>
      </c>
      <c r="C25" t="s">
        <v>557</v>
      </c>
      <c r="D25">
        <v>5</v>
      </c>
      <c r="E25">
        <v>5</v>
      </c>
      <c r="F25">
        <v>4</v>
      </c>
      <c r="G25">
        <v>5</v>
      </c>
      <c r="H25">
        <v>1</v>
      </c>
      <c r="I25">
        <v>4.3400000000000007</v>
      </c>
      <c r="J25">
        <v>20</v>
      </c>
      <c r="K25">
        <v>0.28439533836291042</v>
      </c>
      <c r="L25">
        <v>10</v>
      </c>
      <c r="M25" t="s">
        <v>654</v>
      </c>
      <c r="N25" t="b">
        <v>0</v>
      </c>
    </row>
    <row r="26" spans="1:14" x14ac:dyDescent="0.45">
      <c r="A26" t="s">
        <v>165</v>
      </c>
      <c r="B26" t="s">
        <v>655</v>
      </c>
      <c r="C26" t="s">
        <v>557</v>
      </c>
      <c r="D26">
        <v>4</v>
      </c>
      <c r="E26">
        <v>4</v>
      </c>
      <c r="F26">
        <v>2</v>
      </c>
      <c r="G26">
        <v>4</v>
      </c>
      <c r="H26">
        <v>1</v>
      </c>
      <c r="I26">
        <v>3.120000000000001</v>
      </c>
      <c r="J26">
        <v>15</v>
      </c>
      <c r="K26">
        <v>0.326185401774156</v>
      </c>
      <c r="L26">
        <v>10</v>
      </c>
      <c r="M26" t="s">
        <v>656</v>
      </c>
      <c r="N26" t="b">
        <v>0</v>
      </c>
    </row>
    <row r="27" spans="1:14" x14ac:dyDescent="0.45">
      <c r="A27" t="s">
        <v>168</v>
      </c>
      <c r="B27" t="s">
        <v>657</v>
      </c>
      <c r="C27" t="s">
        <v>557</v>
      </c>
      <c r="D27">
        <v>5</v>
      </c>
      <c r="E27">
        <v>5</v>
      </c>
      <c r="F27">
        <v>4</v>
      </c>
      <c r="G27">
        <v>5</v>
      </c>
      <c r="H27">
        <v>1</v>
      </c>
      <c r="I27">
        <v>3.5</v>
      </c>
      <c r="J27">
        <v>20</v>
      </c>
      <c r="K27">
        <v>0.2088314514152316</v>
      </c>
      <c r="L27">
        <v>14</v>
      </c>
      <c r="M27" t="s">
        <v>658</v>
      </c>
      <c r="N27" t="b">
        <v>0</v>
      </c>
    </row>
    <row r="28" spans="1:14" x14ac:dyDescent="0.45">
      <c r="A28" t="s">
        <v>171</v>
      </c>
      <c r="B28" t="s">
        <v>659</v>
      </c>
      <c r="C28" t="s">
        <v>557</v>
      </c>
      <c r="D28">
        <v>5</v>
      </c>
      <c r="E28">
        <v>5</v>
      </c>
      <c r="F28">
        <v>4</v>
      </c>
      <c r="G28">
        <v>5</v>
      </c>
      <c r="H28">
        <v>1</v>
      </c>
      <c r="I28">
        <v>4.3400000000000007</v>
      </c>
      <c r="J28">
        <v>20</v>
      </c>
      <c r="K28">
        <v>0.1295658421738736</v>
      </c>
      <c r="L28">
        <v>12</v>
      </c>
      <c r="M28" t="s">
        <v>660</v>
      </c>
      <c r="N28" t="b">
        <v>0</v>
      </c>
    </row>
    <row r="29" spans="1:14" x14ac:dyDescent="0.45">
      <c r="A29" t="s">
        <v>174</v>
      </c>
      <c r="B29" t="s">
        <v>661</v>
      </c>
      <c r="C29" t="s">
        <v>557</v>
      </c>
      <c r="D29">
        <v>5</v>
      </c>
      <c r="E29">
        <v>5</v>
      </c>
      <c r="F29">
        <v>4</v>
      </c>
      <c r="G29">
        <v>5</v>
      </c>
      <c r="H29">
        <v>1</v>
      </c>
      <c r="I29">
        <v>4.3400000000000007</v>
      </c>
      <c r="J29">
        <v>20</v>
      </c>
      <c r="K29">
        <v>0.41855042620667621</v>
      </c>
      <c r="L29">
        <v>12</v>
      </c>
      <c r="M29" t="s">
        <v>662</v>
      </c>
      <c r="N29" t="b">
        <v>0</v>
      </c>
    </row>
    <row r="30" spans="1:14" x14ac:dyDescent="0.45">
      <c r="A30" t="s">
        <v>177</v>
      </c>
      <c r="B30" t="s">
        <v>663</v>
      </c>
      <c r="C30" t="s">
        <v>557</v>
      </c>
      <c r="D30">
        <v>5</v>
      </c>
      <c r="E30">
        <v>5</v>
      </c>
      <c r="F30">
        <v>5</v>
      </c>
      <c r="G30">
        <v>5</v>
      </c>
      <c r="H30">
        <v>1</v>
      </c>
      <c r="I30">
        <v>4.4800000000000004</v>
      </c>
      <c r="J30">
        <v>21</v>
      </c>
      <c r="K30">
        <v>0.2056482346401701</v>
      </c>
      <c r="L30">
        <v>9</v>
      </c>
      <c r="M30" t="s">
        <v>664</v>
      </c>
      <c r="N30" t="b">
        <v>0</v>
      </c>
    </row>
    <row r="31" spans="1:14" x14ac:dyDescent="0.45">
      <c r="A31" t="s">
        <v>180</v>
      </c>
      <c r="B31" t="s">
        <v>665</v>
      </c>
      <c r="C31" t="s">
        <v>557</v>
      </c>
      <c r="D31">
        <v>4</v>
      </c>
      <c r="E31">
        <v>5</v>
      </c>
      <c r="F31">
        <v>3</v>
      </c>
      <c r="G31">
        <v>4</v>
      </c>
      <c r="H31">
        <v>1</v>
      </c>
      <c r="I31">
        <v>3.02</v>
      </c>
      <c r="J31">
        <v>17</v>
      </c>
      <c r="K31">
        <v>0.17330858107436839</v>
      </c>
      <c r="L31">
        <v>10</v>
      </c>
      <c r="M31" t="s">
        <v>666</v>
      </c>
      <c r="N31" t="b">
        <v>0</v>
      </c>
    </row>
    <row r="32" spans="1:14" x14ac:dyDescent="0.45">
      <c r="A32" t="s">
        <v>183</v>
      </c>
      <c r="B32" t="s">
        <v>667</v>
      </c>
      <c r="C32" t="s">
        <v>557</v>
      </c>
      <c r="D32">
        <v>5</v>
      </c>
      <c r="E32">
        <v>5</v>
      </c>
      <c r="F32">
        <v>4</v>
      </c>
      <c r="G32">
        <v>5</v>
      </c>
      <c r="H32">
        <v>1</v>
      </c>
      <c r="I32">
        <v>4.3400000000000007</v>
      </c>
      <c r="J32">
        <v>20</v>
      </c>
      <c r="K32">
        <v>0.34739200752690041</v>
      </c>
      <c r="L32">
        <v>12</v>
      </c>
      <c r="M32" t="s">
        <v>668</v>
      </c>
      <c r="N32" t="b">
        <v>0</v>
      </c>
    </row>
    <row r="33" spans="1:14" x14ac:dyDescent="0.45">
      <c r="A33" t="s">
        <v>186</v>
      </c>
      <c r="B33" t="s">
        <v>669</v>
      </c>
      <c r="C33" t="s">
        <v>557</v>
      </c>
      <c r="D33">
        <v>5</v>
      </c>
      <c r="E33">
        <v>5</v>
      </c>
      <c r="F33">
        <v>4</v>
      </c>
      <c r="G33">
        <v>5</v>
      </c>
      <c r="H33">
        <v>1</v>
      </c>
      <c r="I33">
        <v>3.5</v>
      </c>
      <c r="J33">
        <v>20</v>
      </c>
      <c r="K33">
        <v>0.16086772446687059</v>
      </c>
      <c r="L33">
        <v>10</v>
      </c>
      <c r="M33" t="s">
        <v>670</v>
      </c>
      <c r="N33" t="b">
        <v>0</v>
      </c>
    </row>
    <row r="34" spans="1:14" x14ac:dyDescent="0.45">
      <c r="A34" t="s">
        <v>189</v>
      </c>
      <c r="B34" t="s">
        <v>671</v>
      </c>
      <c r="C34" t="s">
        <v>557</v>
      </c>
      <c r="D34">
        <v>4</v>
      </c>
      <c r="E34">
        <v>5</v>
      </c>
      <c r="F34">
        <v>4</v>
      </c>
      <c r="G34">
        <v>5</v>
      </c>
      <c r="H34">
        <v>1</v>
      </c>
      <c r="I34">
        <v>4.12</v>
      </c>
      <c r="J34">
        <v>19</v>
      </c>
      <c r="K34">
        <v>0.2109945070509486</v>
      </c>
      <c r="L34">
        <v>9</v>
      </c>
      <c r="M34" t="s">
        <v>672</v>
      </c>
      <c r="N34" t="b">
        <v>0</v>
      </c>
    </row>
    <row r="35" spans="1:14" x14ac:dyDescent="0.45">
      <c r="A35" t="s">
        <v>192</v>
      </c>
      <c r="B35" t="s">
        <v>673</v>
      </c>
      <c r="C35" t="s">
        <v>557</v>
      </c>
      <c r="D35">
        <v>5</v>
      </c>
      <c r="E35">
        <v>5</v>
      </c>
      <c r="F35">
        <v>5</v>
      </c>
      <c r="G35">
        <v>5</v>
      </c>
      <c r="H35">
        <v>1</v>
      </c>
      <c r="I35">
        <v>4.4800000000000004</v>
      </c>
      <c r="J35">
        <v>21</v>
      </c>
      <c r="K35">
        <v>0.28667429544041378</v>
      </c>
      <c r="L35">
        <v>11</v>
      </c>
      <c r="M35" t="s">
        <v>674</v>
      </c>
      <c r="N35" t="b">
        <v>0</v>
      </c>
    </row>
    <row r="36" spans="1:14" x14ac:dyDescent="0.45">
      <c r="A36" t="s">
        <v>195</v>
      </c>
      <c r="B36" t="s">
        <v>675</v>
      </c>
      <c r="C36" t="s">
        <v>557</v>
      </c>
      <c r="D36">
        <v>5</v>
      </c>
      <c r="E36">
        <v>5</v>
      </c>
      <c r="F36">
        <v>5</v>
      </c>
      <c r="G36">
        <v>5</v>
      </c>
      <c r="H36">
        <v>1</v>
      </c>
      <c r="I36">
        <v>4.4800000000000004</v>
      </c>
      <c r="J36">
        <v>21</v>
      </c>
      <c r="K36">
        <v>0.40012877680271008</v>
      </c>
      <c r="L36">
        <v>6</v>
      </c>
      <c r="M36" t="s">
        <v>676</v>
      </c>
      <c r="N36" t="b">
        <v>0</v>
      </c>
    </row>
    <row r="37" spans="1:14" x14ac:dyDescent="0.45">
      <c r="A37" t="s">
        <v>198</v>
      </c>
      <c r="B37" t="s">
        <v>677</v>
      </c>
      <c r="C37" t="s">
        <v>557</v>
      </c>
      <c r="D37">
        <v>5</v>
      </c>
      <c r="E37">
        <v>5</v>
      </c>
      <c r="F37">
        <v>4</v>
      </c>
      <c r="G37">
        <v>5</v>
      </c>
      <c r="H37">
        <v>1</v>
      </c>
      <c r="I37">
        <v>3.5</v>
      </c>
      <c r="J37">
        <v>20</v>
      </c>
      <c r="K37">
        <v>0.3018276265491906</v>
      </c>
      <c r="L37">
        <v>12</v>
      </c>
      <c r="M37" t="s">
        <v>678</v>
      </c>
      <c r="N37" t="b">
        <v>0</v>
      </c>
    </row>
    <row r="38" spans="1:14" x14ac:dyDescent="0.45">
      <c r="A38" t="s">
        <v>201</v>
      </c>
      <c r="B38" t="s">
        <v>679</v>
      </c>
      <c r="C38" t="s">
        <v>557</v>
      </c>
      <c r="D38">
        <v>5</v>
      </c>
      <c r="E38">
        <v>5</v>
      </c>
      <c r="F38">
        <v>5</v>
      </c>
      <c r="G38">
        <v>5</v>
      </c>
      <c r="H38">
        <v>1</v>
      </c>
      <c r="I38">
        <v>4.4800000000000004</v>
      </c>
      <c r="J38">
        <v>21</v>
      </c>
      <c r="K38">
        <v>0.25271385910456767</v>
      </c>
      <c r="L38">
        <v>10</v>
      </c>
      <c r="M38" t="s">
        <v>680</v>
      </c>
      <c r="N38" t="b">
        <v>0</v>
      </c>
    </row>
    <row r="39" spans="1:14" x14ac:dyDescent="0.45">
      <c r="A39" t="s">
        <v>204</v>
      </c>
      <c r="B39" t="s">
        <v>681</v>
      </c>
      <c r="C39" t="s">
        <v>557</v>
      </c>
      <c r="D39">
        <v>5</v>
      </c>
      <c r="E39">
        <v>5</v>
      </c>
      <c r="F39">
        <v>4</v>
      </c>
      <c r="G39">
        <v>5</v>
      </c>
      <c r="H39">
        <v>1</v>
      </c>
      <c r="I39">
        <v>3.5</v>
      </c>
      <c r="J39">
        <v>20</v>
      </c>
      <c r="K39">
        <v>0.27456612933656871</v>
      </c>
      <c r="L39">
        <v>10</v>
      </c>
      <c r="M39" t="s">
        <v>682</v>
      </c>
      <c r="N39" t="b">
        <v>0</v>
      </c>
    </row>
    <row r="40" spans="1:14" x14ac:dyDescent="0.45">
      <c r="A40" t="s">
        <v>207</v>
      </c>
      <c r="B40" t="s">
        <v>683</v>
      </c>
      <c r="C40" t="s">
        <v>557</v>
      </c>
      <c r="D40">
        <v>5</v>
      </c>
      <c r="E40">
        <v>5</v>
      </c>
      <c r="F40">
        <v>4</v>
      </c>
      <c r="G40">
        <v>5</v>
      </c>
      <c r="H40">
        <v>1</v>
      </c>
      <c r="I40">
        <v>3.94</v>
      </c>
      <c r="J40">
        <v>20</v>
      </c>
      <c r="K40">
        <v>0.27085340585945678</v>
      </c>
      <c r="L40">
        <v>10</v>
      </c>
      <c r="M40" t="s">
        <v>684</v>
      </c>
      <c r="N40" t="b">
        <v>0</v>
      </c>
    </row>
    <row r="41" spans="1:14" x14ac:dyDescent="0.45">
      <c r="A41" t="s">
        <v>210</v>
      </c>
      <c r="B41" t="s">
        <v>685</v>
      </c>
      <c r="C41" t="s">
        <v>557</v>
      </c>
      <c r="D41">
        <v>4</v>
      </c>
      <c r="E41">
        <v>5</v>
      </c>
      <c r="F41">
        <v>3</v>
      </c>
      <c r="G41">
        <v>4</v>
      </c>
      <c r="H41">
        <v>3</v>
      </c>
      <c r="I41">
        <v>4.26</v>
      </c>
      <c r="J41">
        <v>19</v>
      </c>
      <c r="K41">
        <v>0.33126249606667568</v>
      </c>
      <c r="L41">
        <v>10</v>
      </c>
      <c r="M41" t="s">
        <v>686</v>
      </c>
      <c r="N41" t="b">
        <v>0</v>
      </c>
    </row>
    <row r="42" spans="1:14" x14ac:dyDescent="0.45">
      <c r="A42" t="s">
        <v>213</v>
      </c>
      <c r="B42" t="s">
        <v>687</v>
      </c>
      <c r="C42" t="s">
        <v>557</v>
      </c>
      <c r="D42">
        <v>5</v>
      </c>
      <c r="E42">
        <v>5</v>
      </c>
      <c r="F42">
        <v>5</v>
      </c>
      <c r="G42">
        <v>5</v>
      </c>
      <c r="H42">
        <v>5</v>
      </c>
      <c r="I42">
        <v>5</v>
      </c>
      <c r="J42">
        <v>25</v>
      </c>
      <c r="K42">
        <v>0.30676769328001557</v>
      </c>
      <c r="L42">
        <v>10</v>
      </c>
      <c r="M42" t="s">
        <v>652</v>
      </c>
      <c r="N42" t="b">
        <v>0</v>
      </c>
    </row>
    <row r="43" spans="1:14" x14ac:dyDescent="0.45">
      <c r="A43" t="s">
        <v>216</v>
      </c>
      <c r="B43" t="s">
        <v>688</v>
      </c>
      <c r="C43" t="s">
        <v>557</v>
      </c>
      <c r="D43">
        <v>5</v>
      </c>
      <c r="E43">
        <v>5</v>
      </c>
      <c r="F43">
        <v>5</v>
      </c>
      <c r="G43">
        <v>5</v>
      </c>
      <c r="H43">
        <v>5</v>
      </c>
      <c r="I43">
        <v>5</v>
      </c>
      <c r="J43">
        <v>25</v>
      </c>
      <c r="K43">
        <v>0.1232652538902539</v>
      </c>
      <c r="L43">
        <v>10</v>
      </c>
      <c r="M43" t="s">
        <v>689</v>
      </c>
      <c r="N43" t="b">
        <v>0</v>
      </c>
    </row>
    <row r="44" spans="1:14" x14ac:dyDescent="0.45">
      <c r="A44" t="s">
        <v>219</v>
      </c>
      <c r="B44" t="s">
        <v>690</v>
      </c>
      <c r="C44" t="s">
        <v>557</v>
      </c>
      <c r="D44">
        <v>4</v>
      </c>
      <c r="E44">
        <v>4</v>
      </c>
      <c r="F44">
        <v>3</v>
      </c>
      <c r="G44">
        <v>4</v>
      </c>
      <c r="H44">
        <v>1</v>
      </c>
      <c r="I44">
        <v>3.96</v>
      </c>
      <c r="J44">
        <v>16</v>
      </c>
      <c r="K44">
        <v>0.43133670718380002</v>
      </c>
      <c r="L44">
        <v>10</v>
      </c>
      <c r="M44" t="s">
        <v>691</v>
      </c>
      <c r="N44" t="b">
        <v>0</v>
      </c>
    </row>
    <row r="45" spans="1:14" x14ac:dyDescent="0.45">
      <c r="A45" t="s">
        <v>222</v>
      </c>
      <c r="B45" t="s">
        <v>692</v>
      </c>
      <c r="C45" t="s">
        <v>557</v>
      </c>
      <c r="D45">
        <v>5</v>
      </c>
      <c r="E45">
        <v>5</v>
      </c>
      <c r="F45">
        <v>5</v>
      </c>
      <c r="G45">
        <v>5</v>
      </c>
      <c r="H45">
        <v>1</v>
      </c>
      <c r="I45">
        <v>4.4800000000000004</v>
      </c>
      <c r="J45">
        <v>21</v>
      </c>
      <c r="K45">
        <v>0.2882381110994931</v>
      </c>
      <c r="L45">
        <v>10</v>
      </c>
      <c r="M45" t="s">
        <v>693</v>
      </c>
      <c r="N45" t="b">
        <v>0</v>
      </c>
    </row>
    <row r="46" spans="1:14" x14ac:dyDescent="0.45">
      <c r="A46" t="s">
        <v>225</v>
      </c>
      <c r="B46" t="s">
        <v>694</v>
      </c>
      <c r="C46" t="s">
        <v>557</v>
      </c>
      <c r="D46">
        <v>4</v>
      </c>
      <c r="E46">
        <v>5</v>
      </c>
      <c r="F46">
        <v>4</v>
      </c>
      <c r="G46">
        <v>5</v>
      </c>
      <c r="H46">
        <v>1</v>
      </c>
      <c r="I46">
        <v>3.28</v>
      </c>
      <c r="J46">
        <v>19</v>
      </c>
      <c r="K46">
        <v>0.30748280660432359</v>
      </c>
      <c r="L46">
        <v>11</v>
      </c>
      <c r="M46" t="s">
        <v>695</v>
      </c>
      <c r="N46" t="b">
        <v>0</v>
      </c>
    </row>
    <row r="47" spans="1:14" x14ac:dyDescent="0.45">
      <c r="A47" t="s">
        <v>228</v>
      </c>
      <c r="B47" t="s">
        <v>696</v>
      </c>
      <c r="C47" t="s">
        <v>557</v>
      </c>
      <c r="D47">
        <v>5</v>
      </c>
      <c r="E47">
        <v>5</v>
      </c>
      <c r="F47">
        <v>4</v>
      </c>
      <c r="G47">
        <v>5</v>
      </c>
      <c r="H47">
        <v>1</v>
      </c>
      <c r="I47">
        <v>3.5</v>
      </c>
      <c r="J47">
        <v>20</v>
      </c>
      <c r="K47">
        <v>0.32951832506619949</v>
      </c>
      <c r="L47">
        <v>8</v>
      </c>
      <c r="M47" t="s">
        <v>697</v>
      </c>
      <c r="N47" t="b">
        <v>0</v>
      </c>
    </row>
    <row r="48" spans="1:14" x14ac:dyDescent="0.45">
      <c r="A48" t="s">
        <v>231</v>
      </c>
      <c r="B48" t="s">
        <v>698</v>
      </c>
      <c r="C48" t="s">
        <v>557</v>
      </c>
      <c r="D48">
        <v>3</v>
      </c>
      <c r="E48">
        <v>1</v>
      </c>
      <c r="F48">
        <v>1</v>
      </c>
      <c r="G48">
        <v>1</v>
      </c>
      <c r="H48">
        <v>1</v>
      </c>
      <c r="I48">
        <v>1.44</v>
      </c>
      <c r="J48">
        <v>7</v>
      </c>
      <c r="K48">
        <v>4.1375536499872419E-2</v>
      </c>
      <c r="L48">
        <v>10</v>
      </c>
      <c r="M48" t="s">
        <v>699</v>
      </c>
      <c r="N48" t="b">
        <v>0</v>
      </c>
    </row>
    <row r="49" spans="1:14" x14ac:dyDescent="0.45">
      <c r="A49" t="s">
        <v>234</v>
      </c>
      <c r="B49" t="s">
        <v>700</v>
      </c>
      <c r="C49" t="s">
        <v>557</v>
      </c>
      <c r="D49">
        <v>5</v>
      </c>
      <c r="E49">
        <v>5</v>
      </c>
      <c r="F49">
        <v>4</v>
      </c>
      <c r="G49">
        <v>5</v>
      </c>
      <c r="H49">
        <v>1</v>
      </c>
      <c r="I49">
        <v>3.5</v>
      </c>
      <c r="J49">
        <v>20</v>
      </c>
      <c r="K49">
        <v>0.31120015756544511</v>
      </c>
      <c r="L49">
        <v>11</v>
      </c>
      <c r="M49" t="s">
        <v>701</v>
      </c>
      <c r="N49" t="b">
        <v>0</v>
      </c>
    </row>
    <row r="50" spans="1:14" x14ac:dyDescent="0.45">
      <c r="A50" t="s">
        <v>237</v>
      </c>
      <c r="B50" t="s">
        <v>702</v>
      </c>
      <c r="C50" t="s">
        <v>557</v>
      </c>
      <c r="D50">
        <v>5</v>
      </c>
      <c r="E50">
        <v>5</v>
      </c>
      <c r="F50">
        <v>5</v>
      </c>
      <c r="G50">
        <v>5</v>
      </c>
      <c r="H50">
        <v>5</v>
      </c>
      <c r="I50">
        <v>5</v>
      </c>
      <c r="J50">
        <v>25</v>
      </c>
      <c r="K50">
        <v>0.22429371178438801</v>
      </c>
      <c r="L50">
        <v>14</v>
      </c>
      <c r="M50" t="s">
        <v>652</v>
      </c>
      <c r="N50" t="b">
        <v>0</v>
      </c>
    </row>
    <row r="51" spans="1:14" x14ac:dyDescent="0.45">
      <c r="A51" t="s">
        <v>240</v>
      </c>
      <c r="B51" t="s">
        <v>703</v>
      </c>
      <c r="C51" t="s">
        <v>557</v>
      </c>
      <c r="D51">
        <v>5</v>
      </c>
      <c r="E51">
        <v>5</v>
      </c>
      <c r="F51">
        <v>5</v>
      </c>
      <c r="G51">
        <v>5</v>
      </c>
      <c r="H51">
        <v>1</v>
      </c>
      <c r="I51">
        <v>4.4800000000000004</v>
      </c>
      <c r="J51">
        <v>21</v>
      </c>
      <c r="K51">
        <v>0.26894000299335669</v>
      </c>
      <c r="L51">
        <v>8</v>
      </c>
      <c r="M51" t="s">
        <v>704</v>
      </c>
      <c r="N51" t="b">
        <v>0</v>
      </c>
    </row>
    <row r="52" spans="1:14" x14ac:dyDescent="0.45">
      <c r="A52" t="s">
        <v>243</v>
      </c>
      <c r="B52" t="s">
        <v>705</v>
      </c>
      <c r="C52" t="s">
        <v>557</v>
      </c>
      <c r="D52">
        <v>5</v>
      </c>
      <c r="E52">
        <v>5</v>
      </c>
      <c r="F52">
        <v>5</v>
      </c>
      <c r="G52">
        <v>5</v>
      </c>
      <c r="H52">
        <v>1</v>
      </c>
      <c r="I52">
        <v>4.4800000000000004</v>
      </c>
      <c r="J52">
        <v>21</v>
      </c>
      <c r="K52">
        <v>0.2778108663817932</v>
      </c>
      <c r="L52">
        <v>12</v>
      </c>
      <c r="M52" t="s">
        <v>706</v>
      </c>
      <c r="N52" t="b">
        <v>0</v>
      </c>
    </row>
    <row r="53" spans="1:14" x14ac:dyDescent="0.45">
      <c r="A53" t="s">
        <v>246</v>
      </c>
      <c r="B53" t="s">
        <v>707</v>
      </c>
      <c r="C53" t="s">
        <v>557</v>
      </c>
      <c r="D53">
        <v>5</v>
      </c>
      <c r="E53">
        <v>5</v>
      </c>
      <c r="F53">
        <v>4</v>
      </c>
      <c r="G53">
        <v>5</v>
      </c>
      <c r="H53">
        <v>1</v>
      </c>
      <c r="I53">
        <v>3.5</v>
      </c>
      <c r="J53">
        <v>20</v>
      </c>
      <c r="K53">
        <v>0.1610097750361747</v>
      </c>
      <c r="L53">
        <v>10</v>
      </c>
      <c r="M53" t="s">
        <v>708</v>
      </c>
      <c r="N53" t="b">
        <v>0</v>
      </c>
    </row>
    <row r="54" spans="1:14" x14ac:dyDescent="0.45">
      <c r="A54" t="s">
        <v>249</v>
      </c>
      <c r="B54" t="s">
        <v>709</v>
      </c>
      <c r="C54" t="s">
        <v>557</v>
      </c>
      <c r="D54">
        <v>5</v>
      </c>
      <c r="E54">
        <v>5</v>
      </c>
      <c r="F54">
        <v>4</v>
      </c>
      <c r="G54">
        <v>5</v>
      </c>
      <c r="H54">
        <v>1</v>
      </c>
      <c r="I54">
        <v>4.3400000000000007</v>
      </c>
      <c r="J54">
        <v>20</v>
      </c>
      <c r="K54">
        <v>0.43851762303674502</v>
      </c>
      <c r="L54">
        <v>10</v>
      </c>
      <c r="M54" t="s">
        <v>710</v>
      </c>
      <c r="N54" t="b">
        <v>0</v>
      </c>
    </row>
    <row r="55" spans="1:14" x14ac:dyDescent="0.45">
      <c r="A55" t="s">
        <v>252</v>
      </c>
      <c r="B55" t="s">
        <v>711</v>
      </c>
      <c r="C55" t="s">
        <v>557</v>
      </c>
      <c r="D55">
        <v>5</v>
      </c>
      <c r="E55">
        <v>5</v>
      </c>
      <c r="F55">
        <v>4</v>
      </c>
      <c r="G55">
        <v>5</v>
      </c>
      <c r="H55">
        <v>1</v>
      </c>
      <c r="I55">
        <v>4.3400000000000007</v>
      </c>
      <c r="J55">
        <v>20</v>
      </c>
      <c r="K55">
        <v>0.12144613243819841</v>
      </c>
      <c r="L55">
        <v>10</v>
      </c>
      <c r="M55" t="s">
        <v>712</v>
      </c>
      <c r="N55" t="b">
        <v>0</v>
      </c>
    </row>
    <row r="56" spans="1:14" x14ac:dyDescent="0.45">
      <c r="A56" t="s">
        <v>255</v>
      </c>
      <c r="B56" t="s">
        <v>713</v>
      </c>
      <c r="C56" t="s">
        <v>557</v>
      </c>
      <c r="D56">
        <v>5</v>
      </c>
      <c r="E56">
        <v>5</v>
      </c>
      <c r="F56">
        <v>4</v>
      </c>
      <c r="G56">
        <v>5</v>
      </c>
      <c r="H56">
        <v>1</v>
      </c>
      <c r="I56">
        <v>3.5</v>
      </c>
      <c r="J56">
        <v>20</v>
      </c>
      <c r="K56">
        <v>0.41156449211147622</v>
      </c>
      <c r="L56">
        <v>10</v>
      </c>
      <c r="M56" t="s">
        <v>714</v>
      </c>
      <c r="N56" t="b">
        <v>0</v>
      </c>
    </row>
    <row r="57" spans="1:14" x14ac:dyDescent="0.45">
      <c r="A57" t="s">
        <v>258</v>
      </c>
      <c r="B57" t="s">
        <v>715</v>
      </c>
      <c r="C57" t="s">
        <v>557</v>
      </c>
      <c r="D57">
        <v>4</v>
      </c>
      <c r="E57">
        <v>5</v>
      </c>
      <c r="F57">
        <v>4</v>
      </c>
      <c r="G57">
        <v>5</v>
      </c>
      <c r="H57">
        <v>1</v>
      </c>
      <c r="I57">
        <v>3.28</v>
      </c>
      <c r="J57">
        <v>19</v>
      </c>
      <c r="K57">
        <v>0.40587417055369379</v>
      </c>
      <c r="L57">
        <v>11</v>
      </c>
      <c r="M57" t="s">
        <v>716</v>
      </c>
      <c r="N57" t="b">
        <v>0</v>
      </c>
    </row>
    <row r="58" spans="1:14" x14ac:dyDescent="0.45">
      <c r="A58" t="s">
        <v>261</v>
      </c>
      <c r="B58" t="s">
        <v>717</v>
      </c>
      <c r="C58" t="s">
        <v>557</v>
      </c>
      <c r="D58">
        <v>5</v>
      </c>
      <c r="E58">
        <v>5</v>
      </c>
      <c r="F58">
        <v>4</v>
      </c>
      <c r="G58">
        <v>5</v>
      </c>
      <c r="H58">
        <v>1</v>
      </c>
      <c r="I58">
        <v>4.3400000000000007</v>
      </c>
      <c r="J58">
        <v>20</v>
      </c>
      <c r="K58">
        <v>0.2570174569815718</v>
      </c>
      <c r="L58">
        <v>11</v>
      </c>
      <c r="M58" t="s">
        <v>718</v>
      </c>
      <c r="N58" t="b">
        <v>0</v>
      </c>
    </row>
    <row r="59" spans="1:14" x14ac:dyDescent="0.45">
      <c r="A59" t="s">
        <v>264</v>
      </c>
      <c r="B59" t="s">
        <v>719</v>
      </c>
      <c r="C59" t="s">
        <v>557</v>
      </c>
      <c r="D59">
        <v>5</v>
      </c>
      <c r="E59">
        <v>5</v>
      </c>
      <c r="F59">
        <v>4</v>
      </c>
      <c r="G59">
        <v>5</v>
      </c>
      <c r="H59">
        <v>1</v>
      </c>
      <c r="I59">
        <v>3.5</v>
      </c>
      <c r="J59">
        <v>20</v>
      </c>
      <c r="K59">
        <v>0.30112088017316579</v>
      </c>
      <c r="L59">
        <v>10</v>
      </c>
      <c r="M59" t="s">
        <v>720</v>
      </c>
      <c r="N59" t="b">
        <v>0</v>
      </c>
    </row>
    <row r="60" spans="1:14" x14ac:dyDescent="0.45">
      <c r="A60" t="s">
        <v>267</v>
      </c>
      <c r="B60" t="s">
        <v>721</v>
      </c>
      <c r="C60" t="s">
        <v>557</v>
      </c>
      <c r="D60">
        <v>5</v>
      </c>
      <c r="E60">
        <v>5</v>
      </c>
      <c r="F60">
        <v>5</v>
      </c>
      <c r="G60">
        <v>5</v>
      </c>
      <c r="H60">
        <v>1</v>
      </c>
      <c r="I60">
        <v>3.64</v>
      </c>
      <c r="J60">
        <v>21</v>
      </c>
      <c r="K60">
        <v>0.15872824946099001</v>
      </c>
      <c r="L60">
        <v>10</v>
      </c>
      <c r="M60" t="s">
        <v>722</v>
      </c>
      <c r="N60" t="b">
        <v>0</v>
      </c>
    </row>
    <row r="61" spans="1:14" x14ac:dyDescent="0.45">
      <c r="A61" t="s">
        <v>270</v>
      </c>
      <c r="B61" t="s">
        <v>723</v>
      </c>
      <c r="C61" t="s">
        <v>557</v>
      </c>
      <c r="D61">
        <v>5</v>
      </c>
      <c r="E61">
        <v>5</v>
      </c>
      <c r="F61">
        <v>4</v>
      </c>
      <c r="G61">
        <v>5</v>
      </c>
      <c r="H61">
        <v>1</v>
      </c>
      <c r="I61">
        <v>4.3400000000000007</v>
      </c>
      <c r="J61">
        <v>20</v>
      </c>
      <c r="K61">
        <v>0.23361689277869441</v>
      </c>
      <c r="L61">
        <v>10</v>
      </c>
      <c r="M61" t="s">
        <v>724</v>
      </c>
      <c r="N61" t="b">
        <v>0</v>
      </c>
    </row>
    <row r="62" spans="1:14" x14ac:dyDescent="0.45">
      <c r="A62" t="s">
        <v>273</v>
      </c>
      <c r="B62" t="s">
        <v>725</v>
      </c>
      <c r="C62" t="s">
        <v>557</v>
      </c>
      <c r="D62">
        <v>5</v>
      </c>
      <c r="E62">
        <v>5</v>
      </c>
      <c r="F62">
        <v>5</v>
      </c>
      <c r="G62">
        <v>5</v>
      </c>
      <c r="H62">
        <v>1</v>
      </c>
      <c r="I62">
        <v>4.4800000000000004</v>
      </c>
      <c r="J62">
        <v>21</v>
      </c>
      <c r="K62">
        <v>0.17513732502034879</v>
      </c>
      <c r="L62">
        <v>9</v>
      </c>
      <c r="M62" t="s">
        <v>726</v>
      </c>
      <c r="N62" t="b">
        <v>0</v>
      </c>
    </row>
    <row r="63" spans="1:14" x14ac:dyDescent="0.45">
      <c r="A63" t="s">
        <v>276</v>
      </c>
      <c r="B63" t="s">
        <v>727</v>
      </c>
      <c r="C63" t="s">
        <v>557</v>
      </c>
      <c r="D63">
        <v>5</v>
      </c>
      <c r="E63">
        <v>5</v>
      </c>
      <c r="F63">
        <v>4</v>
      </c>
      <c r="G63">
        <v>5</v>
      </c>
      <c r="H63">
        <v>1</v>
      </c>
      <c r="I63">
        <v>3.5</v>
      </c>
      <c r="J63">
        <v>20</v>
      </c>
      <c r="K63">
        <v>0.36630837300924618</v>
      </c>
      <c r="L63">
        <v>10</v>
      </c>
      <c r="M63" t="s">
        <v>728</v>
      </c>
      <c r="N63" t="b">
        <v>0</v>
      </c>
    </row>
    <row r="64" spans="1:14" x14ac:dyDescent="0.45">
      <c r="A64" t="s">
        <v>279</v>
      </c>
      <c r="B64" t="s">
        <v>729</v>
      </c>
      <c r="C64" t="s">
        <v>557</v>
      </c>
      <c r="D64">
        <v>4</v>
      </c>
      <c r="E64">
        <v>4</v>
      </c>
      <c r="F64">
        <v>3</v>
      </c>
      <c r="G64">
        <v>5</v>
      </c>
      <c r="H64">
        <v>1</v>
      </c>
      <c r="I64">
        <v>3.8</v>
      </c>
      <c r="J64">
        <v>17</v>
      </c>
      <c r="K64">
        <v>0.25506679331134219</v>
      </c>
      <c r="L64">
        <v>11</v>
      </c>
      <c r="M64" t="s">
        <v>730</v>
      </c>
      <c r="N64" t="b">
        <v>0</v>
      </c>
    </row>
    <row r="65" spans="1:14" x14ac:dyDescent="0.45">
      <c r="A65" t="s">
        <v>282</v>
      </c>
      <c r="B65" t="s">
        <v>731</v>
      </c>
      <c r="C65" t="s">
        <v>557</v>
      </c>
      <c r="D65">
        <v>3</v>
      </c>
      <c r="E65">
        <v>3</v>
      </c>
      <c r="F65">
        <v>2</v>
      </c>
      <c r="G65">
        <v>4</v>
      </c>
      <c r="H65">
        <v>1</v>
      </c>
      <c r="I65">
        <v>2.2999999999999998</v>
      </c>
      <c r="J65">
        <v>13</v>
      </c>
      <c r="K65">
        <v>0.15908043405074249</v>
      </c>
      <c r="L65">
        <v>9</v>
      </c>
      <c r="M65" t="s">
        <v>732</v>
      </c>
      <c r="N65" t="b">
        <v>0</v>
      </c>
    </row>
    <row r="66" spans="1:14" x14ac:dyDescent="0.45">
      <c r="A66" t="s">
        <v>285</v>
      </c>
      <c r="B66" t="s">
        <v>733</v>
      </c>
      <c r="C66" t="s">
        <v>557</v>
      </c>
      <c r="D66">
        <v>5</v>
      </c>
      <c r="E66">
        <v>5</v>
      </c>
      <c r="F66">
        <v>4</v>
      </c>
      <c r="G66">
        <v>5</v>
      </c>
      <c r="H66">
        <v>1</v>
      </c>
      <c r="I66">
        <v>4.3400000000000007</v>
      </c>
      <c r="J66">
        <v>20</v>
      </c>
      <c r="K66">
        <v>0.34443461945963599</v>
      </c>
      <c r="L66">
        <v>10</v>
      </c>
      <c r="M66" t="s">
        <v>734</v>
      </c>
      <c r="N66" t="b">
        <v>0</v>
      </c>
    </row>
    <row r="67" spans="1:14" x14ac:dyDescent="0.45">
      <c r="A67" t="s">
        <v>288</v>
      </c>
      <c r="B67" t="s">
        <v>735</v>
      </c>
      <c r="C67" t="s">
        <v>557</v>
      </c>
      <c r="D67">
        <v>5</v>
      </c>
      <c r="E67">
        <v>5</v>
      </c>
      <c r="F67">
        <v>5</v>
      </c>
      <c r="G67">
        <v>5</v>
      </c>
      <c r="H67">
        <v>1</v>
      </c>
      <c r="I67">
        <v>3.64</v>
      </c>
      <c r="J67">
        <v>21</v>
      </c>
      <c r="K67">
        <v>0.17386577345278631</v>
      </c>
      <c r="L67">
        <v>10</v>
      </c>
      <c r="M67" t="s">
        <v>736</v>
      </c>
      <c r="N67" t="b">
        <v>0</v>
      </c>
    </row>
    <row r="68" spans="1:14" x14ac:dyDescent="0.45">
      <c r="A68" t="s">
        <v>291</v>
      </c>
      <c r="B68" t="s">
        <v>737</v>
      </c>
      <c r="C68" t="s">
        <v>557</v>
      </c>
      <c r="D68">
        <v>5</v>
      </c>
      <c r="E68">
        <v>5</v>
      </c>
      <c r="F68">
        <v>4</v>
      </c>
      <c r="G68">
        <v>5</v>
      </c>
      <c r="H68">
        <v>1</v>
      </c>
      <c r="I68">
        <v>4.3400000000000007</v>
      </c>
      <c r="J68">
        <v>20</v>
      </c>
      <c r="K68">
        <v>0.27440668811712438</v>
      </c>
      <c r="L68">
        <v>10</v>
      </c>
      <c r="M68" t="s">
        <v>738</v>
      </c>
      <c r="N68" t="b">
        <v>0</v>
      </c>
    </row>
    <row r="69" spans="1:14" x14ac:dyDescent="0.45">
      <c r="A69" t="s">
        <v>294</v>
      </c>
      <c r="B69" t="s">
        <v>739</v>
      </c>
      <c r="C69" t="s">
        <v>557</v>
      </c>
      <c r="D69">
        <v>5</v>
      </c>
      <c r="E69">
        <v>5</v>
      </c>
      <c r="F69">
        <v>4</v>
      </c>
      <c r="G69">
        <v>5</v>
      </c>
      <c r="H69">
        <v>1</v>
      </c>
      <c r="I69">
        <v>4.3400000000000007</v>
      </c>
      <c r="J69">
        <v>20</v>
      </c>
      <c r="K69">
        <v>0.15294083938269981</v>
      </c>
      <c r="L69">
        <v>10</v>
      </c>
      <c r="M69" t="s">
        <v>740</v>
      </c>
      <c r="N69" t="b">
        <v>0</v>
      </c>
    </row>
    <row r="70" spans="1:14" x14ac:dyDescent="0.45">
      <c r="A70" t="s">
        <v>297</v>
      </c>
      <c r="B70" t="s">
        <v>741</v>
      </c>
      <c r="C70" t="s">
        <v>557</v>
      </c>
      <c r="D70">
        <v>5</v>
      </c>
      <c r="E70">
        <v>5</v>
      </c>
      <c r="F70">
        <v>5</v>
      </c>
      <c r="G70">
        <v>5</v>
      </c>
      <c r="H70">
        <v>1</v>
      </c>
      <c r="I70">
        <v>4.4800000000000004</v>
      </c>
      <c r="J70">
        <v>21</v>
      </c>
      <c r="K70">
        <v>0.27209807006950482</v>
      </c>
      <c r="L70">
        <v>12</v>
      </c>
      <c r="M70" t="s">
        <v>742</v>
      </c>
      <c r="N70" t="b">
        <v>0</v>
      </c>
    </row>
    <row r="71" spans="1:14" x14ac:dyDescent="0.45">
      <c r="A71" t="s">
        <v>300</v>
      </c>
      <c r="B71" t="s">
        <v>743</v>
      </c>
      <c r="C71" t="s">
        <v>557</v>
      </c>
      <c r="D71">
        <v>4</v>
      </c>
      <c r="E71">
        <v>5</v>
      </c>
      <c r="F71">
        <v>3</v>
      </c>
      <c r="G71">
        <v>4</v>
      </c>
      <c r="H71">
        <v>1</v>
      </c>
      <c r="I71">
        <v>3.86</v>
      </c>
      <c r="J71">
        <v>17</v>
      </c>
      <c r="K71">
        <v>7.7197684114582027E-2</v>
      </c>
      <c r="L71">
        <v>13</v>
      </c>
      <c r="M71" t="s">
        <v>744</v>
      </c>
      <c r="N71" t="b">
        <v>0</v>
      </c>
    </row>
    <row r="72" spans="1:14" x14ac:dyDescent="0.45">
      <c r="A72" t="s">
        <v>303</v>
      </c>
      <c r="B72" t="s">
        <v>745</v>
      </c>
      <c r="C72" t="s">
        <v>557</v>
      </c>
      <c r="D72">
        <v>5</v>
      </c>
      <c r="E72">
        <v>5</v>
      </c>
      <c r="F72">
        <v>5</v>
      </c>
      <c r="G72">
        <v>5</v>
      </c>
      <c r="H72">
        <v>5</v>
      </c>
      <c r="I72">
        <v>5</v>
      </c>
      <c r="J72">
        <v>25</v>
      </c>
      <c r="K72">
        <v>0.1012045532498714</v>
      </c>
      <c r="L72">
        <v>12</v>
      </c>
      <c r="M72" t="s">
        <v>746</v>
      </c>
      <c r="N72" t="b">
        <v>0</v>
      </c>
    </row>
    <row r="73" spans="1:14" x14ac:dyDescent="0.45">
      <c r="A73" t="s">
        <v>306</v>
      </c>
      <c r="B73" t="s">
        <v>747</v>
      </c>
      <c r="C73" t="s">
        <v>557</v>
      </c>
      <c r="D73">
        <v>5</v>
      </c>
      <c r="E73">
        <v>5</v>
      </c>
      <c r="F73">
        <v>5</v>
      </c>
      <c r="G73">
        <v>5</v>
      </c>
      <c r="H73">
        <v>1</v>
      </c>
      <c r="I73">
        <v>3.64</v>
      </c>
      <c r="J73">
        <v>21</v>
      </c>
      <c r="K73">
        <v>0.16320698528624811</v>
      </c>
      <c r="L73">
        <v>13</v>
      </c>
      <c r="M73" t="s">
        <v>748</v>
      </c>
      <c r="N73" t="b">
        <v>0</v>
      </c>
    </row>
    <row r="74" spans="1:14" x14ac:dyDescent="0.45">
      <c r="A74" t="s">
        <v>309</v>
      </c>
      <c r="B74" t="s">
        <v>749</v>
      </c>
      <c r="C74" t="s">
        <v>557</v>
      </c>
      <c r="D74">
        <v>5</v>
      </c>
      <c r="E74">
        <v>5</v>
      </c>
      <c r="F74">
        <v>4</v>
      </c>
      <c r="G74">
        <v>5</v>
      </c>
      <c r="H74">
        <v>1</v>
      </c>
      <c r="I74">
        <v>4.3400000000000007</v>
      </c>
      <c r="J74">
        <v>20</v>
      </c>
      <c r="K74">
        <v>0.29732980580715229</v>
      </c>
      <c r="L74">
        <v>10</v>
      </c>
      <c r="M74" t="s">
        <v>750</v>
      </c>
      <c r="N74" t="b">
        <v>0</v>
      </c>
    </row>
    <row r="75" spans="1:14" x14ac:dyDescent="0.45">
      <c r="A75" t="s">
        <v>312</v>
      </c>
      <c r="B75" t="s">
        <v>751</v>
      </c>
      <c r="C75" t="s">
        <v>557</v>
      </c>
      <c r="D75">
        <v>4</v>
      </c>
      <c r="E75">
        <v>5</v>
      </c>
      <c r="F75">
        <v>3</v>
      </c>
      <c r="G75">
        <v>5</v>
      </c>
      <c r="H75">
        <v>1</v>
      </c>
      <c r="I75">
        <v>3.98</v>
      </c>
      <c r="J75">
        <v>18</v>
      </c>
      <c r="K75">
        <v>0.17139618020961411</v>
      </c>
      <c r="L75">
        <v>13</v>
      </c>
      <c r="M75" t="s">
        <v>752</v>
      </c>
      <c r="N75" t="b">
        <v>0</v>
      </c>
    </row>
    <row r="76" spans="1:14" x14ac:dyDescent="0.45">
      <c r="A76" t="s">
        <v>315</v>
      </c>
      <c r="B76" t="s">
        <v>753</v>
      </c>
      <c r="C76" t="s">
        <v>557</v>
      </c>
      <c r="D76">
        <v>5</v>
      </c>
      <c r="E76">
        <v>5</v>
      </c>
      <c r="F76">
        <v>5</v>
      </c>
      <c r="G76">
        <v>5</v>
      </c>
      <c r="H76">
        <v>5</v>
      </c>
      <c r="I76">
        <v>5</v>
      </c>
      <c r="J76">
        <v>25</v>
      </c>
      <c r="K76">
        <v>0.2024148993966072</v>
      </c>
      <c r="L76">
        <v>12</v>
      </c>
      <c r="M76" t="s">
        <v>754</v>
      </c>
      <c r="N76" t="b">
        <v>0</v>
      </c>
    </row>
    <row r="77" spans="1:14" x14ac:dyDescent="0.45">
      <c r="A77" t="s">
        <v>318</v>
      </c>
      <c r="B77" t="s">
        <v>755</v>
      </c>
      <c r="C77" t="s">
        <v>557</v>
      </c>
      <c r="D77">
        <v>5</v>
      </c>
      <c r="E77">
        <v>5</v>
      </c>
      <c r="F77">
        <v>5</v>
      </c>
      <c r="G77">
        <v>5</v>
      </c>
      <c r="H77">
        <v>5</v>
      </c>
      <c r="I77">
        <v>5</v>
      </c>
      <c r="J77">
        <v>25</v>
      </c>
      <c r="K77">
        <v>0.212436087030965</v>
      </c>
      <c r="L77">
        <v>10</v>
      </c>
      <c r="M77" t="s">
        <v>756</v>
      </c>
      <c r="N77" t="b">
        <v>0</v>
      </c>
    </row>
    <row r="78" spans="1:14" x14ac:dyDescent="0.45">
      <c r="A78" t="s">
        <v>321</v>
      </c>
      <c r="B78" t="s">
        <v>757</v>
      </c>
      <c r="C78" t="s">
        <v>557</v>
      </c>
      <c r="D78">
        <v>5</v>
      </c>
      <c r="E78">
        <v>5</v>
      </c>
      <c r="F78">
        <v>5</v>
      </c>
      <c r="G78">
        <v>5</v>
      </c>
      <c r="H78">
        <v>5</v>
      </c>
      <c r="I78">
        <v>5</v>
      </c>
      <c r="J78">
        <v>25</v>
      </c>
      <c r="K78">
        <v>0.14028566498011141</v>
      </c>
      <c r="L78">
        <v>12</v>
      </c>
      <c r="M78" t="s">
        <v>758</v>
      </c>
      <c r="N78" t="b">
        <v>0</v>
      </c>
    </row>
    <row r="79" spans="1:14" x14ac:dyDescent="0.45">
      <c r="A79" t="s">
        <v>324</v>
      </c>
      <c r="B79" t="s">
        <v>759</v>
      </c>
      <c r="C79" t="s">
        <v>557</v>
      </c>
      <c r="D79">
        <v>4</v>
      </c>
      <c r="E79">
        <v>5</v>
      </c>
      <c r="F79">
        <v>4</v>
      </c>
      <c r="G79">
        <v>5</v>
      </c>
      <c r="H79">
        <v>1</v>
      </c>
      <c r="I79">
        <v>4.12</v>
      </c>
      <c r="J79">
        <v>19</v>
      </c>
      <c r="K79">
        <v>0.22585404290255681</v>
      </c>
      <c r="L79">
        <v>14</v>
      </c>
      <c r="M79" t="s">
        <v>760</v>
      </c>
      <c r="N79" t="b">
        <v>0</v>
      </c>
    </row>
    <row r="80" spans="1:14" x14ac:dyDescent="0.45">
      <c r="A80" t="s">
        <v>327</v>
      </c>
      <c r="B80" t="s">
        <v>761</v>
      </c>
      <c r="C80" t="s">
        <v>557</v>
      </c>
      <c r="D80">
        <v>5</v>
      </c>
      <c r="E80">
        <v>5</v>
      </c>
      <c r="F80">
        <v>5</v>
      </c>
      <c r="G80">
        <v>5</v>
      </c>
      <c r="H80">
        <v>1</v>
      </c>
      <c r="I80">
        <v>4.4800000000000004</v>
      </c>
      <c r="J80">
        <v>21</v>
      </c>
      <c r="K80">
        <v>9.1329225352112658E-2</v>
      </c>
      <c r="L80">
        <v>2</v>
      </c>
      <c r="M80" t="s">
        <v>762</v>
      </c>
      <c r="N80" t="b">
        <v>0</v>
      </c>
    </row>
    <row r="81" spans="1:14" x14ac:dyDescent="0.45">
      <c r="A81" t="s">
        <v>330</v>
      </c>
      <c r="B81" t="s">
        <v>763</v>
      </c>
      <c r="C81" t="s">
        <v>557</v>
      </c>
      <c r="D81">
        <v>5</v>
      </c>
      <c r="E81">
        <v>5</v>
      </c>
      <c r="F81">
        <v>5</v>
      </c>
      <c r="G81">
        <v>5</v>
      </c>
      <c r="H81">
        <v>1</v>
      </c>
      <c r="I81">
        <v>3.64</v>
      </c>
      <c r="J81">
        <v>21</v>
      </c>
      <c r="K81">
        <v>0.2024937679101671</v>
      </c>
      <c r="L81">
        <v>12</v>
      </c>
      <c r="M81" t="s">
        <v>764</v>
      </c>
      <c r="N81" t="b">
        <v>0</v>
      </c>
    </row>
    <row r="82" spans="1:14" x14ac:dyDescent="0.45">
      <c r="A82" t="s">
        <v>333</v>
      </c>
      <c r="B82" t="s">
        <v>765</v>
      </c>
      <c r="C82" t="s">
        <v>557</v>
      </c>
      <c r="D82">
        <v>5</v>
      </c>
      <c r="E82">
        <v>5</v>
      </c>
      <c r="F82">
        <v>5</v>
      </c>
      <c r="G82">
        <v>5</v>
      </c>
      <c r="H82">
        <v>1</v>
      </c>
      <c r="I82">
        <v>4.76</v>
      </c>
      <c r="J82">
        <v>21</v>
      </c>
      <c r="K82">
        <v>0.17015606195695129</v>
      </c>
      <c r="L82">
        <v>11</v>
      </c>
      <c r="M82" t="s">
        <v>766</v>
      </c>
      <c r="N82" t="b">
        <v>0</v>
      </c>
    </row>
    <row r="83" spans="1:14" x14ac:dyDescent="0.45">
      <c r="A83" t="s">
        <v>336</v>
      </c>
      <c r="B83" t="s">
        <v>767</v>
      </c>
      <c r="C83" t="s">
        <v>557</v>
      </c>
      <c r="D83">
        <v>5</v>
      </c>
      <c r="E83">
        <v>5</v>
      </c>
      <c r="F83">
        <v>4</v>
      </c>
      <c r="G83">
        <v>5</v>
      </c>
      <c r="H83">
        <v>1</v>
      </c>
      <c r="I83">
        <v>3.5</v>
      </c>
      <c r="J83">
        <v>20</v>
      </c>
      <c r="K83">
        <v>0.30512707331687261</v>
      </c>
      <c r="L83">
        <v>13</v>
      </c>
      <c r="M83" t="s">
        <v>768</v>
      </c>
      <c r="N83" t="b">
        <v>0</v>
      </c>
    </row>
    <row r="84" spans="1:14" x14ac:dyDescent="0.45">
      <c r="A84" t="s">
        <v>339</v>
      </c>
      <c r="B84" t="s">
        <v>769</v>
      </c>
      <c r="C84" t="s">
        <v>557</v>
      </c>
      <c r="D84">
        <v>5</v>
      </c>
      <c r="E84">
        <v>5</v>
      </c>
      <c r="F84">
        <v>5</v>
      </c>
      <c r="G84">
        <v>5</v>
      </c>
      <c r="H84">
        <v>1</v>
      </c>
      <c r="I84">
        <v>4.4800000000000004</v>
      </c>
      <c r="J84">
        <v>21</v>
      </c>
      <c r="K84">
        <v>0.26388509115410069</v>
      </c>
      <c r="L84">
        <v>11</v>
      </c>
      <c r="M84" t="s">
        <v>770</v>
      </c>
      <c r="N84" t="b">
        <v>0</v>
      </c>
    </row>
    <row r="85" spans="1:14" x14ac:dyDescent="0.45">
      <c r="A85" t="s">
        <v>342</v>
      </c>
      <c r="B85" t="s">
        <v>771</v>
      </c>
      <c r="C85" t="s">
        <v>557</v>
      </c>
      <c r="D85">
        <v>5</v>
      </c>
      <c r="E85">
        <v>5</v>
      </c>
      <c r="F85">
        <v>4</v>
      </c>
      <c r="G85">
        <v>5</v>
      </c>
      <c r="H85">
        <v>1</v>
      </c>
      <c r="I85">
        <v>3.94</v>
      </c>
      <c r="J85">
        <v>20</v>
      </c>
      <c r="K85">
        <v>0.37463977386446118</v>
      </c>
      <c r="L85">
        <v>11</v>
      </c>
      <c r="M85" t="s">
        <v>772</v>
      </c>
      <c r="N85" t="b">
        <v>0</v>
      </c>
    </row>
    <row r="86" spans="1:14" x14ac:dyDescent="0.45">
      <c r="A86" t="s">
        <v>345</v>
      </c>
      <c r="B86" t="s">
        <v>773</v>
      </c>
      <c r="C86" t="s">
        <v>557</v>
      </c>
      <c r="D86">
        <v>5</v>
      </c>
      <c r="E86">
        <v>5</v>
      </c>
      <c r="F86">
        <v>5</v>
      </c>
      <c r="G86">
        <v>5</v>
      </c>
      <c r="H86">
        <v>1</v>
      </c>
      <c r="I86">
        <v>4.4800000000000004</v>
      </c>
      <c r="J86">
        <v>21</v>
      </c>
      <c r="K86">
        <v>0.21654493593880089</v>
      </c>
      <c r="L86">
        <v>12</v>
      </c>
      <c r="M86" t="s">
        <v>774</v>
      </c>
      <c r="N86" t="b">
        <v>0</v>
      </c>
    </row>
    <row r="87" spans="1:14" x14ac:dyDescent="0.45">
      <c r="A87" t="s">
        <v>348</v>
      </c>
      <c r="B87" t="s">
        <v>775</v>
      </c>
      <c r="C87" t="s">
        <v>557</v>
      </c>
      <c r="D87">
        <v>5</v>
      </c>
      <c r="E87">
        <v>5</v>
      </c>
      <c r="F87">
        <v>5</v>
      </c>
      <c r="G87">
        <v>5</v>
      </c>
      <c r="H87">
        <v>1</v>
      </c>
      <c r="I87">
        <v>4.4800000000000004</v>
      </c>
      <c r="J87">
        <v>21</v>
      </c>
      <c r="K87">
        <v>0.21754637636393651</v>
      </c>
      <c r="L87">
        <v>13</v>
      </c>
      <c r="M87" t="s">
        <v>776</v>
      </c>
      <c r="N87" t="b">
        <v>0</v>
      </c>
    </row>
    <row r="88" spans="1:14" x14ac:dyDescent="0.45">
      <c r="A88" t="s">
        <v>351</v>
      </c>
      <c r="B88" t="s">
        <v>777</v>
      </c>
      <c r="C88" t="s">
        <v>557</v>
      </c>
      <c r="D88">
        <v>5</v>
      </c>
      <c r="E88">
        <v>5</v>
      </c>
      <c r="F88">
        <v>5</v>
      </c>
      <c r="G88">
        <v>5</v>
      </c>
      <c r="H88">
        <v>5</v>
      </c>
      <c r="I88">
        <v>5</v>
      </c>
      <c r="J88">
        <v>25</v>
      </c>
      <c r="K88">
        <v>0.2294985887795957</v>
      </c>
      <c r="L88">
        <v>9</v>
      </c>
      <c r="M88" t="s">
        <v>778</v>
      </c>
      <c r="N88" t="b">
        <v>0</v>
      </c>
    </row>
    <row r="89" spans="1:14" x14ac:dyDescent="0.45">
      <c r="A89" t="s">
        <v>354</v>
      </c>
      <c r="B89" t="s">
        <v>779</v>
      </c>
      <c r="C89" t="s">
        <v>557</v>
      </c>
      <c r="D89">
        <v>5</v>
      </c>
      <c r="E89">
        <v>5</v>
      </c>
      <c r="F89">
        <v>4</v>
      </c>
      <c r="G89">
        <v>5</v>
      </c>
      <c r="H89">
        <v>1</v>
      </c>
      <c r="I89">
        <v>4.3400000000000007</v>
      </c>
      <c r="J89">
        <v>20</v>
      </c>
      <c r="K89">
        <v>0.28591987506092242</v>
      </c>
      <c r="L89">
        <v>11</v>
      </c>
      <c r="M89" t="s">
        <v>780</v>
      </c>
      <c r="N89" t="b">
        <v>0</v>
      </c>
    </row>
    <row r="90" spans="1:14" x14ac:dyDescent="0.45">
      <c r="A90" t="s">
        <v>357</v>
      </c>
      <c r="B90" t="s">
        <v>781</v>
      </c>
      <c r="C90" t="s">
        <v>557</v>
      </c>
      <c r="D90">
        <v>5</v>
      </c>
      <c r="E90">
        <v>5</v>
      </c>
      <c r="F90">
        <v>5</v>
      </c>
      <c r="G90">
        <v>5</v>
      </c>
      <c r="H90">
        <v>1</v>
      </c>
      <c r="I90">
        <v>4.4800000000000004</v>
      </c>
      <c r="J90">
        <v>21</v>
      </c>
      <c r="K90">
        <v>0.13394868585732159</v>
      </c>
      <c r="L90">
        <v>2</v>
      </c>
      <c r="M90" t="s">
        <v>676</v>
      </c>
      <c r="N90" t="b">
        <v>0</v>
      </c>
    </row>
    <row r="91" spans="1:14" x14ac:dyDescent="0.45">
      <c r="A91" t="s">
        <v>360</v>
      </c>
      <c r="B91" t="s">
        <v>782</v>
      </c>
      <c r="C91" t="s">
        <v>557</v>
      </c>
      <c r="D91">
        <v>5</v>
      </c>
      <c r="E91">
        <v>5</v>
      </c>
      <c r="F91">
        <v>4</v>
      </c>
      <c r="G91">
        <v>5</v>
      </c>
      <c r="H91">
        <v>1</v>
      </c>
      <c r="I91">
        <v>4.3400000000000007</v>
      </c>
      <c r="J91">
        <v>20</v>
      </c>
      <c r="K91">
        <v>0.45454831355606812</v>
      </c>
      <c r="L91">
        <v>13</v>
      </c>
      <c r="M91" t="s">
        <v>783</v>
      </c>
      <c r="N91" t="b">
        <v>0</v>
      </c>
    </row>
    <row r="92" spans="1:14" x14ac:dyDescent="0.45">
      <c r="A92" t="s">
        <v>363</v>
      </c>
      <c r="B92" t="s">
        <v>784</v>
      </c>
      <c r="C92" t="s">
        <v>557</v>
      </c>
      <c r="D92">
        <v>5</v>
      </c>
      <c r="E92">
        <v>5</v>
      </c>
      <c r="F92">
        <v>4</v>
      </c>
      <c r="G92">
        <v>5</v>
      </c>
      <c r="H92">
        <v>1</v>
      </c>
      <c r="I92">
        <v>4.3400000000000007</v>
      </c>
      <c r="J92">
        <v>20</v>
      </c>
      <c r="K92">
        <v>0.1212222711210566</v>
      </c>
      <c r="L92">
        <v>9</v>
      </c>
      <c r="M92" t="s">
        <v>785</v>
      </c>
      <c r="N92" t="b">
        <v>0</v>
      </c>
    </row>
    <row r="93" spans="1:14" x14ac:dyDescent="0.45">
      <c r="A93" t="s">
        <v>366</v>
      </c>
      <c r="B93" t="s">
        <v>786</v>
      </c>
      <c r="C93" t="s">
        <v>557</v>
      </c>
      <c r="D93">
        <v>4</v>
      </c>
      <c r="E93">
        <v>4</v>
      </c>
      <c r="F93">
        <v>3</v>
      </c>
      <c r="G93">
        <v>5</v>
      </c>
      <c r="H93">
        <v>1</v>
      </c>
      <c r="I93">
        <v>3.8</v>
      </c>
      <c r="J93">
        <v>17</v>
      </c>
      <c r="K93">
        <v>0.39263607907785519</v>
      </c>
      <c r="L93">
        <v>13</v>
      </c>
      <c r="M93" t="s">
        <v>787</v>
      </c>
      <c r="N93" t="b">
        <v>0</v>
      </c>
    </row>
    <row r="94" spans="1:14" x14ac:dyDescent="0.45">
      <c r="A94" t="s">
        <v>369</v>
      </c>
      <c r="B94" t="s">
        <v>788</v>
      </c>
      <c r="C94" t="s">
        <v>557</v>
      </c>
      <c r="D94">
        <v>4</v>
      </c>
      <c r="E94">
        <v>5</v>
      </c>
      <c r="F94">
        <v>4</v>
      </c>
      <c r="G94">
        <v>5</v>
      </c>
      <c r="H94">
        <v>1</v>
      </c>
      <c r="I94">
        <v>4.12</v>
      </c>
      <c r="J94">
        <v>19</v>
      </c>
      <c r="K94">
        <v>0.40327012253854788</v>
      </c>
      <c r="L94">
        <v>15</v>
      </c>
      <c r="M94" t="s">
        <v>789</v>
      </c>
      <c r="N94" t="b">
        <v>0</v>
      </c>
    </row>
    <row r="95" spans="1:14" x14ac:dyDescent="0.45">
      <c r="A95" t="s">
        <v>372</v>
      </c>
      <c r="B95" t="s">
        <v>790</v>
      </c>
      <c r="C95" t="s">
        <v>557</v>
      </c>
      <c r="D95">
        <v>5</v>
      </c>
      <c r="E95">
        <v>5</v>
      </c>
      <c r="F95">
        <v>4</v>
      </c>
      <c r="G95">
        <v>5</v>
      </c>
      <c r="H95">
        <v>1</v>
      </c>
      <c r="I95">
        <v>3.5</v>
      </c>
      <c r="J95">
        <v>20</v>
      </c>
      <c r="K95">
        <v>0.28668223873047238</v>
      </c>
      <c r="L95">
        <v>8</v>
      </c>
      <c r="M95" t="s">
        <v>791</v>
      </c>
      <c r="N95" t="b">
        <v>0</v>
      </c>
    </row>
    <row r="96" spans="1:14" x14ac:dyDescent="0.45">
      <c r="A96" t="s">
        <v>375</v>
      </c>
      <c r="B96" t="s">
        <v>792</v>
      </c>
      <c r="C96" t="s">
        <v>557</v>
      </c>
      <c r="D96">
        <v>4</v>
      </c>
      <c r="E96">
        <v>5</v>
      </c>
      <c r="F96">
        <v>3</v>
      </c>
      <c r="G96">
        <v>4</v>
      </c>
      <c r="H96">
        <v>1</v>
      </c>
      <c r="I96">
        <v>3.02</v>
      </c>
      <c r="J96">
        <v>17</v>
      </c>
      <c r="K96">
        <v>0.22099898063200821</v>
      </c>
      <c r="L96">
        <v>3</v>
      </c>
      <c r="M96" t="s">
        <v>793</v>
      </c>
      <c r="N96" t="b">
        <v>0</v>
      </c>
    </row>
    <row r="97" spans="1:14" x14ac:dyDescent="0.45">
      <c r="A97" t="s">
        <v>378</v>
      </c>
      <c r="B97" t="s">
        <v>794</v>
      </c>
      <c r="C97" t="s">
        <v>557</v>
      </c>
      <c r="D97">
        <v>5</v>
      </c>
      <c r="E97">
        <v>5</v>
      </c>
      <c r="F97">
        <v>4</v>
      </c>
      <c r="G97">
        <v>5</v>
      </c>
      <c r="H97">
        <v>1</v>
      </c>
      <c r="I97">
        <v>3.5</v>
      </c>
      <c r="J97">
        <v>20</v>
      </c>
      <c r="K97">
        <v>0.18277449192929571</v>
      </c>
      <c r="L97">
        <v>13</v>
      </c>
      <c r="M97" t="s">
        <v>795</v>
      </c>
      <c r="N97" t="b">
        <v>0</v>
      </c>
    </row>
    <row r="98" spans="1:14" x14ac:dyDescent="0.45">
      <c r="A98" t="s">
        <v>381</v>
      </c>
      <c r="B98" t="s">
        <v>796</v>
      </c>
      <c r="C98" t="s">
        <v>557</v>
      </c>
      <c r="D98">
        <v>5</v>
      </c>
      <c r="E98">
        <v>5</v>
      </c>
      <c r="F98">
        <v>4</v>
      </c>
      <c r="G98">
        <v>5</v>
      </c>
      <c r="H98">
        <v>1</v>
      </c>
      <c r="I98">
        <v>3.5</v>
      </c>
      <c r="J98">
        <v>20</v>
      </c>
      <c r="K98">
        <v>0.43473370280773083</v>
      </c>
      <c r="L98">
        <v>13</v>
      </c>
      <c r="M98" t="s">
        <v>797</v>
      </c>
      <c r="N98" t="b">
        <v>0</v>
      </c>
    </row>
    <row r="99" spans="1:14" x14ac:dyDescent="0.45">
      <c r="A99" t="s">
        <v>384</v>
      </c>
      <c r="B99" t="s">
        <v>798</v>
      </c>
      <c r="C99" t="s">
        <v>557</v>
      </c>
      <c r="D99">
        <v>5</v>
      </c>
      <c r="E99">
        <v>5</v>
      </c>
      <c r="F99">
        <v>5</v>
      </c>
      <c r="G99">
        <v>5</v>
      </c>
      <c r="H99">
        <v>1</v>
      </c>
      <c r="I99">
        <v>4.4800000000000004</v>
      </c>
      <c r="J99">
        <v>21</v>
      </c>
      <c r="K99">
        <v>0.16858080138848339</v>
      </c>
      <c r="L99">
        <v>8</v>
      </c>
      <c r="M99" t="s">
        <v>799</v>
      </c>
      <c r="N99" t="b">
        <v>0</v>
      </c>
    </row>
    <row r="100" spans="1:14" x14ac:dyDescent="0.45">
      <c r="A100" t="s">
        <v>387</v>
      </c>
      <c r="B100" t="s">
        <v>800</v>
      </c>
      <c r="C100" t="s">
        <v>557</v>
      </c>
      <c r="D100">
        <v>5</v>
      </c>
      <c r="E100">
        <v>5</v>
      </c>
      <c r="F100">
        <v>4</v>
      </c>
      <c r="G100">
        <v>5</v>
      </c>
      <c r="H100">
        <v>1</v>
      </c>
      <c r="I100">
        <v>3.5</v>
      </c>
      <c r="J100">
        <v>20</v>
      </c>
      <c r="K100">
        <v>0.22853656673090339</v>
      </c>
      <c r="L100">
        <v>12</v>
      </c>
      <c r="M100" t="s">
        <v>801</v>
      </c>
      <c r="N100" t="b">
        <v>0</v>
      </c>
    </row>
    <row r="101" spans="1:14" x14ac:dyDescent="0.45">
      <c r="A101" t="s">
        <v>390</v>
      </c>
      <c r="B101" t="s">
        <v>802</v>
      </c>
      <c r="C101" t="s">
        <v>557</v>
      </c>
      <c r="D101">
        <v>5</v>
      </c>
      <c r="E101">
        <v>5</v>
      </c>
      <c r="F101">
        <v>5</v>
      </c>
      <c r="G101">
        <v>5</v>
      </c>
      <c r="H101">
        <v>1</v>
      </c>
      <c r="I101">
        <v>3.64</v>
      </c>
      <c r="J101">
        <v>21</v>
      </c>
      <c r="K101">
        <v>0.30164001768198329</v>
      </c>
      <c r="L101">
        <v>13</v>
      </c>
      <c r="M101" t="s">
        <v>803</v>
      </c>
      <c r="N101" t="b">
        <v>0</v>
      </c>
    </row>
    <row r="102" spans="1:14" x14ac:dyDescent="0.45">
      <c r="A102" t="s">
        <v>393</v>
      </c>
      <c r="B102" t="s">
        <v>804</v>
      </c>
      <c r="C102" t="s">
        <v>557</v>
      </c>
      <c r="D102">
        <v>4</v>
      </c>
      <c r="E102">
        <v>5</v>
      </c>
      <c r="F102">
        <v>4</v>
      </c>
      <c r="G102">
        <v>5</v>
      </c>
      <c r="H102">
        <v>1</v>
      </c>
      <c r="I102">
        <v>3.28</v>
      </c>
      <c r="J102">
        <v>19</v>
      </c>
      <c r="K102">
        <v>0.31527780899527591</v>
      </c>
      <c r="L102">
        <v>11</v>
      </c>
      <c r="M102" t="s">
        <v>805</v>
      </c>
      <c r="N102" t="b">
        <v>0</v>
      </c>
    </row>
    <row r="103" spans="1:14" x14ac:dyDescent="0.45">
      <c r="A103" t="s">
        <v>396</v>
      </c>
      <c r="B103" t="s">
        <v>806</v>
      </c>
      <c r="C103" t="s">
        <v>557</v>
      </c>
      <c r="D103">
        <v>5</v>
      </c>
      <c r="E103">
        <v>5</v>
      </c>
      <c r="F103">
        <v>4</v>
      </c>
      <c r="G103">
        <v>5</v>
      </c>
      <c r="H103">
        <v>1</v>
      </c>
      <c r="I103">
        <v>3.5</v>
      </c>
      <c r="J103">
        <v>20</v>
      </c>
      <c r="K103">
        <v>0.16935642454267841</v>
      </c>
      <c r="L103">
        <v>11</v>
      </c>
      <c r="M103" t="s">
        <v>807</v>
      </c>
      <c r="N103" t="b">
        <v>0</v>
      </c>
    </row>
    <row r="104" spans="1:14" x14ac:dyDescent="0.45">
      <c r="A104" t="s">
        <v>399</v>
      </c>
      <c r="B104" t="s">
        <v>808</v>
      </c>
      <c r="C104" t="s">
        <v>557</v>
      </c>
      <c r="D104">
        <v>5</v>
      </c>
      <c r="E104">
        <v>5</v>
      </c>
      <c r="F104">
        <v>5</v>
      </c>
      <c r="G104">
        <v>5</v>
      </c>
      <c r="H104">
        <v>2</v>
      </c>
      <c r="I104">
        <v>3.7</v>
      </c>
      <c r="J104">
        <v>22</v>
      </c>
      <c r="K104">
        <v>0.33597734014218289</v>
      </c>
      <c r="L104">
        <v>11</v>
      </c>
      <c r="M104" t="s">
        <v>809</v>
      </c>
      <c r="N104" t="b">
        <v>0</v>
      </c>
    </row>
    <row r="105" spans="1:14" x14ac:dyDescent="0.45">
      <c r="A105" t="s">
        <v>402</v>
      </c>
      <c r="B105" t="s">
        <v>810</v>
      </c>
      <c r="C105" t="s">
        <v>557</v>
      </c>
      <c r="D105">
        <v>4</v>
      </c>
      <c r="E105">
        <v>5</v>
      </c>
      <c r="F105">
        <v>4</v>
      </c>
      <c r="G105">
        <v>5</v>
      </c>
      <c r="H105">
        <v>1</v>
      </c>
      <c r="I105">
        <v>4.12</v>
      </c>
      <c r="J105">
        <v>19</v>
      </c>
      <c r="K105">
        <v>0.31254722618434178</v>
      </c>
      <c r="L105">
        <v>14</v>
      </c>
      <c r="M105" t="s">
        <v>811</v>
      </c>
      <c r="N105" t="b">
        <v>0</v>
      </c>
    </row>
    <row r="106" spans="1:14" x14ac:dyDescent="0.45">
      <c r="A106" t="s">
        <v>405</v>
      </c>
      <c r="B106" t="s">
        <v>812</v>
      </c>
      <c r="C106" t="s">
        <v>557</v>
      </c>
      <c r="D106">
        <v>5</v>
      </c>
      <c r="E106">
        <v>5</v>
      </c>
      <c r="F106">
        <v>5</v>
      </c>
      <c r="G106">
        <v>5</v>
      </c>
      <c r="H106">
        <v>1</v>
      </c>
      <c r="I106">
        <v>4.76</v>
      </c>
      <c r="J106">
        <v>21</v>
      </c>
      <c r="K106">
        <v>0.2082102643594281</v>
      </c>
      <c r="L106">
        <v>11</v>
      </c>
      <c r="M106" t="s">
        <v>813</v>
      </c>
      <c r="N106" t="b">
        <v>0</v>
      </c>
    </row>
    <row r="107" spans="1:14" x14ac:dyDescent="0.45">
      <c r="A107" t="s">
        <v>408</v>
      </c>
      <c r="B107" t="s">
        <v>814</v>
      </c>
      <c r="C107" t="s">
        <v>557</v>
      </c>
      <c r="D107">
        <v>5</v>
      </c>
      <c r="E107">
        <v>5</v>
      </c>
      <c r="F107">
        <v>5</v>
      </c>
      <c r="G107">
        <v>5</v>
      </c>
      <c r="H107">
        <v>1</v>
      </c>
      <c r="I107">
        <v>4.4800000000000004</v>
      </c>
      <c r="J107">
        <v>21</v>
      </c>
      <c r="K107">
        <v>0.33083025476111921</v>
      </c>
      <c r="L107">
        <v>10</v>
      </c>
      <c r="M107" t="s">
        <v>815</v>
      </c>
      <c r="N107" t="b">
        <v>0</v>
      </c>
    </row>
    <row r="108" spans="1:14" x14ac:dyDescent="0.45">
      <c r="A108" t="s">
        <v>411</v>
      </c>
      <c r="B108" t="s">
        <v>816</v>
      </c>
      <c r="C108" t="s">
        <v>557</v>
      </c>
      <c r="D108">
        <v>5</v>
      </c>
      <c r="E108">
        <v>5</v>
      </c>
      <c r="F108">
        <v>5</v>
      </c>
      <c r="G108">
        <v>5</v>
      </c>
      <c r="H108">
        <v>1</v>
      </c>
      <c r="I108">
        <v>3.64</v>
      </c>
      <c r="J108">
        <v>21</v>
      </c>
      <c r="K108">
        <v>0.29618304966174552</v>
      </c>
      <c r="L108">
        <v>10</v>
      </c>
      <c r="M108" t="s">
        <v>817</v>
      </c>
      <c r="N108" t="b">
        <v>0</v>
      </c>
    </row>
    <row r="109" spans="1:14" x14ac:dyDescent="0.45">
      <c r="A109" t="s">
        <v>414</v>
      </c>
      <c r="B109" t="s">
        <v>818</v>
      </c>
      <c r="C109" t="s">
        <v>557</v>
      </c>
      <c r="D109">
        <v>5</v>
      </c>
      <c r="E109">
        <v>5</v>
      </c>
      <c r="F109">
        <v>5</v>
      </c>
      <c r="G109">
        <v>5</v>
      </c>
      <c r="H109">
        <v>1</v>
      </c>
      <c r="I109">
        <v>4.4800000000000004</v>
      </c>
      <c r="J109">
        <v>21</v>
      </c>
      <c r="K109">
        <v>0.19440607882829239</v>
      </c>
      <c r="L109">
        <v>10</v>
      </c>
      <c r="M109" t="s">
        <v>819</v>
      </c>
      <c r="N109" t="b">
        <v>0</v>
      </c>
    </row>
    <row r="110" spans="1:14" x14ac:dyDescent="0.45">
      <c r="A110" t="s">
        <v>417</v>
      </c>
      <c r="B110" t="s">
        <v>820</v>
      </c>
      <c r="C110" t="s">
        <v>557</v>
      </c>
      <c r="D110">
        <v>5</v>
      </c>
      <c r="E110">
        <v>5</v>
      </c>
      <c r="F110">
        <v>5</v>
      </c>
      <c r="G110">
        <v>5</v>
      </c>
      <c r="H110">
        <v>1</v>
      </c>
      <c r="I110">
        <v>3.64</v>
      </c>
      <c r="J110">
        <v>21</v>
      </c>
      <c r="K110">
        <v>0.37596080780006902</v>
      </c>
      <c r="L110">
        <v>14</v>
      </c>
      <c r="M110" t="s">
        <v>821</v>
      </c>
      <c r="N110" t="b">
        <v>0</v>
      </c>
    </row>
    <row r="111" spans="1:14" x14ac:dyDescent="0.45">
      <c r="A111" t="s">
        <v>420</v>
      </c>
      <c r="B111" t="s">
        <v>822</v>
      </c>
      <c r="C111" t="s">
        <v>557</v>
      </c>
      <c r="D111">
        <v>5</v>
      </c>
      <c r="E111">
        <v>5</v>
      </c>
      <c r="F111">
        <v>5</v>
      </c>
      <c r="G111">
        <v>5</v>
      </c>
      <c r="H111">
        <v>5</v>
      </c>
      <c r="I111">
        <v>5</v>
      </c>
      <c r="J111">
        <v>25</v>
      </c>
      <c r="K111">
        <v>8.2041410354442387E-2</v>
      </c>
      <c r="L111">
        <v>11</v>
      </c>
      <c r="M111" t="s">
        <v>823</v>
      </c>
      <c r="N111" t="b">
        <v>0</v>
      </c>
    </row>
    <row r="112" spans="1:14" x14ac:dyDescent="0.45">
      <c r="A112" t="s">
        <v>423</v>
      </c>
      <c r="B112" t="s">
        <v>824</v>
      </c>
      <c r="C112" t="s">
        <v>557</v>
      </c>
      <c r="D112">
        <v>5</v>
      </c>
      <c r="E112">
        <v>5</v>
      </c>
      <c r="F112">
        <v>5</v>
      </c>
      <c r="G112">
        <v>5</v>
      </c>
      <c r="H112">
        <v>1</v>
      </c>
      <c r="I112">
        <v>3.64</v>
      </c>
      <c r="J112">
        <v>21</v>
      </c>
      <c r="K112">
        <v>0.147484380325834</v>
      </c>
      <c r="L112">
        <v>11</v>
      </c>
      <c r="M112" t="s">
        <v>825</v>
      </c>
      <c r="N112" t="b">
        <v>0</v>
      </c>
    </row>
    <row r="113" spans="1:14" x14ac:dyDescent="0.45">
      <c r="A113" t="s">
        <v>426</v>
      </c>
      <c r="B113" t="s">
        <v>826</v>
      </c>
      <c r="C113" t="s">
        <v>557</v>
      </c>
      <c r="D113">
        <v>5</v>
      </c>
      <c r="E113">
        <v>5</v>
      </c>
      <c r="F113">
        <v>5</v>
      </c>
      <c r="G113">
        <v>5</v>
      </c>
      <c r="H113">
        <v>1</v>
      </c>
      <c r="I113">
        <v>4.4800000000000004</v>
      </c>
      <c r="J113">
        <v>21</v>
      </c>
      <c r="K113">
        <v>0.4391632074280899</v>
      </c>
      <c r="L113">
        <v>12</v>
      </c>
      <c r="M113" t="s">
        <v>827</v>
      </c>
      <c r="N113" t="b">
        <v>0</v>
      </c>
    </row>
    <row r="114" spans="1:14" x14ac:dyDescent="0.45">
      <c r="A114" t="s">
        <v>429</v>
      </c>
      <c r="B114" t="s">
        <v>828</v>
      </c>
      <c r="C114" t="s">
        <v>557</v>
      </c>
      <c r="D114">
        <v>5</v>
      </c>
      <c r="E114">
        <v>5</v>
      </c>
      <c r="F114">
        <v>4</v>
      </c>
      <c r="G114">
        <v>5</v>
      </c>
      <c r="H114">
        <v>1</v>
      </c>
      <c r="I114">
        <v>4.62</v>
      </c>
      <c r="J114">
        <v>20</v>
      </c>
      <c r="K114">
        <v>0.36913640034819378</v>
      </c>
      <c r="L114">
        <v>11</v>
      </c>
      <c r="M114" t="s">
        <v>829</v>
      </c>
      <c r="N114" t="b">
        <v>0</v>
      </c>
    </row>
    <row r="115" spans="1:14" x14ac:dyDescent="0.45">
      <c r="A115" t="s">
        <v>432</v>
      </c>
      <c r="B115" t="s">
        <v>830</v>
      </c>
      <c r="C115" t="s">
        <v>557</v>
      </c>
      <c r="D115">
        <v>5</v>
      </c>
      <c r="E115">
        <v>5</v>
      </c>
      <c r="F115">
        <v>4</v>
      </c>
      <c r="G115">
        <v>5</v>
      </c>
      <c r="H115">
        <v>1</v>
      </c>
      <c r="I115">
        <v>3.5</v>
      </c>
      <c r="J115">
        <v>20</v>
      </c>
      <c r="K115">
        <v>0.29245293686040091</v>
      </c>
      <c r="L115">
        <v>8</v>
      </c>
      <c r="M115" t="s">
        <v>831</v>
      </c>
      <c r="N115" t="b">
        <v>0</v>
      </c>
    </row>
    <row r="116" spans="1:14" x14ac:dyDescent="0.45">
      <c r="A116" t="s">
        <v>435</v>
      </c>
      <c r="B116" t="s">
        <v>832</v>
      </c>
      <c r="C116" t="s">
        <v>557</v>
      </c>
      <c r="D116">
        <v>5</v>
      </c>
      <c r="E116">
        <v>5</v>
      </c>
      <c r="F116">
        <v>5</v>
      </c>
      <c r="G116">
        <v>5</v>
      </c>
      <c r="H116">
        <v>1</v>
      </c>
      <c r="I116">
        <v>4.4800000000000004</v>
      </c>
      <c r="J116">
        <v>21</v>
      </c>
      <c r="K116">
        <v>0.2183809772528813</v>
      </c>
      <c r="L116">
        <v>11</v>
      </c>
      <c r="M116" t="s">
        <v>833</v>
      </c>
      <c r="N116" t="b">
        <v>0</v>
      </c>
    </row>
    <row r="117" spans="1:14" x14ac:dyDescent="0.45">
      <c r="A117" t="s">
        <v>438</v>
      </c>
      <c r="B117" t="s">
        <v>834</v>
      </c>
      <c r="C117" t="s">
        <v>557</v>
      </c>
      <c r="D117">
        <v>5</v>
      </c>
      <c r="E117">
        <v>5</v>
      </c>
      <c r="F117">
        <v>5</v>
      </c>
      <c r="G117">
        <v>5</v>
      </c>
      <c r="H117">
        <v>5</v>
      </c>
      <c r="I117">
        <v>5</v>
      </c>
      <c r="J117">
        <v>25</v>
      </c>
      <c r="K117">
        <v>0.2758327722370858</v>
      </c>
      <c r="L117">
        <v>10</v>
      </c>
      <c r="M117" t="s">
        <v>835</v>
      </c>
      <c r="N117" t="b">
        <v>0</v>
      </c>
    </row>
    <row r="118" spans="1:14" x14ac:dyDescent="0.45">
      <c r="A118" t="s">
        <v>441</v>
      </c>
      <c r="B118" t="s">
        <v>698</v>
      </c>
      <c r="C118" t="s">
        <v>557</v>
      </c>
      <c r="D118">
        <v>3</v>
      </c>
      <c r="E118">
        <v>1</v>
      </c>
      <c r="F118">
        <v>1</v>
      </c>
      <c r="G118">
        <v>1</v>
      </c>
      <c r="H118">
        <v>1</v>
      </c>
      <c r="I118">
        <v>1.44</v>
      </c>
      <c r="J118">
        <v>7</v>
      </c>
      <c r="K118">
        <v>3.3227328227328233E-2</v>
      </c>
      <c r="L118">
        <v>10</v>
      </c>
      <c r="M118" t="s">
        <v>836</v>
      </c>
      <c r="N118" t="b">
        <v>0</v>
      </c>
    </row>
    <row r="119" spans="1:14" x14ac:dyDescent="0.45">
      <c r="A119" t="s">
        <v>444</v>
      </c>
      <c r="B119" t="s">
        <v>837</v>
      </c>
      <c r="C119" t="s">
        <v>557</v>
      </c>
      <c r="D119">
        <v>5</v>
      </c>
      <c r="E119">
        <v>5</v>
      </c>
      <c r="F119">
        <v>3</v>
      </c>
      <c r="G119">
        <v>5</v>
      </c>
      <c r="H119">
        <v>1</v>
      </c>
      <c r="I119">
        <v>3.36</v>
      </c>
      <c r="J119">
        <v>19</v>
      </c>
      <c r="K119">
        <v>0.29140441501499609</v>
      </c>
      <c r="L119">
        <v>8</v>
      </c>
      <c r="M119" t="s">
        <v>838</v>
      </c>
      <c r="N119" t="b">
        <v>0</v>
      </c>
    </row>
    <row r="120" spans="1:14" x14ac:dyDescent="0.45">
      <c r="A120" t="s">
        <v>435</v>
      </c>
      <c r="B120" t="s">
        <v>839</v>
      </c>
      <c r="C120" t="s">
        <v>557</v>
      </c>
      <c r="D120">
        <v>5</v>
      </c>
      <c r="E120">
        <v>5</v>
      </c>
      <c r="F120">
        <v>4</v>
      </c>
      <c r="G120">
        <v>5</v>
      </c>
      <c r="H120">
        <v>1</v>
      </c>
      <c r="I120">
        <v>3.5</v>
      </c>
      <c r="J120">
        <v>20</v>
      </c>
      <c r="K120">
        <v>0.19677600300854309</v>
      </c>
      <c r="L120">
        <v>10</v>
      </c>
      <c r="M120" t="s">
        <v>840</v>
      </c>
      <c r="N120" t="b">
        <v>0</v>
      </c>
    </row>
    <row r="121" spans="1:14" x14ac:dyDescent="0.45">
      <c r="A121" t="s">
        <v>449</v>
      </c>
      <c r="B121" t="s">
        <v>698</v>
      </c>
      <c r="C121" t="s">
        <v>557</v>
      </c>
      <c r="D121">
        <v>1</v>
      </c>
      <c r="E121">
        <v>1</v>
      </c>
      <c r="F121">
        <v>1</v>
      </c>
      <c r="G121">
        <v>1</v>
      </c>
      <c r="H121">
        <v>1</v>
      </c>
      <c r="I121">
        <v>1</v>
      </c>
      <c r="J121">
        <v>5</v>
      </c>
      <c r="K121">
        <v>3.7791710080495922E-2</v>
      </c>
      <c r="L121">
        <v>13</v>
      </c>
      <c r="M121" t="s">
        <v>841</v>
      </c>
      <c r="N121" t="b">
        <v>0</v>
      </c>
    </row>
    <row r="122" spans="1:14" x14ac:dyDescent="0.45">
      <c r="A122" t="s">
        <v>452</v>
      </c>
      <c r="B122" t="s">
        <v>842</v>
      </c>
      <c r="C122" t="s">
        <v>557</v>
      </c>
      <c r="D122">
        <v>4</v>
      </c>
      <c r="E122">
        <v>4</v>
      </c>
      <c r="F122">
        <v>3</v>
      </c>
      <c r="G122">
        <v>5</v>
      </c>
      <c r="H122">
        <v>1</v>
      </c>
      <c r="I122">
        <v>2.96</v>
      </c>
      <c r="J122">
        <v>17</v>
      </c>
      <c r="K122">
        <v>0.14043155231303739</v>
      </c>
      <c r="L122">
        <v>10</v>
      </c>
      <c r="M122" t="s">
        <v>843</v>
      </c>
      <c r="N122" t="b">
        <v>0</v>
      </c>
    </row>
    <row r="123" spans="1:14" x14ac:dyDescent="0.45">
      <c r="A123" t="s">
        <v>455</v>
      </c>
      <c r="B123" t="s">
        <v>844</v>
      </c>
      <c r="C123" t="s">
        <v>557</v>
      </c>
      <c r="D123">
        <v>5</v>
      </c>
      <c r="E123">
        <v>5</v>
      </c>
      <c r="F123">
        <v>5</v>
      </c>
      <c r="G123">
        <v>5</v>
      </c>
      <c r="H123">
        <v>5</v>
      </c>
      <c r="I123">
        <v>5</v>
      </c>
      <c r="J123">
        <v>25</v>
      </c>
      <c r="K123">
        <v>0.29649287482102987</v>
      </c>
      <c r="L123">
        <v>10</v>
      </c>
      <c r="M123" t="s">
        <v>845</v>
      </c>
      <c r="N123" t="b">
        <v>0</v>
      </c>
    </row>
    <row r="124" spans="1:14" x14ac:dyDescent="0.45">
      <c r="A124" t="s">
        <v>458</v>
      </c>
      <c r="B124" t="s">
        <v>846</v>
      </c>
      <c r="C124" t="s">
        <v>557</v>
      </c>
      <c r="D124">
        <v>5</v>
      </c>
      <c r="E124">
        <v>5</v>
      </c>
      <c r="F124">
        <v>4</v>
      </c>
      <c r="G124">
        <v>5</v>
      </c>
      <c r="H124">
        <v>1</v>
      </c>
      <c r="I124">
        <v>4.3400000000000007</v>
      </c>
      <c r="J124">
        <v>20</v>
      </c>
      <c r="K124">
        <v>0.2306758236498147</v>
      </c>
      <c r="L124">
        <v>12</v>
      </c>
      <c r="M124" t="s">
        <v>847</v>
      </c>
      <c r="N124" t="b">
        <v>0</v>
      </c>
    </row>
    <row r="125" spans="1:14" x14ac:dyDescent="0.45">
      <c r="A125" t="s">
        <v>461</v>
      </c>
      <c r="B125" t="s">
        <v>848</v>
      </c>
      <c r="C125" t="s">
        <v>557</v>
      </c>
      <c r="D125">
        <v>5</v>
      </c>
      <c r="E125">
        <v>5</v>
      </c>
      <c r="F125">
        <v>4</v>
      </c>
      <c r="G125">
        <v>5</v>
      </c>
      <c r="H125">
        <v>1</v>
      </c>
      <c r="I125">
        <v>3.5</v>
      </c>
      <c r="J125">
        <v>20</v>
      </c>
      <c r="K125">
        <v>0.29930959105881699</v>
      </c>
      <c r="L125">
        <v>10</v>
      </c>
      <c r="M125" t="s">
        <v>849</v>
      </c>
      <c r="N125" t="b">
        <v>0</v>
      </c>
    </row>
    <row r="126" spans="1:14" x14ac:dyDescent="0.45">
      <c r="A126" t="s">
        <v>464</v>
      </c>
      <c r="B126" t="s">
        <v>850</v>
      </c>
      <c r="C126" t="s">
        <v>557</v>
      </c>
      <c r="D126">
        <v>5</v>
      </c>
      <c r="E126">
        <v>5</v>
      </c>
      <c r="F126">
        <v>5</v>
      </c>
      <c r="G126">
        <v>5</v>
      </c>
      <c r="H126">
        <v>1</v>
      </c>
      <c r="I126">
        <v>4.4800000000000004</v>
      </c>
      <c r="J126">
        <v>21</v>
      </c>
      <c r="K126">
        <v>4.6531595379040711E-2</v>
      </c>
      <c r="L126">
        <v>9</v>
      </c>
      <c r="M126" t="s">
        <v>851</v>
      </c>
      <c r="N126" t="b">
        <v>0</v>
      </c>
    </row>
    <row r="127" spans="1:14" x14ac:dyDescent="0.45">
      <c r="A127" t="s">
        <v>467</v>
      </c>
      <c r="B127" t="s">
        <v>852</v>
      </c>
      <c r="C127" t="s">
        <v>557</v>
      </c>
      <c r="D127">
        <v>5</v>
      </c>
      <c r="E127">
        <v>5</v>
      </c>
      <c r="F127">
        <v>4</v>
      </c>
      <c r="G127">
        <v>5</v>
      </c>
      <c r="H127">
        <v>1</v>
      </c>
      <c r="I127">
        <v>4.3400000000000007</v>
      </c>
      <c r="J127">
        <v>20</v>
      </c>
      <c r="K127">
        <v>0.3796774145926658</v>
      </c>
      <c r="L127">
        <v>11</v>
      </c>
      <c r="M127" t="s">
        <v>853</v>
      </c>
      <c r="N127" t="b">
        <v>0</v>
      </c>
    </row>
    <row r="128" spans="1:14" x14ac:dyDescent="0.45">
      <c r="A128" t="s">
        <v>470</v>
      </c>
      <c r="B128" t="s">
        <v>854</v>
      </c>
      <c r="C128" t="s">
        <v>557</v>
      </c>
      <c r="D128">
        <v>5</v>
      </c>
      <c r="E128">
        <v>5</v>
      </c>
      <c r="F128">
        <v>5</v>
      </c>
      <c r="G128">
        <v>5</v>
      </c>
      <c r="H128">
        <v>5</v>
      </c>
      <c r="I128">
        <v>3.88</v>
      </c>
      <c r="J128">
        <v>25</v>
      </c>
      <c r="K128">
        <v>0.32077863094891651</v>
      </c>
      <c r="L128">
        <v>11</v>
      </c>
      <c r="M128" t="s">
        <v>855</v>
      </c>
      <c r="N128" t="b">
        <v>0</v>
      </c>
    </row>
    <row r="129" spans="1:14" x14ac:dyDescent="0.45">
      <c r="A129" t="s">
        <v>473</v>
      </c>
      <c r="B129" t="s">
        <v>856</v>
      </c>
      <c r="C129" t="s">
        <v>557</v>
      </c>
      <c r="D129">
        <v>5</v>
      </c>
      <c r="E129">
        <v>5</v>
      </c>
      <c r="F129">
        <v>5</v>
      </c>
      <c r="G129">
        <v>5</v>
      </c>
      <c r="H129">
        <v>4</v>
      </c>
      <c r="I129">
        <v>4.9400000000000004</v>
      </c>
      <c r="J129">
        <v>24</v>
      </c>
      <c r="K129">
        <v>0.1918432030407122</v>
      </c>
      <c r="L129">
        <v>8</v>
      </c>
      <c r="M129" t="s">
        <v>857</v>
      </c>
      <c r="N129" t="b">
        <v>0</v>
      </c>
    </row>
    <row r="130" spans="1:14" x14ac:dyDescent="0.45">
      <c r="A130" t="s">
        <v>476</v>
      </c>
      <c r="B130" t="s">
        <v>858</v>
      </c>
      <c r="C130" t="s">
        <v>557</v>
      </c>
      <c r="D130">
        <v>5</v>
      </c>
      <c r="E130">
        <v>5</v>
      </c>
      <c r="F130">
        <v>5</v>
      </c>
      <c r="G130">
        <v>5</v>
      </c>
      <c r="H130">
        <v>1</v>
      </c>
      <c r="I130">
        <v>4.4800000000000004</v>
      </c>
      <c r="J130">
        <v>21</v>
      </c>
      <c r="K130">
        <v>0.28930618660414448</v>
      </c>
      <c r="L130">
        <v>11</v>
      </c>
      <c r="M130" t="s">
        <v>859</v>
      </c>
      <c r="N130" t="b">
        <v>0</v>
      </c>
    </row>
    <row r="131" spans="1:14" x14ac:dyDescent="0.45">
      <c r="D131">
        <f>AVERAGE(D1:D130)</f>
        <v>4.775193798449612</v>
      </c>
      <c r="E131">
        <f t="shared" ref="E131:L131" si="0">AVERAGE(E1:E130)</f>
        <v>4.8449612403100772</v>
      </c>
      <c r="F131">
        <f t="shared" si="0"/>
        <v>4.224806201550388</v>
      </c>
      <c r="G131">
        <f t="shared" si="0"/>
        <v>4.8372093023255811</v>
      </c>
      <c r="H131">
        <f t="shared" si="0"/>
        <v>1.5891472868217054</v>
      </c>
      <c r="I131">
        <f t="shared" si="0"/>
        <v>4.0421705426356587</v>
      </c>
      <c r="J131">
        <f t="shared" si="0"/>
        <v>20.271317829457363</v>
      </c>
      <c r="K131">
        <f t="shared" si="0"/>
        <v>0.2569202241418968</v>
      </c>
      <c r="L131">
        <f t="shared" si="0"/>
        <v>10.581395348837209</v>
      </c>
    </row>
  </sheetData>
  <autoFilter ref="A1:Q131" xr:uid="{7D5A73CE-C806-4151-8FAF-261EBB71F282}"/>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18AD-41B1-4657-9983-989F30F1CD60}">
  <sheetPr>
    <tabColor theme="2" tint="0.79998168889431442"/>
  </sheetPr>
  <dimension ref="A1:Q27"/>
  <sheetViews>
    <sheetView workbookViewId="0">
      <pane ySplit="1" topLeftCell="A2" activePane="bottomLeft" state="frozen"/>
      <selection pane="bottomLeft" activeCell="A2" sqref="A2:N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17</v>
      </c>
      <c r="B2" t="s">
        <v>556</v>
      </c>
      <c r="C2" t="s">
        <v>557</v>
      </c>
      <c r="D2">
        <v>4</v>
      </c>
      <c r="E2">
        <v>5</v>
      </c>
      <c r="F2">
        <v>4</v>
      </c>
      <c r="G2">
        <v>4</v>
      </c>
      <c r="H2">
        <v>2</v>
      </c>
      <c r="I2">
        <v>3.78</v>
      </c>
      <c r="J2">
        <v>19</v>
      </c>
      <c r="K2">
        <v>0.4495100402349067</v>
      </c>
      <c r="L2">
        <v>6</v>
      </c>
      <c r="M2" t="s">
        <v>558</v>
      </c>
      <c r="N2" t="b">
        <v>0</v>
      </c>
    </row>
    <row r="3" spans="1:17" x14ac:dyDescent="0.45">
      <c r="A3" t="s">
        <v>21</v>
      </c>
      <c r="B3" t="s">
        <v>559</v>
      </c>
      <c r="C3" t="s">
        <v>557</v>
      </c>
      <c r="D3">
        <v>4</v>
      </c>
      <c r="E3">
        <v>4</v>
      </c>
      <c r="F3">
        <v>3</v>
      </c>
      <c r="G3">
        <v>4</v>
      </c>
      <c r="H3">
        <v>1</v>
      </c>
      <c r="I3">
        <v>3.4</v>
      </c>
      <c r="J3">
        <v>16</v>
      </c>
      <c r="K3">
        <v>0.2327153069383133</v>
      </c>
      <c r="L3">
        <v>8</v>
      </c>
      <c r="M3" t="s">
        <v>560</v>
      </c>
      <c r="N3" t="b">
        <v>0</v>
      </c>
    </row>
    <row r="4" spans="1:17" x14ac:dyDescent="0.45">
      <c r="A4" t="s">
        <v>24</v>
      </c>
      <c r="B4" t="s">
        <v>561</v>
      </c>
      <c r="C4" t="s">
        <v>557</v>
      </c>
      <c r="D4">
        <v>2</v>
      </c>
      <c r="E4">
        <v>1</v>
      </c>
      <c r="F4">
        <v>1</v>
      </c>
      <c r="G4">
        <v>3</v>
      </c>
      <c r="H4">
        <v>1</v>
      </c>
      <c r="I4">
        <v>1.46</v>
      </c>
      <c r="J4">
        <v>8</v>
      </c>
      <c r="K4">
        <v>0.45840872762148338</v>
      </c>
      <c r="L4">
        <v>2</v>
      </c>
      <c r="M4" t="s">
        <v>562</v>
      </c>
      <c r="N4" t="b">
        <v>0</v>
      </c>
    </row>
    <row r="5" spans="1:17" x14ac:dyDescent="0.45">
      <c r="A5" t="s">
        <v>27</v>
      </c>
      <c r="B5" t="s">
        <v>563</v>
      </c>
      <c r="C5" t="s">
        <v>557</v>
      </c>
      <c r="D5">
        <v>4</v>
      </c>
      <c r="E5">
        <v>5</v>
      </c>
      <c r="F5">
        <v>3</v>
      </c>
      <c r="G5">
        <v>4</v>
      </c>
      <c r="H5">
        <v>2</v>
      </c>
      <c r="I5">
        <v>3.08</v>
      </c>
      <c r="J5">
        <v>18</v>
      </c>
      <c r="K5">
        <v>0.46343695644098087</v>
      </c>
      <c r="L5">
        <v>5</v>
      </c>
      <c r="M5" t="s">
        <v>564</v>
      </c>
      <c r="N5" t="b">
        <v>0</v>
      </c>
    </row>
    <row r="6" spans="1:17" x14ac:dyDescent="0.45">
      <c r="A6" t="s">
        <v>30</v>
      </c>
      <c r="B6" t="s">
        <v>565</v>
      </c>
      <c r="C6" t="s">
        <v>557</v>
      </c>
      <c r="D6">
        <v>4</v>
      </c>
      <c r="E6">
        <v>5</v>
      </c>
      <c r="F6">
        <v>4</v>
      </c>
      <c r="G6">
        <v>4</v>
      </c>
      <c r="H6">
        <v>2</v>
      </c>
      <c r="I6">
        <v>3.78</v>
      </c>
      <c r="J6">
        <v>19</v>
      </c>
      <c r="K6">
        <v>0.42910322050240779</v>
      </c>
      <c r="L6">
        <v>7</v>
      </c>
      <c r="M6" t="s">
        <v>566</v>
      </c>
      <c r="N6" t="b">
        <v>0</v>
      </c>
    </row>
    <row r="7" spans="1:17" x14ac:dyDescent="0.45">
      <c r="A7" t="s">
        <v>33</v>
      </c>
      <c r="B7" t="s">
        <v>567</v>
      </c>
      <c r="C7" t="s">
        <v>557</v>
      </c>
      <c r="D7">
        <v>5</v>
      </c>
      <c r="E7">
        <v>5</v>
      </c>
      <c r="F7">
        <v>4</v>
      </c>
      <c r="G7">
        <v>5</v>
      </c>
      <c r="H7">
        <v>1</v>
      </c>
      <c r="I7">
        <v>4.3400000000000007</v>
      </c>
      <c r="J7">
        <v>20</v>
      </c>
      <c r="K7">
        <v>0.24898798228968999</v>
      </c>
      <c r="L7">
        <v>2</v>
      </c>
      <c r="M7" t="s">
        <v>568</v>
      </c>
      <c r="N7" t="b">
        <v>0</v>
      </c>
    </row>
    <row r="8" spans="1:17" x14ac:dyDescent="0.45">
      <c r="A8" t="s">
        <v>36</v>
      </c>
      <c r="B8" t="s">
        <v>569</v>
      </c>
      <c r="C8" t="s">
        <v>557</v>
      </c>
      <c r="D8">
        <v>4</v>
      </c>
      <c r="E8">
        <v>5</v>
      </c>
      <c r="F8">
        <v>4</v>
      </c>
      <c r="G8">
        <v>5</v>
      </c>
      <c r="H8">
        <v>2</v>
      </c>
      <c r="I8">
        <v>4.46</v>
      </c>
      <c r="J8">
        <v>20</v>
      </c>
      <c r="K8">
        <v>0.14441792114836341</v>
      </c>
      <c r="L8">
        <v>3</v>
      </c>
      <c r="M8" t="s">
        <v>570</v>
      </c>
      <c r="N8" t="b">
        <v>0</v>
      </c>
    </row>
    <row r="9" spans="1:17" x14ac:dyDescent="0.45">
      <c r="A9" t="s">
        <v>39</v>
      </c>
      <c r="B9" t="s">
        <v>571</v>
      </c>
      <c r="C9" t="s">
        <v>557</v>
      </c>
      <c r="D9">
        <v>5</v>
      </c>
      <c r="E9">
        <v>5</v>
      </c>
      <c r="F9">
        <v>4</v>
      </c>
      <c r="G9">
        <v>5</v>
      </c>
      <c r="H9">
        <v>1</v>
      </c>
      <c r="I9">
        <v>3.5</v>
      </c>
      <c r="J9">
        <v>20</v>
      </c>
      <c r="K9">
        <v>0.1503938669832271</v>
      </c>
      <c r="L9">
        <v>2</v>
      </c>
      <c r="M9" t="s">
        <v>572</v>
      </c>
      <c r="N9" t="b">
        <v>0</v>
      </c>
    </row>
    <row r="10" spans="1:17" x14ac:dyDescent="0.45">
      <c r="A10" t="s">
        <v>42</v>
      </c>
      <c r="B10" t="s">
        <v>573</v>
      </c>
      <c r="C10" t="s">
        <v>557</v>
      </c>
      <c r="D10">
        <v>5</v>
      </c>
      <c r="E10">
        <v>5</v>
      </c>
      <c r="F10">
        <v>5</v>
      </c>
      <c r="G10">
        <v>5</v>
      </c>
      <c r="H10">
        <v>1</v>
      </c>
      <c r="I10">
        <v>4.2699999999999996</v>
      </c>
      <c r="J10">
        <v>21</v>
      </c>
      <c r="K10">
        <v>0.30176323470626831</v>
      </c>
      <c r="L10">
        <v>5</v>
      </c>
      <c r="M10" t="s">
        <v>574</v>
      </c>
      <c r="N10" t="b">
        <v>0</v>
      </c>
    </row>
    <row r="11" spans="1:17" x14ac:dyDescent="0.45">
      <c r="A11" t="s">
        <v>45</v>
      </c>
      <c r="B11" t="s">
        <v>575</v>
      </c>
      <c r="C11" t="s">
        <v>557</v>
      </c>
      <c r="D11">
        <v>4</v>
      </c>
      <c r="E11">
        <v>5</v>
      </c>
      <c r="F11">
        <v>4</v>
      </c>
      <c r="G11">
        <v>4</v>
      </c>
      <c r="H11">
        <v>2</v>
      </c>
      <c r="I11">
        <v>3.89</v>
      </c>
      <c r="J11">
        <v>19</v>
      </c>
      <c r="K11">
        <v>0.46851891420389868</v>
      </c>
      <c r="L11">
        <v>6</v>
      </c>
      <c r="M11" t="s">
        <v>576</v>
      </c>
      <c r="N11" t="b">
        <v>0</v>
      </c>
    </row>
    <row r="12" spans="1:17" x14ac:dyDescent="0.45">
      <c r="A12" t="s">
        <v>48</v>
      </c>
      <c r="B12" t="s">
        <v>577</v>
      </c>
      <c r="C12" t="s">
        <v>557</v>
      </c>
      <c r="D12">
        <v>5</v>
      </c>
      <c r="E12">
        <v>5</v>
      </c>
      <c r="F12">
        <v>5</v>
      </c>
      <c r="G12">
        <v>5</v>
      </c>
      <c r="H12">
        <v>1</v>
      </c>
      <c r="I12">
        <v>3.64</v>
      </c>
      <c r="J12">
        <v>21</v>
      </c>
      <c r="K12">
        <v>0.26266655663457988</v>
      </c>
      <c r="L12">
        <v>9</v>
      </c>
      <c r="M12" t="s">
        <v>578</v>
      </c>
      <c r="N12" t="b">
        <v>0</v>
      </c>
    </row>
    <row r="13" spans="1:17" x14ac:dyDescent="0.45">
      <c r="A13" t="s">
        <v>51</v>
      </c>
      <c r="B13" t="s">
        <v>579</v>
      </c>
      <c r="C13" t="s">
        <v>557</v>
      </c>
      <c r="D13">
        <v>3</v>
      </c>
      <c r="E13">
        <v>4</v>
      </c>
      <c r="F13">
        <v>2</v>
      </c>
      <c r="G13">
        <v>4</v>
      </c>
      <c r="H13">
        <v>1</v>
      </c>
      <c r="I13">
        <v>2.48</v>
      </c>
      <c r="J13">
        <v>14</v>
      </c>
      <c r="K13">
        <v>0.14469857679914069</v>
      </c>
      <c r="L13">
        <v>7</v>
      </c>
      <c r="M13" t="s">
        <v>580</v>
      </c>
      <c r="N13" t="b">
        <v>0</v>
      </c>
    </row>
    <row r="14" spans="1:17" x14ac:dyDescent="0.45">
      <c r="A14" t="s">
        <v>54</v>
      </c>
      <c r="B14" t="s">
        <v>581</v>
      </c>
      <c r="C14" t="s">
        <v>557</v>
      </c>
      <c r="D14">
        <v>4</v>
      </c>
      <c r="E14">
        <v>5</v>
      </c>
      <c r="F14">
        <v>4</v>
      </c>
      <c r="G14">
        <v>4</v>
      </c>
      <c r="H14">
        <v>2</v>
      </c>
      <c r="I14">
        <v>3.78</v>
      </c>
      <c r="J14">
        <v>19</v>
      </c>
      <c r="K14">
        <v>0.37659444739859171</v>
      </c>
      <c r="L14">
        <v>7</v>
      </c>
      <c r="M14" t="s">
        <v>582</v>
      </c>
      <c r="N14" t="b">
        <v>0</v>
      </c>
    </row>
    <row r="15" spans="1:17" x14ac:dyDescent="0.45">
      <c r="A15" t="s">
        <v>57</v>
      </c>
      <c r="B15" t="s">
        <v>583</v>
      </c>
      <c r="C15" t="s">
        <v>557</v>
      </c>
      <c r="D15">
        <v>5</v>
      </c>
      <c r="E15">
        <v>5</v>
      </c>
      <c r="F15">
        <v>4</v>
      </c>
      <c r="G15">
        <v>5</v>
      </c>
      <c r="H15">
        <v>2</v>
      </c>
      <c r="I15">
        <v>4.12</v>
      </c>
      <c r="J15">
        <v>21</v>
      </c>
      <c r="K15">
        <v>0.43470263357332323</v>
      </c>
      <c r="L15">
        <v>5</v>
      </c>
      <c r="M15" t="s">
        <v>584</v>
      </c>
      <c r="N15" t="b">
        <v>0</v>
      </c>
    </row>
    <row r="16" spans="1:17" x14ac:dyDescent="0.45">
      <c r="A16" t="s">
        <v>60</v>
      </c>
      <c r="B16" t="s">
        <v>585</v>
      </c>
      <c r="C16" t="s">
        <v>557</v>
      </c>
      <c r="D16">
        <v>4</v>
      </c>
      <c r="E16">
        <v>5</v>
      </c>
      <c r="F16">
        <v>4</v>
      </c>
      <c r="G16">
        <v>4</v>
      </c>
      <c r="H16">
        <v>1</v>
      </c>
      <c r="I16">
        <v>3.16</v>
      </c>
      <c r="J16">
        <v>18</v>
      </c>
      <c r="K16">
        <v>0.38552838212552659</v>
      </c>
      <c r="L16">
        <v>5</v>
      </c>
      <c r="M16" t="s">
        <v>586</v>
      </c>
      <c r="N16" t="b">
        <v>0</v>
      </c>
    </row>
    <row r="17" spans="1:14" x14ac:dyDescent="0.45">
      <c r="A17" t="s">
        <v>63</v>
      </c>
      <c r="B17" t="s">
        <v>587</v>
      </c>
      <c r="C17" t="s">
        <v>557</v>
      </c>
      <c r="D17">
        <v>4</v>
      </c>
      <c r="E17">
        <v>5</v>
      </c>
      <c r="F17">
        <v>4</v>
      </c>
      <c r="G17">
        <v>4</v>
      </c>
      <c r="H17">
        <v>2</v>
      </c>
      <c r="I17">
        <v>4.34</v>
      </c>
      <c r="J17">
        <v>19</v>
      </c>
      <c r="K17">
        <v>0.2493992541712933</v>
      </c>
      <c r="L17">
        <v>6</v>
      </c>
      <c r="M17" t="s">
        <v>588</v>
      </c>
      <c r="N17" t="b">
        <v>0</v>
      </c>
    </row>
    <row r="18" spans="1:14" x14ac:dyDescent="0.45">
      <c r="A18" t="s">
        <v>66</v>
      </c>
      <c r="B18" t="s">
        <v>589</v>
      </c>
      <c r="C18" t="s">
        <v>557</v>
      </c>
      <c r="D18">
        <v>4</v>
      </c>
      <c r="E18">
        <v>5</v>
      </c>
      <c r="F18">
        <v>4</v>
      </c>
      <c r="G18">
        <v>4</v>
      </c>
      <c r="H18">
        <v>1</v>
      </c>
      <c r="I18">
        <v>3.16</v>
      </c>
      <c r="J18">
        <v>18</v>
      </c>
      <c r="K18">
        <v>0.42582965067340067</v>
      </c>
      <c r="L18">
        <v>6</v>
      </c>
      <c r="M18" t="s">
        <v>590</v>
      </c>
      <c r="N18" t="b">
        <v>0</v>
      </c>
    </row>
    <row r="19" spans="1:14" x14ac:dyDescent="0.45">
      <c r="A19" t="s">
        <v>69</v>
      </c>
      <c r="B19" t="s">
        <v>591</v>
      </c>
      <c r="C19" t="s">
        <v>557</v>
      </c>
      <c r="D19">
        <v>4</v>
      </c>
      <c r="E19">
        <v>4</v>
      </c>
      <c r="F19">
        <v>3</v>
      </c>
      <c r="G19">
        <v>4</v>
      </c>
      <c r="H19">
        <v>2</v>
      </c>
      <c r="I19">
        <v>2.9</v>
      </c>
      <c r="J19">
        <v>17</v>
      </c>
      <c r="K19">
        <v>0.28089392059553348</v>
      </c>
      <c r="L19">
        <v>5</v>
      </c>
      <c r="M19" t="s">
        <v>592</v>
      </c>
      <c r="N19" t="b">
        <v>0</v>
      </c>
    </row>
    <row r="20" spans="1:14" x14ac:dyDescent="0.45">
      <c r="A20" t="s">
        <v>72</v>
      </c>
      <c r="B20" t="s">
        <v>593</v>
      </c>
      <c r="C20" t="s">
        <v>557</v>
      </c>
      <c r="D20">
        <v>4</v>
      </c>
      <c r="E20">
        <v>5</v>
      </c>
      <c r="F20">
        <v>4</v>
      </c>
      <c r="G20">
        <v>4</v>
      </c>
      <c r="H20">
        <v>2</v>
      </c>
      <c r="I20">
        <v>3.78</v>
      </c>
      <c r="J20">
        <v>19</v>
      </c>
      <c r="K20">
        <v>0.35805196317774929</v>
      </c>
      <c r="L20">
        <v>9</v>
      </c>
      <c r="M20" t="s">
        <v>594</v>
      </c>
      <c r="N20" t="b">
        <v>0</v>
      </c>
    </row>
    <row r="21" spans="1:14" x14ac:dyDescent="0.45">
      <c r="A21" t="s">
        <v>75</v>
      </c>
      <c r="B21" t="s">
        <v>595</v>
      </c>
      <c r="C21" t="s">
        <v>557</v>
      </c>
      <c r="D21">
        <v>4</v>
      </c>
      <c r="E21">
        <v>5</v>
      </c>
      <c r="F21">
        <v>4</v>
      </c>
      <c r="G21">
        <v>4</v>
      </c>
      <c r="H21">
        <v>2</v>
      </c>
      <c r="I21">
        <v>3.22</v>
      </c>
      <c r="J21">
        <v>19</v>
      </c>
      <c r="K21">
        <v>0.37490040461231838</v>
      </c>
      <c r="L21">
        <v>7</v>
      </c>
      <c r="M21" t="s">
        <v>596</v>
      </c>
      <c r="N21" t="b">
        <v>0</v>
      </c>
    </row>
    <row r="22" spans="1:14" x14ac:dyDescent="0.45">
      <c r="A22" t="s">
        <v>78</v>
      </c>
      <c r="B22" t="s">
        <v>597</v>
      </c>
      <c r="C22" t="s">
        <v>557</v>
      </c>
      <c r="D22">
        <v>5</v>
      </c>
      <c r="E22">
        <v>5</v>
      </c>
      <c r="F22">
        <v>4</v>
      </c>
      <c r="G22">
        <v>5</v>
      </c>
      <c r="H22">
        <v>1</v>
      </c>
      <c r="I22">
        <v>3.5</v>
      </c>
      <c r="J22">
        <v>20</v>
      </c>
      <c r="K22">
        <v>0.36653674403518421</v>
      </c>
      <c r="L22">
        <v>11</v>
      </c>
      <c r="M22" t="s">
        <v>598</v>
      </c>
      <c r="N22" t="b">
        <v>0</v>
      </c>
    </row>
    <row r="23" spans="1:14" x14ac:dyDescent="0.45">
      <c r="A23" t="s">
        <v>81</v>
      </c>
      <c r="B23" t="s">
        <v>599</v>
      </c>
      <c r="C23" t="s">
        <v>557</v>
      </c>
      <c r="D23">
        <v>5</v>
      </c>
      <c r="E23">
        <v>5</v>
      </c>
      <c r="F23">
        <v>4</v>
      </c>
      <c r="G23">
        <v>5</v>
      </c>
      <c r="H23">
        <v>2</v>
      </c>
      <c r="I23">
        <v>4.12</v>
      </c>
      <c r="J23">
        <v>21</v>
      </c>
      <c r="K23">
        <v>0.29688225044793348</v>
      </c>
      <c r="L23">
        <v>4</v>
      </c>
      <c r="M23" t="s">
        <v>600</v>
      </c>
      <c r="N23" t="b">
        <v>0</v>
      </c>
    </row>
    <row r="24" spans="1:14" x14ac:dyDescent="0.45">
      <c r="A24" t="s">
        <v>84</v>
      </c>
      <c r="B24" t="s">
        <v>601</v>
      </c>
      <c r="C24" t="s">
        <v>557</v>
      </c>
      <c r="D24">
        <v>4</v>
      </c>
      <c r="E24">
        <v>5</v>
      </c>
      <c r="F24">
        <v>4</v>
      </c>
      <c r="G24">
        <v>5</v>
      </c>
      <c r="H24">
        <v>2</v>
      </c>
      <c r="I24">
        <v>3.34</v>
      </c>
      <c r="J24">
        <v>20</v>
      </c>
      <c r="K24">
        <v>0.42576423576423578</v>
      </c>
      <c r="L24">
        <v>8</v>
      </c>
      <c r="M24" t="s">
        <v>602</v>
      </c>
      <c r="N24" t="b">
        <v>0</v>
      </c>
    </row>
    <row r="25" spans="1:14" x14ac:dyDescent="0.45">
      <c r="A25" t="s">
        <v>87</v>
      </c>
      <c r="B25" t="s">
        <v>603</v>
      </c>
      <c r="C25" t="s">
        <v>557</v>
      </c>
      <c r="D25">
        <v>5</v>
      </c>
      <c r="E25">
        <v>5</v>
      </c>
      <c r="F25">
        <v>4</v>
      </c>
      <c r="G25">
        <v>5</v>
      </c>
      <c r="H25">
        <v>1</v>
      </c>
      <c r="I25">
        <v>3.5</v>
      </c>
      <c r="J25">
        <v>20</v>
      </c>
      <c r="K25">
        <v>0.2456204235822462</v>
      </c>
      <c r="L25">
        <v>7</v>
      </c>
      <c r="M25" t="s">
        <v>604</v>
      </c>
      <c r="N25" t="b">
        <v>0</v>
      </c>
    </row>
    <row r="26" spans="1:14" x14ac:dyDescent="0.45">
      <c r="A26" t="s">
        <v>90</v>
      </c>
      <c r="B26" t="s">
        <v>605</v>
      </c>
      <c r="C26" t="s">
        <v>557</v>
      </c>
      <c r="D26">
        <v>4</v>
      </c>
      <c r="E26">
        <v>5</v>
      </c>
      <c r="F26">
        <v>4</v>
      </c>
      <c r="G26">
        <v>5</v>
      </c>
      <c r="H26">
        <v>1</v>
      </c>
      <c r="I26">
        <v>3.28</v>
      </c>
      <c r="J26">
        <v>19</v>
      </c>
      <c r="K26">
        <v>0.36544149067769682</v>
      </c>
      <c r="L26">
        <v>5</v>
      </c>
      <c r="M26" t="s">
        <v>606</v>
      </c>
      <c r="N26" t="b">
        <v>0</v>
      </c>
    </row>
    <row r="27" spans="1:14" x14ac:dyDescent="0.45">
      <c r="D27">
        <f t="shared" ref="D27:L27" si="0">AVERAGE(D2:D26)</f>
        <v>4.2</v>
      </c>
      <c r="E27">
        <f t="shared" si="0"/>
        <v>4.72</v>
      </c>
      <c r="F27">
        <f t="shared" si="0"/>
        <v>3.76</v>
      </c>
      <c r="G27">
        <f t="shared" si="0"/>
        <v>4.4000000000000004</v>
      </c>
      <c r="H27">
        <f t="shared" si="0"/>
        <v>1.52</v>
      </c>
      <c r="I27">
        <f t="shared" si="0"/>
        <v>3.5312000000000001</v>
      </c>
      <c r="J27">
        <f t="shared" si="0"/>
        <v>18.600000000000001</v>
      </c>
      <c r="K27">
        <f t="shared" si="0"/>
        <v>0.33363068421353181</v>
      </c>
      <c r="L27">
        <f t="shared" si="0"/>
        <v>5.88</v>
      </c>
    </row>
  </sheetData>
  <autoFilter ref="A1:Q27" xr:uid="{44FD18AD-41B1-4657-9983-989F30F1CD6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1457-5E64-456C-B5DC-95330BDFEB43}">
  <sheetPr>
    <tabColor theme="2" tint="-0.249977111117893"/>
  </sheetPr>
  <dimension ref="A1:Q30"/>
  <sheetViews>
    <sheetView workbookViewId="0">
      <pane ySplit="1" topLeftCell="A2" activePane="bottomLeft" state="frozen"/>
      <selection pane="bottomLeft" sqref="A1:Q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482</v>
      </c>
      <c r="B2" t="s">
        <v>483</v>
      </c>
      <c r="C2" t="s">
        <v>19</v>
      </c>
      <c r="D2">
        <v>4</v>
      </c>
      <c r="E2">
        <v>5</v>
      </c>
      <c r="F2">
        <v>4</v>
      </c>
      <c r="G2">
        <v>5</v>
      </c>
      <c r="H2">
        <v>3</v>
      </c>
      <c r="I2">
        <v>4.5199999999999996</v>
      </c>
      <c r="J2">
        <v>21</v>
      </c>
      <c r="K2">
        <v>0.27829787234042552</v>
      </c>
      <c r="L2">
        <v>1</v>
      </c>
      <c r="M2" t="s">
        <v>484</v>
      </c>
      <c r="N2" t="b">
        <v>0</v>
      </c>
    </row>
    <row r="3" spans="1:17" x14ac:dyDescent="0.45">
      <c r="A3" t="s">
        <v>485</v>
      </c>
      <c r="B3" t="s">
        <v>486</v>
      </c>
      <c r="C3" t="s">
        <v>19</v>
      </c>
      <c r="D3">
        <v>5</v>
      </c>
      <c r="E3">
        <v>5</v>
      </c>
      <c r="F3">
        <v>5</v>
      </c>
      <c r="G3">
        <v>5</v>
      </c>
      <c r="H3">
        <v>3</v>
      </c>
      <c r="I3">
        <v>4.88</v>
      </c>
      <c r="J3">
        <v>23</v>
      </c>
      <c r="K3">
        <v>0.27956043956043952</v>
      </c>
      <c r="L3">
        <v>1</v>
      </c>
      <c r="M3" t="s">
        <v>487</v>
      </c>
      <c r="N3" t="b">
        <v>0</v>
      </c>
    </row>
    <row r="4" spans="1:17" x14ac:dyDescent="0.45">
      <c r="A4" t="s">
        <v>488</v>
      </c>
      <c r="B4" t="s">
        <v>489</v>
      </c>
      <c r="C4" t="s">
        <v>19</v>
      </c>
      <c r="D4">
        <v>3</v>
      </c>
      <c r="E4">
        <v>4</v>
      </c>
      <c r="F4">
        <v>3</v>
      </c>
      <c r="G4">
        <v>4</v>
      </c>
      <c r="H4">
        <v>2</v>
      </c>
      <c r="I4">
        <v>2.68</v>
      </c>
      <c r="J4">
        <v>16</v>
      </c>
      <c r="K4">
        <v>0.26812499999999989</v>
      </c>
      <c r="L4">
        <v>1</v>
      </c>
      <c r="M4" t="s">
        <v>490</v>
      </c>
      <c r="N4" t="b">
        <v>0</v>
      </c>
    </row>
    <row r="5" spans="1:17" x14ac:dyDescent="0.45">
      <c r="A5" t="s">
        <v>491</v>
      </c>
      <c r="B5" t="s">
        <v>492</v>
      </c>
      <c r="C5" t="s">
        <v>19</v>
      </c>
      <c r="D5">
        <v>4</v>
      </c>
      <c r="E5">
        <v>5</v>
      </c>
      <c r="F5">
        <v>4</v>
      </c>
      <c r="G5">
        <v>5</v>
      </c>
      <c r="H5">
        <v>3</v>
      </c>
      <c r="I5">
        <v>4.5199999999999996</v>
      </c>
      <c r="J5">
        <v>21</v>
      </c>
      <c r="K5">
        <v>0.27870967741935482</v>
      </c>
      <c r="L5">
        <v>1</v>
      </c>
      <c r="M5" t="s">
        <v>493</v>
      </c>
      <c r="N5" t="b">
        <v>0</v>
      </c>
    </row>
    <row r="6" spans="1:17" x14ac:dyDescent="0.45">
      <c r="A6" t="s">
        <v>494</v>
      </c>
      <c r="B6" t="s">
        <v>495</v>
      </c>
      <c r="C6" t="s">
        <v>19</v>
      </c>
      <c r="D6">
        <v>4</v>
      </c>
      <c r="E6">
        <v>5</v>
      </c>
      <c r="F6">
        <v>4</v>
      </c>
      <c r="G6">
        <v>5</v>
      </c>
      <c r="H6">
        <v>3</v>
      </c>
      <c r="I6">
        <v>4.5199999999999996</v>
      </c>
      <c r="J6">
        <v>21</v>
      </c>
      <c r="K6">
        <v>0.28444444444444439</v>
      </c>
      <c r="L6">
        <v>1</v>
      </c>
      <c r="M6" t="s">
        <v>496</v>
      </c>
      <c r="N6" t="b">
        <v>0</v>
      </c>
    </row>
    <row r="7" spans="1:17" x14ac:dyDescent="0.45">
      <c r="A7" t="s">
        <v>497</v>
      </c>
      <c r="B7" t="s">
        <v>498</v>
      </c>
      <c r="C7" t="s">
        <v>19</v>
      </c>
      <c r="D7">
        <v>4</v>
      </c>
      <c r="E7">
        <v>5</v>
      </c>
      <c r="F7">
        <v>3</v>
      </c>
      <c r="G7">
        <v>4</v>
      </c>
      <c r="H7">
        <v>2</v>
      </c>
      <c r="I7">
        <v>4.0599999999999996</v>
      </c>
      <c r="J7">
        <v>18</v>
      </c>
      <c r="K7">
        <v>0.27956043956043952</v>
      </c>
      <c r="L7">
        <v>1</v>
      </c>
      <c r="M7" t="s">
        <v>499</v>
      </c>
      <c r="N7" t="b">
        <v>0</v>
      </c>
    </row>
    <row r="8" spans="1:17" x14ac:dyDescent="0.45">
      <c r="A8" t="s">
        <v>500</v>
      </c>
      <c r="B8" t="s">
        <v>501</v>
      </c>
      <c r="C8" t="s">
        <v>19</v>
      </c>
      <c r="D8">
        <v>4</v>
      </c>
      <c r="E8">
        <v>5</v>
      </c>
      <c r="F8">
        <v>4</v>
      </c>
      <c r="G8">
        <v>5</v>
      </c>
      <c r="H8">
        <v>3</v>
      </c>
      <c r="I8">
        <v>3.4</v>
      </c>
      <c r="J8">
        <v>21</v>
      </c>
      <c r="K8">
        <v>0.26706766917293229</v>
      </c>
      <c r="L8">
        <v>1</v>
      </c>
      <c r="M8" t="s">
        <v>502</v>
      </c>
      <c r="N8" t="b">
        <v>0</v>
      </c>
    </row>
    <row r="9" spans="1:17" x14ac:dyDescent="0.45">
      <c r="A9" t="s">
        <v>503</v>
      </c>
      <c r="B9" t="s">
        <v>504</v>
      </c>
      <c r="C9" t="s">
        <v>19</v>
      </c>
      <c r="D9">
        <v>4</v>
      </c>
      <c r="E9">
        <v>5</v>
      </c>
      <c r="F9">
        <v>3</v>
      </c>
      <c r="G9">
        <v>4</v>
      </c>
      <c r="H9">
        <v>2</v>
      </c>
      <c r="I9">
        <v>4.1999999999999993</v>
      </c>
      <c r="J9">
        <v>18</v>
      </c>
      <c r="K9">
        <v>0.26879999999999998</v>
      </c>
      <c r="L9">
        <v>1</v>
      </c>
      <c r="M9" t="s">
        <v>505</v>
      </c>
      <c r="N9" t="b">
        <v>0</v>
      </c>
    </row>
    <row r="10" spans="1:17" x14ac:dyDescent="0.45">
      <c r="A10" t="s">
        <v>506</v>
      </c>
      <c r="B10" t="s">
        <v>507</v>
      </c>
      <c r="C10" t="s">
        <v>19</v>
      </c>
      <c r="D10">
        <v>4</v>
      </c>
      <c r="E10">
        <v>5</v>
      </c>
      <c r="F10">
        <v>4</v>
      </c>
      <c r="G10">
        <v>5</v>
      </c>
      <c r="H10">
        <v>2</v>
      </c>
      <c r="I10">
        <v>3.9</v>
      </c>
      <c r="J10">
        <v>20</v>
      </c>
      <c r="K10">
        <v>0.28736842105263161</v>
      </c>
      <c r="L10">
        <v>1</v>
      </c>
      <c r="M10" t="s">
        <v>508</v>
      </c>
      <c r="N10" t="b">
        <v>0</v>
      </c>
    </row>
    <row r="11" spans="1:17" x14ac:dyDescent="0.45">
      <c r="A11" t="s">
        <v>509</v>
      </c>
      <c r="B11" t="s">
        <v>510</v>
      </c>
      <c r="C11" t="s">
        <v>19</v>
      </c>
      <c r="D11">
        <v>4</v>
      </c>
      <c r="E11">
        <v>5</v>
      </c>
      <c r="F11">
        <v>4</v>
      </c>
      <c r="G11">
        <v>4</v>
      </c>
      <c r="H11">
        <v>4</v>
      </c>
      <c r="I11">
        <v>3.339999999999999</v>
      </c>
      <c r="J11">
        <v>21</v>
      </c>
      <c r="K11">
        <v>0.26130177514792902</v>
      </c>
      <c r="L11">
        <v>1</v>
      </c>
      <c r="M11" t="s">
        <v>511</v>
      </c>
      <c r="N11" t="b">
        <v>0</v>
      </c>
    </row>
    <row r="12" spans="1:17" x14ac:dyDescent="0.45">
      <c r="A12" t="s">
        <v>512</v>
      </c>
      <c r="B12" t="s">
        <v>513</v>
      </c>
      <c r="C12" t="s">
        <v>19</v>
      </c>
      <c r="D12">
        <v>5</v>
      </c>
      <c r="E12">
        <v>5</v>
      </c>
      <c r="F12">
        <v>4</v>
      </c>
      <c r="G12">
        <v>5</v>
      </c>
      <c r="H12">
        <v>4</v>
      </c>
      <c r="I12">
        <v>4.8</v>
      </c>
      <c r="J12">
        <v>23</v>
      </c>
      <c r="K12">
        <v>0.25967213114754101</v>
      </c>
      <c r="L12">
        <v>1</v>
      </c>
      <c r="M12" t="s">
        <v>514</v>
      </c>
      <c r="N12" t="b">
        <v>0</v>
      </c>
    </row>
    <row r="13" spans="1:17" x14ac:dyDescent="0.45">
      <c r="A13" t="s">
        <v>515</v>
      </c>
      <c r="B13" t="s">
        <v>516</v>
      </c>
      <c r="C13" t="s">
        <v>19</v>
      </c>
      <c r="D13">
        <v>4</v>
      </c>
      <c r="E13">
        <v>5</v>
      </c>
      <c r="F13">
        <v>4</v>
      </c>
      <c r="G13">
        <v>5</v>
      </c>
      <c r="H13">
        <v>2</v>
      </c>
      <c r="I13">
        <v>3.34</v>
      </c>
      <c r="J13">
        <v>20</v>
      </c>
      <c r="K13">
        <v>0.27396226415094338</v>
      </c>
      <c r="L13">
        <v>1</v>
      </c>
      <c r="M13" t="s">
        <v>517</v>
      </c>
      <c r="N13" t="b">
        <v>0</v>
      </c>
    </row>
    <row r="14" spans="1:17" x14ac:dyDescent="0.45">
      <c r="A14" t="s">
        <v>518</v>
      </c>
      <c r="B14" t="s">
        <v>519</v>
      </c>
      <c r="C14" t="s">
        <v>19</v>
      </c>
      <c r="D14">
        <v>5</v>
      </c>
      <c r="E14">
        <v>5</v>
      </c>
      <c r="F14">
        <v>4</v>
      </c>
      <c r="G14">
        <v>5</v>
      </c>
      <c r="H14">
        <v>3</v>
      </c>
      <c r="I14">
        <v>4.74</v>
      </c>
      <c r="J14">
        <v>22</v>
      </c>
      <c r="K14">
        <v>0.27495145631067958</v>
      </c>
      <c r="L14">
        <v>1</v>
      </c>
      <c r="M14" t="s">
        <v>520</v>
      </c>
      <c r="N14" t="b">
        <v>0</v>
      </c>
    </row>
    <row r="15" spans="1:17" x14ac:dyDescent="0.45">
      <c r="A15" t="s">
        <v>521</v>
      </c>
      <c r="B15" t="s">
        <v>522</v>
      </c>
      <c r="C15" t="s">
        <v>19</v>
      </c>
      <c r="D15">
        <v>3</v>
      </c>
      <c r="E15">
        <v>4</v>
      </c>
      <c r="F15">
        <v>2</v>
      </c>
      <c r="G15">
        <v>4</v>
      </c>
      <c r="H15">
        <v>3</v>
      </c>
      <c r="I15">
        <v>3.72</v>
      </c>
      <c r="J15">
        <v>16</v>
      </c>
      <c r="K15">
        <v>0.27364485981308412</v>
      </c>
      <c r="L15">
        <v>1</v>
      </c>
      <c r="M15" t="s">
        <v>523</v>
      </c>
      <c r="N15" t="b">
        <v>0</v>
      </c>
    </row>
    <row r="16" spans="1:17" x14ac:dyDescent="0.45">
      <c r="A16" t="s">
        <v>524</v>
      </c>
      <c r="B16" t="s">
        <v>525</v>
      </c>
      <c r="C16" t="s">
        <v>19</v>
      </c>
      <c r="D16">
        <v>3</v>
      </c>
      <c r="E16">
        <v>4</v>
      </c>
      <c r="F16">
        <v>2</v>
      </c>
      <c r="G16">
        <v>4</v>
      </c>
      <c r="H16">
        <v>2</v>
      </c>
      <c r="I16">
        <v>2.54</v>
      </c>
      <c r="J16">
        <v>15</v>
      </c>
      <c r="K16">
        <v>0.21231015187849719</v>
      </c>
      <c r="L16">
        <v>1</v>
      </c>
      <c r="M16" t="s">
        <v>526</v>
      </c>
      <c r="N16" t="b">
        <v>1</v>
      </c>
      <c r="O16" t="b">
        <v>1</v>
      </c>
      <c r="P16">
        <v>393</v>
      </c>
      <c r="Q16">
        <v>700</v>
      </c>
    </row>
    <row r="17" spans="1:17" x14ac:dyDescent="0.45">
      <c r="A17" t="s">
        <v>527</v>
      </c>
      <c r="B17" t="s">
        <v>528</v>
      </c>
      <c r="C17" t="s">
        <v>19</v>
      </c>
      <c r="D17">
        <v>4</v>
      </c>
      <c r="E17">
        <v>5</v>
      </c>
      <c r="F17">
        <v>4</v>
      </c>
      <c r="G17">
        <v>5</v>
      </c>
      <c r="H17">
        <v>3</v>
      </c>
      <c r="I17">
        <v>3.4</v>
      </c>
      <c r="J17">
        <v>21</v>
      </c>
      <c r="K17">
        <v>0.28235294117647058</v>
      </c>
      <c r="L17">
        <v>1</v>
      </c>
      <c r="M17" t="s">
        <v>529</v>
      </c>
      <c r="N17" t="b">
        <v>0</v>
      </c>
    </row>
    <row r="18" spans="1:17" x14ac:dyDescent="0.45">
      <c r="A18" t="s">
        <v>530</v>
      </c>
      <c r="B18" t="s">
        <v>531</v>
      </c>
      <c r="C18" t="s">
        <v>19</v>
      </c>
      <c r="D18">
        <v>4</v>
      </c>
      <c r="E18">
        <v>5</v>
      </c>
      <c r="F18">
        <v>4</v>
      </c>
      <c r="G18">
        <v>5</v>
      </c>
      <c r="H18">
        <v>4</v>
      </c>
      <c r="I18">
        <v>3.46</v>
      </c>
      <c r="J18">
        <v>22</v>
      </c>
      <c r="K18">
        <v>0.26465753424657529</v>
      </c>
      <c r="L18">
        <v>1</v>
      </c>
      <c r="M18" t="s">
        <v>532</v>
      </c>
      <c r="N18" t="b">
        <v>0</v>
      </c>
    </row>
    <row r="19" spans="1:17" x14ac:dyDescent="0.45">
      <c r="A19" t="s">
        <v>533</v>
      </c>
      <c r="B19" t="s">
        <v>534</v>
      </c>
      <c r="C19" t="s">
        <v>19</v>
      </c>
      <c r="D19">
        <v>4</v>
      </c>
      <c r="E19">
        <v>5</v>
      </c>
      <c r="F19">
        <v>4</v>
      </c>
      <c r="G19">
        <v>5</v>
      </c>
      <c r="H19">
        <v>3</v>
      </c>
      <c r="I19">
        <v>4.5199999999999996</v>
      </c>
      <c r="J19">
        <v>21</v>
      </c>
      <c r="K19">
        <v>0.2630769230769231</v>
      </c>
      <c r="L19">
        <v>1</v>
      </c>
      <c r="M19" t="s">
        <v>535</v>
      </c>
      <c r="N19" t="b">
        <v>0</v>
      </c>
    </row>
    <row r="20" spans="1:17" x14ac:dyDescent="0.45">
      <c r="A20" t="s">
        <v>536</v>
      </c>
      <c r="B20" t="s">
        <v>537</v>
      </c>
      <c r="C20" t="s">
        <v>19</v>
      </c>
      <c r="D20">
        <v>4</v>
      </c>
      <c r="E20">
        <v>5</v>
      </c>
      <c r="F20">
        <v>4</v>
      </c>
      <c r="G20">
        <v>5</v>
      </c>
      <c r="H20">
        <v>3</v>
      </c>
      <c r="I20">
        <v>3.4</v>
      </c>
      <c r="J20">
        <v>21</v>
      </c>
      <c r="K20">
        <v>0.26879999999999998</v>
      </c>
      <c r="L20">
        <v>1</v>
      </c>
      <c r="M20" t="s">
        <v>538</v>
      </c>
      <c r="N20" t="b">
        <v>0</v>
      </c>
    </row>
    <row r="21" spans="1:17" x14ac:dyDescent="0.45">
      <c r="A21" t="s">
        <v>539</v>
      </c>
      <c r="B21" t="s">
        <v>540</v>
      </c>
      <c r="C21" t="s">
        <v>19</v>
      </c>
      <c r="D21">
        <v>4</v>
      </c>
      <c r="E21">
        <v>4</v>
      </c>
      <c r="F21">
        <v>3</v>
      </c>
      <c r="G21">
        <v>4</v>
      </c>
      <c r="H21">
        <v>3</v>
      </c>
      <c r="I21">
        <v>4.08</v>
      </c>
      <c r="J21">
        <v>18</v>
      </c>
      <c r="K21">
        <v>0.19169082125603859</v>
      </c>
      <c r="L21">
        <v>1</v>
      </c>
      <c r="M21" t="s">
        <v>541</v>
      </c>
      <c r="N21" t="b">
        <v>1</v>
      </c>
      <c r="O21" t="b">
        <v>1</v>
      </c>
      <c r="P21">
        <v>390</v>
      </c>
      <c r="Q21">
        <v>1921</v>
      </c>
    </row>
    <row r="22" spans="1:17" x14ac:dyDescent="0.45">
      <c r="A22" t="s">
        <v>542</v>
      </c>
      <c r="B22" t="s">
        <v>543</v>
      </c>
      <c r="C22" t="s">
        <v>19</v>
      </c>
      <c r="D22">
        <v>4</v>
      </c>
      <c r="E22">
        <v>4</v>
      </c>
      <c r="F22">
        <v>3</v>
      </c>
      <c r="G22">
        <v>4</v>
      </c>
      <c r="H22">
        <v>3</v>
      </c>
      <c r="I22">
        <v>4.08</v>
      </c>
      <c r="J22">
        <v>18</v>
      </c>
      <c r="K22">
        <v>0.26465753424657529</v>
      </c>
      <c r="L22">
        <v>1</v>
      </c>
      <c r="M22" t="s">
        <v>544</v>
      </c>
      <c r="N22" t="b">
        <v>0</v>
      </c>
    </row>
    <row r="23" spans="1:17" x14ac:dyDescent="0.45">
      <c r="A23" t="s">
        <v>545</v>
      </c>
      <c r="B23" t="s">
        <v>546</v>
      </c>
      <c r="C23" t="s">
        <v>19</v>
      </c>
      <c r="D23">
        <v>5</v>
      </c>
      <c r="E23">
        <v>5</v>
      </c>
      <c r="F23">
        <v>4</v>
      </c>
      <c r="G23">
        <v>5</v>
      </c>
      <c r="H23">
        <v>4</v>
      </c>
      <c r="I23">
        <v>4.8</v>
      </c>
      <c r="J23">
        <v>23</v>
      </c>
      <c r="K23">
        <v>0.27272727272727271</v>
      </c>
      <c r="L23">
        <v>1</v>
      </c>
      <c r="M23" t="s">
        <v>547</v>
      </c>
      <c r="N23" t="b">
        <v>0</v>
      </c>
    </row>
    <row r="24" spans="1:17" x14ac:dyDescent="0.45">
      <c r="A24" t="s">
        <v>548</v>
      </c>
      <c r="B24" t="s">
        <v>549</v>
      </c>
      <c r="C24" t="s">
        <v>19</v>
      </c>
      <c r="D24">
        <v>2</v>
      </c>
      <c r="E24">
        <v>3</v>
      </c>
      <c r="F24">
        <v>1</v>
      </c>
      <c r="G24">
        <v>3</v>
      </c>
      <c r="H24">
        <v>2</v>
      </c>
      <c r="I24">
        <v>1.88</v>
      </c>
      <c r="J24">
        <v>11</v>
      </c>
      <c r="K24">
        <v>0.18777777777777779</v>
      </c>
      <c r="L24">
        <v>1</v>
      </c>
      <c r="M24" t="s">
        <v>550</v>
      </c>
      <c r="N24" t="b">
        <v>1</v>
      </c>
      <c r="O24" t="b">
        <v>1</v>
      </c>
      <c r="P24">
        <v>412</v>
      </c>
      <c r="Q24">
        <v>2902</v>
      </c>
    </row>
    <row r="25" spans="1:17" x14ac:dyDescent="0.45">
      <c r="A25" t="s">
        <v>551</v>
      </c>
      <c r="B25" t="s">
        <v>552</v>
      </c>
      <c r="C25" t="s">
        <v>19</v>
      </c>
      <c r="D25">
        <v>4</v>
      </c>
      <c r="E25">
        <v>5</v>
      </c>
      <c r="F25">
        <v>3</v>
      </c>
      <c r="G25">
        <v>4</v>
      </c>
      <c r="H25">
        <v>2</v>
      </c>
      <c r="I25">
        <v>3.64</v>
      </c>
      <c r="J25">
        <v>18</v>
      </c>
      <c r="K25">
        <v>0.28090909090909089</v>
      </c>
      <c r="L25">
        <v>1</v>
      </c>
      <c r="M25" t="s">
        <v>553</v>
      </c>
      <c r="N25" t="b">
        <v>0</v>
      </c>
    </row>
    <row r="26" spans="1:17" x14ac:dyDescent="0.45">
      <c r="A26" t="s">
        <v>554</v>
      </c>
      <c r="B26" t="s">
        <v>79</v>
      </c>
      <c r="C26" t="s">
        <v>19</v>
      </c>
      <c r="D26">
        <v>1</v>
      </c>
      <c r="E26">
        <v>1</v>
      </c>
      <c r="F26">
        <v>1</v>
      </c>
      <c r="G26">
        <v>1</v>
      </c>
      <c r="H26">
        <v>1</v>
      </c>
      <c r="I26">
        <v>1</v>
      </c>
      <c r="J26">
        <v>5</v>
      </c>
      <c r="K26">
        <v>0.29696969696969699</v>
      </c>
      <c r="L26">
        <v>1</v>
      </c>
      <c r="M26" t="s">
        <v>555</v>
      </c>
      <c r="N26" t="b">
        <v>1</v>
      </c>
      <c r="O26" t="b">
        <v>1</v>
      </c>
      <c r="P26">
        <v>400</v>
      </c>
      <c r="Q26">
        <v>43</v>
      </c>
    </row>
    <row r="27" spans="1:17" x14ac:dyDescent="0.45">
      <c r="D27">
        <f t="shared" ref="D27:L27" si="0">AVERAGE(D2:D26)</f>
        <v>3.84</v>
      </c>
      <c r="E27">
        <f t="shared" si="0"/>
        <v>4.5599999999999996</v>
      </c>
      <c r="F27">
        <f t="shared" si="0"/>
        <v>3.4</v>
      </c>
      <c r="G27">
        <f t="shared" si="0"/>
        <v>4.4000000000000004</v>
      </c>
      <c r="H27">
        <f t="shared" si="0"/>
        <v>2.76</v>
      </c>
      <c r="I27">
        <f t="shared" si="0"/>
        <v>3.7367999999999988</v>
      </c>
      <c r="J27">
        <f t="shared" si="0"/>
        <v>18.96</v>
      </c>
      <c r="K27">
        <f t="shared" si="0"/>
        <v>0.26485584777543059</v>
      </c>
      <c r="L27">
        <f t="shared" si="0"/>
        <v>1</v>
      </c>
    </row>
    <row r="30" spans="1:17" x14ac:dyDescent="0.45">
      <c r="D30" s="2"/>
      <c r="E30" s="2"/>
      <c r="F30" s="2"/>
      <c r="G30" s="2"/>
      <c r="H30" s="2"/>
      <c r="I30" s="2"/>
      <c r="J30" s="2"/>
    </row>
  </sheetData>
  <autoFilter ref="A1:Q27" xr:uid="{D0471457-5E64-456C-B5DC-95330BDFEB43}"/>
  <pageMargins left="0.75" right="0.75" top="1" bottom="1" header="0.5" footer="0.5"/>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F021-C007-4D5A-A5FA-EA5BE7FE8DD3}">
  <sheetPr>
    <tabColor theme="2" tint="-0.249977111117893"/>
  </sheetPr>
  <dimension ref="A1:Q27"/>
  <sheetViews>
    <sheetView workbookViewId="0">
      <pane ySplit="1" topLeftCell="A2" activePane="bottomLeft" state="frozen"/>
      <selection pane="bottomLeft" activeCell="A2" sqref="A2:Q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17</v>
      </c>
      <c r="B2" t="s">
        <v>18</v>
      </c>
      <c r="C2" t="s">
        <v>19</v>
      </c>
      <c r="D2">
        <v>4</v>
      </c>
      <c r="E2">
        <v>5</v>
      </c>
      <c r="F2">
        <v>4</v>
      </c>
      <c r="G2">
        <v>5</v>
      </c>
      <c r="H2">
        <v>3</v>
      </c>
      <c r="I2">
        <v>3.96</v>
      </c>
      <c r="J2">
        <v>21</v>
      </c>
      <c r="K2">
        <v>0.1401904761904762</v>
      </c>
      <c r="L2">
        <v>1</v>
      </c>
      <c r="M2" t="s">
        <v>20</v>
      </c>
      <c r="N2" t="b">
        <v>0</v>
      </c>
    </row>
    <row r="3" spans="1:17" x14ac:dyDescent="0.45">
      <c r="A3" t="s">
        <v>21</v>
      </c>
      <c r="B3" t="s">
        <v>22</v>
      </c>
      <c r="C3" t="s">
        <v>19</v>
      </c>
      <c r="D3">
        <v>4</v>
      </c>
      <c r="E3">
        <v>5</v>
      </c>
      <c r="F3">
        <v>4</v>
      </c>
      <c r="G3">
        <v>5</v>
      </c>
      <c r="H3">
        <v>2</v>
      </c>
      <c r="I3">
        <v>3.34</v>
      </c>
      <c r="J3">
        <v>20</v>
      </c>
      <c r="K3">
        <v>0.14196642685851321</v>
      </c>
      <c r="L3">
        <v>1</v>
      </c>
      <c r="M3" t="s">
        <v>23</v>
      </c>
      <c r="N3" t="b">
        <v>0</v>
      </c>
    </row>
    <row r="4" spans="1:17" x14ac:dyDescent="0.45">
      <c r="A4" t="s">
        <v>24</v>
      </c>
      <c r="B4" t="s">
        <v>25</v>
      </c>
      <c r="C4" t="s">
        <v>19</v>
      </c>
      <c r="D4">
        <v>3</v>
      </c>
      <c r="E4">
        <v>4</v>
      </c>
      <c r="F4">
        <v>2</v>
      </c>
      <c r="G4">
        <v>4</v>
      </c>
      <c r="H4">
        <v>2</v>
      </c>
      <c r="I4">
        <v>2.54</v>
      </c>
      <c r="J4">
        <v>15</v>
      </c>
      <c r="K4">
        <v>0.1827138378862517</v>
      </c>
      <c r="L4">
        <v>1</v>
      </c>
      <c r="M4" t="s">
        <v>26</v>
      </c>
      <c r="N4" t="b">
        <v>1</v>
      </c>
      <c r="O4" t="b">
        <v>1</v>
      </c>
      <c r="P4">
        <v>284</v>
      </c>
      <c r="Q4">
        <v>1511</v>
      </c>
    </row>
    <row r="5" spans="1:17" x14ac:dyDescent="0.45">
      <c r="A5" t="s">
        <v>27</v>
      </c>
      <c r="B5" t="s">
        <v>28</v>
      </c>
      <c r="C5" t="s">
        <v>19</v>
      </c>
      <c r="D5">
        <v>3</v>
      </c>
      <c r="E5">
        <v>4</v>
      </c>
      <c r="F5">
        <v>3</v>
      </c>
      <c r="G5">
        <v>4</v>
      </c>
      <c r="H5">
        <v>2</v>
      </c>
      <c r="I5">
        <v>3.8</v>
      </c>
      <c r="J5">
        <v>16</v>
      </c>
      <c r="K5">
        <v>0.15238095238095239</v>
      </c>
      <c r="L5">
        <v>1</v>
      </c>
      <c r="M5" t="s">
        <v>29</v>
      </c>
      <c r="N5" t="b">
        <v>0</v>
      </c>
    </row>
    <row r="6" spans="1:17" x14ac:dyDescent="0.45">
      <c r="A6" t="s">
        <v>30</v>
      </c>
      <c r="B6" t="s">
        <v>31</v>
      </c>
      <c r="C6" t="s">
        <v>19</v>
      </c>
      <c r="D6">
        <v>3</v>
      </c>
      <c r="E6">
        <v>4</v>
      </c>
      <c r="F6">
        <v>2</v>
      </c>
      <c r="G6">
        <v>4</v>
      </c>
      <c r="H6">
        <v>3</v>
      </c>
      <c r="I6">
        <v>3.16</v>
      </c>
      <c r="J6">
        <v>16</v>
      </c>
      <c r="K6">
        <v>0.14833333333333329</v>
      </c>
      <c r="L6">
        <v>1</v>
      </c>
      <c r="M6" t="s">
        <v>32</v>
      </c>
      <c r="N6" t="b">
        <v>0</v>
      </c>
    </row>
    <row r="7" spans="1:17" x14ac:dyDescent="0.45">
      <c r="A7" t="s">
        <v>33</v>
      </c>
      <c r="B7" t="s">
        <v>34</v>
      </c>
      <c r="C7" t="s">
        <v>19</v>
      </c>
      <c r="D7">
        <v>5</v>
      </c>
      <c r="E7">
        <v>5</v>
      </c>
      <c r="F7">
        <v>4</v>
      </c>
      <c r="G7">
        <v>5</v>
      </c>
      <c r="H7">
        <v>1</v>
      </c>
      <c r="I7">
        <v>4.62</v>
      </c>
      <c r="J7">
        <v>20</v>
      </c>
      <c r="K7">
        <v>0.13846153846153841</v>
      </c>
      <c r="L7">
        <v>1</v>
      </c>
      <c r="M7" t="s">
        <v>35</v>
      </c>
      <c r="N7" t="b">
        <v>0</v>
      </c>
    </row>
    <row r="8" spans="1:17" x14ac:dyDescent="0.45">
      <c r="A8" t="s">
        <v>36</v>
      </c>
      <c r="B8" t="s">
        <v>37</v>
      </c>
      <c r="C8" t="s">
        <v>19</v>
      </c>
      <c r="D8">
        <v>4</v>
      </c>
      <c r="E8">
        <v>5</v>
      </c>
      <c r="F8">
        <v>3</v>
      </c>
      <c r="G8">
        <v>4</v>
      </c>
      <c r="H8">
        <v>3</v>
      </c>
      <c r="I8">
        <v>3.14</v>
      </c>
      <c r="J8">
        <v>19</v>
      </c>
      <c r="K8">
        <v>0.18397212543554009</v>
      </c>
      <c r="L8">
        <v>1</v>
      </c>
      <c r="M8" t="s">
        <v>38</v>
      </c>
      <c r="N8" t="b">
        <v>1</v>
      </c>
      <c r="O8" t="b">
        <v>1</v>
      </c>
      <c r="P8">
        <v>353</v>
      </c>
      <c r="Q8">
        <v>1555</v>
      </c>
    </row>
    <row r="9" spans="1:17" x14ac:dyDescent="0.45">
      <c r="A9" t="s">
        <v>39</v>
      </c>
      <c r="B9" t="s">
        <v>40</v>
      </c>
      <c r="C9" t="s">
        <v>19</v>
      </c>
      <c r="D9">
        <v>4</v>
      </c>
      <c r="E9">
        <v>5</v>
      </c>
      <c r="F9">
        <v>3</v>
      </c>
      <c r="G9">
        <v>4</v>
      </c>
      <c r="H9">
        <v>2</v>
      </c>
      <c r="I9">
        <v>3.08</v>
      </c>
      <c r="J9">
        <v>18</v>
      </c>
      <c r="K9">
        <v>0.1442424242424242</v>
      </c>
      <c r="L9">
        <v>1</v>
      </c>
      <c r="M9" t="s">
        <v>41</v>
      </c>
      <c r="N9" t="b">
        <v>0</v>
      </c>
    </row>
    <row r="10" spans="1:17" x14ac:dyDescent="0.45">
      <c r="A10" t="s">
        <v>42</v>
      </c>
      <c r="B10" t="s">
        <v>43</v>
      </c>
      <c r="C10" t="s">
        <v>19</v>
      </c>
      <c r="D10">
        <v>4</v>
      </c>
      <c r="E10">
        <v>5</v>
      </c>
      <c r="F10">
        <v>4</v>
      </c>
      <c r="G10">
        <v>5</v>
      </c>
      <c r="H10">
        <v>4</v>
      </c>
      <c r="I10">
        <v>4.0199999999999996</v>
      </c>
      <c r="J10">
        <v>22</v>
      </c>
      <c r="K10">
        <v>0.14596491228070169</v>
      </c>
      <c r="L10">
        <v>1</v>
      </c>
      <c r="M10" t="s">
        <v>44</v>
      </c>
      <c r="N10" t="b">
        <v>0</v>
      </c>
    </row>
    <row r="11" spans="1:17" x14ac:dyDescent="0.45">
      <c r="A11" t="s">
        <v>45</v>
      </c>
      <c r="B11" t="s">
        <v>46</v>
      </c>
      <c r="C11" t="s">
        <v>19</v>
      </c>
      <c r="D11">
        <v>3</v>
      </c>
      <c r="E11">
        <v>3</v>
      </c>
      <c r="F11">
        <v>2</v>
      </c>
      <c r="G11">
        <v>3</v>
      </c>
      <c r="H11">
        <v>2</v>
      </c>
      <c r="I11">
        <v>2.2400000000000002</v>
      </c>
      <c r="J11">
        <v>13</v>
      </c>
      <c r="K11">
        <v>0.25009609224855861</v>
      </c>
      <c r="L11">
        <v>1</v>
      </c>
      <c r="M11" t="s">
        <v>47</v>
      </c>
      <c r="N11" t="b">
        <v>1</v>
      </c>
      <c r="O11" t="b">
        <v>1</v>
      </c>
      <c r="P11">
        <v>338</v>
      </c>
      <c r="Q11">
        <v>1305</v>
      </c>
    </row>
    <row r="12" spans="1:17" x14ac:dyDescent="0.45">
      <c r="A12" t="s">
        <v>48</v>
      </c>
      <c r="B12" t="s">
        <v>49</v>
      </c>
      <c r="C12" t="s">
        <v>19</v>
      </c>
      <c r="D12">
        <v>4</v>
      </c>
      <c r="E12">
        <v>5</v>
      </c>
      <c r="F12">
        <v>3</v>
      </c>
      <c r="G12">
        <v>4</v>
      </c>
      <c r="H12">
        <v>1</v>
      </c>
      <c r="I12">
        <v>3.02</v>
      </c>
      <c r="J12">
        <v>17</v>
      </c>
      <c r="K12">
        <v>0.14728682170542631</v>
      </c>
      <c r="L12">
        <v>1</v>
      </c>
      <c r="M12" t="s">
        <v>50</v>
      </c>
      <c r="N12" t="b">
        <v>0</v>
      </c>
    </row>
    <row r="13" spans="1:17" x14ac:dyDescent="0.45">
      <c r="A13" t="s">
        <v>51</v>
      </c>
      <c r="B13" t="s">
        <v>52</v>
      </c>
      <c r="C13" t="s">
        <v>19</v>
      </c>
      <c r="D13">
        <v>2</v>
      </c>
      <c r="E13">
        <v>4</v>
      </c>
      <c r="F13">
        <v>2</v>
      </c>
      <c r="G13">
        <v>4</v>
      </c>
      <c r="H13">
        <v>1</v>
      </c>
      <c r="I13">
        <v>3.38</v>
      </c>
      <c r="J13">
        <v>13</v>
      </c>
      <c r="K13">
        <v>0.15098039215686271</v>
      </c>
      <c r="L13">
        <v>1</v>
      </c>
      <c r="M13" t="s">
        <v>53</v>
      </c>
      <c r="N13" t="b">
        <v>0</v>
      </c>
    </row>
    <row r="14" spans="1:17" x14ac:dyDescent="0.45">
      <c r="A14" t="s">
        <v>54</v>
      </c>
      <c r="B14" t="s">
        <v>55</v>
      </c>
      <c r="C14" t="s">
        <v>19</v>
      </c>
      <c r="D14">
        <v>4</v>
      </c>
      <c r="E14">
        <v>5</v>
      </c>
      <c r="F14">
        <v>4</v>
      </c>
      <c r="G14">
        <v>4</v>
      </c>
      <c r="H14">
        <v>3</v>
      </c>
      <c r="I14">
        <v>3.28</v>
      </c>
      <c r="J14">
        <v>20</v>
      </c>
      <c r="K14">
        <v>0.1376654632972322</v>
      </c>
      <c r="L14">
        <v>1</v>
      </c>
      <c r="M14" t="s">
        <v>56</v>
      </c>
      <c r="N14" t="b">
        <v>0</v>
      </c>
    </row>
    <row r="15" spans="1:17" x14ac:dyDescent="0.45">
      <c r="A15" t="s">
        <v>57</v>
      </c>
      <c r="B15" t="s">
        <v>58</v>
      </c>
      <c r="C15" t="s">
        <v>19</v>
      </c>
      <c r="D15">
        <v>5</v>
      </c>
      <c r="E15">
        <v>5</v>
      </c>
      <c r="F15">
        <v>4</v>
      </c>
      <c r="G15">
        <v>5</v>
      </c>
      <c r="H15">
        <v>1</v>
      </c>
      <c r="I15">
        <v>4.3400000000000007</v>
      </c>
      <c r="J15">
        <v>20</v>
      </c>
      <c r="K15">
        <v>0.14078674948240161</v>
      </c>
      <c r="L15">
        <v>1</v>
      </c>
      <c r="M15" t="s">
        <v>59</v>
      </c>
      <c r="N15" t="b">
        <v>0</v>
      </c>
    </row>
    <row r="16" spans="1:17" x14ac:dyDescent="0.45">
      <c r="A16" t="s">
        <v>60</v>
      </c>
      <c r="B16" t="s">
        <v>61</v>
      </c>
      <c r="C16" t="s">
        <v>19</v>
      </c>
      <c r="D16">
        <v>4</v>
      </c>
      <c r="E16">
        <v>4</v>
      </c>
      <c r="F16">
        <v>3</v>
      </c>
      <c r="G16">
        <v>4</v>
      </c>
      <c r="H16">
        <v>2</v>
      </c>
      <c r="I16">
        <v>2.9</v>
      </c>
      <c r="J16">
        <v>17</v>
      </c>
      <c r="K16">
        <v>0.18925035360678921</v>
      </c>
      <c r="L16">
        <v>1</v>
      </c>
      <c r="M16" t="s">
        <v>62</v>
      </c>
      <c r="N16" t="b">
        <v>1</v>
      </c>
      <c r="O16" t="b">
        <v>1</v>
      </c>
      <c r="P16">
        <v>279</v>
      </c>
      <c r="Q16">
        <v>1233</v>
      </c>
    </row>
    <row r="17" spans="1:17" x14ac:dyDescent="0.45">
      <c r="A17" t="s">
        <v>63</v>
      </c>
      <c r="B17" t="s">
        <v>64</v>
      </c>
      <c r="C17" t="s">
        <v>19</v>
      </c>
      <c r="D17">
        <v>4</v>
      </c>
      <c r="E17">
        <v>5</v>
      </c>
      <c r="F17">
        <v>4</v>
      </c>
      <c r="G17">
        <v>5</v>
      </c>
      <c r="H17">
        <v>3</v>
      </c>
      <c r="I17">
        <v>3.4</v>
      </c>
      <c r="J17">
        <v>21</v>
      </c>
      <c r="K17">
        <v>0.14178403755868541</v>
      </c>
      <c r="L17">
        <v>1</v>
      </c>
      <c r="M17" t="s">
        <v>65</v>
      </c>
      <c r="N17" t="b">
        <v>0</v>
      </c>
    </row>
    <row r="18" spans="1:17" x14ac:dyDescent="0.45">
      <c r="A18" t="s">
        <v>66</v>
      </c>
      <c r="B18" t="s">
        <v>67</v>
      </c>
      <c r="C18" t="s">
        <v>19</v>
      </c>
      <c r="D18">
        <v>3</v>
      </c>
      <c r="E18">
        <v>4</v>
      </c>
      <c r="F18">
        <v>3</v>
      </c>
      <c r="G18">
        <v>4</v>
      </c>
      <c r="H18">
        <v>2</v>
      </c>
      <c r="I18">
        <v>2.68</v>
      </c>
      <c r="J18">
        <v>16</v>
      </c>
      <c r="K18">
        <v>0.13696969696969699</v>
      </c>
      <c r="L18">
        <v>1</v>
      </c>
      <c r="M18" t="s">
        <v>68</v>
      </c>
      <c r="N18" t="b">
        <v>0</v>
      </c>
    </row>
    <row r="19" spans="1:17" x14ac:dyDescent="0.45">
      <c r="A19" t="s">
        <v>69</v>
      </c>
      <c r="B19" t="s">
        <v>70</v>
      </c>
      <c r="C19" t="s">
        <v>19</v>
      </c>
      <c r="D19">
        <v>3</v>
      </c>
      <c r="E19">
        <v>4</v>
      </c>
      <c r="F19">
        <v>3</v>
      </c>
      <c r="G19">
        <v>4</v>
      </c>
      <c r="H19">
        <v>2</v>
      </c>
      <c r="I19">
        <v>3.8</v>
      </c>
      <c r="J19">
        <v>16</v>
      </c>
      <c r="K19">
        <v>0.13800259403372239</v>
      </c>
      <c r="L19">
        <v>1</v>
      </c>
      <c r="M19" t="s">
        <v>71</v>
      </c>
      <c r="N19" t="b">
        <v>0</v>
      </c>
    </row>
    <row r="20" spans="1:17" x14ac:dyDescent="0.45">
      <c r="A20" t="s">
        <v>72</v>
      </c>
      <c r="B20" t="s">
        <v>73</v>
      </c>
      <c r="C20" t="s">
        <v>19</v>
      </c>
      <c r="D20">
        <v>4</v>
      </c>
      <c r="E20">
        <v>5</v>
      </c>
      <c r="F20">
        <v>4</v>
      </c>
      <c r="G20">
        <v>4</v>
      </c>
      <c r="H20">
        <v>3</v>
      </c>
      <c r="I20">
        <v>3.28</v>
      </c>
      <c r="J20">
        <v>20</v>
      </c>
      <c r="K20">
        <v>0.13647469458987779</v>
      </c>
      <c r="L20">
        <v>1</v>
      </c>
      <c r="M20" t="s">
        <v>74</v>
      </c>
      <c r="N20" t="b">
        <v>0</v>
      </c>
    </row>
    <row r="21" spans="1:17" x14ac:dyDescent="0.45">
      <c r="A21" t="s">
        <v>75</v>
      </c>
      <c r="B21" t="s">
        <v>76</v>
      </c>
      <c r="C21" t="s">
        <v>19</v>
      </c>
      <c r="D21">
        <v>4</v>
      </c>
      <c r="E21">
        <v>4</v>
      </c>
      <c r="F21">
        <v>3</v>
      </c>
      <c r="G21">
        <v>4</v>
      </c>
      <c r="H21">
        <v>1</v>
      </c>
      <c r="I21">
        <v>3.96</v>
      </c>
      <c r="J21">
        <v>16</v>
      </c>
      <c r="K21">
        <v>0.1391304347826087</v>
      </c>
      <c r="L21">
        <v>1</v>
      </c>
      <c r="M21" t="s">
        <v>77</v>
      </c>
      <c r="N21" t="b">
        <v>0</v>
      </c>
    </row>
    <row r="22" spans="1:17" x14ac:dyDescent="0.45">
      <c r="A22" t="s">
        <v>78</v>
      </c>
      <c r="B22" t="s">
        <v>79</v>
      </c>
      <c r="C22" t="s">
        <v>19</v>
      </c>
      <c r="D22">
        <v>1</v>
      </c>
      <c r="E22">
        <v>1</v>
      </c>
      <c r="F22">
        <v>1</v>
      </c>
      <c r="G22">
        <v>1</v>
      </c>
      <c r="H22">
        <v>1</v>
      </c>
      <c r="I22">
        <v>2.12</v>
      </c>
      <c r="J22">
        <v>5</v>
      </c>
      <c r="K22">
        <v>0.35142857142857142</v>
      </c>
      <c r="L22">
        <v>1</v>
      </c>
      <c r="M22" t="s">
        <v>80</v>
      </c>
      <c r="N22" t="b">
        <v>1</v>
      </c>
      <c r="O22" t="b">
        <v>1</v>
      </c>
      <c r="P22">
        <v>448</v>
      </c>
      <c r="Q22">
        <v>43</v>
      </c>
    </row>
    <row r="23" spans="1:17" x14ac:dyDescent="0.45">
      <c r="A23" t="s">
        <v>81</v>
      </c>
      <c r="B23" t="s">
        <v>82</v>
      </c>
      <c r="C23" t="s">
        <v>19</v>
      </c>
      <c r="D23">
        <v>3</v>
      </c>
      <c r="E23">
        <v>2</v>
      </c>
      <c r="F23">
        <v>1</v>
      </c>
      <c r="G23">
        <v>3</v>
      </c>
      <c r="H23">
        <v>1</v>
      </c>
      <c r="I23">
        <v>2.2799999999999998</v>
      </c>
      <c r="J23">
        <v>10</v>
      </c>
      <c r="K23">
        <v>0.1858285714285714</v>
      </c>
      <c r="L23">
        <v>1</v>
      </c>
      <c r="M23" t="s">
        <v>83</v>
      </c>
      <c r="N23" t="b">
        <v>1</v>
      </c>
      <c r="O23" t="b">
        <v>1</v>
      </c>
      <c r="P23">
        <v>490</v>
      </c>
      <c r="Q23">
        <v>1172</v>
      </c>
    </row>
    <row r="24" spans="1:17" x14ac:dyDescent="0.45">
      <c r="A24" t="s">
        <v>84</v>
      </c>
      <c r="B24" t="s">
        <v>85</v>
      </c>
      <c r="C24" t="s">
        <v>19</v>
      </c>
      <c r="D24">
        <v>4</v>
      </c>
      <c r="E24">
        <v>5</v>
      </c>
      <c r="F24">
        <v>4</v>
      </c>
      <c r="G24">
        <v>5</v>
      </c>
      <c r="H24">
        <v>1</v>
      </c>
      <c r="I24">
        <v>4.3999999999999986</v>
      </c>
      <c r="J24">
        <v>19</v>
      </c>
      <c r="K24">
        <v>0.14465408805031449</v>
      </c>
      <c r="L24">
        <v>1</v>
      </c>
      <c r="M24" t="s">
        <v>86</v>
      </c>
      <c r="N24" t="b">
        <v>0</v>
      </c>
    </row>
    <row r="25" spans="1:17" x14ac:dyDescent="0.45">
      <c r="A25" t="s">
        <v>87</v>
      </c>
      <c r="B25" t="s">
        <v>88</v>
      </c>
      <c r="C25" t="s">
        <v>19</v>
      </c>
      <c r="D25">
        <v>4</v>
      </c>
      <c r="E25">
        <v>4</v>
      </c>
      <c r="F25">
        <v>3</v>
      </c>
      <c r="G25">
        <v>4</v>
      </c>
      <c r="H25">
        <v>2</v>
      </c>
      <c r="I25">
        <v>4.0199999999999996</v>
      </c>
      <c r="J25">
        <v>17</v>
      </c>
      <c r="K25">
        <v>0.19591836734693879</v>
      </c>
      <c r="L25">
        <v>1</v>
      </c>
      <c r="M25" t="s">
        <v>89</v>
      </c>
      <c r="N25" t="b">
        <v>1</v>
      </c>
      <c r="O25" t="b">
        <v>1</v>
      </c>
      <c r="P25">
        <v>402</v>
      </c>
      <c r="Q25">
        <v>704</v>
      </c>
    </row>
    <row r="26" spans="1:17" x14ac:dyDescent="0.45">
      <c r="A26" t="s">
        <v>90</v>
      </c>
      <c r="B26" t="s">
        <v>91</v>
      </c>
      <c r="C26" t="s">
        <v>19</v>
      </c>
      <c r="D26">
        <v>4</v>
      </c>
      <c r="E26">
        <v>3</v>
      </c>
      <c r="F26">
        <v>2</v>
      </c>
      <c r="G26">
        <v>4</v>
      </c>
      <c r="H26">
        <v>1</v>
      </c>
      <c r="I26">
        <v>2.52</v>
      </c>
      <c r="J26">
        <v>14</v>
      </c>
      <c r="K26">
        <v>0.1912087912087912</v>
      </c>
      <c r="L26">
        <v>1</v>
      </c>
      <c r="M26" t="s">
        <v>92</v>
      </c>
      <c r="N26" t="b">
        <v>1</v>
      </c>
      <c r="O26" t="b">
        <v>1</v>
      </c>
      <c r="P26">
        <v>507</v>
      </c>
      <c r="Q26">
        <v>1154</v>
      </c>
    </row>
    <row r="27" spans="1:17" x14ac:dyDescent="0.45">
      <c r="D27">
        <f t="shared" ref="D27:L27" si="0">AVERAGE(D2:D26)</f>
        <v>3.6</v>
      </c>
      <c r="E27">
        <f t="shared" si="0"/>
        <v>4.2</v>
      </c>
      <c r="F27">
        <f t="shared" si="0"/>
        <v>3</v>
      </c>
      <c r="G27">
        <f t="shared" si="0"/>
        <v>4.08</v>
      </c>
      <c r="H27">
        <f t="shared" si="0"/>
        <v>1.96</v>
      </c>
      <c r="I27">
        <f t="shared" si="0"/>
        <v>3.3311999999999999</v>
      </c>
      <c r="J27">
        <f t="shared" si="0"/>
        <v>16.84</v>
      </c>
      <c r="K27">
        <f t="shared" si="0"/>
        <v>0.16622766987859128</v>
      </c>
      <c r="L27">
        <f t="shared" si="0"/>
        <v>1</v>
      </c>
    </row>
  </sheetData>
  <autoFilter ref="A1:Q27" xr:uid="{1960F021-C007-4D5A-A5FA-EA5BE7FE8DD3}"/>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C88D-E0E2-42E4-96CE-E04999B6720F}">
  <sheetPr>
    <tabColor theme="2" tint="-0.249977111117893"/>
  </sheetPr>
  <dimension ref="A1:Q132"/>
  <sheetViews>
    <sheetView workbookViewId="0">
      <pane ySplit="1" topLeftCell="A96" activePane="bottomLeft" state="frozen"/>
      <selection pane="bottomLeft" activeCell="A2" sqref="A2:Q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93</v>
      </c>
      <c r="B2" t="s">
        <v>94</v>
      </c>
      <c r="C2" t="s">
        <v>19</v>
      </c>
      <c r="D2">
        <v>5</v>
      </c>
      <c r="E2">
        <v>5</v>
      </c>
      <c r="F2">
        <v>5</v>
      </c>
      <c r="G2">
        <v>5</v>
      </c>
      <c r="H2">
        <v>1</v>
      </c>
      <c r="I2">
        <v>4.76</v>
      </c>
      <c r="J2">
        <v>21</v>
      </c>
      <c r="K2">
        <v>0.15300546448087429</v>
      </c>
      <c r="L2">
        <v>1</v>
      </c>
      <c r="M2" t="s">
        <v>95</v>
      </c>
      <c r="N2" t="b">
        <v>0</v>
      </c>
    </row>
    <row r="3" spans="1:17" x14ac:dyDescent="0.45">
      <c r="A3" t="s">
        <v>96</v>
      </c>
      <c r="B3" t="s">
        <v>97</v>
      </c>
      <c r="C3" t="s">
        <v>19</v>
      </c>
      <c r="D3">
        <v>5</v>
      </c>
      <c r="E3">
        <v>5</v>
      </c>
      <c r="F3">
        <v>5</v>
      </c>
      <c r="G3">
        <v>5</v>
      </c>
      <c r="H3">
        <v>5</v>
      </c>
      <c r="I3">
        <v>5</v>
      </c>
      <c r="J3">
        <v>25</v>
      </c>
      <c r="K3">
        <v>0.25569007263922522</v>
      </c>
      <c r="L3">
        <v>1</v>
      </c>
      <c r="M3" t="s">
        <v>98</v>
      </c>
      <c r="N3" t="b">
        <v>0</v>
      </c>
    </row>
    <row r="4" spans="1:17" x14ac:dyDescent="0.45">
      <c r="A4" t="s">
        <v>99</v>
      </c>
      <c r="B4" t="s">
        <v>100</v>
      </c>
      <c r="C4" t="s">
        <v>19</v>
      </c>
      <c r="D4">
        <v>4</v>
      </c>
      <c r="E4">
        <v>5</v>
      </c>
      <c r="F4">
        <v>4</v>
      </c>
      <c r="G4">
        <v>5</v>
      </c>
      <c r="H4">
        <v>2</v>
      </c>
      <c r="I4">
        <v>4.46</v>
      </c>
      <c r="J4">
        <v>20</v>
      </c>
      <c r="K4">
        <v>0.14779116465863451</v>
      </c>
      <c r="L4">
        <v>1</v>
      </c>
      <c r="M4" t="s">
        <v>101</v>
      </c>
      <c r="N4" t="b">
        <v>0</v>
      </c>
    </row>
    <row r="5" spans="1:17" x14ac:dyDescent="0.45">
      <c r="A5" t="s">
        <v>102</v>
      </c>
      <c r="B5" t="s">
        <v>103</v>
      </c>
      <c r="C5" t="s">
        <v>19</v>
      </c>
      <c r="D5">
        <v>4</v>
      </c>
      <c r="E5">
        <v>4</v>
      </c>
      <c r="F5">
        <v>2</v>
      </c>
      <c r="G5">
        <v>4</v>
      </c>
      <c r="H5">
        <v>2</v>
      </c>
      <c r="I5">
        <v>3.88</v>
      </c>
      <c r="J5">
        <v>16</v>
      </c>
      <c r="K5">
        <v>0.15438596491228071</v>
      </c>
      <c r="L5">
        <v>1</v>
      </c>
      <c r="M5" t="s">
        <v>104</v>
      </c>
      <c r="N5" t="b">
        <v>0</v>
      </c>
    </row>
    <row r="6" spans="1:17" x14ac:dyDescent="0.45">
      <c r="A6" t="s">
        <v>105</v>
      </c>
      <c r="B6" t="s">
        <v>106</v>
      </c>
      <c r="C6" t="s">
        <v>19</v>
      </c>
      <c r="D6">
        <v>5</v>
      </c>
      <c r="E6">
        <v>5</v>
      </c>
      <c r="F6">
        <v>5</v>
      </c>
      <c r="G6">
        <v>5</v>
      </c>
      <c r="H6">
        <v>4</v>
      </c>
      <c r="I6">
        <v>4.9400000000000004</v>
      </c>
      <c r="J6">
        <v>24</v>
      </c>
      <c r="K6">
        <v>0.15686274509803921</v>
      </c>
      <c r="L6">
        <v>1</v>
      </c>
      <c r="M6" t="s">
        <v>107</v>
      </c>
      <c r="N6" t="b">
        <v>0</v>
      </c>
    </row>
    <row r="7" spans="1:17" x14ac:dyDescent="0.45">
      <c r="A7" t="s">
        <v>108</v>
      </c>
      <c r="B7" t="s">
        <v>109</v>
      </c>
      <c r="C7" t="s">
        <v>19</v>
      </c>
      <c r="D7">
        <v>4</v>
      </c>
      <c r="E7">
        <v>5</v>
      </c>
      <c r="F7">
        <v>3</v>
      </c>
      <c r="G7">
        <v>4</v>
      </c>
      <c r="H7">
        <v>4</v>
      </c>
      <c r="I7">
        <v>4.3199999999999994</v>
      </c>
      <c r="J7">
        <v>20</v>
      </c>
      <c r="K7">
        <v>0.15179487179487181</v>
      </c>
      <c r="L7">
        <v>1</v>
      </c>
      <c r="M7" t="s">
        <v>110</v>
      </c>
      <c r="N7" t="b">
        <v>0</v>
      </c>
    </row>
    <row r="8" spans="1:17" x14ac:dyDescent="0.45">
      <c r="A8" t="s">
        <v>111</v>
      </c>
      <c r="B8" t="s">
        <v>112</v>
      </c>
      <c r="C8" t="s">
        <v>19</v>
      </c>
      <c r="D8">
        <v>4</v>
      </c>
      <c r="E8">
        <v>4</v>
      </c>
      <c r="F8">
        <v>3</v>
      </c>
      <c r="G8">
        <v>4</v>
      </c>
      <c r="H8">
        <v>1</v>
      </c>
      <c r="I8">
        <v>3.96</v>
      </c>
      <c r="J8">
        <v>16</v>
      </c>
      <c r="K8">
        <v>0.14891774891774889</v>
      </c>
      <c r="L8">
        <v>1</v>
      </c>
      <c r="M8" t="s">
        <v>113</v>
      </c>
      <c r="N8" t="b">
        <v>0</v>
      </c>
    </row>
    <row r="9" spans="1:17" x14ac:dyDescent="0.45">
      <c r="A9" t="s">
        <v>114</v>
      </c>
      <c r="B9" t="s">
        <v>115</v>
      </c>
      <c r="C9" t="s">
        <v>19</v>
      </c>
      <c r="D9">
        <v>4</v>
      </c>
      <c r="E9">
        <v>5</v>
      </c>
      <c r="F9">
        <v>4</v>
      </c>
      <c r="G9">
        <v>5</v>
      </c>
      <c r="H9">
        <v>3</v>
      </c>
      <c r="I9">
        <v>4.5199999999999996</v>
      </c>
      <c r="J9">
        <v>21</v>
      </c>
      <c r="K9">
        <v>0.15238095238095239</v>
      </c>
      <c r="L9">
        <v>1</v>
      </c>
      <c r="M9" t="s">
        <v>116</v>
      </c>
      <c r="N9" t="b">
        <v>0</v>
      </c>
    </row>
    <row r="10" spans="1:17" x14ac:dyDescent="0.45">
      <c r="A10" t="s">
        <v>117</v>
      </c>
      <c r="B10" t="s">
        <v>118</v>
      </c>
      <c r="C10" t="s">
        <v>19</v>
      </c>
      <c r="D10">
        <v>5</v>
      </c>
      <c r="E10">
        <v>5</v>
      </c>
      <c r="F10">
        <v>5</v>
      </c>
      <c r="G10">
        <v>5</v>
      </c>
      <c r="H10">
        <v>3</v>
      </c>
      <c r="I10">
        <v>4.88</v>
      </c>
      <c r="J10">
        <v>23</v>
      </c>
      <c r="K10">
        <v>0.25876010781671149</v>
      </c>
      <c r="L10">
        <v>1</v>
      </c>
      <c r="M10" t="s">
        <v>119</v>
      </c>
      <c r="N10" t="b">
        <v>0</v>
      </c>
    </row>
    <row r="11" spans="1:17" x14ac:dyDescent="0.45">
      <c r="A11" t="s">
        <v>120</v>
      </c>
      <c r="B11" t="s">
        <v>121</v>
      </c>
      <c r="C11" t="s">
        <v>19</v>
      </c>
      <c r="D11">
        <v>5</v>
      </c>
      <c r="E11">
        <v>5</v>
      </c>
      <c r="F11">
        <v>5</v>
      </c>
      <c r="G11">
        <v>5</v>
      </c>
      <c r="H11">
        <v>3</v>
      </c>
      <c r="I11">
        <v>4.88</v>
      </c>
      <c r="J11">
        <v>23</v>
      </c>
      <c r="K11">
        <v>0.25257142857142861</v>
      </c>
      <c r="L11">
        <v>1</v>
      </c>
      <c r="M11" t="s">
        <v>122</v>
      </c>
      <c r="N11" t="b">
        <v>0</v>
      </c>
    </row>
    <row r="12" spans="1:17" x14ac:dyDescent="0.45">
      <c r="A12" t="s">
        <v>123</v>
      </c>
      <c r="B12" t="s">
        <v>124</v>
      </c>
      <c r="C12" t="s">
        <v>19</v>
      </c>
      <c r="D12">
        <v>5</v>
      </c>
      <c r="E12">
        <v>5</v>
      </c>
      <c r="F12">
        <v>5</v>
      </c>
      <c r="G12">
        <v>5</v>
      </c>
      <c r="H12">
        <v>4</v>
      </c>
      <c r="I12">
        <v>4.9400000000000004</v>
      </c>
      <c r="J12">
        <v>24</v>
      </c>
      <c r="K12">
        <v>0.15023474178403751</v>
      </c>
      <c r="L12">
        <v>1</v>
      </c>
      <c r="M12" t="s">
        <v>125</v>
      </c>
      <c r="N12" t="b">
        <v>0</v>
      </c>
    </row>
    <row r="13" spans="1:17" x14ac:dyDescent="0.45">
      <c r="A13" t="s">
        <v>126</v>
      </c>
      <c r="B13" t="s">
        <v>127</v>
      </c>
      <c r="C13" t="s">
        <v>19</v>
      </c>
      <c r="D13">
        <v>4</v>
      </c>
      <c r="E13">
        <v>5</v>
      </c>
      <c r="F13">
        <v>4</v>
      </c>
      <c r="G13">
        <v>5</v>
      </c>
      <c r="H13">
        <v>3</v>
      </c>
      <c r="I13">
        <v>4.5199999999999996</v>
      </c>
      <c r="J13">
        <v>21</v>
      </c>
      <c r="K13">
        <v>0.1536723163841808</v>
      </c>
      <c r="L13">
        <v>1</v>
      </c>
      <c r="M13" t="s">
        <v>128</v>
      </c>
      <c r="N13" t="b">
        <v>0</v>
      </c>
    </row>
    <row r="14" spans="1:17" x14ac:dyDescent="0.45">
      <c r="A14" t="s">
        <v>129</v>
      </c>
      <c r="B14" t="s">
        <v>130</v>
      </c>
      <c r="C14" t="s">
        <v>19</v>
      </c>
      <c r="D14">
        <v>2</v>
      </c>
      <c r="E14">
        <v>2</v>
      </c>
      <c r="F14">
        <v>1</v>
      </c>
      <c r="G14">
        <v>4</v>
      </c>
      <c r="H14">
        <v>2</v>
      </c>
      <c r="I14">
        <v>2.94</v>
      </c>
      <c r="J14">
        <v>11</v>
      </c>
      <c r="K14">
        <v>0.15686274509803921</v>
      </c>
      <c r="L14">
        <v>1</v>
      </c>
      <c r="M14" t="s">
        <v>131</v>
      </c>
      <c r="N14" t="b">
        <v>0</v>
      </c>
    </row>
    <row r="15" spans="1:17" x14ac:dyDescent="0.45">
      <c r="A15" t="s">
        <v>132</v>
      </c>
      <c r="B15" t="s">
        <v>133</v>
      </c>
      <c r="C15" t="s">
        <v>19</v>
      </c>
      <c r="D15">
        <v>5</v>
      </c>
      <c r="E15">
        <v>5</v>
      </c>
      <c r="F15">
        <v>5</v>
      </c>
      <c r="G15">
        <v>5</v>
      </c>
      <c r="H15">
        <v>1</v>
      </c>
      <c r="I15">
        <v>4.76</v>
      </c>
      <c r="J15">
        <v>21</v>
      </c>
      <c r="K15">
        <v>0.29010989010989008</v>
      </c>
      <c r="L15">
        <v>1</v>
      </c>
      <c r="M15" t="s">
        <v>134</v>
      </c>
      <c r="N15" t="b">
        <v>0</v>
      </c>
    </row>
    <row r="16" spans="1:17" x14ac:dyDescent="0.45">
      <c r="A16" t="s">
        <v>135</v>
      </c>
      <c r="B16" t="s">
        <v>136</v>
      </c>
      <c r="C16" t="s">
        <v>19</v>
      </c>
      <c r="D16">
        <v>3</v>
      </c>
      <c r="E16">
        <v>3</v>
      </c>
      <c r="F16">
        <v>2</v>
      </c>
      <c r="G16">
        <v>4</v>
      </c>
      <c r="H16">
        <v>2</v>
      </c>
      <c r="I16">
        <v>2.92</v>
      </c>
      <c r="J16">
        <v>14</v>
      </c>
      <c r="K16">
        <v>0.2417582417582417</v>
      </c>
      <c r="L16">
        <v>1</v>
      </c>
      <c r="M16" t="s">
        <v>137</v>
      </c>
      <c r="N16" t="b">
        <v>0</v>
      </c>
    </row>
    <row r="17" spans="1:14" x14ac:dyDescent="0.45">
      <c r="A17" t="s">
        <v>138</v>
      </c>
      <c r="B17" t="s">
        <v>139</v>
      </c>
      <c r="C17" t="s">
        <v>19</v>
      </c>
      <c r="D17">
        <v>3</v>
      </c>
      <c r="E17">
        <v>3</v>
      </c>
      <c r="F17">
        <v>2</v>
      </c>
      <c r="G17">
        <v>4</v>
      </c>
      <c r="H17">
        <v>3</v>
      </c>
      <c r="I17">
        <v>2.98</v>
      </c>
      <c r="J17">
        <v>15</v>
      </c>
      <c r="K17">
        <v>0.26386554621848729</v>
      </c>
      <c r="L17">
        <v>1</v>
      </c>
      <c r="M17" t="s">
        <v>140</v>
      </c>
      <c r="N17" t="b">
        <v>0</v>
      </c>
    </row>
    <row r="18" spans="1:14" x14ac:dyDescent="0.45">
      <c r="A18" t="s">
        <v>141</v>
      </c>
      <c r="B18" t="s">
        <v>142</v>
      </c>
      <c r="C18" t="s">
        <v>19</v>
      </c>
      <c r="D18">
        <v>5</v>
      </c>
      <c r="E18">
        <v>5</v>
      </c>
      <c r="F18">
        <v>5</v>
      </c>
      <c r="G18">
        <v>5</v>
      </c>
      <c r="H18">
        <v>1</v>
      </c>
      <c r="I18">
        <v>4.76</v>
      </c>
      <c r="J18">
        <v>21</v>
      </c>
      <c r="K18">
        <v>0.28250401284109139</v>
      </c>
      <c r="L18">
        <v>1</v>
      </c>
      <c r="M18" t="s">
        <v>143</v>
      </c>
      <c r="N18" t="b">
        <v>0</v>
      </c>
    </row>
    <row r="19" spans="1:14" x14ac:dyDescent="0.45">
      <c r="A19" t="s">
        <v>144</v>
      </c>
      <c r="B19" t="s">
        <v>145</v>
      </c>
      <c r="C19" t="s">
        <v>19</v>
      </c>
      <c r="D19">
        <v>5</v>
      </c>
      <c r="E19">
        <v>5</v>
      </c>
      <c r="F19">
        <v>4</v>
      </c>
      <c r="G19">
        <v>5</v>
      </c>
      <c r="H19">
        <v>3</v>
      </c>
      <c r="I19">
        <v>4.74</v>
      </c>
      <c r="J19">
        <v>22</v>
      </c>
      <c r="K19">
        <v>0.14871794871794869</v>
      </c>
      <c r="L19">
        <v>1</v>
      </c>
      <c r="M19" t="s">
        <v>146</v>
      </c>
      <c r="N19" t="b">
        <v>0</v>
      </c>
    </row>
    <row r="20" spans="1:14" x14ac:dyDescent="0.45">
      <c r="A20" t="s">
        <v>147</v>
      </c>
      <c r="B20" t="s">
        <v>148</v>
      </c>
      <c r="C20" t="s">
        <v>19</v>
      </c>
      <c r="D20">
        <v>5</v>
      </c>
      <c r="E20">
        <v>5</v>
      </c>
      <c r="F20">
        <v>5</v>
      </c>
      <c r="G20">
        <v>5</v>
      </c>
      <c r="H20">
        <v>1</v>
      </c>
      <c r="I20">
        <v>4.76</v>
      </c>
      <c r="J20">
        <v>21</v>
      </c>
      <c r="K20">
        <v>0.1536723163841808</v>
      </c>
      <c r="L20">
        <v>1</v>
      </c>
      <c r="M20" t="s">
        <v>149</v>
      </c>
      <c r="N20" t="b">
        <v>0</v>
      </c>
    </row>
    <row r="21" spans="1:14" x14ac:dyDescent="0.45">
      <c r="A21" t="s">
        <v>150</v>
      </c>
      <c r="B21" t="s">
        <v>151</v>
      </c>
      <c r="C21" t="s">
        <v>19</v>
      </c>
      <c r="D21">
        <v>3</v>
      </c>
      <c r="E21">
        <v>3</v>
      </c>
      <c r="F21">
        <v>1</v>
      </c>
      <c r="G21">
        <v>5</v>
      </c>
      <c r="H21">
        <v>3</v>
      </c>
      <c r="I21">
        <v>3.5200000000000009</v>
      </c>
      <c r="J21">
        <v>15</v>
      </c>
      <c r="K21">
        <v>0.26890756302521007</v>
      </c>
      <c r="L21">
        <v>1</v>
      </c>
      <c r="M21" t="s">
        <v>152</v>
      </c>
      <c r="N21" t="b">
        <v>0</v>
      </c>
    </row>
    <row r="22" spans="1:14" x14ac:dyDescent="0.45">
      <c r="A22" t="s">
        <v>153</v>
      </c>
      <c r="B22" t="s">
        <v>154</v>
      </c>
      <c r="C22" t="s">
        <v>19</v>
      </c>
      <c r="D22">
        <v>4</v>
      </c>
      <c r="E22">
        <v>4</v>
      </c>
      <c r="F22">
        <v>3</v>
      </c>
      <c r="G22">
        <v>4</v>
      </c>
      <c r="H22">
        <v>3</v>
      </c>
      <c r="I22">
        <v>4.08</v>
      </c>
      <c r="J22">
        <v>18</v>
      </c>
      <c r="K22">
        <v>0.23351988217967601</v>
      </c>
      <c r="L22">
        <v>1</v>
      </c>
      <c r="M22" t="s">
        <v>155</v>
      </c>
      <c r="N22" t="b">
        <v>0</v>
      </c>
    </row>
    <row r="23" spans="1:14" x14ac:dyDescent="0.45">
      <c r="A23" t="s">
        <v>156</v>
      </c>
      <c r="B23" t="s">
        <v>157</v>
      </c>
      <c r="C23" t="s">
        <v>19</v>
      </c>
      <c r="D23">
        <v>4</v>
      </c>
      <c r="E23">
        <v>5</v>
      </c>
      <c r="F23">
        <v>4</v>
      </c>
      <c r="G23">
        <v>5</v>
      </c>
      <c r="H23">
        <v>1</v>
      </c>
      <c r="I23">
        <v>4.12</v>
      </c>
      <c r="J23">
        <v>19</v>
      </c>
      <c r="K23">
        <v>0.15238095238095239</v>
      </c>
      <c r="L23">
        <v>1</v>
      </c>
      <c r="M23" t="s">
        <v>158</v>
      </c>
      <c r="N23" t="b">
        <v>0</v>
      </c>
    </row>
    <row r="24" spans="1:14" x14ac:dyDescent="0.45">
      <c r="A24" t="s">
        <v>159</v>
      </c>
      <c r="B24" t="s">
        <v>160</v>
      </c>
      <c r="C24" t="s">
        <v>19</v>
      </c>
      <c r="D24">
        <v>5</v>
      </c>
      <c r="E24">
        <v>5</v>
      </c>
      <c r="F24">
        <v>5</v>
      </c>
      <c r="G24">
        <v>5</v>
      </c>
      <c r="H24">
        <v>4</v>
      </c>
      <c r="I24">
        <v>4.9400000000000004</v>
      </c>
      <c r="J24">
        <v>24</v>
      </c>
      <c r="K24">
        <v>0.14385964912280699</v>
      </c>
      <c r="L24">
        <v>1</v>
      </c>
      <c r="M24" t="s">
        <v>161</v>
      </c>
      <c r="N24" t="b">
        <v>0</v>
      </c>
    </row>
    <row r="25" spans="1:14" x14ac:dyDescent="0.45">
      <c r="A25" t="s">
        <v>162</v>
      </c>
      <c r="B25" t="s">
        <v>163</v>
      </c>
      <c r="C25" t="s">
        <v>19</v>
      </c>
      <c r="D25">
        <v>4</v>
      </c>
      <c r="E25">
        <v>4</v>
      </c>
      <c r="F25">
        <v>3</v>
      </c>
      <c r="G25">
        <v>4</v>
      </c>
      <c r="H25">
        <v>3</v>
      </c>
      <c r="I25">
        <v>4.08</v>
      </c>
      <c r="J25">
        <v>18</v>
      </c>
      <c r="K25">
        <v>0.2419047619047619</v>
      </c>
      <c r="L25">
        <v>1</v>
      </c>
      <c r="M25" t="s">
        <v>164</v>
      </c>
      <c r="N25" t="b">
        <v>0</v>
      </c>
    </row>
    <row r="26" spans="1:14" x14ac:dyDescent="0.45">
      <c r="A26" t="s">
        <v>165</v>
      </c>
      <c r="B26" t="s">
        <v>166</v>
      </c>
      <c r="C26" t="s">
        <v>19</v>
      </c>
      <c r="D26">
        <v>4</v>
      </c>
      <c r="E26">
        <v>4</v>
      </c>
      <c r="F26">
        <v>2</v>
      </c>
      <c r="G26">
        <v>4</v>
      </c>
      <c r="H26">
        <v>2</v>
      </c>
      <c r="I26">
        <v>3.32</v>
      </c>
      <c r="J26">
        <v>16</v>
      </c>
      <c r="K26">
        <v>0.15402298850574711</v>
      </c>
      <c r="L26">
        <v>1</v>
      </c>
      <c r="M26" t="s">
        <v>167</v>
      </c>
      <c r="N26" t="b">
        <v>0</v>
      </c>
    </row>
    <row r="27" spans="1:14" x14ac:dyDescent="0.45">
      <c r="A27" t="s">
        <v>168</v>
      </c>
      <c r="B27" t="s">
        <v>169</v>
      </c>
      <c r="C27" t="s">
        <v>19</v>
      </c>
      <c r="D27">
        <v>1</v>
      </c>
      <c r="E27">
        <v>1</v>
      </c>
      <c r="F27">
        <v>1</v>
      </c>
      <c r="G27">
        <v>5</v>
      </c>
      <c r="H27">
        <v>1</v>
      </c>
      <c r="I27">
        <v>2.6</v>
      </c>
      <c r="J27">
        <v>9</v>
      </c>
      <c r="K27">
        <v>0.25142857142857139</v>
      </c>
      <c r="L27">
        <v>1</v>
      </c>
      <c r="M27" t="s">
        <v>170</v>
      </c>
      <c r="N27" t="b">
        <v>0</v>
      </c>
    </row>
    <row r="28" spans="1:14" x14ac:dyDescent="0.45">
      <c r="A28" t="s">
        <v>171</v>
      </c>
      <c r="B28" t="s">
        <v>172</v>
      </c>
      <c r="C28" t="s">
        <v>19</v>
      </c>
      <c r="D28">
        <v>3</v>
      </c>
      <c r="E28">
        <v>5</v>
      </c>
      <c r="F28">
        <v>3</v>
      </c>
      <c r="G28">
        <v>5</v>
      </c>
      <c r="H28">
        <v>1</v>
      </c>
      <c r="I28">
        <v>3.76</v>
      </c>
      <c r="J28">
        <v>17</v>
      </c>
      <c r="K28">
        <v>0.15942028985507251</v>
      </c>
      <c r="L28">
        <v>1</v>
      </c>
      <c r="M28" t="s">
        <v>173</v>
      </c>
      <c r="N28" t="b">
        <v>0</v>
      </c>
    </row>
    <row r="29" spans="1:14" x14ac:dyDescent="0.45">
      <c r="A29" t="s">
        <v>174</v>
      </c>
      <c r="B29" t="s">
        <v>175</v>
      </c>
      <c r="C29" t="s">
        <v>19</v>
      </c>
      <c r="D29">
        <v>3</v>
      </c>
      <c r="E29">
        <v>3</v>
      </c>
      <c r="F29">
        <v>2</v>
      </c>
      <c r="G29">
        <v>4</v>
      </c>
      <c r="H29">
        <v>3</v>
      </c>
      <c r="I29">
        <v>3.54</v>
      </c>
      <c r="J29">
        <v>15</v>
      </c>
      <c r="K29">
        <v>0.25058977719528169</v>
      </c>
      <c r="L29">
        <v>1</v>
      </c>
      <c r="M29" t="s">
        <v>176</v>
      </c>
      <c r="N29" t="b">
        <v>0</v>
      </c>
    </row>
    <row r="30" spans="1:14" x14ac:dyDescent="0.45">
      <c r="A30" t="s">
        <v>177</v>
      </c>
      <c r="B30" t="s">
        <v>178</v>
      </c>
      <c r="C30" t="s">
        <v>19</v>
      </c>
      <c r="D30">
        <v>3</v>
      </c>
      <c r="E30">
        <v>3</v>
      </c>
      <c r="F30">
        <v>1</v>
      </c>
      <c r="G30">
        <v>5</v>
      </c>
      <c r="H30">
        <v>1</v>
      </c>
      <c r="I30">
        <v>2.2799999999999998</v>
      </c>
      <c r="J30">
        <v>13</v>
      </c>
      <c r="K30">
        <v>0.26791569086651051</v>
      </c>
      <c r="L30">
        <v>1</v>
      </c>
      <c r="M30" t="s">
        <v>179</v>
      </c>
      <c r="N30" t="b">
        <v>0</v>
      </c>
    </row>
    <row r="31" spans="1:14" x14ac:dyDescent="0.45">
      <c r="A31" t="s">
        <v>180</v>
      </c>
      <c r="B31" t="s">
        <v>181</v>
      </c>
      <c r="C31" t="s">
        <v>19</v>
      </c>
      <c r="D31">
        <v>4</v>
      </c>
      <c r="E31">
        <v>4</v>
      </c>
      <c r="F31">
        <v>3</v>
      </c>
      <c r="G31">
        <v>5</v>
      </c>
      <c r="H31">
        <v>3</v>
      </c>
      <c r="I31">
        <v>4.2</v>
      </c>
      <c r="J31">
        <v>19</v>
      </c>
      <c r="K31">
        <v>0.15208333333333329</v>
      </c>
      <c r="L31">
        <v>1</v>
      </c>
      <c r="M31" t="s">
        <v>182</v>
      </c>
      <c r="N31" t="b">
        <v>0</v>
      </c>
    </row>
    <row r="32" spans="1:14" x14ac:dyDescent="0.45">
      <c r="A32" t="s">
        <v>183</v>
      </c>
      <c r="B32" t="s">
        <v>184</v>
      </c>
      <c r="C32" t="s">
        <v>19</v>
      </c>
      <c r="D32">
        <v>4</v>
      </c>
      <c r="E32">
        <v>5</v>
      </c>
      <c r="F32">
        <v>4</v>
      </c>
      <c r="G32">
        <v>5</v>
      </c>
      <c r="H32">
        <v>2</v>
      </c>
      <c r="I32">
        <v>3.9</v>
      </c>
      <c r="J32">
        <v>20</v>
      </c>
      <c r="K32">
        <v>0.15597484276729559</v>
      </c>
      <c r="L32">
        <v>1</v>
      </c>
      <c r="M32" t="s">
        <v>185</v>
      </c>
      <c r="N32" t="b">
        <v>0</v>
      </c>
    </row>
    <row r="33" spans="1:14" x14ac:dyDescent="0.45">
      <c r="A33" t="s">
        <v>186</v>
      </c>
      <c r="B33" t="s">
        <v>187</v>
      </c>
      <c r="C33" t="s">
        <v>19</v>
      </c>
      <c r="D33">
        <v>4</v>
      </c>
      <c r="E33">
        <v>4</v>
      </c>
      <c r="F33">
        <v>3</v>
      </c>
      <c r="G33">
        <v>5</v>
      </c>
      <c r="H33">
        <v>2</v>
      </c>
      <c r="I33">
        <v>4.1399999999999997</v>
      </c>
      <c r="J33">
        <v>18</v>
      </c>
      <c r="K33">
        <v>0.14933333333333329</v>
      </c>
      <c r="L33">
        <v>1</v>
      </c>
      <c r="M33" t="s">
        <v>188</v>
      </c>
      <c r="N33" t="b">
        <v>0</v>
      </c>
    </row>
    <row r="34" spans="1:14" x14ac:dyDescent="0.45">
      <c r="A34" t="s">
        <v>189</v>
      </c>
      <c r="B34" t="s">
        <v>190</v>
      </c>
      <c r="C34" t="s">
        <v>19</v>
      </c>
      <c r="D34">
        <v>3</v>
      </c>
      <c r="E34">
        <v>3</v>
      </c>
      <c r="F34">
        <v>1</v>
      </c>
      <c r="G34">
        <v>5</v>
      </c>
      <c r="H34">
        <v>1</v>
      </c>
      <c r="I34">
        <v>3.4000000000000008</v>
      </c>
      <c r="J34">
        <v>13</v>
      </c>
      <c r="K34">
        <v>0.1583333333333333</v>
      </c>
      <c r="L34">
        <v>1</v>
      </c>
      <c r="M34" t="s">
        <v>191</v>
      </c>
      <c r="N34" t="b">
        <v>0</v>
      </c>
    </row>
    <row r="35" spans="1:14" x14ac:dyDescent="0.45">
      <c r="A35" t="s">
        <v>192</v>
      </c>
      <c r="B35" t="s">
        <v>193</v>
      </c>
      <c r="C35" t="s">
        <v>19</v>
      </c>
      <c r="D35">
        <v>4</v>
      </c>
      <c r="E35">
        <v>5</v>
      </c>
      <c r="F35">
        <v>4</v>
      </c>
      <c r="G35">
        <v>5</v>
      </c>
      <c r="H35">
        <v>4</v>
      </c>
      <c r="I35">
        <v>4.5799999999999992</v>
      </c>
      <c r="J35">
        <v>22</v>
      </c>
      <c r="K35">
        <v>0.14358974358974361</v>
      </c>
      <c r="L35">
        <v>1</v>
      </c>
      <c r="M35" t="s">
        <v>194</v>
      </c>
      <c r="N35" t="b">
        <v>0</v>
      </c>
    </row>
    <row r="36" spans="1:14" x14ac:dyDescent="0.45">
      <c r="A36" t="s">
        <v>195</v>
      </c>
      <c r="B36" t="s">
        <v>196</v>
      </c>
      <c r="C36" t="s">
        <v>19</v>
      </c>
      <c r="D36">
        <v>4</v>
      </c>
      <c r="E36">
        <v>5</v>
      </c>
      <c r="F36">
        <v>4</v>
      </c>
      <c r="G36">
        <v>5</v>
      </c>
      <c r="H36">
        <v>3</v>
      </c>
      <c r="I36">
        <v>4.5199999999999996</v>
      </c>
      <c r="J36">
        <v>21</v>
      </c>
      <c r="K36">
        <v>0.14779116465863451</v>
      </c>
      <c r="L36">
        <v>1</v>
      </c>
      <c r="M36" t="s">
        <v>197</v>
      </c>
      <c r="N36" t="b">
        <v>0</v>
      </c>
    </row>
    <row r="37" spans="1:14" x14ac:dyDescent="0.45">
      <c r="A37" t="s">
        <v>198</v>
      </c>
      <c r="B37" t="s">
        <v>199</v>
      </c>
      <c r="C37" t="s">
        <v>19</v>
      </c>
      <c r="D37">
        <v>4</v>
      </c>
      <c r="E37">
        <v>5</v>
      </c>
      <c r="F37">
        <v>3</v>
      </c>
      <c r="G37">
        <v>5</v>
      </c>
      <c r="H37">
        <v>1</v>
      </c>
      <c r="I37">
        <v>3.98</v>
      </c>
      <c r="J37">
        <v>18</v>
      </c>
      <c r="K37">
        <v>0.1536723163841808</v>
      </c>
      <c r="L37">
        <v>1</v>
      </c>
      <c r="M37" t="s">
        <v>200</v>
      </c>
      <c r="N37" t="b">
        <v>0</v>
      </c>
    </row>
    <row r="38" spans="1:14" x14ac:dyDescent="0.45">
      <c r="A38" t="s">
        <v>201</v>
      </c>
      <c r="B38" t="s">
        <v>202</v>
      </c>
      <c r="C38" t="s">
        <v>19</v>
      </c>
      <c r="D38">
        <v>4</v>
      </c>
      <c r="E38">
        <v>4</v>
      </c>
      <c r="F38">
        <v>3</v>
      </c>
      <c r="G38">
        <v>5</v>
      </c>
      <c r="H38">
        <v>4</v>
      </c>
      <c r="I38">
        <v>4.26</v>
      </c>
      <c r="J38">
        <v>20</v>
      </c>
      <c r="K38">
        <v>0.27220779220779218</v>
      </c>
      <c r="L38">
        <v>1</v>
      </c>
      <c r="M38" t="s">
        <v>203</v>
      </c>
      <c r="N38" t="b">
        <v>0</v>
      </c>
    </row>
    <row r="39" spans="1:14" x14ac:dyDescent="0.45">
      <c r="A39" t="s">
        <v>204</v>
      </c>
      <c r="B39" t="s">
        <v>205</v>
      </c>
      <c r="C39" t="s">
        <v>19</v>
      </c>
      <c r="D39">
        <v>4</v>
      </c>
      <c r="E39">
        <v>5</v>
      </c>
      <c r="F39">
        <v>3</v>
      </c>
      <c r="G39">
        <v>5</v>
      </c>
      <c r="H39">
        <v>4</v>
      </c>
      <c r="I39">
        <v>4.4400000000000004</v>
      </c>
      <c r="J39">
        <v>21</v>
      </c>
      <c r="K39">
        <v>0.14912280701754391</v>
      </c>
      <c r="L39">
        <v>1</v>
      </c>
      <c r="M39" t="s">
        <v>206</v>
      </c>
      <c r="N39" t="b">
        <v>0</v>
      </c>
    </row>
    <row r="40" spans="1:14" x14ac:dyDescent="0.45">
      <c r="A40" t="s">
        <v>207</v>
      </c>
      <c r="B40" t="s">
        <v>208</v>
      </c>
      <c r="C40" t="s">
        <v>19</v>
      </c>
      <c r="D40">
        <v>4</v>
      </c>
      <c r="E40">
        <v>4</v>
      </c>
      <c r="F40">
        <v>3</v>
      </c>
      <c r="G40">
        <v>4</v>
      </c>
      <c r="H40">
        <v>2</v>
      </c>
      <c r="I40">
        <v>4.0199999999999996</v>
      </c>
      <c r="J40">
        <v>17</v>
      </c>
      <c r="K40">
        <v>0.14954954954954949</v>
      </c>
      <c r="L40">
        <v>1</v>
      </c>
      <c r="M40" t="s">
        <v>209</v>
      </c>
      <c r="N40" t="b">
        <v>0</v>
      </c>
    </row>
    <row r="41" spans="1:14" x14ac:dyDescent="0.45">
      <c r="A41" t="s">
        <v>210</v>
      </c>
      <c r="B41" t="s">
        <v>211</v>
      </c>
      <c r="C41" t="s">
        <v>19</v>
      </c>
      <c r="D41">
        <v>5</v>
      </c>
      <c r="E41">
        <v>5</v>
      </c>
      <c r="F41">
        <v>5</v>
      </c>
      <c r="G41">
        <v>5</v>
      </c>
      <c r="H41">
        <v>1</v>
      </c>
      <c r="I41">
        <v>4.76</v>
      </c>
      <c r="J41">
        <v>21</v>
      </c>
      <c r="K41">
        <v>0.28131868131868132</v>
      </c>
      <c r="L41">
        <v>1</v>
      </c>
      <c r="M41" t="s">
        <v>212</v>
      </c>
      <c r="N41" t="b">
        <v>0</v>
      </c>
    </row>
    <row r="42" spans="1:14" x14ac:dyDescent="0.45">
      <c r="A42" t="s">
        <v>213</v>
      </c>
      <c r="B42" t="s">
        <v>214</v>
      </c>
      <c r="C42" t="s">
        <v>19</v>
      </c>
      <c r="D42">
        <v>4</v>
      </c>
      <c r="E42">
        <v>4</v>
      </c>
      <c r="F42">
        <v>3</v>
      </c>
      <c r="G42">
        <v>4</v>
      </c>
      <c r="H42">
        <v>3</v>
      </c>
      <c r="I42">
        <v>4.08</v>
      </c>
      <c r="J42">
        <v>18</v>
      </c>
      <c r="K42">
        <v>0.14779116465863451</v>
      </c>
      <c r="L42">
        <v>1</v>
      </c>
      <c r="M42" t="s">
        <v>215</v>
      </c>
      <c r="N42" t="b">
        <v>0</v>
      </c>
    </row>
    <row r="43" spans="1:14" x14ac:dyDescent="0.45">
      <c r="A43" t="s">
        <v>216</v>
      </c>
      <c r="B43" t="s">
        <v>217</v>
      </c>
      <c r="C43" t="s">
        <v>19</v>
      </c>
      <c r="D43">
        <v>5</v>
      </c>
      <c r="E43">
        <v>5</v>
      </c>
      <c r="F43">
        <v>5</v>
      </c>
      <c r="G43">
        <v>5</v>
      </c>
      <c r="H43">
        <v>2</v>
      </c>
      <c r="I43">
        <v>4.82</v>
      </c>
      <c r="J43">
        <v>22</v>
      </c>
      <c r="K43">
        <v>0.25423987776928952</v>
      </c>
      <c r="L43">
        <v>1</v>
      </c>
      <c r="M43" t="s">
        <v>218</v>
      </c>
      <c r="N43" t="b">
        <v>0</v>
      </c>
    </row>
    <row r="44" spans="1:14" x14ac:dyDescent="0.45">
      <c r="A44" t="s">
        <v>219</v>
      </c>
      <c r="B44" t="s">
        <v>220</v>
      </c>
      <c r="C44" t="s">
        <v>19</v>
      </c>
      <c r="D44">
        <v>5</v>
      </c>
      <c r="E44">
        <v>5</v>
      </c>
      <c r="F44">
        <v>5</v>
      </c>
      <c r="G44">
        <v>5</v>
      </c>
      <c r="H44">
        <v>2</v>
      </c>
      <c r="I44">
        <v>4.82</v>
      </c>
      <c r="J44">
        <v>22</v>
      </c>
      <c r="K44">
        <v>0.15238095238095239</v>
      </c>
      <c r="L44">
        <v>1</v>
      </c>
      <c r="M44" t="s">
        <v>221</v>
      </c>
      <c r="N44" t="b">
        <v>0</v>
      </c>
    </row>
    <row r="45" spans="1:14" x14ac:dyDescent="0.45">
      <c r="A45" t="s">
        <v>222</v>
      </c>
      <c r="B45" t="s">
        <v>223</v>
      </c>
      <c r="C45" t="s">
        <v>19</v>
      </c>
      <c r="D45">
        <v>4</v>
      </c>
      <c r="E45">
        <v>4</v>
      </c>
      <c r="F45">
        <v>2</v>
      </c>
      <c r="G45">
        <v>4</v>
      </c>
      <c r="H45">
        <v>3</v>
      </c>
      <c r="I45">
        <v>3.9400000000000008</v>
      </c>
      <c r="J45">
        <v>17</v>
      </c>
      <c r="K45">
        <v>0.14891774891774889</v>
      </c>
      <c r="L45">
        <v>1</v>
      </c>
      <c r="M45" t="s">
        <v>224</v>
      </c>
      <c r="N45" t="b">
        <v>0</v>
      </c>
    </row>
    <row r="46" spans="1:14" x14ac:dyDescent="0.45">
      <c r="A46" t="s">
        <v>225</v>
      </c>
      <c r="B46" t="s">
        <v>226</v>
      </c>
      <c r="C46" t="s">
        <v>19</v>
      </c>
      <c r="D46">
        <v>5</v>
      </c>
      <c r="E46">
        <v>5</v>
      </c>
      <c r="F46">
        <v>5</v>
      </c>
      <c r="G46">
        <v>5</v>
      </c>
      <c r="H46">
        <v>1</v>
      </c>
      <c r="I46">
        <v>4.76</v>
      </c>
      <c r="J46">
        <v>21</v>
      </c>
      <c r="K46">
        <v>0.2831168831168831</v>
      </c>
      <c r="L46">
        <v>1</v>
      </c>
      <c r="M46" t="s">
        <v>227</v>
      </c>
      <c r="N46" t="b">
        <v>0</v>
      </c>
    </row>
    <row r="47" spans="1:14" x14ac:dyDescent="0.45">
      <c r="A47" t="s">
        <v>228</v>
      </c>
      <c r="B47" t="s">
        <v>229</v>
      </c>
      <c r="C47" t="s">
        <v>19</v>
      </c>
      <c r="D47">
        <v>4</v>
      </c>
      <c r="E47">
        <v>5</v>
      </c>
      <c r="F47">
        <v>4</v>
      </c>
      <c r="G47">
        <v>5</v>
      </c>
      <c r="H47">
        <v>1</v>
      </c>
      <c r="I47">
        <v>4.3999999999999986</v>
      </c>
      <c r="J47">
        <v>19</v>
      </c>
      <c r="K47">
        <v>0.14814814814814811</v>
      </c>
      <c r="L47">
        <v>1</v>
      </c>
      <c r="M47" t="s">
        <v>230</v>
      </c>
      <c r="N47" t="b">
        <v>0</v>
      </c>
    </row>
    <row r="48" spans="1:14" x14ac:dyDescent="0.45">
      <c r="A48" t="s">
        <v>231</v>
      </c>
      <c r="B48" t="s">
        <v>232</v>
      </c>
      <c r="C48" t="s">
        <v>19</v>
      </c>
      <c r="D48">
        <v>4</v>
      </c>
      <c r="E48">
        <v>4</v>
      </c>
      <c r="F48">
        <v>3</v>
      </c>
      <c r="G48">
        <v>5</v>
      </c>
      <c r="H48">
        <v>3</v>
      </c>
      <c r="I48">
        <v>4.2</v>
      </c>
      <c r="J48">
        <v>19</v>
      </c>
      <c r="K48">
        <v>0.25245202558635388</v>
      </c>
      <c r="L48">
        <v>1</v>
      </c>
      <c r="M48" t="s">
        <v>233</v>
      </c>
      <c r="N48" t="b">
        <v>0</v>
      </c>
    </row>
    <row r="49" spans="1:14" x14ac:dyDescent="0.45">
      <c r="A49" t="s">
        <v>234</v>
      </c>
      <c r="B49" t="s">
        <v>235</v>
      </c>
      <c r="C49" t="s">
        <v>19</v>
      </c>
      <c r="D49">
        <v>5</v>
      </c>
      <c r="E49">
        <v>5</v>
      </c>
      <c r="F49">
        <v>4</v>
      </c>
      <c r="G49">
        <v>5</v>
      </c>
      <c r="H49">
        <v>2</v>
      </c>
      <c r="I49">
        <v>4.4000000000000004</v>
      </c>
      <c r="J49">
        <v>21</v>
      </c>
      <c r="K49">
        <v>0.14761904761904759</v>
      </c>
      <c r="L49">
        <v>1</v>
      </c>
      <c r="M49" t="s">
        <v>236</v>
      </c>
      <c r="N49" t="b">
        <v>0</v>
      </c>
    </row>
    <row r="50" spans="1:14" x14ac:dyDescent="0.45">
      <c r="A50" t="s">
        <v>237</v>
      </c>
      <c r="B50" t="s">
        <v>238</v>
      </c>
      <c r="C50" t="s">
        <v>19</v>
      </c>
      <c r="D50">
        <v>3</v>
      </c>
      <c r="E50">
        <v>3</v>
      </c>
      <c r="F50">
        <v>2</v>
      </c>
      <c r="G50">
        <v>4</v>
      </c>
      <c r="H50">
        <v>2</v>
      </c>
      <c r="I50">
        <v>2.92</v>
      </c>
      <c r="J50">
        <v>14</v>
      </c>
      <c r="K50">
        <v>0.26728110599078342</v>
      </c>
      <c r="L50">
        <v>1</v>
      </c>
      <c r="M50" t="s">
        <v>239</v>
      </c>
      <c r="N50" t="b">
        <v>0</v>
      </c>
    </row>
    <row r="51" spans="1:14" x14ac:dyDescent="0.45">
      <c r="A51" t="s">
        <v>240</v>
      </c>
      <c r="B51" t="s">
        <v>241</v>
      </c>
      <c r="C51" t="s">
        <v>19</v>
      </c>
      <c r="D51">
        <v>5</v>
      </c>
      <c r="E51">
        <v>5</v>
      </c>
      <c r="F51">
        <v>5</v>
      </c>
      <c r="G51">
        <v>5</v>
      </c>
      <c r="H51">
        <v>1</v>
      </c>
      <c r="I51">
        <v>4.76</v>
      </c>
      <c r="J51">
        <v>21</v>
      </c>
      <c r="K51">
        <v>0.29010989010989008</v>
      </c>
      <c r="L51">
        <v>1</v>
      </c>
      <c r="M51" t="s">
        <v>242</v>
      </c>
      <c r="N51" t="b">
        <v>0</v>
      </c>
    </row>
    <row r="52" spans="1:14" x14ac:dyDescent="0.45">
      <c r="A52" t="s">
        <v>243</v>
      </c>
      <c r="B52" t="s">
        <v>244</v>
      </c>
      <c r="C52" t="s">
        <v>19</v>
      </c>
      <c r="D52">
        <v>4</v>
      </c>
      <c r="E52">
        <v>5</v>
      </c>
      <c r="F52">
        <v>3</v>
      </c>
      <c r="G52">
        <v>5</v>
      </c>
      <c r="H52">
        <v>2</v>
      </c>
      <c r="I52">
        <v>3.2</v>
      </c>
      <c r="J52">
        <v>19</v>
      </c>
      <c r="K52">
        <v>0.15476190476190471</v>
      </c>
      <c r="L52">
        <v>1</v>
      </c>
      <c r="M52" t="s">
        <v>245</v>
      </c>
      <c r="N52" t="b">
        <v>0</v>
      </c>
    </row>
    <row r="53" spans="1:14" x14ac:dyDescent="0.45">
      <c r="A53" t="s">
        <v>246</v>
      </c>
      <c r="B53" t="s">
        <v>247</v>
      </c>
      <c r="C53" t="s">
        <v>19</v>
      </c>
      <c r="D53">
        <v>3</v>
      </c>
      <c r="E53">
        <v>3</v>
      </c>
      <c r="F53">
        <v>2</v>
      </c>
      <c r="G53">
        <v>4</v>
      </c>
      <c r="H53">
        <v>3</v>
      </c>
      <c r="I53">
        <v>3.54</v>
      </c>
      <c r="J53">
        <v>15</v>
      </c>
      <c r="K53">
        <v>0.26549450549450548</v>
      </c>
      <c r="L53">
        <v>1</v>
      </c>
      <c r="M53" t="s">
        <v>248</v>
      </c>
      <c r="N53" t="b">
        <v>0</v>
      </c>
    </row>
    <row r="54" spans="1:14" x14ac:dyDescent="0.45">
      <c r="A54" t="s">
        <v>249</v>
      </c>
      <c r="B54" t="s">
        <v>250</v>
      </c>
      <c r="C54" t="s">
        <v>19</v>
      </c>
      <c r="D54">
        <v>4</v>
      </c>
      <c r="E54">
        <v>4</v>
      </c>
      <c r="F54">
        <v>3</v>
      </c>
      <c r="G54">
        <v>5</v>
      </c>
      <c r="H54">
        <v>3</v>
      </c>
      <c r="I54">
        <v>4.2</v>
      </c>
      <c r="J54">
        <v>19</v>
      </c>
      <c r="K54">
        <v>0.14977168949771691</v>
      </c>
      <c r="L54">
        <v>1</v>
      </c>
      <c r="M54" t="s">
        <v>251</v>
      </c>
      <c r="N54" t="b">
        <v>0</v>
      </c>
    </row>
    <row r="55" spans="1:14" x14ac:dyDescent="0.45">
      <c r="A55" t="s">
        <v>252</v>
      </c>
      <c r="B55" t="s">
        <v>253</v>
      </c>
      <c r="C55" t="s">
        <v>19</v>
      </c>
      <c r="D55">
        <v>1</v>
      </c>
      <c r="E55">
        <v>1</v>
      </c>
      <c r="F55">
        <v>1</v>
      </c>
      <c r="G55">
        <v>1</v>
      </c>
      <c r="H55">
        <v>1</v>
      </c>
      <c r="I55">
        <v>1</v>
      </c>
      <c r="J55">
        <v>5</v>
      </c>
      <c r="K55">
        <v>0.2831168831168831</v>
      </c>
      <c r="L55">
        <v>1</v>
      </c>
      <c r="M55" t="s">
        <v>254</v>
      </c>
      <c r="N55" t="b">
        <v>0</v>
      </c>
    </row>
    <row r="56" spans="1:14" x14ac:dyDescent="0.45">
      <c r="A56" t="s">
        <v>255</v>
      </c>
      <c r="B56" t="s">
        <v>256</v>
      </c>
      <c r="C56" t="s">
        <v>19</v>
      </c>
      <c r="D56">
        <v>1</v>
      </c>
      <c r="E56">
        <v>1</v>
      </c>
      <c r="F56">
        <v>1</v>
      </c>
      <c r="G56">
        <v>5</v>
      </c>
      <c r="H56">
        <v>1</v>
      </c>
      <c r="I56">
        <v>1.48</v>
      </c>
      <c r="J56">
        <v>9</v>
      </c>
      <c r="K56">
        <v>0.246089676746611</v>
      </c>
      <c r="L56">
        <v>1</v>
      </c>
      <c r="M56" t="s">
        <v>257</v>
      </c>
      <c r="N56" t="b">
        <v>0</v>
      </c>
    </row>
    <row r="57" spans="1:14" x14ac:dyDescent="0.45">
      <c r="A57" t="s">
        <v>258</v>
      </c>
      <c r="B57" t="s">
        <v>259</v>
      </c>
      <c r="C57" t="s">
        <v>19</v>
      </c>
      <c r="D57">
        <v>5</v>
      </c>
      <c r="E57">
        <v>5</v>
      </c>
      <c r="F57">
        <v>5</v>
      </c>
      <c r="G57">
        <v>5</v>
      </c>
      <c r="H57">
        <v>2</v>
      </c>
      <c r="I57">
        <v>4.82</v>
      </c>
      <c r="J57">
        <v>22</v>
      </c>
      <c r="K57">
        <v>0.1452145214521452</v>
      </c>
      <c r="L57">
        <v>1</v>
      </c>
      <c r="M57" t="s">
        <v>260</v>
      </c>
      <c r="N57" t="b">
        <v>0</v>
      </c>
    </row>
    <row r="58" spans="1:14" x14ac:dyDescent="0.45">
      <c r="A58" t="s">
        <v>261</v>
      </c>
      <c r="B58" t="s">
        <v>262</v>
      </c>
      <c r="C58" t="s">
        <v>19</v>
      </c>
      <c r="D58">
        <v>4</v>
      </c>
      <c r="E58">
        <v>4</v>
      </c>
      <c r="F58">
        <v>3</v>
      </c>
      <c r="G58">
        <v>4</v>
      </c>
      <c r="H58">
        <v>4</v>
      </c>
      <c r="I58">
        <v>4.1399999999999997</v>
      </c>
      <c r="J58">
        <v>19</v>
      </c>
      <c r="K58">
        <v>0.14912280701754391</v>
      </c>
      <c r="L58">
        <v>1</v>
      </c>
      <c r="M58" t="s">
        <v>263</v>
      </c>
      <c r="N58" t="b">
        <v>0</v>
      </c>
    </row>
    <row r="59" spans="1:14" x14ac:dyDescent="0.45">
      <c r="A59" t="s">
        <v>264</v>
      </c>
      <c r="B59" t="s">
        <v>265</v>
      </c>
      <c r="C59" t="s">
        <v>19</v>
      </c>
      <c r="D59">
        <v>5</v>
      </c>
      <c r="E59">
        <v>5</v>
      </c>
      <c r="F59">
        <v>5</v>
      </c>
      <c r="G59">
        <v>5</v>
      </c>
      <c r="H59">
        <v>1</v>
      </c>
      <c r="I59">
        <v>4.76</v>
      </c>
      <c r="J59">
        <v>21</v>
      </c>
      <c r="K59">
        <v>0.14977168949771691</v>
      </c>
      <c r="L59">
        <v>1</v>
      </c>
      <c r="M59" t="s">
        <v>266</v>
      </c>
      <c r="N59" t="b">
        <v>0</v>
      </c>
    </row>
    <row r="60" spans="1:14" x14ac:dyDescent="0.45">
      <c r="A60" t="s">
        <v>267</v>
      </c>
      <c r="B60" t="s">
        <v>268</v>
      </c>
      <c r="C60" t="s">
        <v>19</v>
      </c>
      <c r="D60">
        <v>1</v>
      </c>
      <c r="E60">
        <v>1</v>
      </c>
      <c r="F60">
        <v>1</v>
      </c>
      <c r="G60">
        <v>5</v>
      </c>
      <c r="H60">
        <v>1</v>
      </c>
      <c r="I60">
        <v>1.48</v>
      </c>
      <c r="J60">
        <v>9</v>
      </c>
      <c r="K60">
        <v>0.15124378109452741</v>
      </c>
      <c r="L60">
        <v>1</v>
      </c>
      <c r="M60" t="s">
        <v>269</v>
      </c>
      <c r="N60" t="b">
        <v>0</v>
      </c>
    </row>
    <row r="61" spans="1:14" x14ac:dyDescent="0.45">
      <c r="A61" t="s">
        <v>270</v>
      </c>
      <c r="B61" t="s">
        <v>271</v>
      </c>
      <c r="C61" t="s">
        <v>19</v>
      </c>
      <c r="D61">
        <v>4</v>
      </c>
      <c r="E61">
        <v>4</v>
      </c>
      <c r="F61">
        <v>3</v>
      </c>
      <c r="G61">
        <v>4</v>
      </c>
      <c r="H61">
        <v>2</v>
      </c>
      <c r="I61">
        <v>4.0199999999999996</v>
      </c>
      <c r="J61">
        <v>17</v>
      </c>
      <c r="K61">
        <v>0.14933333333333329</v>
      </c>
      <c r="L61">
        <v>1</v>
      </c>
      <c r="M61" t="s">
        <v>272</v>
      </c>
      <c r="N61" t="b">
        <v>0</v>
      </c>
    </row>
    <row r="62" spans="1:14" x14ac:dyDescent="0.45">
      <c r="A62" t="s">
        <v>273</v>
      </c>
      <c r="B62" t="s">
        <v>274</v>
      </c>
      <c r="C62" t="s">
        <v>19</v>
      </c>
      <c r="D62">
        <v>5</v>
      </c>
      <c r="E62">
        <v>5</v>
      </c>
      <c r="F62">
        <v>5</v>
      </c>
      <c r="G62">
        <v>5</v>
      </c>
      <c r="H62">
        <v>1</v>
      </c>
      <c r="I62">
        <v>4.76</v>
      </c>
      <c r="J62">
        <v>21</v>
      </c>
      <c r="K62">
        <v>0.138191632928475</v>
      </c>
      <c r="L62">
        <v>1</v>
      </c>
      <c r="M62" t="s">
        <v>275</v>
      </c>
      <c r="N62" t="b">
        <v>0</v>
      </c>
    </row>
    <row r="63" spans="1:14" x14ac:dyDescent="0.45">
      <c r="A63" t="s">
        <v>276</v>
      </c>
      <c r="B63" t="s">
        <v>277</v>
      </c>
      <c r="C63" t="s">
        <v>19</v>
      </c>
      <c r="D63">
        <v>4</v>
      </c>
      <c r="E63">
        <v>5</v>
      </c>
      <c r="F63">
        <v>4</v>
      </c>
      <c r="G63">
        <v>5</v>
      </c>
      <c r="H63">
        <v>2</v>
      </c>
      <c r="I63">
        <v>4.46</v>
      </c>
      <c r="J63">
        <v>20</v>
      </c>
      <c r="K63">
        <v>0.14954954954954949</v>
      </c>
      <c r="L63">
        <v>1</v>
      </c>
      <c r="M63" t="s">
        <v>278</v>
      </c>
      <c r="N63" t="b">
        <v>0</v>
      </c>
    </row>
    <row r="64" spans="1:14" x14ac:dyDescent="0.45">
      <c r="A64" t="s">
        <v>279</v>
      </c>
      <c r="B64" t="s">
        <v>280</v>
      </c>
      <c r="C64" t="s">
        <v>19</v>
      </c>
      <c r="D64">
        <v>1</v>
      </c>
      <c r="E64">
        <v>1</v>
      </c>
      <c r="F64">
        <v>1</v>
      </c>
      <c r="G64">
        <v>5</v>
      </c>
      <c r="H64">
        <v>1</v>
      </c>
      <c r="I64">
        <v>2.6</v>
      </c>
      <c r="J64">
        <v>9</v>
      </c>
      <c r="K64">
        <v>0.2545173745173745</v>
      </c>
      <c r="L64">
        <v>1</v>
      </c>
      <c r="M64" t="s">
        <v>281</v>
      </c>
      <c r="N64" t="b">
        <v>0</v>
      </c>
    </row>
    <row r="65" spans="1:14" x14ac:dyDescent="0.45">
      <c r="A65" t="s">
        <v>282</v>
      </c>
      <c r="B65" t="s">
        <v>283</v>
      </c>
      <c r="C65" t="s">
        <v>19</v>
      </c>
      <c r="D65">
        <v>1</v>
      </c>
      <c r="E65">
        <v>1</v>
      </c>
      <c r="F65">
        <v>1</v>
      </c>
      <c r="G65">
        <v>5</v>
      </c>
      <c r="H65">
        <v>1</v>
      </c>
      <c r="I65">
        <v>2.6</v>
      </c>
      <c r="J65">
        <v>9</v>
      </c>
      <c r="K65">
        <v>0.15208333333333329</v>
      </c>
      <c r="L65">
        <v>1</v>
      </c>
      <c r="M65" t="s">
        <v>284</v>
      </c>
      <c r="N65" t="b">
        <v>0</v>
      </c>
    </row>
    <row r="66" spans="1:14" x14ac:dyDescent="0.45">
      <c r="A66" t="s">
        <v>285</v>
      </c>
      <c r="B66" t="s">
        <v>286</v>
      </c>
      <c r="C66" t="s">
        <v>19</v>
      </c>
      <c r="D66">
        <v>4</v>
      </c>
      <c r="E66">
        <v>4</v>
      </c>
      <c r="F66">
        <v>3</v>
      </c>
      <c r="G66">
        <v>4</v>
      </c>
      <c r="H66">
        <v>4</v>
      </c>
      <c r="I66">
        <v>4.1399999999999997</v>
      </c>
      <c r="J66">
        <v>19</v>
      </c>
      <c r="K66">
        <v>0.26924939467312348</v>
      </c>
      <c r="L66">
        <v>1</v>
      </c>
      <c r="M66" t="s">
        <v>287</v>
      </c>
      <c r="N66" t="b">
        <v>0</v>
      </c>
    </row>
    <row r="67" spans="1:14" x14ac:dyDescent="0.45">
      <c r="A67" t="s">
        <v>288</v>
      </c>
      <c r="B67" t="s">
        <v>289</v>
      </c>
      <c r="C67" t="s">
        <v>19</v>
      </c>
      <c r="D67">
        <v>3</v>
      </c>
      <c r="E67">
        <v>3</v>
      </c>
      <c r="F67">
        <v>2</v>
      </c>
      <c r="G67">
        <v>4</v>
      </c>
      <c r="H67">
        <v>3</v>
      </c>
      <c r="I67">
        <v>3.54</v>
      </c>
      <c r="J67">
        <v>15</v>
      </c>
      <c r="K67">
        <v>0.26995073891625609</v>
      </c>
      <c r="L67">
        <v>1</v>
      </c>
      <c r="M67" t="s">
        <v>290</v>
      </c>
      <c r="N67" t="b">
        <v>0</v>
      </c>
    </row>
    <row r="68" spans="1:14" x14ac:dyDescent="0.45">
      <c r="A68" t="s">
        <v>291</v>
      </c>
      <c r="B68" t="s">
        <v>292</v>
      </c>
      <c r="C68" t="s">
        <v>19</v>
      </c>
      <c r="D68">
        <v>4</v>
      </c>
      <c r="E68">
        <v>4</v>
      </c>
      <c r="F68">
        <v>3</v>
      </c>
      <c r="G68">
        <v>5</v>
      </c>
      <c r="H68">
        <v>4</v>
      </c>
      <c r="I68">
        <v>4.26</v>
      </c>
      <c r="J68">
        <v>20</v>
      </c>
      <c r="K68">
        <v>0.15151515151515149</v>
      </c>
      <c r="L68">
        <v>1</v>
      </c>
      <c r="M68" t="s">
        <v>293</v>
      </c>
      <c r="N68" t="b">
        <v>0</v>
      </c>
    </row>
    <row r="69" spans="1:14" x14ac:dyDescent="0.45">
      <c r="A69" t="s">
        <v>294</v>
      </c>
      <c r="B69" t="s">
        <v>295</v>
      </c>
      <c r="C69" t="s">
        <v>19</v>
      </c>
      <c r="D69">
        <v>3</v>
      </c>
      <c r="E69">
        <v>3</v>
      </c>
      <c r="F69">
        <v>2</v>
      </c>
      <c r="G69">
        <v>4</v>
      </c>
      <c r="H69">
        <v>2</v>
      </c>
      <c r="I69">
        <v>3.48</v>
      </c>
      <c r="J69">
        <v>14</v>
      </c>
      <c r="K69">
        <v>0.2426065162907268</v>
      </c>
      <c r="L69">
        <v>1</v>
      </c>
      <c r="M69" t="s">
        <v>296</v>
      </c>
      <c r="N69" t="b">
        <v>0</v>
      </c>
    </row>
    <row r="70" spans="1:14" x14ac:dyDescent="0.45">
      <c r="A70" t="s">
        <v>297</v>
      </c>
      <c r="B70" t="s">
        <v>298</v>
      </c>
      <c r="C70" t="s">
        <v>19</v>
      </c>
      <c r="D70">
        <v>4</v>
      </c>
      <c r="E70">
        <v>4</v>
      </c>
      <c r="F70">
        <v>3</v>
      </c>
      <c r="G70">
        <v>5</v>
      </c>
      <c r="H70">
        <v>3</v>
      </c>
      <c r="I70">
        <v>4.2</v>
      </c>
      <c r="J70">
        <v>19</v>
      </c>
      <c r="K70">
        <v>0.15300546448087429</v>
      </c>
      <c r="L70">
        <v>1</v>
      </c>
      <c r="M70" t="s">
        <v>299</v>
      </c>
      <c r="N70" t="b">
        <v>0</v>
      </c>
    </row>
    <row r="71" spans="1:14" x14ac:dyDescent="0.45">
      <c r="A71" t="s">
        <v>300</v>
      </c>
      <c r="B71" t="s">
        <v>301</v>
      </c>
      <c r="C71" t="s">
        <v>19</v>
      </c>
      <c r="D71">
        <v>4</v>
      </c>
      <c r="E71">
        <v>5</v>
      </c>
      <c r="F71">
        <v>4</v>
      </c>
      <c r="G71">
        <v>5</v>
      </c>
      <c r="H71">
        <v>2</v>
      </c>
      <c r="I71">
        <v>4.46</v>
      </c>
      <c r="J71">
        <v>20</v>
      </c>
      <c r="K71">
        <v>0.15047619047619051</v>
      </c>
      <c r="L71">
        <v>1</v>
      </c>
      <c r="M71" t="s">
        <v>302</v>
      </c>
      <c r="N71" t="b">
        <v>0</v>
      </c>
    </row>
    <row r="72" spans="1:14" x14ac:dyDescent="0.45">
      <c r="A72" t="s">
        <v>303</v>
      </c>
      <c r="B72" t="s">
        <v>304</v>
      </c>
      <c r="C72" t="s">
        <v>19</v>
      </c>
      <c r="D72">
        <v>4</v>
      </c>
      <c r="E72">
        <v>5</v>
      </c>
      <c r="F72">
        <v>3</v>
      </c>
      <c r="G72">
        <v>5</v>
      </c>
      <c r="H72">
        <v>3</v>
      </c>
      <c r="I72">
        <v>4.38</v>
      </c>
      <c r="J72">
        <v>20</v>
      </c>
      <c r="K72">
        <v>0.1555555555555555</v>
      </c>
      <c r="L72">
        <v>1</v>
      </c>
      <c r="M72" t="s">
        <v>305</v>
      </c>
      <c r="N72" t="b">
        <v>0</v>
      </c>
    </row>
    <row r="73" spans="1:14" x14ac:dyDescent="0.45">
      <c r="A73" t="s">
        <v>306</v>
      </c>
      <c r="B73" t="s">
        <v>307</v>
      </c>
      <c r="C73" t="s">
        <v>19</v>
      </c>
      <c r="D73">
        <v>5</v>
      </c>
      <c r="E73">
        <v>5</v>
      </c>
      <c r="F73">
        <v>5</v>
      </c>
      <c r="G73">
        <v>5</v>
      </c>
      <c r="H73">
        <v>3</v>
      </c>
      <c r="I73">
        <v>4.88</v>
      </c>
      <c r="J73">
        <v>23</v>
      </c>
      <c r="K73">
        <v>0.1573333333333333</v>
      </c>
      <c r="L73">
        <v>1</v>
      </c>
      <c r="M73" t="s">
        <v>308</v>
      </c>
      <c r="N73" t="b">
        <v>0</v>
      </c>
    </row>
    <row r="74" spans="1:14" x14ac:dyDescent="0.45">
      <c r="A74" t="s">
        <v>309</v>
      </c>
      <c r="B74" t="s">
        <v>310</v>
      </c>
      <c r="C74" t="s">
        <v>19</v>
      </c>
      <c r="D74">
        <v>3</v>
      </c>
      <c r="E74">
        <v>3</v>
      </c>
      <c r="F74">
        <v>2</v>
      </c>
      <c r="G74">
        <v>4</v>
      </c>
      <c r="H74">
        <v>3</v>
      </c>
      <c r="I74">
        <v>3.54</v>
      </c>
      <c r="J74">
        <v>15</v>
      </c>
      <c r="K74">
        <v>0.26995073891625609</v>
      </c>
      <c r="L74">
        <v>1</v>
      </c>
      <c r="M74" t="s">
        <v>311</v>
      </c>
      <c r="N74" t="b">
        <v>0</v>
      </c>
    </row>
    <row r="75" spans="1:14" x14ac:dyDescent="0.45">
      <c r="A75" t="s">
        <v>312</v>
      </c>
      <c r="B75" t="s">
        <v>313</v>
      </c>
      <c r="C75" t="s">
        <v>19</v>
      </c>
      <c r="D75">
        <v>5</v>
      </c>
      <c r="E75">
        <v>5</v>
      </c>
      <c r="F75">
        <v>5</v>
      </c>
      <c r="G75">
        <v>5</v>
      </c>
      <c r="H75">
        <v>1</v>
      </c>
      <c r="I75">
        <v>4.76</v>
      </c>
      <c r="J75">
        <v>21</v>
      </c>
      <c r="K75">
        <v>0.28710801393728219</v>
      </c>
      <c r="L75">
        <v>1</v>
      </c>
      <c r="M75" t="s">
        <v>314</v>
      </c>
      <c r="N75" t="b">
        <v>0</v>
      </c>
    </row>
    <row r="76" spans="1:14" x14ac:dyDescent="0.45">
      <c r="A76" t="s">
        <v>315</v>
      </c>
      <c r="B76" t="s">
        <v>316</v>
      </c>
      <c r="C76" t="s">
        <v>19</v>
      </c>
      <c r="D76">
        <v>4</v>
      </c>
      <c r="E76">
        <v>5</v>
      </c>
      <c r="F76">
        <v>4</v>
      </c>
      <c r="G76">
        <v>5</v>
      </c>
      <c r="H76">
        <v>2</v>
      </c>
      <c r="I76">
        <v>3.34</v>
      </c>
      <c r="J76">
        <v>20</v>
      </c>
      <c r="K76">
        <v>0.28390243902439027</v>
      </c>
      <c r="L76">
        <v>1</v>
      </c>
      <c r="M76" t="s">
        <v>317</v>
      </c>
      <c r="N76" t="b">
        <v>0</v>
      </c>
    </row>
    <row r="77" spans="1:14" x14ac:dyDescent="0.45">
      <c r="A77" t="s">
        <v>318</v>
      </c>
      <c r="B77" t="s">
        <v>319</v>
      </c>
      <c r="C77" t="s">
        <v>19</v>
      </c>
      <c r="D77">
        <v>4</v>
      </c>
      <c r="E77">
        <v>4</v>
      </c>
      <c r="F77">
        <v>4</v>
      </c>
      <c r="G77">
        <v>5</v>
      </c>
      <c r="H77">
        <v>4</v>
      </c>
      <c r="I77">
        <v>4.3999999999999986</v>
      </c>
      <c r="J77">
        <v>21</v>
      </c>
      <c r="K77">
        <v>0.31773049645390072</v>
      </c>
      <c r="L77">
        <v>1</v>
      </c>
      <c r="M77" t="s">
        <v>320</v>
      </c>
      <c r="N77" t="b">
        <v>0</v>
      </c>
    </row>
    <row r="78" spans="1:14" x14ac:dyDescent="0.45">
      <c r="A78" t="s">
        <v>321</v>
      </c>
      <c r="B78" t="s">
        <v>322</v>
      </c>
      <c r="C78" t="s">
        <v>19</v>
      </c>
      <c r="D78">
        <v>2</v>
      </c>
      <c r="E78">
        <v>3</v>
      </c>
      <c r="F78">
        <v>1</v>
      </c>
      <c r="G78">
        <v>5</v>
      </c>
      <c r="H78">
        <v>1</v>
      </c>
      <c r="I78">
        <v>2.9</v>
      </c>
      <c r="J78">
        <v>12</v>
      </c>
      <c r="K78">
        <v>0.15</v>
      </c>
      <c r="L78">
        <v>1</v>
      </c>
      <c r="M78" t="s">
        <v>323</v>
      </c>
      <c r="N78" t="b">
        <v>0</v>
      </c>
    </row>
    <row r="79" spans="1:14" x14ac:dyDescent="0.45">
      <c r="A79" t="s">
        <v>324</v>
      </c>
      <c r="B79" t="s">
        <v>325</v>
      </c>
      <c r="C79" t="s">
        <v>19</v>
      </c>
      <c r="D79">
        <v>3</v>
      </c>
      <c r="E79">
        <v>3</v>
      </c>
      <c r="F79">
        <v>1</v>
      </c>
      <c r="G79">
        <v>5</v>
      </c>
      <c r="H79">
        <v>3</v>
      </c>
      <c r="I79">
        <v>3.5200000000000009</v>
      </c>
      <c r="J79">
        <v>15</v>
      </c>
      <c r="K79">
        <v>0.29172932330827062</v>
      </c>
      <c r="L79">
        <v>1</v>
      </c>
      <c r="M79" t="s">
        <v>326</v>
      </c>
      <c r="N79" t="b">
        <v>0</v>
      </c>
    </row>
    <row r="80" spans="1:14" x14ac:dyDescent="0.45">
      <c r="A80" t="s">
        <v>327</v>
      </c>
      <c r="B80" t="s">
        <v>328</v>
      </c>
      <c r="C80" t="s">
        <v>19</v>
      </c>
      <c r="D80">
        <v>3</v>
      </c>
      <c r="E80">
        <v>3</v>
      </c>
      <c r="F80">
        <v>2</v>
      </c>
      <c r="G80">
        <v>4</v>
      </c>
      <c r="H80">
        <v>3</v>
      </c>
      <c r="I80">
        <v>3.54</v>
      </c>
      <c r="J80">
        <v>15</v>
      </c>
      <c r="K80">
        <v>0.25019305019305021</v>
      </c>
      <c r="L80">
        <v>1</v>
      </c>
      <c r="M80" t="s">
        <v>329</v>
      </c>
      <c r="N80" t="b">
        <v>0</v>
      </c>
    </row>
    <row r="81" spans="1:14" x14ac:dyDescent="0.45">
      <c r="A81" t="s">
        <v>330</v>
      </c>
      <c r="B81" t="s">
        <v>331</v>
      </c>
      <c r="C81" t="s">
        <v>19</v>
      </c>
      <c r="D81">
        <v>5</v>
      </c>
      <c r="E81">
        <v>5</v>
      </c>
      <c r="F81">
        <v>5</v>
      </c>
      <c r="G81">
        <v>5</v>
      </c>
      <c r="H81">
        <v>3</v>
      </c>
      <c r="I81">
        <v>4.88</v>
      </c>
      <c r="J81">
        <v>23</v>
      </c>
      <c r="K81">
        <v>0.29432485322896279</v>
      </c>
      <c r="L81">
        <v>1</v>
      </c>
      <c r="M81" t="s">
        <v>332</v>
      </c>
      <c r="N81" t="b">
        <v>0</v>
      </c>
    </row>
    <row r="82" spans="1:14" x14ac:dyDescent="0.45">
      <c r="A82" t="s">
        <v>333</v>
      </c>
      <c r="B82" t="s">
        <v>334</v>
      </c>
      <c r="C82" t="s">
        <v>19</v>
      </c>
      <c r="D82">
        <v>5</v>
      </c>
      <c r="E82">
        <v>5</v>
      </c>
      <c r="F82">
        <v>4</v>
      </c>
      <c r="G82">
        <v>5</v>
      </c>
      <c r="H82">
        <v>4</v>
      </c>
      <c r="I82">
        <v>4.8</v>
      </c>
      <c r="J82">
        <v>23</v>
      </c>
      <c r="K82">
        <v>0.15098039215686271</v>
      </c>
      <c r="L82">
        <v>1</v>
      </c>
      <c r="M82" t="s">
        <v>335</v>
      </c>
      <c r="N82" t="b">
        <v>0</v>
      </c>
    </row>
    <row r="83" spans="1:14" x14ac:dyDescent="0.45">
      <c r="A83" t="s">
        <v>336</v>
      </c>
      <c r="B83" t="s">
        <v>337</v>
      </c>
      <c r="C83" t="s">
        <v>19</v>
      </c>
      <c r="D83">
        <v>3</v>
      </c>
      <c r="E83">
        <v>4</v>
      </c>
      <c r="F83">
        <v>2</v>
      </c>
      <c r="G83">
        <v>4</v>
      </c>
      <c r="H83">
        <v>3</v>
      </c>
      <c r="I83">
        <v>2.6</v>
      </c>
      <c r="J83">
        <v>16</v>
      </c>
      <c r="K83">
        <v>0.15023474178403751</v>
      </c>
      <c r="L83">
        <v>1</v>
      </c>
      <c r="M83" t="s">
        <v>338</v>
      </c>
      <c r="N83" t="b">
        <v>0</v>
      </c>
    </row>
    <row r="84" spans="1:14" x14ac:dyDescent="0.45">
      <c r="A84" t="s">
        <v>339</v>
      </c>
      <c r="B84" t="s">
        <v>340</v>
      </c>
      <c r="C84" t="s">
        <v>19</v>
      </c>
      <c r="D84">
        <v>5</v>
      </c>
      <c r="E84">
        <v>5</v>
      </c>
      <c r="F84">
        <v>5</v>
      </c>
      <c r="G84">
        <v>5</v>
      </c>
      <c r="H84">
        <v>3</v>
      </c>
      <c r="I84">
        <v>4.88</v>
      </c>
      <c r="J84">
        <v>23</v>
      </c>
      <c r="K84">
        <v>0.15438596491228071</v>
      </c>
      <c r="L84">
        <v>1</v>
      </c>
      <c r="M84" t="s">
        <v>341</v>
      </c>
      <c r="N84" t="b">
        <v>0</v>
      </c>
    </row>
    <row r="85" spans="1:14" x14ac:dyDescent="0.45">
      <c r="A85" t="s">
        <v>342</v>
      </c>
      <c r="B85" t="s">
        <v>343</v>
      </c>
      <c r="C85" t="s">
        <v>19</v>
      </c>
      <c r="D85">
        <v>5</v>
      </c>
      <c r="E85">
        <v>5</v>
      </c>
      <c r="F85">
        <v>5</v>
      </c>
      <c r="G85">
        <v>5</v>
      </c>
      <c r="H85">
        <v>1</v>
      </c>
      <c r="I85">
        <v>4.76</v>
      </c>
      <c r="J85">
        <v>21</v>
      </c>
      <c r="K85">
        <v>0.29257142857142848</v>
      </c>
      <c r="L85">
        <v>1</v>
      </c>
      <c r="M85" t="s">
        <v>344</v>
      </c>
      <c r="N85" t="b">
        <v>0</v>
      </c>
    </row>
    <row r="86" spans="1:14" x14ac:dyDescent="0.45">
      <c r="A86" t="s">
        <v>345</v>
      </c>
      <c r="B86" t="s">
        <v>346</v>
      </c>
      <c r="C86" t="s">
        <v>19</v>
      </c>
      <c r="D86">
        <v>4</v>
      </c>
      <c r="E86">
        <v>5</v>
      </c>
      <c r="F86">
        <v>4</v>
      </c>
      <c r="G86">
        <v>5</v>
      </c>
      <c r="H86">
        <v>3</v>
      </c>
      <c r="I86">
        <v>3.4</v>
      </c>
      <c r="J86">
        <v>21</v>
      </c>
      <c r="K86">
        <v>0.15300546448087429</v>
      </c>
      <c r="L86">
        <v>1</v>
      </c>
      <c r="M86" t="s">
        <v>347</v>
      </c>
      <c r="N86" t="b">
        <v>0</v>
      </c>
    </row>
    <row r="87" spans="1:14" x14ac:dyDescent="0.45">
      <c r="A87" t="s">
        <v>348</v>
      </c>
      <c r="B87" t="s">
        <v>349</v>
      </c>
      <c r="C87" t="s">
        <v>19</v>
      </c>
      <c r="D87">
        <v>4</v>
      </c>
      <c r="E87">
        <v>5</v>
      </c>
      <c r="F87">
        <v>4</v>
      </c>
      <c r="G87">
        <v>5</v>
      </c>
      <c r="H87">
        <v>3</v>
      </c>
      <c r="I87">
        <v>4.5199999999999996</v>
      </c>
      <c r="J87">
        <v>21</v>
      </c>
      <c r="K87">
        <v>0.15300546448087429</v>
      </c>
      <c r="L87">
        <v>1</v>
      </c>
      <c r="M87" t="s">
        <v>350</v>
      </c>
      <c r="N87" t="b">
        <v>0</v>
      </c>
    </row>
    <row r="88" spans="1:14" x14ac:dyDescent="0.45">
      <c r="A88" t="s">
        <v>351</v>
      </c>
      <c r="B88" t="s">
        <v>352</v>
      </c>
      <c r="C88" t="s">
        <v>19</v>
      </c>
      <c r="D88">
        <v>4</v>
      </c>
      <c r="E88">
        <v>5</v>
      </c>
      <c r="F88">
        <v>4</v>
      </c>
      <c r="G88">
        <v>5</v>
      </c>
      <c r="H88">
        <v>3</v>
      </c>
      <c r="I88">
        <v>4.5199999999999996</v>
      </c>
      <c r="J88">
        <v>21</v>
      </c>
      <c r="K88">
        <v>0.14745098039215679</v>
      </c>
      <c r="L88">
        <v>1</v>
      </c>
      <c r="M88" t="s">
        <v>353</v>
      </c>
      <c r="N88" t="b">
        <v>0</v>
      </c>
    </row>
    <row r="89" spans="1:14" x14ac:dyDescent="0.45">
      <c r="A89" t="s">
        <v>354</v>
      </c>
      <c r="B89" t="s">
        <v>355</v>
      </c>
      <c r="C89" t="s">
        <v>19</v>
      </c>
      <c r="D89">
        <v>3</v>
      </c>
      <c r="E89">
        <v>3</v>
      </c>
      <c r="F89">
        <v>2</v>
      </c>
      <c r="G89">
        <v>4</v>
      </c>
      <c r="H89">
        <v>1</v>
      </c>
      <c r="I89">
        <v>2.2999999999999998</v>
      </c>
      <c r="J89">
        <v>13</v>
      </c>
      <c r="K89">
        <v>0.25029088558500318</v>
      </c>
      <c r="L89">
        <v>1</v>
      </c>
      <c r="M89" t="s">
        <v>356</v>
      </c>
      <c r="N89" t="b">
        <v>0</v>
      </c>
    </row>
    <row r="90" spans="1:14" x14ac:dyDescent="0.45">
      <c r="A90" t="s">
        <v>357</v>
      </c>
      <c r="B90" t="s">
        <v>358</v>
      </c>
      <c r="C90" t="s">
        <v>19</v>
      </c>
      <c r="D90">
        <v>4</v>
      </c>
      <c r="E90">
        <v>5</v>
      </c>
      <c r="F90">
        <v>3</v>
      </c>
      <c r="G90">
        <v>4</v>
      </c>
      <c r="H90">
        <v>3</v>
      </c>
      <c r="I90">
        <v>4.26</v>
      </c>
      <c r="J90">
        <v>19</v>
      </c>
      <c r="K90">
        <v>0.15208333333333329</v>
      </c>
      <c r="L90">
        <v>1</v>
      </c>
      <c r="M90" t="s">
        <v>359</v>
      </c>
      <c r="N90" t="b">
        <v>0</v>
      </c>
    </row>
    <row r="91" spans="1:14" x14ac:dyDescent="0.45">
      <c r="A91" t="s">
        <v>360</v>
      </c>
      <c r="B91" t="s">
        <v>361</v>
      </c>
      <c r="C91" t="s">
        <v>19</v>
      </c>
      <c r="D91">
        <v>5</v>
      </c>
      <c r="E91">
        <v>5</v>
      </c>
      <c r="F91">
        <v>5</v>
      </c>
      <c r="G91">
        <v>5</v>
      </c>
      <c r="H91">
        <v>1</v>
      </c>
      <c r="I91">
        <v>4.76</v>
      </c>
      <c r="J91">
        <v>21</v>
      </c>
      <c r="K91">
        <v>0.1583333333333333</v>
      </c>
      <c r="L91">
        <v>1</v>
      </c>
      <c r="M91" t="s">
        <v>362</v>
      </c>
      <c r="N91" t="b">
        <v>0</v>
      </c>
    </row>
    <row r="92" spans="1:14" x14ac:dyDescent="0.45">
      <c r="A92" t="s">
        <v>363</v>
      </c>
      <c r="B92" t="s">
        <v>364</v>
      </c>
      <c r="C92" t="s">
        <v>19</v>
      </c>
      <c r="D92">
        <v>4</v>
      </c>
      <c r="E92">
        <v>5</v>
      </c>
      <c r="F92">
        <v>4</v>
      </c>
      <c r="G92">
        <v>5</v>
      </c>
      <c r="H92">
        <v>3</v>
      </c>
      <c r="I92">
        <v>4.5199999999999996</v>
      </c>
      <c r="J92">
        <v>21</v>
      </c>
      <c r="K92">
        <v>0.1424242424242424</v>
      </c>
      <c r="L92">
        <v>1</v>
      </c>
      <c r="M92" t="s">
        <v>365</v>
      </c>
      <c r="N92" t="b">
        <v>0</v>
      </c>
    </row>
    <row r="93" spans="1:14" x14ac:dyDescent="0.45">
      <c r="A93" t="s">
        <v>366</v>
      </c>
      <c r="B93" t="s">
        <v>367</v>
      </c>
      <c r="C93" t="s">
        <v>19</v>
      </c>
      <c r="D93">
        <v>2</v>
      </c>
      <c r="E93">
        <v>2</v>
      </c>
      <c r="F93">
        <v>1</v>
      </c>
      <c r="G93">
        <v>4</v>
      </c>
      <c r="H93">
        <v>2</v>
      </c>
      <c r="I93">
        <v>2.38</v>
      </c>
      <c r="J93">
        <v>11</v>
      </c>
      <c r="K93">
        <v>0.26636670416197972</v>
      </c>
      <c r="L93">
        <v>1</v>
      </c>
      <c r="M93" t="s">
        <v>368</v>
      </c>
      <c r="N93" t="b">
        <v>0</v>
      </c>
    </row>
    <row r="94" spans="1:14" x14ac:dyDescent="0.45">
      <c r="A94" t="s">
        <v>369</v>
      </c>
      <c r="B94" t="s">
        <v>370</v>
      </c>
      <c r="C94" t="s">
        <v>19</v>
      </c>
      <c r="D94">
        <v>5</v>
      </c>
      <c r="E94">
        <v>5</v>
      </c>
      <c r="F94">
        <v>5</v>
      </c>
      <c r="G94">
        <v>5</v>
      </c>
      <c r="H94">
        <v>1</v>
      </c>
      <c r="I94">
        <v>4.76</v>
      </c>
      <c r="J94">
        <v>21</v>
      </c>
      <c r="K94">
        <v>0.28999999999999998</v>
      </c>
      <c r="L94">
        <v>1</v>
      </c>
      <c r="M94" t="s">
        <v>371</v>
      </c>
      <c r="N94" t="b">
        <v>0</v>
      </c>
    </row>
    <row r="95" spans="1:14" x14ac:dyDescent="0.45">
      <c r="A95" t="s">
        <v>372</v>
      </c>
      <c r="B95" t="s">
        <v>373</v>
      </c>
      <c r="C95" t="s">
        <v>19</v>
      </c>
      <c r="D95">
        <v>5</v>
      </c>
      <c r="E95">
        <v>5</v>
      </c>
      <c r="F95">
        <v>5</v>
      </c>
      <c r="G95">
        <v>5</v>
      </c>
      <c r="H95">
        <v>1</v>
      </c>
      <c r="I95">
        <v>4.76</v>
      </c>
      <c r="J95">
        <v>21</v>
      </c>
      <c r="K95">
        <v>0.2857142857142857</v>
      </c>
      <c r="L95">
        <v>1</v>
      </c>
      <c r="M95" t="s">
        <v>374</v>
      </c>
      <c r="N95" t="b">
        <v>0</v>
      </c>
    </row>
    <row r="96" spans="1:14" x14ac:dyDescent="0.45">
      <c r="A96" t="s">
        <v>375</v>
      </c>
      <c r="B96" t="s">
        <v>376</v>
      </c>
      <c r="C96" t="s">
        <v>19</v>
      </c>
      <c r="D96">
        <v>5</v>
      </c>
      <c r="E96">
        <v>5</v>
      </c>
      <c r="F96">
        <v>5</v>
      </c>
      <c r="G96">
        <v>5</v>
      </c>
      <c r="H96">
        <v>1</v>
      </c>
      <c r="I96">
        <v>4.76</v>
      </c>
      <c r="J96">
        <v>21</v>
      </c>
      <c r="K96">
        <v>0.15402298850574711</v>
      </c>
      <c r="L96">
        <v>1</v>
      </c>
      <c r="M96" t="s">
        <v>377</v>
      </c>
      <c r="N96" t="b">
        <v>0</v>
      </c>
    </row>
    <row r="97" spans="1:14" x14ac:dyDescent="0.45">
      <c r="A97" t="s">
        <v>378</v>
      </c>
      <c r="B97" t="s">
        <v>379</v>
      </c>
      <c r="C97" t="s">
        <v>19</v>
      </c>
      <c r="D97">
        <v>5</v>
      </c>
      <c r="E97">
        <v>5</v>
      </c>
      <c r="F97">
        <v>5</v>
      </c>
      <c r="G97">
        <v>5</v>
      </c>
      <c r="H97">
        <v>1</v>
      </c>
      <c r="I97">
        <v>4.76</v>
      </c>
      <c r="J97">
        <v>21</v>
      </c>
      <c r="K97">
        <v>0.15597484276729559</v>
      </c>
      <c r="L97">
        <v>1</v>
      </c>
      <c r="M97" t="s">
        <v>380</v>
      </c>
      <c r="N97" t="b">
        <v>0</v>
      </c>
    </row>
    <row r="98" spans="1:14" x14ac:dyDescent="0.45">
      <c r="A98" t="s">
        <v>381</v>
      </c>
      <c r="B98" t="s">
        <v>382</v>
      </c>
      <c r="C98" t="s">
        <v>19</v>
      </c>
      <c r="D98">
        <v>4</v>
      </c>
      <c r="E98">
        <v>4</v>
      </c>
      <c r="F98">
        <v>3</v>
      </c>
      <c r="G98">
        <v>5</v>
      </c>
      <c r="H98">
        <v>4</v>
      </c>
      <c r="I98">
        <v>3.14</v>
      </c>
      <c r="J98">
        <v>20</v>
      </c>
      <c r="K98">
        <v>0.25079365079365079</v>
      </c>
      <c r="L98">
        <v>1</v>
      </c>
      <c r="M98" t="s">
        <v>383</v>
      </c>
      <c r="N98" t="b">
        <v>0</v>
      </c>
    </row>
    <row r="99" spans="1:14" x14ac:dyDescent="0.45">
      <c r="A99" t="s">
        <v>384</v>
      </c>
      <c r="B99" t="s">
        <v>385</v>
      </c>
      <c r="C99" t="s">
        <v>19</v>
      </c>
      <c r="D99">
        <v>5</v>
      </c>
      <c r="E99">
        <v>5</v>
      </c>
      <c r="F99">
        <v>5</v>
      </c>
      <c r="G99">
        <v>5</v>
      </c>
      <c r="H99">
        <v>4</v>
      </c>
      <c r="I99">
        <v>4.9400000000000004</v>
      </c>
      <c r="J99">
        <v>24</v>
      </c>
      <c r="K99">
        <v>0.14933333333333329</v>
      </c>
      <c r="L99">
        <v>1</v>
      </c>
      <c r="M99" t="s">
        <v>386</v>
      </c>
      <c r="N99" t="b">
        <v>0</v>
      </c>
    </row>
    <row r="100" spans="1:14" x14ac:dyDescent="0.45">
      <c r="A100" t="s">
        <v>387</v>
      </c>
      <c r="B100" t="s">
        <v>388</v>
      </c>
      <c r="C100" t="s">
        <v>19</v>
      </c>
      <c r="D100">
        <v>5</v>
      </c>
      <c r="E100">
        <v>5</v>
      </c>
      <c r="F100">
        <v>5</v>
      </c>
      <c r="G100">
        <v>5</v>
      </c>
      <c r="H100">
        <v>3</v>
      </c>
      <c r="I100">
        <v>4.88</v>
      </c>
      <c r="J100">
        <v>23</v>
      </c>
      <c r="K100">
        <v>0.16</v>
      </c>
      <c r="L100">
        <v>1</v>
      </c>
      <c r="M100" t="s">
        <v>389</v>
      </c>
      <c r="N100" t="b">
        <v>0</v>
      </c>
    </row>
    <row r="101" spans="1:14" x14ac:dyDescent="0.45">
      <c r="A101" t="s">
        <v>390</v>
      </c>
      <c r="B101" t="s">
        <v>391</v>
      </c>
      <c r="C101" t="s">
        <v>19</v>
      </c>
      <c r="D101">
        <v>4</v>
      </c>
      <c r="E101">
        <v>5</v>
      </c>
      <c r="F101">
        <v>3</v>
      </c>
      <c r="G101">
        <v>4</v>
      </c>
      <c r="H101">
        <v>3</v>
      </c>
      <c r="I101">
        <v>4.26</v>
      </c>
      <c r="J101">
        <v>19</v>
      </c>
      <c r="K101">
        <v>0.15438596491228071</v>
      </c>
      <c r="L101">
        <v>1</v>
      </c>
      <c r="M101" t="s">
        <v>392</v>
      </c>
      <c r="N101" t="b">
        <v>0</v>
      </c>
    </row>
    <row r="102" spans="1:14" x14ac:dyDescent="0.45">
      <c r="A102" t="s">
        <v>393</v>
      </c>
      <c r="B102" t="s">
        <v>394</v>
      </c>
      <c r="C102" t="s">
        <v>19</v>
      </c>
      <c r="D102">
        <v>5</v>
      </c>
      <c r="E102">
        <v>5</v>
      </c>
      <c r="F102">
        <v>5</v>
      </c>
      <c r="G102">
        <v>5</v>
      </c>
      <c r="H102">
        <v>1</v>
      </c>
      <c r="I102">
        <v>4.76</v>
      </c>
      <c r="J102">
        <v>21</v>
      </c>
      <c r="K102">
        <v>0.15300546448087429</v>
      </c>
      <c r="L102">
        <v>1</v>
      </c>
      <c r="M102" t="s">
        <v>395</v>
      </c>
      <c r="N102" t="b">
        <v>0</v>
      </c>
    </row>
    <row r="103" spans="1:14" x14ac:dyDescent="0.45">
      <c r="A103" t="s">
        <v>396</v>
      </c>
      <c r="B103" t="s">
        <v>397</v>
      </c>
      <c r="C103" t="s">
        <v>19</v>
      </c>
      <c r="D103">
        <v>5</v>
      </c>
      <c r="E103">
        <v>5</v>
      </c>
      <c r="F103">
        <v>5</v>
      </c>
      <c r="G103">
        <v>5</v>
      </c>
      <c r="H103">
        <v>1</v>
      </c>
      <c r="I103">
        <v>4.76</v>
      </c>
      <c r="J103">
        <v>21</v>
      </c>
      <c r="K103">
        <v>0.15515151515151521</v>
      </c>
      <c r="L103">
        <v>1</v>
      </c>
      <c r="M103" t="s">
        <v>398</v>
      </c>
      <c r="N103" t="b">
        <v>0</v>
      </c>
    </row>
    <row r="104" spans="1:14" x14ac:dyDescent="0.45">
      <c r="A104" t="s">
        <v>399</v>
      </c>
      <c r="B104" t="s">
        <v>400</v>
      </c>
      <c r="C104" t="s">
        <v>19</v>
      </c>
      <c r="D104">
        <v>4</v>
      </c>
      <c r="E104">
        <v>5</v>
      </c>
      <c r="F104">
        <v>4</v>
      </c>
      <c r="G104">
        <v>5</v>
      </c>
      <c r="H104">
        <v>3</v>
      </c>
      <c r="I104">
        <v>4.5199999999999996</v>
      </c>
      <c r="J104">
        <v>21</v>
      </c>
      <c r="K104">
        <v>0.15402298850574711</v>
      </c>
      <c r="L104">
        <v>1</v>
      </c>
      <c r="M104" t="s">
        <v>401</v>
      </c>
      <c r="N104" t="b">
        <v>0</v>
      </c>
    </row>
    <row r="105" spans="1:14" x14ac:dyDescent="0.45">
      <c r="A105" t="s">
        <v>402</v>
      </c>
      <c r="B105" t="s">
        <v>403</v>
      </c>
      <c r="C105" t="s">
        <v>19</v>
      </c>
      <c r="D105">
        <v>4</v>
      </c>
      <c r="E105">
        <v>4</v>
      </c>
      <c r="F105">
        <v>3</v>
      </c>
      <c r="G105">
        <v>5</v>
      </c>
      <c r="H105">
        <v>3</v>
      </c>
      <c r="I105">
        <v>3.08</v>
      </c>
      <c r="J105">
        <v>19</v>
      </c>
      <c r="K105">
        <v>0.15098039215686271</v>
      </c>
      <c r="L105">
        <v>1</v>
      </c>
      <c r="M105" t="s">
        <v>404</v>
      </c>
      <c r="N105" t="b">
        <v>0</v>
      </c>
    </row>
    <row r="106" spans="1:14" x14ac:dyDescent="0.45">
      <c r="A106" t="s">
        <v>405</v>
      </c>
      <c r="B106" t="s">
        <v>406</v>
      </c>
      <c r="C106" t="s">
        <v>19</v>
      </c>
      <c r="D106">
        <v>1</v>
      </c>
      <c r="E106">
        <v>1</v>
      </c>
      <c r="F106">
        <v>1</v>
      </c>
      <c r="G106">
        <v>5</v>
      </c>
      <c r="H106">
        <v>1</v>
      </c>
      <c r="I106">
        <v>1.48</v>
      </c>
      <c r="J106">
        <v>9</v>
      </c>
      <c r="K106">
        <v>0.2450662739322533</v>
      </c>
      <c r="L106">
        <v>1</v>
      </c>
      <c r="M106" t="s">
        <v>407</v>
      </c>
      <c r="N106" t="b">
        <v>0</v>
      </c>
    </row>
    <row r="107" spans="1:14" x14ac:dyDescent="0.45">
      <c r="A107" t="s">
        <v>408</v>
      </c>
      <c r="B107" t="s">
        <v>409</v>
      </c>
      <c r="C107" t="s">
        <v>19</v>
      </c>
      <c r="D107">
        <v>4</v>
      </c>
      <c r="E107">
        <v>5</v>
      </c>
      <c r="F107">
        <v>4</v>
      </c>
      <c r="G107">
        <v>5</v>
      </c>
      <c r="H107">
        <v>2</v>
      </c>
      <c r="I107">
        <v>4.46</v>
      </c>
      <c r="J107">
        <v>20</v>
      </c>
      <c r="K107">
        <v>0.15333333333333329</v>
      </c>
      <c r="L107">
        <v>1</v>
      </c>
      <c r="M107" t="s">
        <v>410</v>
      </c>
      <c r="N107" t="b">
        <v>0</v>
      </c>
    </row>
    <row r="108" spans="1:14" x14ac:dyDescent="0.45">
      <c r="A108" t="s">
        <v>411</v>
      </c>
      <c r="B108" t="s">
        <v>412</v>
      </c>
      <c r="C108" t="s">
        <v>19</v>
      </c>
      <c r="D108">
        <v>5</v>
      </c>
      <c r="E108">
        <v>5</v>
      </c>
      <c r="F108">
        <v>5</v>
      </c>
      <c r="G108">
        <v>5</v>
      </c>
      <c r="H108">
        <v>3</v>
      </c>
      <c r="I108">
        <v>4.88</v>
      </c>
      <c r="J108">
        <v>23</v>
      </c>
      <c r="K108">
        <v>0.1555555555555555</v>
      </c>
      <c r="L108">
        <v>1</v>
      </c>
      <c r="M108" t="s">
        <v>413</v>
      </c>
      <c r="N108" t="b">
        <v>0</v>
      </c>
    </row>
    <row r="109" spans="1:14" x14ac:dyDescent="0.45">
      <c r="A109" t="s">
        <v>414</v>
      </c>
      <c r="B109" t="s">
        <v>415</v>
      </c>
      <c r="C109" t="s">
        <v>19</v>
      </c>
      <c r="D109">
        <v>5</v>
      </c>
      <c r="E109">
        <v>5</v>
      </c>
      <c r="F109">
        <v>5</v>
      </c>
      <c r="G109">
        <v>5</v>
      </c>
      <c r="H109">
        <v>1</v>
      </c>
      <c r="I109">
        <v>3.64</v>
      </c>
      <c r="J109">
        <v>21</v>
      </c>
      <c r="K109">
        <v>0.29813664596273293</v>
      </c>
      <c r="L109">
        <v>1</v>
      </c>
      <c r="M109" t="s">
        <v>416</v>
      </c>
      <c r="N109" t="b">
        <v>0</v>
      </c>
    </row>
    <row r="110" spans="1:14" x14ac:dyDescent="0.45">
      <c r="A110" t="s">
        <v>417</v>
      </c>
      <c r="B110" t="s">
        <v>418</v>
      </c>
      <c r="C110" t="s">
        <v>19</v>
      </c>
      <c r="D110">
        <v>5</v>
      </c>
      <c r="E110">
        <v>5</v>
      </c>
      <c r="F110">
        <v>5</v>
      </c>
      <c r="G110">
        <v>5</v>
      </c>
      <c r="H110">
        <v>4</v>
      </c>
      <c r="I110">
        <v>4.9400000000000004</v>
      </c>
      <c r="J110">
        <v>24</v>
      </c>
      <c r="K110">
        <v>0.15179487179487181</v>
      </c>
      <c r="L110">
        <v>1</v>
      </c>
      <c r="M110" t="s">
        <v>419</v>
      </c>
      <c r="N110" t="b">
        <v>0</v>
      </c>
    </row>
    <row r="111" spans="1:14" x14ac:dyDescent="0.45">
      <c r="A111" t="s">
        <v>420</v>
      </c>
      <c r="B111" t="s">
        <v>421</v>
      </c>
      <c r="C111" t="s">
        <v>19</v>
      </c>
      <c r="D111">
        <v>5</v>
      </c>
      <c r="E111">
        <v>5</v>
      </c>
      <c r="F111">
        <v>5</v>
      </c>
      <c r="G111">
        <v>5</v>
      </c>
      <c r="H111">
        <v>4</v>
      </c>
      <c r="I111">
        <v>4.9400000000000004</v>
      </c>
      <c r="J111">
        <v>24</v>
      </c>
      <c r="K111">
        <v>0.14933333333333329</v>
      </c>
      <c r="L111">
        <v>1</v>
      </c>
      <c r="M111" t="s">
        <v>422</v>
      </c>
      <c r="N111" t="b">
        <v>0</v>
      </c>
    </row>
    <row r="112" spans="1:14" x14ac:dyDescent="0.45">
      <c r="A112" t="s">
        <v>423</v>
      </c>
      <c r="B112" t="s">
        <v>424</v>
      </c>
      <c r="C112" t="s">
        <v>19</v>
      </c>
      <c r="D112">
        <v>5</v>
      </c>
      <c r="E112">
        <v>5</v>
      </c>
      <c r="F112">
        <v>5</v>
      </c>
      <c r="G112">
        <v>5</v>
      </c>
      <c r="H112">
        <v>3</v>
      </c>
      <c r="I112">
        <v>4.88</v>
      </c>
      <c r="J112">
        <v>23</v>
      </c>
      <c r="K112">
        <v>0.16190476190476191</v>
      </c>
      <c r="L112">
        <v>1</v>
      </c>
      <c r="M112" t="s">
        <v>425</v>
      </c>
      <c r="N112" t="b">
        <v>0</v>
      </c>
    </row>
    <row r="113" spans="1:14" x14ac:dyDescent="0.45">
      <c r="A113" t="s">
        <v>426</v>
      </c>
      <c r="B113" t="s">
        <v>427</v>
      </c>
      <c r="C113" t="s">
        <v>19</v>
      </c>
      <c r="D113">
        <v>5</v>
      </c>
      <c r="E113">
        <v>5</v>
      </c>
      <c r="F113">
        <v>5</v>
      </c>
      <c r="G113">
        <v>5</v>
      </c>
      <c r="H113">
        <v>3</v>
      </c>
      <c r="I113">
        <v>4.88</v>
      </c>
      <c r="J113">
        <v>23</v>
      </c>
      <c r="K113">
        <v>0.15886524822695031</v>
      </c>
      <c r="L113">
        <v>1</v>
      </c>
      <c r="M113" t="s">
        <v>428</v>
      </c>
      <c r="N113" t="b">
        <v>0</v>
      </c>
    </row>
    <row r="114" spans="1:14" x14ac:dyDescent="0.45">
      <c r="A114" t="s">
        <v>429</v>
      </c>
      <c r="B114" t="s">
        <v>430</v>
      </c>
      <c r="C114" t="s">
        <v>19</v>
      </c>
      <c r="D114">
        <v>5</v>
      </c>
      <c r="E114">
        <v>5</v>
      </c>
      <c r="F114">
        <v>4</v>
      </c>
      <c r="G114">
        <v>5</v>
      </c>
      <c r="H114">
        <v>3</v>
      </c>
      <c r="I114">
        <v>4.74</v>
      </c>
      <c r="J114">
        <v>22</v>
      </c>
      <c r="K114">
        <v>0.15098039215686271</v>
      </c>
      <c r="L114">
        <v>1</v>
      </c>
      <c r="M114" t="s">
        <v>431</v>
      </c>
      <c r="N114" t="b">
        <v>0</v>
      </c>
    </row>
    <row r="115" spans="1:14" x14ac:dyDescent="0.45">
      <c r="A115" t="s">
        <v>432</v>
      </c>
      <c r="B115" t="s">
        <v>433</v>
      </c>
      <c r="C115" t="s">
        <v>19</v>
      </c>
      <c r="D115">
        <v>4</v>
      </c>
      <c r="E115">
        <v>5</v>
      </c>
      <c r="F115">
        <v>4</v>
      </c>
      <c r="G115">
        <v>5</v>
      </c>
      <c r="H115">
        <v>3</v>
      </c>
      <c r="I115">
        <v>4.5199999999999996</v>
      </c>
      <c r="J115">
        <v>21</v>
      </c>
      <c r="K115">
        <v>0.14557823129251701</v>
      </c>
      <c r="L115">
        <v>1</v>
      </c>
      <c r="M115" t="s">
        <v>434</v>
      </c>
      <c r="N115" t="b">
        <v>0</v>
      </c>
    </row>
    <row r="116" spans="1:14" x14ac:dyDescent="0.45">
      <c r="A116" t="s">
        <v>435</v>
      </c>
      <c r="B116" t="s">
        <v>436</v>
      </c>
      <c r="C116" t="s">
        <v>19</v>
      </c>
      <c r="D116">
        <v>4</v>
      </c>
      <c r="E116">
        <v>4</v>
      </c>
      <c r="F116">
        <v>3</v>
      </c>
      <c r="G116">
        <v>4</v>
      </c>
      <c r="H116">
        <v>3</v>
      </c>
      <c r="I116">
        <v>2.96</v>
      </c>
      <c r="J116">
        <v>18</v>
      </c>
      <c r="K116">
        <v>0.13951890034364259</v>
      </c>
      <c r="L116">
        <v>1</v>
      </c>
      <c r="M116" t="s">
        <v>437</v>
      </c>
      <c r="N116" t="b">
        <v>0</v>
      </c>
    </row>
    <row r="117" spans="1:14" x14ac:dyDescent="0.45">
      <c r="A117" t="s">
        <v>438</v>
      </c>
      <c r="B117" t="s">
        <v>439</v>
      </c>
      <c r="C117" t="s">
        <v>19</v>
      </c>
      <c r="D117">
        <v>3</v>
      </c>
      <c r="E117">
        <v>5</v>
      </c>
      <c r="F117">
        <v>3</v>
      </c>
      <c r="G117">
        <v>4</v>
      </c>
      <c r="H117">
        <v>2</v>
      </c>
      <c r="I117">
        <v>3.98</v>
      </c>
      <c r="J117">
        <v>17</v>
      </c>
      <c r="K117">
        <v>0.15402298850574711</v>
      </c>
      <c r="L117">
        <v>1</v>
      </c>
      <c r="M117" t="s">
        <v>440</v>
      </c>
      <c r="N117" t="b">
        <v>0</v>
      </c>
    </row>
    <row r="118" spans="1:14" x14ac:dyDescent="0.45">
      <c r="A118" t="s">
        <v>441</v>
      </c>
      <c r="B118" t="s">
        <v>442</v>
      </c>
      <c r="C118" t="s">
        <v>19</v>
      </c>
      <c r="D118">
        <v>5</v>
      </c>
      <c r="E118">
        <v>5</v>
      </c>
      <c r="F118">
        <v>5</v>
      </c>
      <c r="G118">
        <v>5</v>
      </c>
      <c r="H118">
        <v>3</v>
      </c>
      <c r="I118">
        <v>4.88</v>
      </c>
      <c r="J118">
        <v>23</v>
      </c>
      <c r="K118">
        <v>0.14779116465863451</v>
      </c>
      <c r="L118">
        <v>1</v>
      </c>
      <c r="M118" t="s">
        <v>443</v>
      </c>
      <c r="N118" t="b">
        <v>0</v>
      </c>
    </row>
    <row r="119" spans="1:14" x14ac:dyDescent="0.45">
      <c r="A119" t="s">
        <v>444</v>
      </c>
      <c r="B119" t="s">
        <v>445</v>
      </c>
      <c r="C119" t="s">
        <v>19</v>
      </c>
      <c r="D119">
        <v>4</v>
      </c>
      <c r="E119">
        <v>5</v>
      </c>
      <c r="F119">
        <v>4</v>
      </c>
      <c r="G119">
        <v>5</v>
      </c>
      <c r="H119">
        <v>3</v>
      </c>
      <c r="I119">
        <v>4.5199999999999996</v>
      </c>
      <c r="J119">
        <v>21</v>
      </c>
      <c r="K119">
        <v>0.14954954954954949</v>
      </c>
      <c r="L119">
        <v>1</v>
      </c>
      <c r="M119" t="s">
        <v>446</v>
      </c>
      <c r="N119" t="b">
        <v>0</v>
      </c>
    </row>
    <row r="120" spans="1:14" x14ac:dyDescent="0.45">
      <c r="A120" t="s">
        <v>435</v>
      </c>
      <c r="B120" t="s">
        <v>447</v>
      </c>
      <c r="C120" t="s">
        <v>19</v>
      </c>
      <c r="D120">
        <v>4</v>
      </c>
      <c r="E120">
        <v>4</v>
      </c>
      <c r="F120">
        <v>3</v>
      </c>
      <c r="G120">
        <v>4</v>
      </c>
      <c r="H120">
        <v>3</v>
      </c>
      <c r="I120">
        <v>3.52</v>
      </c>
      <c r="J120">
        <v>18</v>
      </c>
      <c r="K120">
        <v>0.1393634840871022</v>
      </c>
      <c r="L120">
        <v>1</v>
      </c>
      <c r="M120" t="s">
        <v>448</v>
      </c>
      <c r="N120" t="b">
        <v>0</v>
      </c>
    </row>
    <row r="121" spans="1:14" x14ac:dyDescent="0.45">
      <c r="A121" t="s">
        <v>449</v>
      </c>
      <c r="B121" t="s">
        <v>450</v>
      </c>
      <c r="C121" t="s">
        <v>19</v>
      </c>
      <c r="D121">
        <v>4</v>
      </c>
      <c r="E121">
        <v>4</v>
      </c>
      <c r="F121">
        <v>3</v>
      </c>
      <c r="G121">
        <v>5</v>
      </c>
      <c r="H121">
        <v>2</v>
      </c>
      <c r="I121">
        <v>4.1399999999999997</v>
      </c>
      <c r="J121">
        <v>18</v>
      </c>
      <c r="K121">
        <v>0.15438596491228071</v>
      </c>
      <c r="L121">
        <v>1</v>
      </c>
      <c r="M121" t="s">
        <v>451</v>
      </c>
      <c r="N121" t="b">
        <v>0</v>
      </c>
    </row>
    <row r="122" spans="1:14" x14ac:dyDescent="0.45">
      <c r="A122" t="s">
        <v>452</v>
      </c>
      <c r="B122" t="s">
        <v>453</v>
      </c>
      <c r="C122" t="s">
        <v>19</v>
      </c>
      <c r="D122">
        <v>2</v>
      </c>
      <c r="E122">
        <v>3</v>
      </c>
      <c r="F122">
        <v>2</v>
      </c>
      <c r="G122">
        <v>4</v>
      </c>
      <c r="H122">
        <v>2</v>
      </c>
      <c r="I122">
        <v>3.26</v>
      </c>
      <c r="J122">
        <v>13</v>
      </c>
      <c r="K122">
        <v>0.15942028985507251</v>
      </c>
      <c r="L122">
        <v>1</v>
      </c>
      <c r="M122" t="s">
        <v>454</v>
      </c>
      <c r="N122" t="b">
        <v>0</v>
      </c>
    </row>
    <row r="123" spans="1:14" x14ac:dyDescent="0.45">
      <c r="A123" t="s">
        <v>455</v>
      </c>
      <c r="B123" t="s">
        <v>456</v>
      </c>
      <c r="C123" t="s">
        <v>19</v>
      </c>
      <c r="D123">
        <v>5</v>
      </c>
      <c r="E123">
        <v>5</v>
      </c>
      <c r="F123">
        <v>5</v>
      </c>
      <c r="G123">
        <v>5</v>
      </c>
      <c r="H123">
        <v>1</v>
      </c>
      <c r="I123">
        <v>3.64</v>
      </c>
      <c r="J123">
        <v>21</v>
      </c>
      <c r="K123">
        <v>0.15300546448087429</v>
      </c>
      <c r="L123">
        <v>1</v>
      </c>
      <c r="M123" t="s">
        <v>457</v>
      </c>
      <c r="N123" t="b">
        <v>0</v>
      </c>
    </row>
    <row r="124" spans="1:14" x14ac:dyDescent="0.45">
      <c r="A124" t="s">
        <v>458</v>
      </c>
      <c r="B124" t="s">
        <v>459</v>
      </c>
      <c r="C124" t="s">
        <v>19</v>
      </c>
      <c r="D124">
        <v>5</v>
      </c>
      <c r="E124">
        <v>5</v>
      </c>
      <c r="F124">
        <v>5</v>
      </c>
      <c r="G124">
        <v>5</v>
      </c>
      <c r="H124">
        <v>5</v>
      </c>
      <c r="I124">
        <v>5</v>
      </c>
      <c r="J124">
        <v>25</v>
      </c>
      <c r="K124">
        <v>0.25210084033613439</v>
      </c>
      <c r="L124">
        <v>1</v>
      </c>
      <c r="M124" t="s">
        <v>460</v>
      </c>
      <c r="N124" t="b">
        <v>0</v>
      </c>
    </row>
    <row r="125" spans="1:14" x14ac:dyDescent="0.45">
      <c r="A125" t="s">
        <v>461</v>
      </c>
      <c r="B125" t="s">
        <v>462</v>
      </c>
      <c r="C125" t="s">
        <v>19</v>
      </c>
      <c r="D125">
        <v>5</v>
      </c>
      <c r="E125">
        <v>5</v>
      </c>
      <c r="F125">
        <v>5</v>
      </c>
      <c r="G125">
        <v>5</v>
      </c>
      <c r="H125">
        <v>4</v>
      </c>
      <c r="I125">
        <v>4.9400000000000004</v>
      </c>
      <c r="J125">
        <v>24</v>
      </c>
      <c r="K125">
        <v>0.14222222222222219</v>
      </c>
      <c r="L125">
        <v>1</v>
      </c>
      <c r="M125" t="s">
        <v>463</v>
      </c>
      <c r="N125" t="b">
        <v>0</v>
      </c>
    </row>
    <row r="126" spans="1:14" x14ac:dyDescent="0.45">
      <c r="A126" t="s">
        <v>464</v>
      </c>
      <c r="B126" t="s">
        <v>465</v>
      </c>
      <c r="C126" t="s">
        <v>19</v>
      </c>
      <c r="D126">
        <v>4</v>
      </c>
      <c r="E126">
        <v>5</v>
      </c>
      <c r="F126">
        <v>4</v>
      </c>
      <c r="G126">
        <v>5</v>
      </c>
      <c r="H126">
        <v>3</v>
      </c>
      <c r="I126">
        <v>4.5199999999999996</v>
      </c>
      <c r="J126">
        <v>21</v>
      </c>
      <c r="K126">
        <v>0.15402298850574711</v>
      </c>
      <c r="L126">
        <v>1</v>
      </c>
      <c r="M126" t="s">
        <v>466</v>
      </c>
      <c r="N126" t="b">
        <v>0</v>
      </c>
    </row>
    <row r="127" spans="1:14" x14ac:dyDescent="0.45">
      <c r="A127" t="s">
        <v>467</v>
      </c>
      <c r="B127" t="s">
        <v>468</v>
      </c>
      <c r="C127" t="s">
        <v>19</v>
      </c>
      <c r="D127">
        <v>1</v>
      </c>
      <c r="E127">
        <v>1</v>
      </c>
      <c r="F127">
        <v>1</v>
      </c>
      <c r="G127">
        <v>5</v>
      </c>
      <c r="H127">
        <v>1</v>
      </c>
      <c r="I127">
        <v>2.6</v>
      </c>
      <c r="J127">
        <v>9</v>
      </c>
      <c r="K127">
        <v>0.15942028985507251</v>
      </c>
      <c r="L127">
        <v>1</v>
      </c>
      <c r="M127" t="s">
        <v>469</v>
      </c>
      <c r="N127" t="b">
        <v>0</v>
      </c>
    </row>
    <row r="128" spans="1:14" x14ac:dyDescent="0.45">
      <c r="A128" t="s">
        <v>470</v>
      </c>
      <c r="B128" t="s">
        <v>471</v>
      </c>
      <c r="C128" t="s">
        <v>19</v>
      </c>
      <c r="D128">
        <v>4</v>
      </c>
      <c r="E128">
        <v>5</v>
      </c>
      <c r="F128">
        <v>5</v>
      </c>
      <c r="G128">
        <v>5</v>
      </c>
      <c r="H128">
        <v>3</v>
      </c>
      <c r="I128">
        <v>4.66</v>
      </c>
      <c r="J128">
        <v>22</v>
      </c>
      <c r="K128">
        <v>0.15515151515151521</v>
      </c>
      <c r="L128">
        <v>1</v>
      </c>
      <c r="M128" t="s">
        <v>472</v>
      </c>
      <c r="N128" t="b">
        <v>0</v>
      </c>
    </row>
    <row r="129" spans="1:14" x14ac:dyDescent="0.45">
      <c r="A129" t="s">
        <v>473</v>
      </c>
      <c r="B129" t="s">
        <v>474</v>
      </c>
      <c r="C129" t="s">
        <v>19</v>
      </c>
      <c r="D129">
        <v>3</v>
      </c>
      <c r="E129">
        <v>3</v>
      </c>
      <c r="F129">
        <v>1</v>
      </c>
      <c r="G129">
        <v>5</v>
      </c>
      <c r="H129">
        <v>1</v>
      </c>
      <c r="I129">
        <v>2.2799999999999998</v>
      </c>
      <c r="J129">
        <v>13</v>
      </c>
      <c r="K129">
        <v>0.29523809523809519</v>
      </c>
      <c r="L129">
        <v>1</v>
      </c>
      <c r="M129" t="s">
        <v>475</v>
      </c>
      <c r="N129" t="b">
        <v>0</v>
      </c>
    </row>
    <row r="130" spans="1:14" x14ac:dyDescent="0.45">
      <c r="A130" t="s">
        <v>476</v>
      </c>
      <c r="B130" t="s">
        <v>477</v>
      </c>
      <c r="C130" t="s">
        <v>19</v>
      </c>
      <c r="D130">
        <v>3</v>
      </c>
      <c r="E130">
        <v>3</v>
      </c>
      <c r="F130">
        <v>1</v>
      </c>
      <c r="G130">
        <v>4</v>
      </c>
      <c r="H130">
        <v>1</v>
      </c>
      <c r="I130">
        <v>3.2800000000000011</v>
      </c>
      <c r="J130">
        <v>12</v>
      </c>
      <c r="K130">
        <v>0.30021321961620467</v>
      </c>
      <c r="L130">
        <v>1</v>
      </c>
      <c r="M130" t="s">
        <v>478</v>
      </c>
      <c r="N130" t="b">
        <v>0</v>
      </c>
    </row>
    <row r="131" spans="1:14" x14ac:dyDescent="0.45">
      <c r="A131" t="s">
        <v>479</v>
      </c>
      <c r="B131" t="s">
        <v>480</v>
      </c>
      <c r="C131" t="s">
        <v>19</v>
      </c>
      <c r="D131">
        <v>4</v>
      </c>
      <c r="E131">
        <v>5</v>
      </c>
      <c r="F131">
        <v>4</v>
      </c>
      <c r="G131">
        <v>5</v>
      </c>
      <c r="H131">
        <v>1</v>
      </c>
      <c r="I131">
        <v>4.3999999999999986</v>
      </c>
      <c r="J131">
        <v>19</v>
      </c>
      <c r="K131">
        <v>0.15047619047619051</v>
      </c>
      <c r="L131">
        <v>1</v>
      </c>
      <c r="M131" t="s">
        <v>481</v>
      </c>
      <c r="N131" t="b">
        <v>0</v>
      </c>
    </row>
    <row r="132" spans="1:14" x14ac:dyDescent="0.45">
      <c r="D132">
        <f>AVERAGE(D2:D131)</f>
        <v>3.9615384615384617</v>
      </c>
      <c r="E132">
        <f t="shared" ref="E132:L132" si="0">AVERAGE(E2:E131)</f>
        <v>4.2384615384615385</v>
      </c>
      <c r="F132">
        <f t="shared" si="0"/>
        <v>3.4846153846153847</v>
      </c>
      <c r="G132">
        <f t="shared" si="0"/>
        <v>4.7230769230769232</v>
      </c>
      <c r="H132">
        <f t="shared" si="0"/>
        <v>2.3615384615384616</v>
      </c>
      <c r="I132">
        <f t="shared" si="0"/>
        <v>4.0519999999999952</v>
      </c>
      <c r="J132">
        <f t="shared" si="0"/>
        <v>18.76923076923077</v>
      </c>
      <c r="K132">
        <f t="shared" si="0"/>
        <v>0.1922800482207139</v>
      </c>
      <c r="L132">
        <f t="shared" si="0"/>
        <v>1</v>
      </c>
    </row>
  </sheetData>
  <autoFilter ref="A1:Q132" xr:uid="{6406C88D-E0E2-42E4-96CE-E04999B6720F}"/>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Overview</vt:lpstr>
      <vt:lpstr>Sheet1</vt:lpstr>
      <vt:lpstr>Sheet2</vt:lpstr>
      <vt:lpstr>RAW</vt:lpstr>
      <vt:lpstr>RAG RAW</vt:lpstr>
      <vt:lpstr>Agentic RAW</vt:lpstr>
      <vt:lpstr>OpenAI RAW</vt:lpstr>
      <vt:lpstr>OpenAI RAG RAW</vt:lpstr>
      <vt:lpstr>OpenAI Agentic RAW</vt:lpstr>
      <vt:lpstr>OAI RAG G+E</vt:lpstr>
      <vt:lpstr>OAI RAG NHQ v0</vt:lpstr>
      <vt:lpstr>OAI RAG NHQ v1</vt:lpstr>
      <vt:lpstr>OAI RAG NHQ v2</vt:lpstr>
      <vt:lpstr>OAI RAG NHQ v3</vt:lpstr>
      <vt:lpstr>OAI RAG IT-G</vt:lpstr>
      <vt:lpstr>OAI Agentic G+E</vt:lpstr>
      <vt:lpstr>OAI Agentic IT-G</vt:lpstr>
      <vt:lpstr>OAI Agentic NHQ</vt:lpstr>
      <vt:lpstr>Gemini RAW</vt:lpstr>
      <vt:lpstr>Gemini RAG RAW</vt:lpstr>
      <vt:lpstr>Gemini Agentic RAW</vt:lpstr>
      <vt:lpstr>Gemini RAG G+E</vt:lpstr>
      <vt:lpstr>Gemini RAG NHQ v0</vt:lpstr>
      <vt:lpstr>Gemini RAG NHQ v1</vt:lpstr>
      <vt:lpstr>Gemini RAG NHQ v2</vt:lpstr>
      <vt:lpstr>Gemini RAG NHQ v3</vt:lpstr>
      <vt:lpstr>Gemini RAG IT-G</vt:lpstr>
      <vt:lpstr>Gemini Agentic G+E</vt:lpstr>
      <vt:lpstr>Gemini Agentic IT-G</vt:lpstr>
      <vt:lpstr>Gemini Agentic NHQ</vt:lpstr>
    </vt:vector>
  </TitlesOfParts>
  <Company>Berenberg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Fuhrmann, Daniel</dc:creator>
  <cp:lastModifiedBy>Fuhrmann, Daniel</cp:lastModifiedBy>
  <dcterms:created xsi:type="dcterms:W3CDTF">2025-04-02T15:54:44Z</dcterms:created>
  <dcterms:modified xsi:type="dcterms:W3CDTF">2025-10-28T10:58:22Z</dcterms:modified>
</cp:coreProperties>
</file>